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fcbdf3dea0f58/Documents/Research/Guam Manuscript/"/>
    </mc:Choice>
  </mc:AlternateContent>
  <xr:revisionPtr revIDLastSave="129" documentId="8_{D910F320-4B19-4739-98E9-23074E80FA9F}" xr6:coauthVersionLast="44" xr6:coauthVersionMax="45" xr10:uidLastSave="{1A86C51D-8ABF-41D5-B6F4-CC73879E5434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1" hidden="1">'TableA2_Calcite_&amp;_Model_Results'!$BK$2:$CE$126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8" i="1" l="1"/>
  <c r="AC59" i="1"/>
  <c r="AC60" i="1"/>
  <c r="AC65" i="1"/>
  <c r="AC92" i="1"/>
  <c r="AL136" i="1"/>
  <c r="AL135" i="1"/>
  <c r="AL134" i="1"/>
  <c r="AL133" i="1"/>
  <c r="AL132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4" i="1"/>
  <c r="AL63" i="1"/>
  <c r="AL61" i="1"/>
  <c r="AL56" i="1"/>
  <c r="AL55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AK136" i="1"/>
  <c r="AC136" i="1"/>
  <c r="T136" i="1"/>
  <c r="V136" i="1" s="1"/>
  <c r="AC135" i="1"/>
  <c r="AJ135" i="1" s="1"/>
  <c r="V135" i="1"/>
  <c r="T135" i="1"/>
  <c r="AN134" i="1"/>
  <c r="AM134" i="1"/>
  <c r="AC134" i="1"/>
  <c r="V134" i="1"/>
  <c r="T134" i="1"/>
  <c r="AN133" i="1"/>
  <c r="AC133" i="1"/>
  <c r="T133" i="1"/>
  <c r="V133" i="1" s="1"/>
  <c r="AC132" i="1"/>
  <c r="AK132" i="1" s="1"/>
  <c r="T132" i="1"/>
  <c r="V132" i="1" s="1"/>
  <c r="AC131" i="1"/>
  <c r="V131" i="1"/>
  <c r="T131" i="1"/>
  <c r="AC130" i="1"/>
  <c r="AN130" i="1" s="1"/>
  <c r="V130" i="1"/>
  <c r="T130" i="1"/>
  <c r="AC129" i="1"/>
  <c r="AN129" i="1" s="1"/>
  <c r="T129" i="1"/>
  <c r="V129" i="1" s="1"/>
  <c r="AC128" i="1"/>
  <c r="AK128" i="1" s="1"/>
  <c r="T128" i="1"/>
  <c r="V128" i="1" s="1"/>
  <c r="AC127" i="1"/>
  <c r="AJ127" i="1" s="1"/>
  <c r="V127" i="1"/>
  <c r="T127" i="1"/>
  <c r="AC126" i="1"/>
  <c r="AM126" i="1" s="1"/>
  <c r="V126" i="1"/>
  <c r="T126" i="1"/>
  <c r="AC125" i="1"/>
  <c r="T125" i="1"/>
  <c r="V125" i="1" s="1"/>
  <c r="AC124" i="1"/>
  <c r="T124" i="1"/>
  <c r="V124" i="1" s="1"/>
  <c r="AC123" i="1"/>
  <c r="V123" i="1"/>
  <c r="T123" i="1"/>
  <c r="AC122" i="1"/>
  <c r="AM122" i="1" s="1"/>
  <c r="V122" i="1"/>
  <c r="T122" i="1"/>
  <c r="AC121" i="1"/>
  <c r="T121" i="1"/>
  <c r="V121" i="1" s="1"/>
  <c r="AC120" i="1"/>
  <c r="T120" i="1"/>
  <c r="V120" i="1" s="1"/>
  <c r="AC119" i="1"/>
  <c r="AJ119" i="1" s="1"/>
  <c r="V119" i="1"/>
  <c r="T119" i="1"/>
  <c r="AC118" i="1"/>
  <c r="V118" i="1"/>
  <c r="T118" i="1"/>
  <c r="AM117" i="1"/>
  <c r="AC117" i="1"/>
  <c r="AN117" i="1" s="1"/>
  <c r="T117" i="1"/>
  <c r="V117" i="1" s="1"/>
  <c r="AC116" i="1"/>
  <c r="AK116" i="1" s="1"/>
  <c r="T116" i="1"/>
  <c r="V116" i="1" s="1"/>
  <c r="AC115" i="1"/>
  <c r="AJ115" i="1" s="1"/>
  <c r="V115" i="1"/>
  <c r="T115" i="1"/>
  <c r="AC114" i="1"/>
  <c r="AN114" i="1" s="1"/>
  <c r="V114" i="1"/>
  <c r="T114" i="1"/>
  <c r="AC113" i="1"/>
  <c r="AM113" i="1" s="1"/>
  <c r="T113" i="1"/>
  <c r="V113" i="1" s="1"/>
  <c r="AC112" i="1"/>
  <c r="AK112" i="1" s="1"/>
  <c r="T112" i="1"/>
  <c r="V112" i="1" s="1"/>
  <c r="AC111" i="1"/>
  <c r="AJ111" i="1" s="1"/>
  <c r="V111" i="1"/>
  <c r="T111" i="1"/>
  <c r="AC110" i="1"/>
  <c r="AN110" i="1" s="1"/>
  <c r="V110" i="1"/>
  <c r="T110" i="1"/>
  <c r="AM109" i="1"/>
  <c r="AK109" i="1"/>
  <c r="AC109" i="1"/>
  <c r="AN109" i="1" s="1"/>
  <c r="T109" i="1"/>
  <c r="V109" i="1" s="1"/>
  <c r="AC108" i="1"/>
  <c r="AK108" i="1" s="1"/>
  <c r="T108" i="1"/>
  <c r="V108" i="1" s="1"/>
  <c r="AC107" i="1"/>
  <c r="V107" i="1"/>
  <c r="T107" i="1"/>
  <c r="AC106" i="1"/>
  <c r="V106" i="1"/>
  <c r="T106" i="1"/>
  <c r="AC105" i="1"/>
  <c r="AM105" i="1" s="1"/>
  <c r="T105" i="1"/>
  <c r="V105" i="1" s="1"/>
  <c r="AC104" i="1"/>
  <c r="AK104" i="1" s="1"/>
  <c r="T104" i="1"/>
  <c r="V104" i="1" s="1"/>
  <c r="AC103" i="1"/>
  <c r="AJ103" i="1" s="1"/>
  <c r="V103" i="1"/>
  <c r="T103" i="1"/>
  <c r="AN102" i="1"/>
  <c r="AM102" i="1"/>
  <c r="AC102" i="1"/>
  <c r="V102" i="1"/>
  <c r="T102" i="1"/>
  <c r="AN101" i="1"/>
  <c r="AC101" i="1"/>
  <c r="T101" i="1"/>
  <c r="V101" i="1" s="1"/>
  <c r="AC100" i="1"/>
  <c r="AK100" i="1" s="1"/>
  <c r="T100" i="1"/>
  <c r="V100" i="1" s="1"/>
  <c r="AC99" i="1"/>
  <c r="AJ99" i="1" s="1"/>
  <c r="V99" i="1"/>
  <c r="T99" i="1"/>
  <c r="AC98" i="1"/>
  <c r="AN98" i="1" s="1"/>
  <c r="V98" i="1"/>
  <c r="T98" i="1"/>
  <c r="AC97" i="1"/>
  <c r="AM97" i="1" s="1"/>
  <c r="T97" i="1"/>
  <c r="V97" i="1" s="1"/>
  <c r="AC96" i="1"/>
  <c r="T96" i="1"/>
  <c r="V96" i="1" s="1"/>
  <c r="AC95" i="1"/>
  <c r="AN95" i="1" s="1"/>
  <c r="V95" i="1"/>
  <c r="T95" i="1"/>
  <c r="AC94" i="1"/>
  <c r="T94" i="1"/>
  <c r="V94" i="1" s="1"/>
  <c r="AC93" i="1"/>
  <c r="AM93" i="1" s="1"/>
  <c r="T93" i="1"/>
  <c r="V93" i="1" s="1"/>
  <c r="T92" i="1"/>
  <c r="V92" i="1" s="1"/>
  <c r="AC91" i="1"/>
  <c r="V91" i="1"/>
  <c r="T91" i="1"/>
  <c r="AC90" i="1"/>
  <c r="T90" i="1"/>
  <c r="V90" i="1" s="1"/>
  <c r="AC89" i="1"/>
  <c r="AN89" i="1" s="1"/>
  <c r="T89" i="1"/>
  <c r="V89" i="1" s="1"/>
  <c r="AC88" i="1"/>
  <c r="AJ88" i="1" s="1"/>
  <c r="T88" i="1"/>
  <c r="V88" i="1" s="1"/>
  <c r="AC87" i="1"/>
  <c r="AJ87" i="1" s="1"/>
  <c r="V87" i="1"/>
  <c r="T87" i="1"/>
  <c r="AC86" i="1"/>
  <c r="AN86" i="1" s="1"/>
  <c r="V86" i="1"/>
  <c r="T86" i="1"/>
  <c r="AC85" i="1"/>
  <c r="AN85" i="1" s="1"/>
  <c r="T85" i="1"/>
  <c r="V85" i="1" s="1"/>
  <c r="AC84" i="1"/>
  <c r="AJ84" i="1" s="1"/>
  <c r="T84" i="1"/>
  <c r="V84" i="1" s="1"/>
  <c r="AC83" i="1"/>
  <c r="AJ83" i="1" s="1"/>
  <c r="V83" i="1"/>
  <c r="T83" i="1"/>
  <c r="AC82" i="1"/>
  <c r="V82" i="1"/>
  <c r="T82" i="1"/>
  <c r="AC81" i="1"/>
  <c r="AN81" i="1" s="1"/>
  <c r="T81" i="1"/>
  <c r="V81" i="1" s="1"/>
  <c r="AC80" i="1"/>
  <c r="AK80" i="1" s="1"/>
  <c r="T80" i="1"/>
  <c r="V80" i="1" s="1"/>
  <c r="AC79" i="1"/>
  <c r="V79" i="1"/>
  <c r="T79" i="1"/>
  <c r="AC78" i="1"/>
  <c r="AN78" i="1" s="1"/>
  <c r="T78" i="1"/>
  <c r="V78" i="1" s="1"/>
  <c r="AC77" i="1"/>
  <c r="AN77" i="1" s="1"/>
  <c r="T77" i="1"/>
  <c r="V77" i="1" s="1"/>
  <c r="AC76" i="1"/>
  <c r="T76" i="1"/>
  <c r="V76" i="1" s="1"/>
  <c r="AC75" i="1"/>
  <c r="V75" i="1"/>
  <c r="T75" i="1"/>
  <c r="AC74" i="1"/>
  <c r="AN74" i="1" s="1"/>
  <c r="T74" i="1"/>
  <c r="V74" i="1" s="1"/>
  <c r="AC73" i="1"/>
  <c r="AN73" i="1" s="1"/>
  <c r="T73" i="1"/>
  <c r="V73" i="1" s="1"/>
  <c r="AC72" i="1"/>
  <c r="T72" i="1"/>
  <c r="V72" i="1" s="1"/>
  <c r="AC71" i="1"/>
  <c r="AK71" i="1" s="1"/>
  <c r="V71" i="1"/>
  <c r="T71" i="1"/>
  <c r="AC70" i="1"/>
  <c r="AO70" i="1" s="1"/>
  <c r="V70" i="1"/>
  <c r="T70" i="1"/>
  <c r="AC69" i="1"/>
  <c r="AK69" i="1" s="1"/>
  <c r="T69" i="1"/>
  <c r="V69" i="1" s="1"/>
  <c r="AC68" i="1"/>
  <c r="V68" i="1"/>
  <c r="T68" i="1"/>
  <c r="AC67" i="1"/>
  <c r="AN67" i="1" s="1"/>
  <c r="V67" i="1"/>
  <c r="T67" i="1"/>
  <c r="AN66" i="1"/>
  <c r="AC66" i="1"/>
  <c r="AM66" i="1" s="1"/>
  <c r="T66" i="1"/>
  <c r="V66" i="1" s="1"/>
  <c r="T65" i="1"/>
  <c r="V65" i="1" s="1"/>
  <c r="AC64" i="1"/>
  <c r="V64" i="1"/>
  <c r="T64" i="1"/>
  <c r="AC63" i="1"/>
  <c r="AN63" i="1" s="1"/>
  <c r="V63" i="1"/>
  <c r="T63" i="1"/>
  <c r="AO62" i="1"/>
  <c r="T62" i="1"/>
  <c r="V62" i="1" s="1"/>
  <c r="AC61" i="1"/>
  <c r="T61" i="1"/>
  <c r="V61" i="1" s="1"/>
  <c r="V60" i="1"/>
  <c r="T60" i="1"/>
  <c r="V59" i="1"/>
  <c r="T59" i="1"/>
  <c r="T58" i="1"/>
  <c r="V58" i="1" s="1"/>
  <c r="AO57" i="1"/>
  <c r="T57" i="1"/>
  <c r="V57" i="1" s="1"/>
  <c r="AC56" i="1"/>
  <c r="V56" i="1"/>
  <c r="T56" i="1"/>
  <c r="AN55" i="1"/>
  <c r="AC55" i="1"/>
  <c r="V55" i="1"/>
  <c r="T55" i="1"/>
  <c r="AC54" i="1"/>
  <c r="T54" i="1"/>
  <c r="V54" i="1" s="1"/>
  <c r="AK53" i="1"/>
  <c r="T53" i="1"/>
  <c r="V53" i="1" s="1"/>
  <c r="AC52" i="1"/>
  <c r="V52" i="1"/>
  <c r="T52" i="1"/>
  <c r="V51" i="1"/>
  <c r="T51" i="1"/>
  <c r="AN50" i="1"/>
  <c r="AM50" i="1"/>
  <c r="AK50" i="1"/>
  <c r="AC50" i="1"/>
  <c r="T50" i="1"/>
  <c r="V50" i="1" s="1"/>
  <c r="AM49" i="1"/>
  <c r="AK49" i="1"/>
  <c r="AC49" i="1"/>
  <c r="T49" i="1"/>
  <c r="V49" i="1" s="1"/>
  <c r="AC48" i="1"/>
  <c r="V48" i="1"/>
  <c r="T48" i="1"/>
  <c r="AC47" i="1"/>
  <c r="V47" i="1"/>
  <c r="T47" i="1"/>
  <c r="AC46" i="1"/>
  <c r="AN46" i="1" s="1"/>
  <c r="T46" i="1"/>
  <c r="V46" i="1" s="1"/>
  <c r="AC45" i="1"/>
  <c r="AM45" i="1" s="1"/>
  <c r="T45" i="1"/>
  <c r="V45" i="1" s="1"/>
  <c r="AC44" i="1"/>
  <c r="V44" i="1"/>
  <c r="T44" i="1"/>
  <c r="AC43" i="1"/>
  <c r="AN43" i="1" s="1"/>
  <c r="V43" i="1"/>
  <c r="T43" i="1"/>
  <c r="AC42" i="1"/>
  <c r="AM42" i="1" s="1"/>
  <c r="T42" i="1"/>
  <c r="V42" i="1" s="1"/>
  <c r="AC41" i="1"/>
  <c r="AM41" i="1" s="1"/>
  <c r="T41" i="1"/>
  <c r="V41" i="1" s="1"/>
  <c r="AC40" i="1"/>
  <c r="V40" i="1"/>
  <c r="T40" i="1"/>
  <c r="AC39" i="1"/>
  <c r="V39" i="1"/>
  <c r="T39" i="1"/>
  <c r="AC38" i="1"/>
  <c r="AK38" i="1" s="1"/>
  <c r="T38" i="1"/>
  <c r="V38" i="1" s="1"/>
  <c r="AC37" i="1"/>
  <c r="AK37" i="1" s="1"/>
  <c r="T37" i="1"/>
  <c r="V37" i="1" s="1"/>
  <c r="AC36" i="1"/>
  <c r="V36" i="1"/>
  <c r="T36" i="1"/>
  <c r="AC35" i="1"/>
  <c r="AN35" i="1" s="1"/>
  <c r="V35" i="1"/>
  <c r="T35" i="1"/>
  <c r="AN34" i="1"/>
  <c r="AM34" i="1"/>
  <c r="AC34" i="1"/>
  <c r="AK34" i="1" s="1"/>
  <c r="T34" i="1"/>
  <c r="V34" i="1" s="1"/>
  <c r="AM33" i="1"/>
  <c r="AC33" i="1"/>
  <c r="AK33" i="1" s="1"/>
  <c r="T33" i="1"/>
  <c r="V33" i="1" s="1"/>
  <c r="AC32" i="1"/>
  <c r="V32" i="1"/>
  <c r="T32" i="1"/>
  <c r="AC31" i="1"/>
  <c r="V31" i="1"/>
  <c r="T31" i="1"/>
  <c r="AC30" i="1"/>
  <c r="AN30" i="1" s="1"/>
  <c r="T30" i="1"/>
  <c r="V30" i="1" s="1"/>
  <c r="AC29" i="1"/>
  <c r="AM29" i="1" s="1"/>
  <c r="T29" i="1"/>
  <c r="V29" i="1" s="1"/>
  <c r="AC28" i="1"/>
  <c r="V28" i="1"/>
  <c r="T28" i="1"/>
  <c r="AC27" i="1"/>
  <c r="AN27" i="1" s="1"/>
  <c r="V27" i="1"/>
  <c r="T27" i="1"/>
  <c r="AN26" i="1"/>
  <c r="AC26" i="1"/>
  <c r="AM26" i="1" s="1"/>
  <c r="T26" i="1"/>
  <c r="V26" i="1" s="1"/>
  <c r="AC25" i="1"/>
  <c r="AM25" i="1" s="1"/>
  <c r="T25" i="1"/>
  <c r="V25" i="1" s="1"/>
  <c r="AC24" i="1"/>
  <c r="V24" i="1"/>
  <c r="T24" i="1"/>
  <c r="AC23" i="1"/>
  <c r="V23" i="1"/>
  <c r="T23" i="1"/>
  <c r="AN22" i="1"/>
  <c r="AM22" i="1"/>
  <c r="AC22" i="1"/>
  <c r="AK22" i="1" s="1"/>
  <c r="T22" i="1"/>
  <c r="V22" i="1" s="1"/>
  <c r="AC21" i="1"/>
  <c r="AK21" i="1" s="1"/>
  <c r="T21" i="1"/>
  <c r="V21" i="1" s="1"/>
  <c r="AC20" i="1"/>
  <c r="V20" i="1"/>
  <c r="T20" i="1"/>
  <c r="AC19" i="1"/>
  <c r="AN19" i="1" s="1"/>
  <c r="V19" i="1"/>
  <c r="T19" i="1"/>
  <c r="AN18" i="1"/>
  <c r="AC18" i="1"/>
  <c r="AM18" i="1" s="1"/>
  <c r="T18" i="1"/>
  <c r="V18" i="1" s="1"/>
  <c r="AC17" i="1"/>
  <c r="AM17" i="1" s="1"/>
  <c r="T17" i="1"/>
  <c r="V17" i="1" s="1"/>
  <c r="AC16" i="1"/>
  <c r="V16" i="1"/>
  <c r="T16" i="1"/>
  <c r="AC15" i="1"/>
  <c r="V15" i="1"/>
  <c r="T15" i="1"/>
  <c r="AC14" i="1"/>
  <c r="AN14" i="1" s="1"/>
  <c r="T14" i="1"/>
  <c r="V14" i="1" s="1"/>
  <c r="AC13" i="1"/>
  <c r="AM13" i="1" s="1"/>
  <c r="T13" i="1"/>
  <c r="V13" i="1" s="1"/>
  <c r="AC12" i="1"/>
  <c r="AO12" i="1" s="1"/>
  <c r="V12" i="1"/>
  <c r="T12" i="1"/>
  <c r="AC11" i="1"/>
  <c r="AN11" i="1" s="1"/>
  <c r="V11" i="1"/>
  <c r="T11" i="1"/>
  <c r="AC10" i="1"/>
  <c r="AN10" i="1" s="1"/>
  <c r="T10" i="1"/>
  <c r="V10" i="1" s="1"/>
  <c r="AC9" i="1"/>
  <c r="T9" i="1"/>
  <c r="V9" i="1" s="1"/>
  <c r="AC8" i="1"/>
  <c r="V8" i="1"/>
  <c r="T8" i="1"/>
  <c r="AC7" i="1"/>
  <c r="AN7" i="1" s="1"/>
  <c r="V7" i="1"/>
  <c r="T7" i="1"/>
  <c r="AC6" i="1"/>
  <c r="AK6" i="1" s="1"/>
  <c r="T6" i="1"/>
  <c r="V6" i="1" s="1"/>
  <c r="AC5" i="1"/>
  <c r="T5" i="1"/>
  <c r="V5" i="1" s="1"/>
  <c r="AC4" i="1"/>
  <c r="V4" i="1"/>
  <c r="T4" i="1"/>
  <c r="AM21" i="1" l="1"/>
  <c r="AN42" i="1"/>
  <c r="AN105" i="1"/>
  <c r="AN113" i="1"/>
  <c r="AO127" i="1"/>
  <c r="AO135" i="1"/>
  <c r="AM37" i="1"/>
  <c r="AN38" i="1"/>
  <c r="AN122" i="1"/>
  <c r="AM38" i="1"/>
  <c r="AN126" i="1"/>
  <c r="AK17" i="1"/>
  <c r="AK18" i="1"/>
  <c r="AO136" i="1"/>
  <c r="AJ136" i="1"/>
  <c r="AK13" i="1"/>
  <c r="AK29" i="1"/>
  <c r="AK45" i="1"/>
  <c r="AN70" i="1"/>
  <c r="AM74" i="1"/>
  <c r="AK81" i="1"/>
  <c r="AK84" i="1"/>
  <c r="AM130" i="1"/>
  <c r="AK14" i="1"/>
  <c r="AK30" i="1"/>
  <c r="AK46" i="1"/>
  <c r="AN83" i="1"/>
  <c r="AK85" i="1"/>
  <c r="AM98" i="1"/>
  <c r="AN6" i="1"/>
  <c r="AM14" i="1"/>
  <c r="AK25" i="1"/>
  <c r="AK26" i="1"/>
  <c r="AM30" i="1"/>
  <c r="AK41" i="1"/>
  <c r="AK42" i="1"/>
  <c r="AM46" i="1"/>
  <c r="AK66" i="1"/>
  <c r="AK77" i="1"/>
  <c r="AM81" i="1"/>
  <c r="AO83" i="1"/>
  <c r="AO84" i="1"/>
  <c r="AM85" i="1"/>
  <c r="AK89" i="1"/>
  <c r="AO99" i="1"/>
  <c r="AK105" i="1"/>
  <c r="AK113" i="1"/>
  <c r="AN62" i="1"/>
  <c r="AM77" i="1"/>
  <c r="AM89" i="1"/>
  <c r="AK117" i="1"/>
  <c r="AO119" i="1"/>
  <c r="AN16" i="1"/>
  <c r="AJ16" i="1"/>
  <c r="AN20" i="1"/>
  <c r="AJ20" i="1"/>
  <c r="AN24" i="1"/>
  <c r="AJ24" i="1"/>
  <c r="AN28" i="1"/>
  <c r="AJ28" i="1"/>
  <c r="AN32" i="1"/>
  <c r="AJ32" i="1"/>
  <c r="AN36" i="1"/>
  <c r="AJ36" i="1"/>
  <c r="AN40" i="1"/>
  <c r="AJ40" i="1"/>
  <c r="AM47" i="1"/>
  <c r="AJ47" i="1"/>
  <c r="AM51" i="1"/>
  <c r="AN51" i="1"/>
  <c r="AO51" i="1"/>
  <c r="AO54" i="1"/>
  <c r="AJ54" i="1"/>
  <c r="AK90" i="1"/>
  <c r="AJ90" i="1"/>
  <c r="AK106" i="1"/>
  <c r="AJ106" i="1"/>
  <c r="AO121" i="1"/>
  <c r="AJ121" i="1"/>
  <c r="AO125" i="1"/>
  <c r="AJ125" i="1"/>
  <c r="AO5" i="1"/>
  <c r="AJ5" i="1"/>
  <c r="AO9" i="1"/>
  <c r="AJ9" i="1"/>
  <c r="AO10" i="1"/>
  <c r="AJ10" i="1"/>
  <c r="AK54" i="1"/>
  <c r="AO61" i="1"/>
  <c r="AJ61" i="1"/>
  <c r="AM67" i="1"/>
  <c r="AO73" i="1"/>
  <c r="AJ73" i="1"/>
  <c r="AO76" i="1"/>
  <c r="AJ76" i="1"/>
  <c r="AM78" i="1"/>
  <c r="AO79" i="1"/>
  <c r="AJ79" i="1"/>
  <c r="AK82" i="1"/>
  <c r="AJ82" i="1"/>
  <c r="AM86" i="1"/>
  <c r="AO88" i="1"/>
  <c r="AM90" i="1"/>
  <c r="AN91" i="1"/>
  <c r="AJ91" i="1"/>
  <c r="AK93" i="1"/>
  <c r="AK94" i="1"/>
  <c r="AJ94" i="1"/>
  <c r="AO96" i="1"/>
  <c r="AJ96" i="1"/>
  <c r="AK97" i="1"/>
  <c r="AO101" i="1"/>
  <c r="AJ101" i="1"/>
  <c r="AO103" i="1"/>
  <c r="AM106" i="1"/>
  <c r="AO107" i="1"/>
  <c r="AJ107" i="1"/>
  <c r="AM110" i="1"/>
  <c r="AM114" i="1"/>
  <c r="AK118" i="1"/>
  <c r="AJ118" i="1"/>
  <c r="AO120" i="1"/>
  <c r="AJ120" i="1"/>
  <c r="AK121" i="1"/>
  <c r="AO124" i="1"/>
  <c r="AJ124" i="1"/>
  <c r="AK125" i="1"/>
  <c r="AO129" i="1"/>
  <c r="AJ129" i="1"/>
  <c r="AO133" i="1"/>
  <c r="AJ133" i="1"/>
  <c r="AK5" i="1"/>
  <c r="AK9" i="1"/>
  <c r="AK10" i="1"/>
  <c r="AO13" i="1"/>
  <c r="AJ13" i="1"/>
  <c r="AO14" i="1"/>
  <c r="AJ14" i="1"/>
  <c r="AO17" i="1"/>
  <c r="AJ17" i="1"/>
  <c r="AO18" i="1"/>
  <c r="AJ18" i="1"/>
  <c r="AO21" i="1"/>
  <c r="AJ21" i="1"/>
  <c r="AO22" i="1"/>
  <c r="AJ22" i="1"/>
  <c r="AO25" i="1"/>
  <c r="AJ25" i="1"/>
  <c r="AO26" i="1"/>
  <c r="AJ26" i="1"/>
  <c r="AO29" i="1"/>
  <c r="AJ29" i="1"/>
  <c r="AO30" i="1"/>
  <c r="AJ30" i="1"/>
  <c r="AO33" i="1"/>
  <c r="AJ33" i="1"/>
  <c r="AO34" i="1"/>
  <c r="AJ34" i="1"/>
  <c r="AO37" i="1"/>
  <c r="AJ37" i="1"/>
  <c r="AO38" i="1"/>
  <c r="AJ38" i="1"/>
  <c r="AO41" i="1"/>
  <c r="AJ41" i="1"/>
  <c r="AO42" i="1"/>
  <c r="AJ42" i="1"/>
  <c r="AO45" i="1"/>
  <c r="AJ45" i="1"/>
  <c r="AO46" i="1"/>
  <c r="AJ46" i="1"/>
  <c r="AO49" i="1"/>
  <c r="AJ49" i="1"/>
  <c r="AO50" i="1"/>
  <c r="AJ50" i="1"/>
  <c r="AM54" i="1"/>
  <c r="AM55" i="1"/>
  <c r="AJ55" i="1"/>
  <c r="AN56" i="1"/>
  <c r="AJ56" i="1"/>
  <c r="AM57" i="1"/>
  <c r="AK61" i="1"/>
  <c r="AK62" i="1"/>
  <c r="AO66" i="1"/>
  <c r="AJ66" i="1"/>
  <c r="AK73" i="1"/>
  <c r="AK74" i="1"/>
  <c r="AJ74" i="1"/>
  <c r="AN79" i="1"/>
  <c r="AM82" i="1"/>
  <c r="AO85" i="1"/>
  <c r="AJ85" i="1"/>
  <c r="AO87" i="1"/>
  <c r="AN90" i="1"/>
  <c r="AM94" i="1"/>
  <c r="AO95" i="1"/>
  <c r="AJ95" i="1"/>
  <c r="AK96" i="1"/>
  <c r="AK98" i="1"/>
  <c r="AJ98" i="1"/>
  <c r="AO100" i="1"/>
  <c r="AJ100" i="1"/>
  <c r="AK101" i="1"/>
  <c r="AO105" i="1"/>
  <c r="AJ105" i="1"/>
  <c r="AN106" i="1"/>
  <c r="AO109" i="1"/>
  <c r="AJ109" i="1"/>
  <c r="AO113" i="1"/>
  <c r="AJ113" i="1"/>
  <c r="AO115" i="1"/>
  <c r="AM118" i="1"/>
  <c r="AK120" i="1"/>
  <c r="AM121" i="1"/>
  <c r="AK122" i="1"/>
  <c r="AJ122" i="1"/>
  <c r="AK124" i="1"/>
  <c r="AM125" i="1"/>
  <c r="AK126" i="1"/>
  <c r="AJ126" i="1"/>
  <c r="AO128" i="1"/>
  <c r="AJ128" i="1"/>
  <c r="AK129" i="1"/>
  <c r="AO132" i="1"/>
  <c r="AJ132" i="1"/>
  <c r="AK133" i="1"/>
  <c r="AM15" i="1"/>
  <c r="AJ15" i="1"/>
  <c r="AM19" i="1"/>
  <c r="AJ19" i="1"/>
  <c r="AM23" i="1"/>
  <c r="AJ23" i="1"/>
  <c r="AM27" i="1"/>
  <c r="AJ27" i="1"/>
  <c r="AM31" i="1"/>
  <c r="AJ31" i="1"/>
  <c r="AM35" i="1"/>
  <c r="AJ35" i="1"/>
  <c r="AM39" i="1"/>
  <c r="AJ39" i="1"/>
  <c r="AM43" i="1"/>
  <c r="AJ43" i="1"/>
  <c r="AN44" i="1"/>
  <c r="AJ44" i="1"/>
  <c r="AN48" i="1"/>
  <c r="AJ48" i="1"/>
  <c r="AK67" i="1"/>
  <c r="AJ67" i="1"/>
  <c r="AM71" i="1"/>
  <c r="AJ71" i="1"/>
  <c r="AK78" i="1"/>
  <c r="AJ78" i="1"/>
  <c r="AO80" i="1"/>
  <c r="AJ80" i="1"/>
  <c r="AK86" i="1"/>
  <c r="AJ86" i="1"/>
  <c r="AO93" i="1"/>
  <c r="AJ93" i="1"/>
  <c r="AO97" i="1"/>
  <c r="AJ97" i="1"/>
  <c r="AK110" i="1"/>
  <c r="AJ110" i="1"/>
  <c r="AK114" i="1"/>
  <c r="AJ114" i="1"/>
  <c r="AO116" i="1"/>
  <c r="AJ116" i="1"/>
  <c r="AO6" i="1"/>
  <c r="AJ6" i="1"/>
  <c r="AN15" i="1"/>
  <c r="AN23" i="1"/>
  <c r="AN31" i="1"/>
  <c r="AN39" i="1"/>
  <c r="AN47" i="1"/>
  <c r="AM53" i="1"/>
  <c r="AN53" i="1"/>
  <c r="AO53" i="1"/>
  <c r="AK57" i="1"/>
  <c r="AN68" i="1"/>
  <c r="AJ68" i="1"/>
  <c r="AN4" i="1"/>
  <c r="AJ4" i="1"/>
  <c r="AM5" i="1"/>
  <c r="AM6" i="1"/>
  <c r="AM7" i="1"/>
  <c r="AJ7" i="1"/>
  <c r="AN8" i="1"/>
  <c r="AJ8" i="1"/>
  <c r="AM9" i="1"/>
  <c r="AM10" i="1"/>
  <c r="AM11" i="1"/>
  <c r="AJ11" i="1"/>
  <c r="AN12" i="1"/>
  <c r="AJ12" i="1"/>
  <c r="AN52" i="1"/>
  <c r="AJ52" i="1"/>
  <c r="AN54" i="1"/>
  <c r="AM61" i="1"/>
  <c r="AM62" i="1"/>
  <c r="AM63" i="1"/>
  <c r="AJ63" i="1"/>
  <c r="AN64" i="1"/>
  <c r="AJ64" i="1"/>
  <c r="AO69" i="1"/>
  <c r="AJ69" i="1"/>
  <c r="AK70" i="1"/>
  <c r="AJ70" i="1"/>
  <c r="AN72" i="1"/>
  <c r="AJ72" i="1"/>
  <c r="AM73" i="1"/>
  <c r="AO75" i="1"/>
  <c r="AJ75" i="1"/>
  <c r="AO77" i="1"/>
  <c r="AJ77" i="1"/>
  <c r="AO81" i="1"/>
  <c r="AJ81" i="1"/>
  <c r="AN82" i="1"/>
  <c r="AO89" i="1"/>
  <c r="AJ89" i="1"/>
  <c r="AN93" i="1"/>
  <c r="AN94" i="1"/>
  <c r="AN97" i="1"/>
  <c r="AM101" i="1"/>
  <c r="AK102" i="1"/>
  <c r="AJ102" i="1"/>
  <c r="AO104" i="1"/>
  <c r="AJ104" i="1"/>
  <c r="AO108" i="1"/>
  <c r="AJ108" i="1"/>
  <c r="AO112" i="1"/>
  <c r="AJ112" i="1"/>
  <c r="AO117" i="1"/>
  <c r="AJ117" i="1"/>
  <c r="AN118" i="1"/>
  <c r="AN121" i="1"/>
  <c r="AO123" i="1"/>
  <c r="AJ123" i="1"/>
  <c r="AN125" i="1"/>
  <c r="AM129" i="1"/>
  <c r="AK130" i="1"/>
  <c r="AJ130" i="1"/>
  <c r="AM133" i="1"/>
  <c r="AK134" i="1"/>
  <c r="AJ134" i="1"/>
  <c r="AO67" i="1"/>
  <c r="AK68" i="1"/>
  <c r="AM69" i="1"/>
  <c r="AN71" i="1"/>
  <c r="AK72" i="1"/>
  <c r="AN75" i="1"/>
  <c r="AK76" i="1"/>
  <c r="AM87" i="1"/>
  <c r="AK87" i="1"/>
  <c r="AN88" i="1"/>
  <c r="AM88" i="1"/>
  <c r="AN111" i="1"/>
  <c r="AM111" i="1"/>
  <c r="AK111" i="1"/>
  <c r="AN127" i="1"/>
  <c r="AM127" i="1"/>
  <c r="AK127" i="1"/>
  <c r="AO4" i="1"/>
  <c r="AO8" i="1"/>
  <c r="AO48" i="1"/>
  <c r="AO52" i="1"/>
  <c r="AO56" i="1"/>
  <c r="AM91" i="1"/>
  <c r="AK91" i="1"/>
  <c r="AN107" i="1"/>
  <c r="AM107" i="1"/>
  <c r="AK107" i="1"/>
  <c r="AN123" i="1"/>
  <c r="AM123" i="1"/>
  <c r="AK123" i="1"/>
  <c r="AO7" i="1"/>
  <c r="AK8" i="1"/>
  <c r="AO11" i="1"/>
  <c r="AO15" i="1"/>
  <c r="AK16" i="1"/>
  <c r="AK20" i="1"/>
  <c r="AK24" i="1"/>
  <c r="AO35" i="1"/>
  <c r="AK40" i="1"/>
  <c r="AO43" i="1"/>
  <c r="AK44" i="1"/>
  <c r="AK48" i="1"/>
  <c r="AK52" i="1"/>
  <c r="AO55" i="1"/>
  <c r="AK56" i="1"/>
  <c r="AO63" i="1"/>
  <c r="AK64" i="1"/>
  <c r="AM4" i="1"/>
  <c r="AN5" i="1"/>
  <c r="AK7" i="1"/>
  <c r="AM8" i="1"/>
  <c r="AN9" i="1"/>
  <c r="AK11" i="1"/>
  <c r="AM12" i="1"/>
  <c r="AN13" i="1"/>
  <c r="AK15" i="1"/>
  <c r="AM16" i="1"/>
  <c r="AN17" i="1"/>
  <c r="AK19" i="1"/>
  <c r="AM20" i="1"/>
  <c r="AN21" i="1"/>
  <c r="AK23" i="1"/>
  <c r="AM24" i="1"/>
  <c r="AN25" i="1"/>
  <c r="AK27" i="1"/>
  <c r="AM28" i="1"/>
  <c r="AN29" i="1"/>
  <c r="AK31" i="1"/>
  <c r="AM32" i="1"/>
  <c r="AN33" i="1"/>
  <c r="AK35" i="1"/>
  <c r="AM36" i="1"/>
  <c r="AN37" i="1"/>
  <c r="AK39" i="1"/>
  <c r="AM40" i="1"/>
  <c r="AN41" i="1"/>
  <c r="AK43" i="1"/>
  <c r="AM44" i="1"/>
  <c r="AN45" i="1"/>
  <c r="AK47" i="1"/>
  <c r="AM48" i="1"/>
  <c r="AN49" i="1"/>
  <c r="AK51" i="1"/>
  <c r="AM52" i="1"/>
  <c r="AK55" i="1"/>
  <c r="AM56" i="1"/>
  <c r="AN57" i="1"/>
  <c r="AN61" i="1"/>
  <c r="AK63" i="1"/>
  <c r="AM64" i="1"/>
  <c r="AM68" i="1"/>
  <c r="AN69" i="1"/>
  <c r="AM70" i="1"/>
  <c r="AO71" i="1"/>
  <c r="AM72" i="1"/>
  <c r="AM83" i="1"/>
  <c r="AK83" i="1"/>
  <c r="AN84" i="1"/>
  <c r="AM84" i="1"/>
  <c r="AN87" i="1"/>
  <c r="AK88" i="1"/>
  <c r="AO91" i="1"/>
  <c r="AN99" i="1"/>
  <c r="AM99" i="1"/>
  <c r="AK99" i="1"/>
  <c r="AO111" i="1"/>
  <c r="AN115" i="1"/>
  <c r="AM115" i="1"/>
  <c r="AK115" i="1"/>
  <c r="AO16" i="1"/>
  <c r="AO20" i="1"/>
  <c r="AO24" i="1"/>
  <c r="AO28" i="1"/>
  <c r="AO32" i="1"/>
  <c r="AO36" i="1"/>
  <c r="AO40" i="1"/>
  <c r="AO44" i="1"/>
  <c r="AO64" i="1"/>
  <c r="AO68" i="1"/>
  <c r="AM75" i="1"/>
  <c r="AK75" i="1"/>
  <c r="AN76" i="1"/>
  <c r="AM76" i="1"/>
  <c r="AK4" i="1"/>
  <c r="AK12" i="1"/>
  <c r="AO19" i="1"/>
  <c r="AO23" i="1"/>
  <c r="AO27" i="1"/>
  <c r="AK28" i="1"/>
  <c r="AO31" i="1"/>
  <c r="AK32" i="1"/>
  <c r="AK36" i="1"/>
  <c r="AO39" i="1"/>
  <c r="AO47" i="1"/>
  <c r="AO72" i="1"/>
  <c r="AM79" i="1"/>
  <c r="AK79" i="1"/>
  <c r="AN80" i="1"/>
  <c r="AM80" i="1"/>
  <c r="AM95" i="1"/>
  <c r="AK95" i="1"/>
  <c r="AN96" i="1"/>
  <c r="AM96" i="1"/>
  <c r="AN103" i="1"/>
  <c r="AM103" i="1"/>
  <c r="AK103" i="1"/>
  <c r="AN119" i="1"/>
  <c r="AM119" i="1"/>
  <c r="AK119" i="1"/>
  <c r="AN135" i="1"/>
  <c r="AM135" i="1"/>
  <c r="AK135" i="1"/>
  <c r="AO74" i="1"/>
  <c r="AO78" i="1"/>
  <c r="AO82" i="1"/>
  <c r="AO86" i="1"/>
  <c r="AO90" i="1"/>
  <c r="AO94" i="1"/>
  <c r="AO98" i="1"/>
  <c r="AM100" i="1"/>
  <c r="AO102" i="1"/>
  <c r="AM104" i="1"/>
  <c r="AO106" i="1"/>
  <c r="AM108" i="1"/>
  <c r="AO110" i="1"/>
  <c r="AM112" i="1"/>
  <c r="AO114" i="1"/>
  <c r="AM116" i="1"/>
  <c r="AO118" i="1"/>
  <c r="AM120" i="1"/>
  <c r="AO122" i="1"/>
  <c r="AM124" i="1"/>
  <c r="AO126" i="1"/>
  <c r="AM128" i="1"/>
  <c r="AO130" i="1"/>
  <c r="AM132" i="1"/>
  <c r="AO134" i="1"/>
  <c r="AM136" i="1"/>
  <c r="AN100" i="1"/>
  <c r="AN104" i="1"/>
  <c r="AN108" i="1"/>
  <c r="AN112" i="1"/>
  <c r="AN116" i="1"/>
  <c r="AN120" i="1"/>
  <c r="AN124" i="1"/>
  <c r="AN128" i="1"/>
  <c r="AN132" i="1"/>
  <c r="AN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<sst xmlns="http://schemas.openxmlformats.org/spreadsheetml/2006/main" count="4839" uniqueCount="523">
  <si>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</si>
  <si>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</si>
  <si>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</si>
  <si>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</si>
  <si>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</si>
  <si>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</si>
  <si>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</si>
  <si>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</si>
  <si>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</si>
  <si>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</si>
  <si>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</si>
  <si>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</si>
  <si>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</si>
  <si>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</si>
  <si>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</si>
  <si>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</si>
  <si>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</si>
  <si>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</si>
  <si>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</si>
  <si>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</si>
  <si>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</si>
  <si>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</si>
  <si>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</si>
  <si>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</si>
  <si>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</si>
  <si>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</si>
  <si>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</si>
  <si>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</si>
  <si>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</si>
  <si>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</si>
  <si>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</si>
  <si>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</si>
  <si>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</si>
  <si>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</si>
  <si>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</si>
  <si>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</si>
  <si>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</si>
  <si>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</si>
  <si>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</si>
  <si>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</si>
  <si>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</si>
  <si>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</si>
  <si>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</si>
  <si>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</si>
  <si>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</si>
  <si>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</si>
  <si>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</si>
  <si>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</si>
  <si>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</si>
  <si>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</si>
  <si>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</si>
  <si>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</si>
  <si>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</si>
  <si>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</si>
  <si>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</si>
  <si>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</si>
  <si>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</si>
  <si>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</si>
  <si>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</si>
  <si>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</si>
  <si>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</si>
  <si>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</si>
  <si>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</si>
  <si>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</si>
  <si>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</si>
  <si>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</si>
  <si>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</si>
  <si>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</si>
  <si>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</si>
  <si>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</si>
  <si>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</si>
  <si>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</si>
  <si>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</si>
  <si>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</si>
  <si>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</si>
  <si>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</si>
  <si>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</si>
  <si>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</si>
  <si>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</si>
  <si>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</si>
  <si>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</si>
  <si>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</si>
  <si>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</si>
  <si>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</si>
  <si>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</si>
  <si>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</si>
  <si>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</si>
  <si>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</si>
  <si>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</si>
  <si>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</si>
  <si>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</si>
  <si>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</si>
  <si>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</si>
  <si>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</si>
  <si>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</si>
  <si>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</si>
  <si>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</si>
  <si>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</si>
  <si>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</si>
  <si>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</si>
  <si>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</si>
  <si>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</si>
  <si>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</si>
  <si>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</si>
  <si>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</si>
  <si>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</si>
  <si>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</si>
  <si>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</si>
  <si>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</si>
  <si>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</si>
  <si>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</si>
  <si>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</si>
  <si>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</si>
  <si>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</si>
  <si>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</si>
  <si>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</si>
  <si>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</si>
  <si>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</si>
  <si>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</si>
  <si>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</si>
  <si>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</si>
  <si>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</si>
  <si>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</si>
  <si>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</si>
  <si>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</si>
  <si>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</si>
  <si>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</si>
  <si>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</si>
  <si>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</si>
  <si>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</si>
  <si>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</si>
  <si>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</si>
  <si>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</si>
  <si>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</si>
  <si>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</si>
  <si>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</si>
  <si>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</si>
  <si>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</si>
  <si>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</si>
  <si>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</si>
  <si>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</si>
  <si>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</si>
  <si>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</si>
  <si>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</si>
  <si>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</si>
  <si>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</si>
  <si>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</si>
  <si>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</si>
  <si>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</si>
  <si>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</si>
  <si>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</si>
  <si>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</si>
  <si>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</si>
  <si>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</si>
  <si>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</si>
  <si>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</si>
  <si>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</si>
  <si>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</si>
  <si>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</si>
  <si>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</si>
  <si>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</si>
  <si>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</si>
  <si>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</si>
  <si>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</si>
  <si>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</si>
  <si>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</si>
  <si>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</si>
  <si>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</si>
  <si>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</si>
  <si>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</si>
  <si>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</si>
  <si>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</si>
  <si>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</si>
  <si>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</si>
  <si>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</si>
  <si>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</si>
  <si>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</si>
  <si>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</si>
  <si>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</si>
  <si>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</si>
  <si>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</si>
  <si>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</si>
  <si>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</si>
  <si>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</si>
  <si>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</si>
  <si>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</si>
  <si>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</si>
  <si>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</si>
  <si>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</si>
  <si>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</si>
  <si>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</si>
  <si>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</si>
  <si>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</si>
  <si>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</si>
  <si>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</si>
  <si>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</si>
  <si>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</si>
  <si>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</si>
  <si>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</si>
  <si>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</si>
  <si>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</si>
  <si>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</si>
  <si>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</si>
  <si>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</si>
  <si>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</si>
  <si>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</si>
  <si>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</si>
  <si>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</si>
  <si>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</si>
  <si>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</si>
  <si>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</si>
  <si>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</si>
  <si>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</si>
  <si>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</si>
  <si>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</si>
  <si>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</si>
  <si>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</si>
  <si>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</si>
  <si>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</si>
  <si>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</si>
  <si>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</si>
  <si>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</si>
  <si>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</si>
  <si>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</si>
  <si>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</si>
  <si>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</si>
  <si>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</si>
  <si>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</si>
  <si>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</si>
  <si>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</si>
  <si>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</si>
  <si>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</si>
  <si>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</si>
  <si>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</si>
  <si>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</si>
  <si>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</si>
  <si>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</si>
  <si>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</si>
  <si>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</si>
  <si>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</si>
  <si>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</si>
  <si>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</si>
  <si>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</si>
  <si>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</si>
  <si>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</si>
  <si>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</si>
  <si>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</si>
  <si>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</si>
  <si>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</si>
  <si>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</si>
  <si>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</si>
  <si>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</si>
  <si>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</si>
  <si>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</si>
  <si>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</si>
  <si>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</si>
  <si>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</si>
  <si>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</si>
  <si>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</si>
  <si>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</si>
  <si>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</si>
  <si>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</si>
  <si>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</si>
  <si>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</si>
  <si>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</si>
  <si>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</si>
  <si>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</si>
  <si>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</si>
  <si>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</si>
  <si>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</si>
  <si>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</si>
  <si>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</si>
  <si>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</si>
  <si>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</si>
  <si>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</si>
  <si>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</si>
  <si>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</si>
  <si>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</si>
  <si>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</si>
  <si>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</si>
  <si>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</si>
  <si>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</si>
  <si>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</si>
  <si>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</si>
  <si>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</si>
  <si>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</si>
  <si>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</si>
  <si>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</si>
  <si>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</si>
  <si>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</si>
  <si>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</si>
  <si>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</si>
  <si>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</si>
  <si>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</si>
  <si>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</si>
  <si>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</si>
  <si>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</si>
  <si>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</si>
  <si>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</si>
  <si>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</si>
  <si>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</si>
  <si>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</si>
  <si>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</si>
  <si>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</si>
  <si>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</si>
  <si>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</si>
  <si>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</si>
  <si>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</si>
  <si>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</si>
  <si>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</si>
  <si>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</si>
  <si>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</si>
  <si>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</si>
  <si>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</si>
  <si>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</si>
  <si>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</si>
  <si>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</si>
  <si>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</si>
  <si>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</si>
  <si>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</si>
  <si>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</si>
  <si>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</si>
  <si>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</si>
  <si>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</si>
  <si>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</si>
  <si>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</si>
  <si>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</si>
  <si>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</si>
  <si>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</si>
  <si>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</si>
  <si>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</si>
  <si>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</si>
  <si>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</si>
  <si>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</si>
  <si>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</si>
  <si>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</si>
  <si>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</si>
  <si>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</si>
  <si>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</si>
  <si>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</si>
  <si>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</si>
  <si>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</si>
  <si>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</si>
  <si>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</si>
  <si>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</si>
  <si>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</si>
  <si>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</si>
  <si>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</si>
  <si>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</si>
  <si>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</si>
  <si>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</si>
  <si>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</si>
  <si>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</si>
  <si>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</si>
  <si>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</si>
  <si>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</si>
  <si>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</si>
  <si>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</si>
  <si>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</si>
  <si>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</si>
  <si>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</si>
  <si>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</si>
  <si>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</si>
  <si>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</si>
  <si>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</si>
  <si>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</si>
  <si>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</si>
  <si>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</si>
  <si>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</si>
  <si>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</si>
  <si>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</si>
  <si>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</si>
  <si>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</si>
  <si>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</si>
  <si>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</si>
  <si>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</si>
  <si>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</si>
  <si>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</si>
  <si>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</si>
  <si>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</si>
  <si>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</si>
  <si>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</si>
  <si>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</si>
  <si>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</si>
  <si>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</si>
  <si>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</si>
  <si>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</si>
  <si>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</si>
  <si>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</si>
  <si>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</si>
  <si>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</si>
  <si>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</si>
  <si>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</si>
  <si>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</si>
  <si>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</si>
  <si>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</si>
  <si>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</si>
  <si>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</si>
  <si>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</si>
  <si>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</si>
  <si>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</si>
  <si>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</si>
  <si>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</si>
  <si>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</si>
  <si>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</si>
  <si>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</si>
  <si>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</si>
  <si>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</si>
  <si>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</si>
  <si>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</si>
  <si>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</si>
  <si>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</si>
  <si>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</si>
  <si>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</si>
  <si>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</si>
  <si>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</si>
  <si>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</si>
  <si>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</si>
  <si>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</si>
  <si>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</si>
  <si>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</si>
  <si>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</si>
  <si>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</si>
  <si>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</si>
  <si>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</si>
  <si>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</si>
  <si>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</si>
  <si>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</si>
  <si>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</si>
  <si>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</si>
  <si>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</si>
  <si>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</si>
  <si>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</si>
  <si>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</si>
  <si>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</si>
  <si>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</si>
  <si>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</si>
  <si>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</si>
  <si>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</si>
  <si>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</si>
  <si>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</si>
  <si>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</si>
  <si>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</si>
  <si>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</si>
  <si>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</si>
  <si>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</si>
  <si>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</si>
  <si>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</si>
  <si>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</si>
  <si>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</si>
  <si>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</si>
  <si>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</si>
  <si>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</si>
  <si>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</si>
  <si>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</si>
  <si>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</si>
  <si>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</si>
  <si>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</si>
  <si>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</si>
  <si>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</si>
  <si>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</si>
  <si>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</si>
  <si>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</si>
  <si>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</si>
  <si>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</si>
  <si>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</si>
  <si>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</si>
  <si>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</si>
  <si>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</si>
  <si>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</si>
  <si>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</si>
  <si>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</si>
  <si>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</si>
  <si>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</si>
  <si>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</si>
  <si>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</si>
  <si>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</si>
  <si>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</si>
  <si>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</si>
  <si>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</si>
  <si>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</si>
  <si>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</si>
  <si>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</si>
  <si>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</si>
  <si>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</si>
  <si>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</si>
  <si>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</si>
  <si>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</si>
  <si>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</si>
  <si>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</si>
  <si>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</si>
  <si>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</si>
  <si>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</si>
  <si>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</si>
  <si>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</si>
  <si>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</si>
  <si>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</si>
  <si>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</si>
  <si>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</si>
  <si>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</si>
  <si>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</si>
  <si>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</si>
  <si>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</si>
  <si>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</si>
  <si>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</si>
  <si>
    <t>Water_Temp_err</t>
  </si>
  <si>
    <t>Water_Temp_n</t>
  </si>
  <si>
    <t>pH_err</t>
  </si>
  <si>
    <t>pH_n</t>
  </si>
  <si>
    <t>DripInterval_err</t>
  </si>
  <si>
    <t>DripInterval_n</t>
  </si>
  <si>
    <t>MlPerMin_err</t>
  </si>
  <si>
    <t>MlPerMin_n</t>
  </si>
  <si>
    <t>Rc_error</t>
  </si>
  <si>
    <r>
      <t>µmol calcite/m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/hr</t>
    </r>
  </si>
  <si>
    <t>Log_Rc_Err</t>
  </si>
  <si>
    <t>d18OWater_err</t>
  </si>
  <si>
    <t>d18OWaterPDB_Err</t>
  </si>
  <si>
    <t>d18OWater_n</t>
  </si>
  <si>
    <t>Ca_err</t>
  </si>
  <si>
    <t>Ca_n</t>
  </si>
  <si>
    <t>meas_1000lnα_Err</t>
  </si>
  <si>
    <t>Δ18OPDB_Err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</si>
</sst>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68" formatCode="0.000000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9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6" fillId="0" borderId="0" xfId="0" applyFont="1" applyBorder="1"/>
    <xf numFmtId="2" fontId="23" fillId="0" borderId="0" xfId="0" applyNumberFormat="1" applyFont="1" applyBorder="1"/>
    <xf numFmtId="165" fontId="23" fillId="0" borderId="0" xfId="0" applyNumberFormat="1" applyFont="1" applyBorder="1"/>
    <xf numFmtId="165" fontId="26" fillId="0" borderId="0" xfId="0" applyNumberFormat="1" applyFont="1" applyBorder="1"/>
    <xf numFmtId="2" fontId="26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68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69" fontId="0" fillId="0" borderId="11" xfId="0" applyNumberFormat="1" applyBorder="1"/>
    <xf numFmtId="169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2" fontId="0" fillId="0" borderId="15" xfId="0" applyNumberFormat="1" applyBorder="1"/>
    <xf numFmtId="165" fontId="0" fillId="0" borderId="0" xfId="0" applyNumberFormat="1" applyBorder="1"/>
    <xf numFmtId="0" fontId="0" fillId="0" borderId="31" xfId="0" applyBorder="1"/>
    <xf numFmtId="0" fontId="22" fillId="0" borderId="15" xfId="0" quotePrefix="1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5" xfId="0" quotePrefix="1" applyFont="1" applyBorder="1" applyAlignment="1">
      <alignment horizontal="center"/>
    </xf>
    <xf numFmtId="1" fontId="0" fillId="0" borderId="30" xfId="0" applyNumberFormat="1" applyBorder="1"/>
    <xf numFmtId="0" fontId="22" fillId="0" borderId="14" xfId="0" quotePrefix="1" applyFont="1" applyBorder="1" applyAlignment="1">
      <alignment horizontal="center"/>
    </xf>
    <xf numFmtId="22" fontId="0" fillId="0" borderId="15" xfId="0" applyNumberFormat="1" applyBorder="1"/>
    <xf numFmtId="0" fontId="24" fillId="0" borderId="16" xfId="0" applyFont="1" applyBorder="1" applyAlignment="1">
      <alignment horizontal="center"/>
    </xf>
    <xf numFmtId="2" fontId="23" fillId="0" borderId="13" xfId="0" applyNumberFormat="1" applyFont="1" applyBorder="1"/>
    <xf numFmtId="0" fontId="22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69" fontId="0" fillId="0" borderId="15" xfId="0" applyNumberFormat="1" applyBorder="1"/>
    <xf numFmtId="166" fontId="0" fillId="0" borderId="15" xfId="0" applyNumberFormat="1" applyBorder="1"/>
    <xf numFmtId="0" fontId="22" fillId="0" borderId="13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5" xfId="0" applyNumberFormat="1" applyBorder="1"/>
    <xf numFmtId="0" fontId="16" fillId="0" borderId="15" xfId="0" quotePrefix="1" applyFont="1" applyBorder="1" applyAlignment="1">
      <alignment horizontal="center"/>
    </xf>
    <xf numFmtId="2" fontId="0" fillId="0" borderId="31" xfId="0" applyNumberFormat="1" applyBorder="1"/>
    <xf numFmtId="168" fontId="0" fillId="0" borderId="30" xfId="0" applyNumberFormat="1" applyBorder="1"/>
    <xf numFmtId="0" fontId="0" fillId="0" borderId="11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5" xfId="0" applyFont="1" applyBorder="1"/>
    <xf numFmtId="0" fontId="0" fillId="0" borderId="0" xfId="0" applyBorder="1"/>
    <xf numFmtId="166" fontId="0" fillId="0" borderId="0" xfId="0" applyNumberFormat="1" applyFont="1" applyBorder="1"/>
    <xf numFmtId="2" fontId="0" fillId="0" borderId="0" xfId="0" applyNumberFormat="1" applyFont="1" applyBorder="1"/>
    <xf numFmtId="2" fontId="0" fillId="0" borderId="15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2" fontId="0" fillId="0" borderId="0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67" fontId="0" fillId="0" borderId="15" xfId="0" applyNumberFormat="1" applyBorder="1"/>
    <xf numFmtId="2" fontId="0" fillId="0" borderId="30" xfId="0" applyNumberFormat="1" applyBorder="1"/>
    <xf numFmtId="168" fontId="0" fillId="0" borderId="15" xfId="0" applyNumberFormat="1" applyBorder="1"/>
    <xf numFmtId="0" fontId="0" fillId="0" borderId="16" xfId="0" applyBorder="1"/>
    <xf numFmtId="0" fontId="22" fillId="0" borderId="32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2" fontId="0" fillId="0" borderId="2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dimension ref="A1:MG383"/>
  <sheetViews>
    <sheetView zoomScale="109" workbookViewId="0">
      <selection activeCell="G4" sqref="G4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77" t="s">
        <v>504</v>
      </c>
      <c r="B1" s="79"/>
      <c r="C1" s="77" t="s">
        <v>27</v>
      </c>
      <c r="D1" s="78"/>
      <c r="E1" s="79"/>
      <c r="F1" s="77" t="s">
        <v>502</v>
      </c>
      <c r="G1" s="78"/>
      <c r="H1" s="79"/>
      <c r="I1" s="77" t="s">
        <v>503</v>
      </c>
      <c r="J1" s="78"/>
      <c r="K1" s="78"/>
      <c r="L1" s="78"/>
      <c r="M1" s="78"/>
      <c r="N1" s="7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345" s="21" customFormat="1" x14ac:dyDescent="0.35">
      <c r="A2" s="58" t="s">
        <v>0</v>
      </c>
      <c r="B2" s="59" t="s">
        <v>43</v>
      </c>
      <c r="C2" s="58" t="s">
        <v>472</v>
      </c>
      <c r="D2" s="60" t="s">
        <v>6</v>
      </c>
      <c r="E2" s="59" t="s">
        <v>45</v>
      </c>
      <c r="F2" s="58" t="s">
        <v>476</v>
      </c>
      <c r="G2" s="60" t="s">
        <v>475</v>
      </c>
      <c r="H2" s="59" t="s">
        <v>9</v>
      </c>
      <c r="I2" s="58" t="s">
        <v>7</v>
      </c>
      <c r="J2" s="60" t="s">
        <v>473</v>
      </c>
      <c r="K2" s="60" t="s">
        <v>474</v>
      </c>
      <c r="L2" s="60" t="s">
        <v>495</v>
      </c>
      <c r="M2" s="60" t="s">
        <v>496</v>
      </c>
      <c r="N2" s="59" t="s">
        <v>497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2" t="s">
        <v>20</v>
      </c>
      <c r="B3" s="49" t="s">
        <v>20</v>
      </c>
      <c r="C3" s="48" t="s">
        <v>492</v>
      </c>
      <c r="D3" s="43" t="s">
        <v>20</v>
      </c>
      <c r="E3" s="46" t="s">
        <v>25</v>
      </c>
      <c r="F3" s="47" t="s">
        <v>23</v>
      </c>
      <c r="G3" s="45" t="s">
        <v>23</v>
      </c>
      <c r="H3" s="44" t="s">
        <v>499</v>
      </c>
      <c r="I3" s="42" t="s">
        <v>494</v>
      </c>
      <c r="J3" s="43" t="s">
        <v>20</v>
      </c>
      <c r="K3" s="43" t="s">
        <v>20</v>
      </c>
      <c r="L3" s="43" t="s">
        <v>20</v>
      </c>
      <c r="M3" s="43" t="s">
        <v>28</v>
      </c>
      <c r="N3" s="49" t="s">
        <v>498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0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0" t="s">
        <v>16</v>
      </c>
      <c r="B4" s="52">
        <v>39464</v>
      </c>
      <c r="C4" s="70"/>
      <c r="D4" s="64"/>
      <c r="E4" s="69"/>
      <c r="F4" s="62">
        <v>-6</v>
      </c>
      <c r="G4" s="64"/>
      <c r="H4" s="65"/>
      <c r="I4" s="63"/>
      <c r="J4" s="2"/>
      <c r="K4" s="2"/>
      <c r="L4" s="2"/>
      <c r="M4" s="71"/>
      <c r="N4" s="67"/>
      <c r="P4" s="13"/>
      <c r="R4" s="16"/>
      <c r="S4" s="16"/>
      <c r="U4" s="35"/>
      <c r="V4" s="17"/>
      <c r="W4" s="14"/>
      <c r="X4" s="16"/>
      <c r="Y4" s="36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0" t="s">
        <v>16</v>
      </c>
      <c r="B5" s="52">
        <v>39471</v>
      </c>
      <c r="C5" s="70"/>
      <c r="D5" s="64"/>
      <c r="E5" s="69"/>
      <c r="F5" s="62">
        <v>-6.4</v>
      </c>
      <c r="G5" s="64"/>
      <c r="H5" s="65"/>
      <c r="I5" s="63"/>
      <c r="J5" s="2"/>
      <c r="K5" s="2"/>
      <c r="L5" s="2"/>
      <c r="M5" s="71"/>
      <c r="N5" s="67"/>
      <c r="P5" s="13"/>
      <c r="R5" s="16"/>
      <c r="S5" s="16"/>
      <c r="U5" s="35"/>
      <c r="V5" s="17"/>
      <c r="W5" s="14"/>
      <c r="X5" s="16"/>
      <c r="Y5" s="36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0" t="s">
        <v>16</v>
      </c>
      <c r="B6" s="52">
        <v>39486</v>
      </c>
      <c r="C6" s="70"/>
      <c r="D6" s="64"/>
      <c r="E6" s="69"/>
      <c r="F6" s="62">
        <v>-6.3</v>
      </c>
      <c r="G6" s="64"/>
      <c r="H6" s="65"/>
      <c r="I6" s="63"/>
      <c r="J6" s="2"/>
      <c r="K6" s="2"/>
      <c r="L6" s="2"/>
      <c r="M6" s="71"/>
      <c r="N6" s="67"/>
      <c r="P6" s="13"/>
      <c r="R6" s="16"/>
      <c r="S6" s="16"/>
      <c r="U6" s="35"/>
      <c r="V6" s="17"/>
      <c r="W6" s="14"/>
      <c r="X6" s="16"/>
      <c r="Y6" s="36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0" t="s">
        <v>16</v>
      </c>
      <c r="B7" s="52">
        <v>39507</v>
      </c>
      <c r="C7" s="70"/>
      <c r="D7" s="64"/>
      <c r="E7" s="69"/>
      <c r="F7" s="62">
        <v>-6</v>
      </c>
      <c r="G7" s="64"/>
      <c r="H7" s="65"/>
      <c r="I7" s="63"/>
      <c r="J7" s="2"/>
      <c r="K7" s="2"/>
      <c r="L7" s="2"/>
      <c r="M7" s="71"/>
      <c r="N7" s="67"/>
      <c r="P7" s="13"/>
      <c r="R7" s="16"/>
      <c r="S7" s="16"/>
      <c r="U7" s="35"/>
      <c r="V7" s="17"/>
      <c r="W7" s="14"/>
      <c r="X7" s="16"/>
      <c r="Y7" s="36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0" t="s">
        <v>16</v>
      </c>
      <c r="B8" s="52">
        <v>39514</v>
      </c>
      <c r="C8" s="70"/>
      <c r="D8" s="64"/>
      <c r="E8" s="69"/>
      <c r="F8" s="62">
        <v>-5.4</v>
      </c>
      <c r="G8" s="64"/>
      <c r="H8" s="65"/>
      <c r="I8" s="63"/>
      <c r="J8" s="2"/>
      <c r="K8" s="2"/>
      <c r="L8" s="2"/>
      <c r="M8" s="71"/>
      <c r="N8" s="67"/>
      <c r="P8" s="13"/>
      <c r="R8" s="16"/>
      <c r="S8" s="16"/>
      <c r="U8" s="35"/>
      <c r="V8" s="17"/>
      <c r="W8" s="14"/>
      <c r="X8" s="16"/>
      <c r="Y8" s="36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0" t="s">
        <v>16</v>
      </c>
      <c r="B9" s="52">
        <v>39521</v>
      </c>
      <c r="C9" s="70"/>
      <c r="D9" s="64"/>
      <c r="E9" s="69"/>
      <c r="F9" s="62">
        <v>-5.8</v>
      </c>
      <c r="G9" s="64"/>
      <c r="H9" s="65"/>
      <c r="I9" s="63"/>
      <c r="J9" s="2"/>
      <c r="K9" s="2"/>
      <c r="L9" s="2"/>
      <c r="M9" s="71"/>
      <c r="N9" s="67"/>
      <c r="P9" s="13"/>
      <c r="R9" s="16"/>
      <c r="S9" s="16"/>
      <c r="U9" s="35"/>
      <c r="V9" s="17"/>
      <c r="W9" s="14"/>
      <c r="X9" s="16"/>
      <c r="Y9" s="36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0" t="s">
        <v>16</v>
      </c>
      <c r="B10" s="52">
        <v>39595</v>
      </c>
      <c r="C10" s="70"/>
      <c r="D10" s="64"/>
      <c r="E10" s="69"/>
      <c r="F10" s="62">
        <v>-6.5</v>
      </c>
      <c r="G10" s="64"/>
      <c r="H10" s="65"/>
      <c r="I10" s="63"/>
      <c r="J10" s="2"/>
      <c r="K10" s="2"/>
      <c r="L10" s="2"/>
      <c r="M10" s="71"/>
      <c r="N10" s="67"/>
      <c r="P10" s="13"/>
      <c r="R10" s="16"/>
      <c r="S10" s="16"/>
      <c r="U10" s="35"/>
      <c r="V10" s="17"/>
      <c r="W10" s="14"/>
      <c r="X10" s="16"/>
      <c r="Y10" s="36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0" t="s">
        <v>16</v>
      </c>
      <c r="B11" s="52">
        <v>39650</v>
      </c>
      <c r="C11" s="70"/>
      <c r="D11" s="64"/>
      <c r="E11" s="69"/>
      <c r="F11" s="62">
        <v>-6.8</v>
      </c>
      <c r="G11" s="64"/>
      <c r="H11" s="65"/>
      <c r="I11" s="63"/>
      <c r="J11" s="2"/>
      <c r="K11" s="2"/>
      <c r="L11" s="2"/>
      <c r="M11" s="71"/>
      <c r="N11" s="67"/>
      <c r="P11" s="13"/>
      <c r="R11" s="16"/>
      <c r="S11" s="16"/>
      <c r="U11" s="35"/>
      <c r="V11" s="17"/>
      <c r="W11" s="14"/>
      <c r="X11" s="16"/>
      <c r="Y11" s="36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0" t="s">
        <v>16</v>
      </c>
      <c r="B12" s="52">
        <v>39675</v>
      </c>
      <c r="C12" s="70"/>
      <c r="D12" s="64"/>
      <c r="E12" s="69"/>
      <c r="F12" s="62">
        <v>-6.55</v>
      </c>
      <c r="G12" s="64">
        <v>4.9999999999999802E-2</v>
      </c>
      <c r="H12" s="65"/>
      <c r="I12" s="63"/>
      <c r="J12" s="2"/>
      <c r="K12" s="2"/>
      <c r="L12" s="2"/>
      <c r="M12" s="71"/>
      <c r="N12" s="67"/>
      <c r="P12" s="13"/>
      <c r="R12" s="16"/>
      <c r="S12" s="16"/>
      <c r="U12" s="35"/>
      <c r="V12" s="17"/>
      <c r="W12" s="14"/>
      <c r="X12" s="16"/>
      <c r="Y12" s="36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x14ac:dyDescent="0.35">
      <c r="A13" s="50" t="s">
        <v>15</v>
      </c>
      <c r="B13" s="52">
        <v>39714</v>
      </c>
      <c r="C13" s="70"/>
      <c r="D13" s="64"/>
      <c r="E13" s="69"/>
      <c r="F13" s="62">
        <v>-6.1</v>
      </c>
      <c r="G13" s="64"/>
      <c r="H13" s="65">
        <v>82.133333333333297</v>
      </c>
      <c r="I13" s="63">
        <v>12.5</v>
      </c>
      <c r="J13" s="3">
        <v>39713.532638888886</v>
      </c>
      <c r="K13" s="3">
        <v>39714.459722222222</v>
      </c>
      <c r="L13" s="2"/>
      <c r="M13" s="71">
        <v>0.340299625468164</v>
      </c>
      <c r="N13" s="67">
        <f>IF(AND(I13&lt;&gt;"",M13&lt;&gt;""),M13*(I13/60),"")</f>
        <v>7.0895755305867503E-2</v>
      </c>
      <c r="P13" s="13"/>
      <c r="R13" s="16"/>
      <c r="S13" s="16"/>
      <c r="U13" s="35"/>
      <c r="V13" s="17"/>
      <c r="W13" s="14"/>
      <c r="X13" s="16"/>
      <c r="Y13" s="36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0" t="s">
        <v>16</v>
      </c>
      <c r="B14" s="52">
        <v>39714</v>
      </c>
      <c r="C14" s="70"/>
      <c r="D14" s="64"/>
      <c r="E14" s="69"/>
      <c r="F14" s="62">
        <v>-5.9</v>
      </c>
      <c r="G14" s="64">
        <v>0.2</v>
      </c>
      <c r="H14" s="65">
        <v>52.97</v>
      </c>
      <c r="I14" s="63">
        <v>44.8333333333333</v>
      </c>
      <c r="J14" s="3">
        <v>39713.487500000003</v>
      </c>
      <c r="K14" s="3">
        <v>39714.434027777781</v>
      </c>
      <c r="L14" s="2"/>
      <c r="M14" s="71">
        <v>9.0388848129126897E-2</v>
      </c>
      <c r="N14" s="67">
        <f t="shared" ref="N14:N77" si="0">IF(AND(I14&lt;&gt;"",M14&lt;&gt;""),M14*(I14/60),"")</f>
        <v>6.7540555963153101E-2</v>
      </c>
      <c r="P14" s="13"/>
      <c r="R14" s="16"/>
      <c r="S14" s="16"/>
      <c r="U14" s="35"/>
      <c r="V14" s="17"/>
      <c r="W14" s="14"/>
      <c r="X14" s="16"/>
      <c r="Y14" s="36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x14ac:dyDescent="0.35">
      <c r="A15" s="50" t="s">
        <v>17</v>
      </c>
      <c r="B15" s="52">
        <v>39714</v>
      </c>
      <c r="C15" s="70"/>
      <c r="D15" s="64"/>
      <c r="E15" s="69"/>
      <c r="F15" s="62">
        <v>-6.6999999999999904</v>
      </c>
      <c r="G15" s="64">
        <v>0.1</v>
      </c>
      <c r="H15" s="65">
        <v>79.849999999999994</v>
      </c>
      <c r="I15" s="63">
        <v>29.5</v>
      </c>
      <c r="J15" s="3">
        <v>39713.488194444442</v>
      </c>
      <c r="K15" s="3">
        <v>39714.435416666667</v>
      </c>
      <c r="L15" s="2"/>
      <c r="M15" s="71">
        <v>0.14068914956011699</v>
      </c>
      <c r="N15" s="67">
        <f t="shared" si="0"/>
        <v>6.917216520039085E-2</v>
      </c>
      <c r="P15" s="13"/>
      <c r="R15" s="16"/>
      <c r="S15" s="16"/>
      <c r="U15" s="35"/>
      <c r="V15" s="17"/>
      <c r="W15" s="14"/>
      <c r="X15" s="16"/>
      <c r="Y15" s="36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x14ac:dyDescent="0.35">
      <c r="A16" s="50" t="s">
        <v>18</v>
      </c>
      <c r="B16" s="52">
        <v>39714</v>
      </c>
      <c r="C16" s="70"/>
      <c r="D16" s="64"/>
      <c r="E16" s="69"/>
      <c r="F16" s="62">
        <v>-6.5</v>
      </c>
      <c r="G16" s="64"/>
      <c r="H16" s="65">
        <v>62.91</v>
      </c>
      <c r="I16" s="63"/>
      <c r="J16" s="3">
        <v>39713.50277777778</v>
      </c>
      <c r="K16" s="3">
        <v>39714.431250000001</v>
      </c>
      <c r="L16" s="2"/>
      <c r="M16" s="71">
        <v>1.3462976813762099E-2</v>
      </c>
      <c r="N16" s="67" t="str">
        <f t="shared" si="0"/>
        <v/>
      </c>
      <c r="P16" s="13"/>
      <c r="R16" s="16"/>
      <c r="S16" s="16"/>
      <c r="U16" s="35"/>
      <c r="V16" s="17"/>
      <c r="W16" s="14"/>
      <c r="X16" s="16"/>
      <c r="Y16" s="36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x14ac:dyDescent="0.35">
      <c r="A17" s="50" t="s">
        <v>15</v>
      </c>
      <c r="B17" s="52">
        <v>39742</v>
      </c>
      <c r="C17" s="70"/>
      <c r="D17" s="64"/>
      <c r="E17" s="69"/>
      <c r="F17" s="62">
        <v>-4.9000000000000004</v>
      </c>
      <c r="G17" s="64"/>
      <c r="H17" s="65">
        <v>77.025000000000006</v>
      </c>
      <c r="I17" s="63">
        <v>12</v>
      </c>
      <c r="J17" s="3">
        <v>39741.484722222223</v>
      </c>
      <c r="K17" s="3">
        <v>39742.461805555555</v>
      </c>
      <c r="L17" s="2"/>
      <c r="M17" s="71">
        <v>0.27704335465529401</v>
      </c>
      <c r="N17" s="67">
        <f t="shared" si="0"/>
        <v>5.5408670931058807E-2</v>
      </c>
      <c r="P17" s="13"/>
      <c r="R17" s="16"/>
      <c r="S17" s="16"/>
      <c r="U17" s="35"/>
      <c r="V17" s="17"/>
      <c r="W17" s="14"/>
      <c r="X17" s="16"/>
      <c r="Y17" s="36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0" t="s">
        <v>16</v>
      </c>
      <c r="B18" s="52">
        <v>39742</v>
      </c>
      <c r="C18" s="70"/>
      <c r="D18" s="64"/>
      <c r="E18" s="69"/>
      <c r="F18" s="62">
        <v>-6.15</v>
      </c>
      <c r="G18" s="64">
        <v>5.0000000000000197E-2</v>
      </c>
      <c r="H18" s="65">
        <v>56.78</v>
      </c>
      <c r="I18" s="63">
        <v>41.8333333333333</v>
      </c>
      <c r="J18" s="3">
        <v>39741.46597222222</v>
      </c>
      <c r="K18" s="3">
        <v>39742.443055555559</v>
      </c>
      <c r="L18" s="2"/>
      <c r="M18" s="71">
        <v>9.7725657427149906E-2</v>
      </c>
      <c r="N18" s="67">
        <f t="shared" si="0"/>
        <v>6.8136500039485015E-2</v>
      </c>
      <c r="P18" s="13"/>
      <c r="R18" s="16"/>
      <c r="S18" s="16"/>
      <c r="U18" s="35"/>
      <c r="V18" s="17"/>
      <c r="W18" s="14"/>
      <c r="X18" s="16"/>
      <c r="Y18" s="36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x14ac:dyDescent="0.35">
      <c r="A19" s="50" t="s">
        <v>17</v>
      </c>
      <c r="B19" s="52">
        <v>39742</v>
      </c>
      <c r="C19" s="70"/>
      <c r="D19" s="64"/>
      <c r="E19" s="69"/>
      <c r="F19" s="62">
        <v>-6.75</v>
      </c>
      <c r="G19" s="64">
        <v>4.9999999999999802E-2</v>
      </c>
      <c r="H19" s="65">
        <v>52.91</v>
      </c>
      <c r="I19" s="63">
        <v>33.5</v>
      </c>
      <c r="J19" s="3">
        <v>39741.464583333334</v>
      </c>
      <c r="K19" s="3">
        <v>39742.441666666666</v>
      </c>
      <c r="L19" s="2"/>
      <c r="M19" s="71">
        <v>0.113930348258706</v>
      </c>
      <c r="N19" s="67">
        <f t="shared" si="0"/>
        <v>6.3611111111110855E-2</v>
      </c>
      <c r="P19" s="13"/>
      <c r="R19" s="16"/>
      <c r="S19" s="16"/>
      <c r="U19" s="35"/>
      <c r="V19" s="17"/>
      <c r="W19" s="14"/>
      <c r="X19" s="16"/>
      <c r="Y19" s="36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x14ac:dyDescent="0.35">
      <c r="A20" s="50" t="s">
        <v>18</v>
      </c>
      <c r="B20" s="52">
        <v>39742</v>
      </c>
      <c r="C20" s="70"/>
      <c r="D20" s="64"/>
      <c r="E20" s="69"/>
      <c r="F20" s="62">
        <v>-6.5</v>
      </c>
      <c r="G20" s="64">
        <v>0.1</v>
      </c>
      <c r="H20" s="65">
        <v>72.040000000000006</v>
      </c>
      <c r="I20" s="63"/>
      <c r="J20" s="3">
        <v>39741.474999999999</v>
      </c>
      <c r="K20" s="3">
        <v>39742.445833333331</v>
      </c>
      <c r="L20" s="2"/>
      <c r="M20" s="71">
        <v>1.2732474964234601E-2</v>
      </c>
      <c r="N20" s="67" t="str">
        <f t="shared" si="0"/>
        <v/>
      </c>
      <c r="P20" s="13"/>
      <c r="R20" s="16"/>
      <c r="S20" s="16"/>
      <c r="U20" s="35"/>
      <c r="V20" s="17"/>
      <c r="W20" s="14"/>
      <c r="X20" s="16"/>
      <c r="Y20" s="36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x14ac:dyDescent="0.35">
      <c r="A21" s="50" t="s">
        <v>15</v>
      </c>
      <c r="B21" s="52">
        <v>39770</v>
      </c>
      <c r="C21" s="70"/>
      <c r="D21" s="64"/>
      <c r="E21" s="69"/>
      <c r="F21" s="62">
        <v>-6.2</v>
      </c>
      <c r="G21" s="64"/>
      <c r="H21" s="65">
        <v>75.103333333333296</v>
      </c>
      <c r="I21" s="63">
        <v>11.5</v>
      </c>
      <c r="J21" s="3">
        <v>39769.464583333334</v>
      </c>
      <c r="K21" s="3">
        <v>39770.449999999997</v>
      </c>
      <c r="L21" s="2"/>
      <c r="M21" s="71">
        <v>0.32551092318534097</v>
      </c>
      <c r="N21" s="67">
        <f t="shared" si="0"/>
        <v>6.2389593610523687E-2</v>
      </c>
      <c r="P21" s="13"/>
      <c r="R21" s="16"/>
      <c r="S21" s="16"/>
      <c r="U21" s="35"/>
      <c r="V21" s="17"/>
      <c r="W21" s="14"/>
      <c r="X21" s="16"/>
      <c r="Y21" s="36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0" t="s">
        <v>16</v>
      </c>
      <c r="B22" s="52">
        <v>39770</v>
      </c>
      <c r="C22" s="70"/>
      <c r="D22" s="64"/>
      <c r="E22" s="69"/>
      <c r="F22" s="62">
        <v>-6.2</v>
      </c>
      <c r="G22" s="64">
        <v>0.2</v>
      </c>
      <c r="H22" s="65">
        <v>53.31</v>
      </c>
      <c r="I22" s="63">
        <v>42.5</v>
      </c>
      <c r="J22" s="3">
        <v>39769.4375</v>
      </c>
      <c r="K22" s="3">
        <v>39770.44027777778</v>
      </c>
      <c r="L22" s="2"/>
      <c r="M22" s="71">
        <v>0.10318559556786699</v>
      </c>
      <c r="N22" s="67">
        <f t="shared" si="0"/>
        <v>7.3089796860572459E-2</v>
      </c>
      <c r="P22" s="13"/>
      <c r="R22" s="16"/>
      <c r="S22" s="16"/>
      <c r="U22" s="35"/>
      <c r="V22" s="17"/>
      <c r="W22" s="14"/>
      <c r="X22" s="16"/>
      <c r="Y22" s="36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x14ac:dyDescent="0.35">
      <c r="A23" s="50" t="s">
        <v>17</v>
      </c>
      <c r="B23" s="52">
        <v>39770</v>
      </c>
      <c r="C23" s="70"/>
      <c r="D23" s="64"/>
      <c r="E23" s="69"/>
      <c r="F23" s="62">
        <v>-6.6</v>
      </c>
      <c r="G23" s="64">
        <v>0</v>
      </c>
      <c r="H23" s="65">
        <v>80.25</v>
      </c>
      <c r="I23" s="63">
        <v>40.75</v>
      </c>
      <c r="J23" s="3">
        <v>39769.436805555553</v>
      </c>
      <c r="K23" s="3">
        <v>39770.44027777778</v>
      </c>
      <c r="L23" s="2"/>
      <c r="M23" s="71">
        <v>0.10083044982698899</v>
      </c>
      <c r="N23" s="67">
        <f t="shared" si="0"/>
        <v>6.84806805074967E-2</v>
      </c>
      <c r="P23" s="13"/>
      <c r="R23" s="16"/>
      <c r="S23" s="16"/>
      <c r="U23" s="35"/>
      <c r="V23" s="17"/>
      <c r="W23" s="14"/>
      <c r="X23" s="16"/>
      <c r="Y23" s="36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x14ac:dyDescent="0.35">
      <c r="A24" s="50" t="s">
        <v>18</v>
      </c>
      <c r="B24" s="52">
        <v>39770</v>
      </c>
      <c r="C24" s="70"/>
      <c r="D24" s="64"/>
      <c r="E24" s="69"/>
      <c r="F24" s="62">
        <v>-6.45</v>
      </c>
      <c r="G24" s="64">
        <v>4.9999999999999802E-2</v>
      </c>
      <c r="H24" s="65">
        <v>58.64</v>
      </c>
      <c r="I24" s="63"/>
      <c r="J24" s="3">
        <v>39769.43472222222</v>
      </c>
      <c r="K24" s="3">
        <v>39770.4375</v>
      </c>
      <c r="L24" s="2"/>
      <c r="M24" s="71">
        <v>7.6869806094182697E-3</v>
      </c>
      <c r="N24" s="67" t="str">
        <f t="shared" si="0"/>
        <v/>
      </c>
      <c r="P24" s="13"/>
      <c r="R24" s="16"/>
      <c r="S24" s="16"/>
      <c r="U24" s="35"/>
      <c r="V24" s="17"/>
      <c r="W24" s="14"/>
      <c r="X24" s="16"/>
      <c r="Y24" s="36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x14ac:dyDescent="0.35">
      <c r="A25" s="50" t="s">
        <v>15</v>
      </c>
      <c r="B25" s="52">
        <v>39798</v>
      </c>
      <c r="C25" s="70"/>
      <c r="D25" s="64"/>
      <c r="E25" s="69"/>
      <c r="F25" s="62">
        <v>-6.4</v>
      </c>
      <c r="G25" s="64"/>
      <c r="H25" s="65">
        <v>80.319999999999993</v>
      </c>
      <c r="I25" s="63">
        <v>24.5</v>
      </c>
      <c r="J25" s="3">
        <v>39797.494444444441</v>
      </c>
      <c r="K25" s="3">
        <v>39798.431944444441</v>
      </c>
      <c r="L25" s="2"/>
      <c r="M25" s="71">
        <v>0.14451851851851799</v>
      </c>
      <c r="N25" s="67">
        <f t="shared" si="0"/>
        <v>5.9011728395061511E-2</v>
      </c>
      <c r="P25" s="13"/>
      <c r="R25" s="16"/>
      <c r="S25" s="16"/>
      <c r="U25" s="35"/>
      <c r="V25" s="17"/>
      <c r="W25" s="14"/>
      <c r="X25" s="16"/>
      <c r="Y25" s="36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0" t="s">
        <v>16</v>
      </c>
      <c r="B26" s="52">
        <v>39798</v>
      </c>
      <c r="C26" s="70"/>
      <c r="D26" s="64"/>
      <c r="E26" s="69"/>
      <c r="F26" s="62">
        <v>-6</v>
      </c>
      <c r="G26" s="64">
        <v>9.9999999999999603E-2</v>
      </c>
      <c r="H26" s="65">
        <v>47.4033333333333</v>
      </c>
      <c r="I26" s="63">
        <v>61.75</v>
      </c>
      <c r="J26" s="3">
        <v>39797.464583333334</v>
      </c>
      <c r="K26" s="3">
        <v>39798.4375</v>
      </c>
      <c r="L26" s="2"/>
      <c r="M26" s="71">
        <v>8.4082798001427497E-2</v>
      </c>
      <c r="N26" s="67">
        <f t="shared" si="0"/>
        <v>8.6535212943135792E-2</v>
      </c>
      <c r="P26" s="13"/>
      <c r="R26" s="16"/>
      <c r="S26" s="16"/>
      <c r="U26" s="35"/>
      <c r="V26" s="17"/>
      <c r="W26" s="14"/>
      <c r="X26" s="16"/>
      <c r="Y26" s="36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7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x14ac:dyDescent="0.35">
      <c r="A27" s="50" t="s">
        <v>17</v>
      </c>
      <c r="B27" s="52">
        <v>39798</v>
      </c>
      <c r="C27" s="70"/>
      <c r="D27" s="64"/>
      <c r="E27" s="69"/>
      <c r="F27" s="62">
        <v>-6.5</v>
      </c>
      <c r="G27" s="64">
        <v>0.1</v>
      </c>
      <c r="H27" s="65">
        <v>79.760000000000005</v>
      </c>
      <c r="I27" s="63">
        <v>43</v>
      </c>
      <c r="J27" s="3">
        <v>39797.464583333334</v>
      </c>
      <c r="K27" s="3">
        <v>39798.4375</v>
      </c>
      <c r="L27" s="2"/>
      <c r="M27" s="71">
        <v>9.4860813704496796E-2</v>
      </c>
      <c r="N27" s="67">
        <f t="shared" si="0"/>
        <v>6.7983583154889365E-2</v>
      </c>
      <c r="P27" s="13"/>
      <c r="R27" s="16"/>
      <c r="S27" s="16"/>
      <c r="U27" s="35"/>
      <c r="V27" s="17"/>
      <c r="W27" s="14"/>
      <c r="X27" s="16"/>
      <c r="Y27" s="36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x14ac:dyDescent="0.35">
      <c r="A28" s="50" t="s">
        <v>18</v>
      </c>
      <c r="B28" s="52">
        <v>39798</v>
      </c>
      <c r="C28" s="70"/>
      <c r="D28" s="64"/>
      <c r="E28" s="69"/>
      <c r="F28" s="62">
        <v>0</v>
      </c>
      <c r="G28" s="64">
        <v>0</v>
      </c>
      <c r="H28" s="65" t="s">
        <v>500</v>
      </c>
      <c r="I28" s="63"/>
      <c r="J28" s="2"/>
      <c r="K28" s="2"/>
      <c r="L28" s="2"/>
      <c r="M28" s="71"/>
      <c r="N28" s="67" t="str">
        <f t="shared" si="0"/>
        <v/>
      </c>
      <c r="P28" s="13"/>
      <c r="R28" s="16"/>
      <c r="S28" s="16"/>
      <c r="U28" s="35"/>
      <c r="V28" s="17"/>
      <c r="W28" s="14"/>
      <c r="X28" s="16"/>
      <c r="Y28" s="36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x14ac:dyDescent="0.35">
      <c r="A29" s="50" t="s">
        <v>15</v>
      </c>
      <c r="B29" s="52">
        <v>39826</v>
      </c>
      <c r="C29" s="70">
        <v>601</v>
      </c>
      <c r="D29" s="64"/>
      <c r="E29" s="69">
        <v>27</v>
      </c>
      <c r="F29" s="62">
        <v>-6.2</v>
      </c>
      <c r="G29" s="64"/>
      <c r="H29" s="65">
        <v>73.254999999999995</v>
      </c>
      <c r="I29" s="63">
        <v>14</v>
      </c>
      <c r="J29" s="3">
        <v>39825.550000000003</v>
      </c>
      <c r="K29" s="3">
        <v>39826.472222222219</v>
      </c>
      <c r="L29" s="2"/>
      <c r="M29" s="71">
        <v>0.271385542168674</v>
      </c>
      <c r="N29" s="67">
        <f t="shared" si="0"/>
        <v>6.3323293172690601E-2</v>
      </c>
      <c r="P29" s="13"/>
      <c r="R29" s="16"/>
      <c r="S29" s="16"/>
      <c r="U29" s="35"/>
      <c r="V29" s="17"/>
      <c r="W29" s="14"/>
      <c r="X29" s="16"/>
      <c r="Y29" s="36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0" t="s">
        <v>16</v>
      </c>
      <c r="B30" s="52">
        <v>39826</v>
      </c>
      <c r="C30" s="70"/>
      <c r="D30" s="64"/>
      <c r="E30" s="69"/>
      <c r="F30" s="62">
        <v>-5.3</v>
      </c>
      <c r="G30" s="64">
        <v>0.1</v>
      </c>
      <c r="H30" s="65">
        <v>34.503333333333302</v>
      </c>
      <c r="I30" s="63">
        <v>264</v>
      </c>
      <c r="J30" s="3">
        <v>39825.48541666667</v>
      </c>
      <c r="K30" s="3">
        <v>39826.45208333333</v>
      </c>
      <c r="L30" s="2"/>
      <c r="M30" s="71">
        <v>2.5215517241379298E-2</v>
      </c>
      <c r="N30" s="67">
        <f t="shared" si="0"/>
        <v>0.11094827586206892</v>
      </c>
      <c r="P30" s="13"/>
      <c r="R30" s="16"/>
      <c r="S30" s="16"/>
      <c r="U30" s="35"/>
      <c r="V30" s="17"/>
      <c r="W30" s="14"/>
      <c r="X30" s="16"/>
      <c r="Y30" s="36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x14ac:dyDescent="0.35">
      <c r="A31" s="50" t="s">
        <v>17</v>
      </c>
      <c r="B31" s="52">
        <v>39826</v>
      </c>
      <c r="C31" s="70"/>
      <c r="D31" s="64"/>
      <c r="E31" s="69"/>
      <c r="F31" s="62">
        <v>-6.6</v>
      </c>
      <c r="G31" s="64">
        <v>0.1</v>
      </c>
      <c r="H31" s="65">
        <v>79.064999999999998</v>
      </c>
      <c r="I31" s="63">
        <v>49</v>
      </c>
      <c r="J31" s="3">
        <v>39825.484027777777</v>
      </c>
      <c r="K31" s="3">
        <v>39826.438888888886</v>
      </c>
      <c r="L31" s="2"/>
      <c r="M31" s="71">
        <v>8.5818181818181793E-2</v>
      </c>
      <c r="N31" s="67">
        <f t="shared" si="0"/>
        <v>7.0084848484848458E-2</v>
      </c>
      <c r="P31" s="13"/>
      <c r="R31" s="16"/>
      <c r="S31" s="16"/>
      <c r="U31" s="35"/>
      <c r="V31" s="17"/>
      <c r="W31" s="14"/>
      <c r="X31" s="16"/>
      <c r="Y31" s="36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x14ac:dyDescent="0.35">
      <c r="A32" s="50" t="s">
        <v>18</v>
      </c>
      <c r="B32" s="52">
        <v>39826</v>
      </c>
      <c r="C32" s="70"/>
      <c r="D32" s="64"/>
      <c r="E32" s="69"/>
      <c r="F32" s="62">
        <v>0</v>
      </c>
      <c r="G32" s="64">
        <v>0</v>
      </c>
      <c r="H32" s="65">
        <v>55.46</v>
      </c>
      <c r="I32" s="63"/>
      <c r="J32" s="3">
        <v>39825.480555555558</v>
      </c>
      <c r="K32" s="3">
        <v>39826.440972222219</v>
      </c>
      <c r="L32" s="2"/>
      <c r="M32" s="71">
        <v>7.8091106290672403E-3</v>
      </c>
      <c r="N32" s="67" t="str">
        <f t="shared" si="0"/>
        <v/>
      </c>
      <c r="P32" s="13"/>
      <c r="R32" s="16"/>
      <c r="S32" s="16"/>
      <c r="U32" s="35"/>
      <c r="V32" s="17"/>
      <c r="W32" s="14"/>
      <c r="X32" s="16"/>
      <c r="Y32" s="36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x14ac:dyDescent="0.35">
      <c r="A33" s="50" t="s">
        <v>15</v>
      </c>
      <c r="B33" s="52">
        <v>39862</v>
      </c>
      <c r="C33" s="70"/>
      <c r="D33" s="64"/>
      <c r="E33" s="69">
        <v>26.5</v>
      </c>
      <c r="F33" s="62">
        <v>-6.3</v>
      </c>
      <c r="G33" s="64"/>
      <c r="H33" s="65">
        <v>72.156666666666595</v>
      </c>
      <c r="I33" s="63">
        <v>9.5</v>
      </c>
      <c r="J33" s="3">
        <v>39861.554861111108</v>
      </c>
      <c r="K33" s="3">
        <v>39862.445833333331</v>
      </c>
      <c r="L33" s="2"/>
      <c r="M33" s="71">
        <v>0.23842556508183901</v>
      </c>
      <c r="N33" s="67">
        <f t="shared" si="0"/>
        <v>3.7750714471291177E-2</v>
      </c>
      <c r="P33" s="13"/>
      <c r="R33" s="16"/>
      <c r="S33" s="16"/>
      <c r="U33" s="35"/>
      <c r="V33" s="17"/>
      <c r="W33" s="14"/>
      <c r="X33" s="16"/>
      <c r="Y33" s="36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0" t="s">
        <v>16</v>
      </c>
      <c r="B34" s="52">
        <v>39862</v>
      </c>
      <c r="C34" s="70"/>
      <c r="D34" s="64"/>
      <c r="E34" s="69"/>
      <c r="F34" s="62">
        <v>-4.95</v>
      </c>
      <c r="G34" s="64">
        <v>4.9999999999999802E-2</v>
      </c>
      <c r="H34" s="65">
        <v>36.503333333333302</v>
      </c>
      <c r="I34" s="63"/>
      <c r="J34" s="3">
        <v>39861.489583333336</v>
      </c>
      <c r="K34" s="3">
        <v>39862.424305555556</v>
      </c>
      <c r="L34" s="2"/>
      <c r="M34" s="71">
        <v>2.6894502228826101E-2</v>
      </c>
      <c r="N34" s="67" t="str">
        <f t="shared" si="0"/>
        <v/>
      </c>
      <c r="P34" s="13"/>
      <c r="R34" s="16"/>
      <c r="S34" s="16"/>
      <c r="U34" s="35"/>
      <c r="V34" s="17"/>
      <c r="W34" s="14"/>
      <c r="X34" s="16"/>
      <c r="Y34" s="36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x14ac:dyDescent="0.35">
      <c r="A35" s="50" t="s">
        <v>17</v>
      </c>
      <c r="B35" s="52">
        <v>39862</v>
      </c>
      <c r="C35" s="70"/>
      <c r="D35" s="64"/>
      <c r="E35" s="69"/>
      <c r="F35" s="62">
        <v>-6.55</v>
      </c>
      <c r="G35" s="64">
        <v>4.9999999999999802E-2</v>
      </c>
      <c r="H35" s="65">
        <v>78.86</v>
      </c>
      <c r="I35" s="63">
        <v>52.1666666666666</v>
      </c>
      <c r="J35" s="3">
        <v>39861.489583333336</v>
      </c>
      <c r="K35" s="3">
        <v>39862.425000000003</v>
      </c>
      <c r="L35" s="2"/>
      <c r="M35" s="71">
        <v>8.1588715664439496E-2</v>
      </c>
      <c r="N35" s="67">
        <f t="shared" si="0"/>
        <v>7.0936855563804246E-2</v>
      </c>
      <c r="P35" s="13"/>
      <c r="R35" s="16"/>
      <c r="S35" s="16"/>
      <c r="U35" s="35"/>
      <c r="V35" s="17"/>
      <c r="W35" s="14"/>
      <c r="X35" s="16"/>
      <c r="Y35" s="36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x14ac:dyDescent="0.35">
      <c r="A36" s="50" t="s">
        <v>18</v>
      </c>
      <c r="B36" s="52">
        <v>39862</v>
      </c>
      <c r="C36" s="70"/>
      <c r="D36" s="64"/>
      <c r="E36" s="69"/>
      <c r="F36" s="62">
        <v>-5.5</v>
      </c>
      <c r="G36" s="64">
        <v>0</v>
      </c>
      <c r="H36" s="65">
        <v>61.85</v>
      </c>
      <c r="I36" s="63"/>
      <c r="J36" s="3">
        <v>39861.506249999999</v>
      </c>
      <c r="K36" s="3">
        <v>39862.427777777775</v>
      </c>
      <c r="L36" s="2"/>
      <c r="M36" s="71">
        <v>7.9879427279577891E-3</v>
      </c>
      <c r="N36" s="67" t="str">
        <f t="shared" si="0"/>
        <v/>
      </c>
      <c r="P36" s="13"/>
      <c r="R36" s="16"/>
      <c r="S36" s="16"/>
      <c r="U36" s="35"/>
      <c r="V36" s="17"/>
      <c r="W36" s="14"/>
      <c r="X36" s="16"/>
      <c r="Y36" s="36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x14ac:dyDescent="0.35">
      <c r="A37" s="50" t="s">
        <v>15</v>
      </c>
      <c r="B37" s="52">
        <v>39889</v>
      </c>
      <c r="C37" s="70">
        <v>303</v>
      </c>
      <c r="D37" s="64"/>
      <c r="E37" s="69">
        <v>26.3</v>
      </c>
      <c r="F37" s="62">
        <v>-6.1</v>
      </c>
      <c r="G37" s="64"/>
      <c r="H37" s="65">
        <v>69.45</v>
      </c>
      <c r="I37" s="63">
        <v>19.8333333333333</v>
      </c>
      <c r="J37" s="3">
        <v>39888.503472222219</v>
      </c>
      <c r="K37" s="3">
        <v>39889.476388888892</v>
      </c>
      <c r="L37" s="2"/>
      <c r="M37" s="71">
        <v>0.192291220556745</v>
      </c>
      <c r="N37" s="67">
        <f t="shared" si="0"/>
        <v>6.35629312395906E-2</v>
      </c>
      <c r="P37" s="13"/>
      <c r="R37" s="16"/>
      <c r="S37" s="16"/>
      <c r="U37" s="35"/>
      <c r="V37" s="17"/>
      <c r="W37" s="14"/>
      <c r="X37" s="16"/>
      <c r="Y37" s="36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0" t="s">
        <v>16</v>
      </c>
      <c r="B38" s="52">
        <v>39889</v>
      </c>
      <c r="C38" s="70"/>
      <c r="D38" s="64"/>
      <c r="E38" s="69"/>
      <c r="F38" s="62">
        <v>-5.3</v>
      </c>
      <c r="G38" s="64"/>
      <c r="H38" s="65" t="s">
        <v>500</v>
      </c>
      <c r="I38" s="63">
        <v>70</v>
      </c>
      <c r="J38" s="3">
        <v>39888.464583333334</v>
      </c>
      <c r="K38" s="3">
        <v>39889.53125</v>
      </c>
      <c r="L38" s="2" t="s">
        <v>464</v>
      </c>
      <c r="M38" s="71"/>
      <c r="N38" s="67" t="str">
        <f t="shared" si="0"/>
        <v/>
      </c>
      <c r="P38" s="13"/>
      <c r="R38" s="16"/>
      <c r="S38" s="16"/>
      <c r="U38" s="35"/>
      <c r="V38" s="17"/>
      <c r="W38" s="14"/>
      <c r="X38" s="16"/>
      <c r="Y38" s="36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x14ac:dyDescent="0.35">
      <c r="A39" s="50" t="s">
        <v>17</v>
      </c>
      <c r="B39" s="52">
        <v>39889</v>
      </c>
      <c r="C39" s="70"/>
      <c r="D39" s="64"/>
      <c r="E39" s="69"/>
      <c r="F39" s="62">
        <v>-6.5</v>
      </c>
      <c r="G39" s="64">
        <v>0</v>
      </c>
      <c r="H39" s="65">
        <v>75.959999999999994</v>
      </c>
      <c r="I39" s="63">
        <v>55.6666666666666</v>
      </c>
      <c r="J39" s="3">
        <v>39888.464583333334</v>
      </c>
      <c r="K39" s="3">
        <v>39889.459722222222</v>
      </c>
      <c r="L39" s="2"/>
      <c r="M39" s="71">
        <v>7.6133984647592398E-2</v>
      </c>
      <c r="N39" s="67">
        <f t="shared" si="0"/>
        <v>7.0635419089710647E-2</v>
      </c>
      <c r="P39" s="13"/>
      <c r="R39" s="16"/>
      <c r="S39" s="16"/>
      <c r="U39" s="35"/>
      <c r="V39" s="17"/>
      <c r="W39" s="14"/>
      <c r="X39" s="16"/>
      <c r="Y39" s="36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x14ac:dyDescent="0.35">
      <c r="A40" s="50" t="s">
        <v>18</v>
      </c>
      <c r="B40" s="52">
        <v>39889</v>
      </c>
      <c r="C40" s="70"/>
      <c r="D40" s="64"/>
      <c r="E40" s="69"/>
      <c r="F40" s="62">
        <v>-5.6999999999999904</v>
      </c>
      <c r="G40" s="64">
        <v>0.1</v>
      </c>
      <c r="H40" s="65">
        <v>63.643333333333302</v>
      </c>
      <c r="I40" s="63"/>
      <c r="J40" s="3">
        <v>39888.46875</v>
      </c>
      <c r="K40" s="3">
        <v>39889.46597222222</v>
      </c>
      <c r="L40" s="2"/>
      <c r="M40" s="71">
        <v>8.4261838440111304E-3</v>
      </c>
      <c r="N40" s="67" t="str">
        <f t="shared" si="0"/>
        <v/>
      </c>
      <c r="P40" s="13"/>
      <c r="R40" s="16"/>
      <c r="S40" s="16"/>
      <c r="U40" s="35"/>
      <c r="V40" s="17"/>
      <c r="W40" s="14"/>
      <c r="X40" s="16"/>
      <c r="Y40" s="36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x14ac:dyDescent="0.35">
      <c r="A41" s="50" t="s">
        <v>15</v>
      </c>
      <c r="B41" s="52">
        <v>39917</v>
      </c>
      <c r="C41" s="70"/>
      <c r="D41" s="64"/>
      <c r="E41" s="69"/>
      <c r="F41" s="62">
        <v>-6.1</v>
      </c>
      <c r="G41" s="64"/>
      <c r="H41" s="65">
        <v>69.275000000000006</v>
      </c>
      <c r="I41" s="63">
        <v>23.6666666666666</v>
      </c>
      <c r="J41" s="3">
        <v>39916.515972222223</v>
      </c>
      <c r="K41" s="3">
        <v>39917.479166666664</v>
      </c>
      <c r="L41" s="2"/>
      <c r="M41" s="71">
        <v>0.171377072819033</v>
      </c>
      <c r="N41" s="67">
        <f t="shared" si="0"/>
        <v>6.7598734278618386E-2</v>
      </c>
      <c r="P41" s="13"/>
      <c r="R41" s="16"/>
      <c r="S41" s="16"/>
      <c r="U41" s="35"/>
      <c r="V41" s="17"/>
      <c r="W41" s="14"/>
      <c r="X41" s="16"/>
      <c r="Y41" s="36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0" t="s">
        <v>16</v>
      </c>
      <c r="B42" s="52">
        <v>39917</v>
      </c>
      <c r="C42" s="70"/>
      <c r="D42" s="64"/>
      <c r="E42" s="69"/>
      <c r="F42" s="62">
        <v>-5.25</v>
      </c>
      <c r="G42" s="64">
        <v>4.9999999999999802E-2</v>
      </c>
      <c r="H42" s="65">
        <v>45.104999999999997</v>
      </c>
      <c r="I42" s="63">
        <v>97</v>
      </c>
      <c r="J42" s="3">
        <v>39916.477083333331</v>
      </c>
      <c r="K42" s="3">
        <v>39917.447222222225</v>
      </c>
      <c r="L42" s="2"/>
      <c r="M42" s="71">
        <v>4.8246241947029297E-2</v>
      </c>
      <c r="N42" s="67">
        <f t="shared" si="0"/>
        <v>7.799809114769736E-2</v>
      </c>
      <c r="P42" s="13"/>
      <c r="R42" s="16"/>
      <c r="S42" s="16"/>
      <c r="U42" s="35"/>
      <c r="V42" s="17"/>
      <c r="W42" s="14"/>
      <c r="X42" s="16"/>
      <c r="Y42" s="36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x14ac:dyDescent="0.35">
      <c r="A43" s="50" t="s">
        <v>17</v>
      </c>
      <c r="B43" s="52">
        <v>39917</v>
      </c>
      <c r="C43" s="70"/>
      <c r="D43" s="64"/>
      <c r="E43" s="69"/>
      <c r="F43" s="62">
        <v>-6.5</v>
      </c>
      <c r="G43" s="64">
        <v>0.2</v>
      </c>
      <c r="H43" s="65">
        <v>65.64</v>
      </c>
      <c r="I43" s="63">
        <v>73.1666666666666</v>
      </c>
      <c r="J43" s="3">
        <v>39917.444444444445</v>
      </c>
      <c r="K43" s="3">
        <v>39917.515972222223</v>
      </c>
      <c r="L43" s="2"/>
      <c r="M43" s="71">
        <v>5.4368932038834902E-2</v>
      </c>
      <c r="N43" s="67">
        <f t="shared" si="0"/>
        <v>6.6299892125134735E-2</v>
      </c>
      <c r="P43" s="13"/>
      <c r="R43" s="16"/>
      <c r="S43" s="16"/>
      <c r="U43" s="35"/>
      <c r="V43" s="17"/>
      <c r="W43" s="14"/>
      <c r="X43" s="16"/>
      <c r="Y43" s="36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x14ac:dyDescent="0.35">
      <c r="A44" s="50" t="s">
        <v>18</v>
      </c>
      <c r="B44" s="52">
        <v>39917</v>
      </c>
      <c r="C44" s="70"/>
      <c r="D44" s="64"/>
      <c r="E44" s="69"/>
      <c r="F44" s="62">
        <v>-5.65</v>
      </c>
      <c r="G44" s="64">
        <v>5.0000000000000197E-2</v>
      </c>
      <c r="H44" s="65">
        <v>66.866666666666603</v>
      </c>
      <c r="I44" s="63"/>
      <c r="J44" s="3">
        <v>39916.481249999997</v>
      </c>
      <c r="K44" s="3">
        <v>39917.451388888891</v>
      </c>
      <c r="L44" s="2"/>
      <c r="M44" s="71">
        <v>8.4466714387974196E-3</v>
      </c>
      <c r="N44" s="67" t="str">
        <f t="shared" si="0"/>
        <v/>
      </c>
      <c r="P44" s="13"/>
      <c r="R44" s="16"/>
      <c r="S44" s="16"/>
      <c r="U44" s="35"/>
      <c r="V44" s="17"/>
      <c r="W44" s="14"/>
      <c r="X44" s="16"/>
      <c r="Y44" s="36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x14ac:dyDescent="0.35">
      <c r="A45" s="50" t="s">
        <v>15</v>
      </c>
      <c r="B45" s="52">
        <v>39946</v>
      </c>
      <c r="C45" s="70"/>
      <c r="D45" s="64"/>
      <c r="E45" s="69"/>
      <c r="F45" s="62"/>
      <c r="G45" s="64"/>
      <c r="H45" s="65">
        <v>82.555333333333294</v>
      </c>
      <c r="I45" s="63">
        <v>23.8333333333333</v>
      </c>
      <c r="J45" s="3">
        <v>39945.445833333331</v>
      </c>
      <c r="K45" s="3">
        <v>39946.585416666669</v>
      </c>
      <c r="L45" s="2"/>
      <c r="M45" s="71">
        <v>0.158988421694089</v>
      </c>
      <c r="N45" s="67">
        <f t="shared" si="0"/>
        <v>6.3153734172929701E-2</v>
      </c>
      <c r="P45" s="13"/>
      <c r="R45" s="16"/>
      <c r="S45" s="16"/>
      <c r="U45" s="35"/>
      <c r="V45" s="17"/>
      <c r="W45" s="14"/>
      <c r="X45" s="16"/>
      <c r="Y45" s="36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0" t="s">
        <v>16</v>
      </c>
      <c r="B46" s="52">
        <v>39946</v>
      </c>
      <c r="C46" s="70"/>
      <c r="D46" s="64"/>
      <c r="E46" s="69"/>
      <c r="F46" s="62">
        <v>-6.1</v>
      </c>
      <c r="G46" s="64">
        <v>0.1</v>
      </c>
      <c r="H46" s="65">
        <v>52.123333333333299</v>
      </c>
      <c r="I46" s="63">
        <v>70</v>
      </c>
      <c r="J46" s="3">
        <v>39945.475694444445</v>
      </c>
      <c r="K46" s="3">
        <v>39946.568055555559</v>
      </c>
      <c r="L46" s="2"/>
      <c r="M46" s="71">
        <v>6.2937062937062901E-2</v>
      </c>
      <c r="N46" s="67">
        <f t="shared" si="0"/>
        <v>7.3426573426573397E-2</v>
      </c>
      <c r="P46" s="13"/>
      <c r="R46" s="16"/>
      <c r="S46" s="16"/>
      <c r="U46" s="35"/>
      <c r="V46" s="17"/>
      <c r="W46" s="14"/>
      <c r="X46" s="16"/>
      <c r="Y46" s="36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x14ac:dyDescent="0.35">
      <c r="A47" s="50" t="s">
        <v>17</v>
      </c>
      <c r="B47" s="52">
        <v>39946</v>
      </c>
      <c r="C47" s="70"/>
      <c r="D47" s="64"/>
      <c r="E47" s="69"/>
      <c r="F47" s="62">
        <v>-6.5</v>
      </c>
      <c r="G47" s="64">
        <v>0.1</v>
      </c>
      <c r="H47" s="65">
        <v>77.726666666666603</v>
      </c>
      <c r="I47" s="63">
        <v>79</v>
      </c>
      <c r="J47" s="3">
        <v>39945.470833333333</v>
      </c>
      <c r="K47" s="3">
        <v>39946.567361111112</v>
      </c>
      <c r="L47" s="2"/>
      <c r="M47" s="71">
        <v>5.3704876504116497E-2</v>
      </c>
      <c r="N47" s="67">
        <f t="shared" si="0"/>
        <v>7.0711420730420055E-2</v>
      </c>
      <c r="P47" s="13"/>
      <c r="R47" s="16"/>
      <c r="S47" s="16"/>
      <c r="U47" s="35"/>
      <c r="V47" s="17"/>
      <c r="W47" s="14"/>
      <c r="X47" s="16"/>
      <c r="Y47" s="36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x14ac:dyDescent="0.35">
      <c r="A48" s="50" t="s">
        <v>18</v>
      </c>
      <c r="B48" s="52">
        <v>39946</v>
      </c>
      <c r="C48" s="70"/>
      <c r="D48" s="64"/>
      <c r="E48" s="69"/>
      <c r="F48" s="62">
        <v>-6.1</v>
      </c>
      <c r="G48" s="64">
        <v>0.1</v>
      </c>
      <c r="H48" s="65">
        <v>59.2</v>
      </c>
      <c r="I48" s="63"/>
      <c r="J48" s="3">
        <v>39945.482638888891</v>
      </c>
      <c r="K48" s="3">
        <v>39946.551388888889</v>
      </c>
      <c r="L48" s="2"/>
      <c r="M48" s="71">
        <v>7.9272254710851201E-3</v>
      </c>
      <c r="N48" s="67" t="str">
        <f t="shared" si="0"/>
        <v/>
      </c>
      <c r="P48" s="13"/>
      <c r="R48" s="16"/>
      <c r="S48" s="16"/>
      <c r="U48" s="35"/>
      <c r="V48" s="17"/>
      <c r="W48" s="14"/>
      <c r="X48" s="16"/>
      <c r="Y48" s="36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x14ac:dyDescent="0.35">
      <c r="A49" s="50" t="s">
        <v>15</v>
      </c>
      <c r="B49" s="52">
        <v>39976</v>
      </c>
      <c r="C49" s="70"/>
      <c r="D49" s="64"/>
      <c r="E49" s="69"/>
      <c r="F49" s="62">
        <v>-6.2</v>
      </c>
      <c r="G49" s="64">
        <v>0.1</v>
      </c>
      <c r="H49" s="65">
        <v>82.91225</v>
      </c>
      <c r="I49" s="63">
        <v>24.3333333333333</v>
      </c>
      <c r="J49" s="3">
        <v>39975.521527777775</v>
      </c>
      <c r="K49" s="3">
        <v>39976.465277777781</v>
      </c>
      <c r="L49" s="2"/>
      <c r="M49" s="71">
        <v>0.155555555555555</v>
      </c>
      <c r="N49" s="67">
        <f t="shared" si="0"/>
        <v>6.3086419753086112E-2</v>
      </c>
      <c r="P49" s="13"/>
      <c r="R49" s="16"/>
      <c r="S49" s="16"/>
      <c r="U49" s="35"/>
      <c r="V49" s="17"/>
      <c r="W49" s="14"/>
      <c r="X49" s="16"/>
      <c r="Y49" s="36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0" t="s">
        <v>16</v>
      </c>
      <c r="B50" s="52">
        <v>39976</v>
      </c>
      <c r="C50" s="70"/>
      <c r="D50" s="64"/>
      <c r="E50" s="69"/>
      <c r="F50" s="62">
        <v>-6.1</v>
      </c>
      <c r="G50" s="64">
        <v>0.1</v>
      </c>
      <c r="H50" s="65">
        <v>45.633333333333297</v>
      </c>
      <c r="I50" s="63">
        <v>115.333333333333</v>
      </c>
      <c r="J50" s="3">
        <v>39975.491666666669</v>
      </c>
      <c r="K50" s="3">
        <v>39976.429861111108</v>
      </c>
      <c r="L50" s="2"/>
      <c r="M50" s="71">
        <v>3.2198371576609902E-2</v>
      </c>
      <c r="N50" s="67">
        <f t="shared" si="0"/>
        <v>6.1892425363927743E-2</v>
      </c>
      <c r="P50" s="13"/>
      <c r="R50" s="16"/>
      <c r="S50" s="16"/>
      <c r="U50" s="35"/>
      <c r="V50" s="17"/>
      <c r="W50" s="14"/>
      <c r="X50" s="16"/>
      <c r="Y50" s="36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x14ac:dyDescent="0.35">
      <c r="A51" s="50" t="s">
        <v>17</v>
      </c>
      <c r="B51" s="52">
        <v>39976</v>
      </c>
      <c r="C51" s="70"/>
      <c r="D51" s="64"/>
      <c r="E51" s="69"/>
      <c r="F51" s="62">
        <v>-6.4</v>
      </c>
      <c r="G51" s="64">
        <v>0.1</v>
      </c>
      <c r="H51" s="65">
        <v>78.873333333333306</v>
      </c>
      <c r="I51" s="63">
        <v>81.6666666666666</v>
      </c>
      <c r="J51" s="3">
        <v>39975.491666666669</v>
      </c>
      <c r="K51" s="3">
        <v>39976.430555555555</v>
      </c>
      <c r="L51" s="2"/>
      <c r="M51" s="71">
        <v>5.2218934911242597E-2</v>
      </c>
      <c r="N51" s="67">
        <f t="shared" si="0"/>
        <v>7.1075772518080144E-2</v>
      </c>
      <c r="P51" s="13"/>
      <c r="R51" s="16"/>
      <c r="S51" s="16"/>
      <c r="U51" s="35"/>
      <c r="V51" s="17"/>
      <c r="W51" s="14"/>
      <c r="X51" s="16"/>
      <c r="Y51" s="36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x14ac:dyDescent="0.35">
      <c r="A52" s="50" t="s">
        <v>18</v>
      </c>
      <c r="B52" s="52">
        <v>39976</v>
      </c>
      <c r="C52" s="70"/>
      <c r="D52" s="64"/>
      <c r="E52" s="69"/>
      <c r="F52" s="62">
        <v>-6.2</v>
      </c>
      <c r="G52" s="64">
        <v>0.1</v>
      </c>
      <c r="H52" s="65">
        <v>72.6933333333333</v>
      </c>
      <c r="I52" s="63"/>
      <c r="J52" s="3">
        <v>39975.509722222225</v>
      </c>
      <c r="K52" s="3">
        <v>39976.438194444447</v>
      </c>
      <c r="L52" s="2"/>
      <c r="M52" s="71">
        <v>8.9753178758414306E-3</v>
      </c>
      <c r="N52" s="67" t="str">
        <f t="shared" si="0"/>
        <v/>
      </c>
      <c r="P52" s="13"/>
      <c r="R52" s="16"/>
      <c r="S52" s="16"/>
      <c r="U52" s="35"/>
      <c r="V52" s="17"/>
      <c r="W52" s="14"/>
      <c r="X52" s="16"/>
      <c r="Y52" s="36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x14ac:dyDescent="0.35">
      <c r="A53" s="50" t="s">
        <v>15</v>
      </c>
      <c r="B53" s="52">
        <v>40009</v>
      </c>
      <c r="C53" s="70"/>
      <c r="D53" s="64"/>
      <c r="E53" s="69"/>
      <c r="F53" s="62"/>
      <c r="G53" s="64"/>
      <c r="H53" s="65">
        <v>83.713333333333296</v>
      </c>
      <c r="I53" s="63">
        <v>27.3333333333333</v>
      </c>
      <c r="J53" s="3">
        <v>40008.518055555556</v>
      </c>
      <c r="K53" s="3">
        <v>40009.490277777775</v>
      </c>
      <c r="L53" s="2"/>
      <c r="M53" s="71">
        <v>0.14042857142857099</v>
      </c>
      <c r="N53" s="67">
        <f t="shared" si="0"/>
        <v>6.3973015873015598E-2</v>
      </c>
      <c r="P53" s="13"/>
      <c r="R53" s="16"/>
      <c r="S53" s="16"/>
      <c r="U53" s="35"/>
      <c r="V53" s="17"/>
      <c r="W53" s="14"/>
      <c r="X53" s="16"/>
      <c r="Y53" s="36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0" t="s">
        <v>16</v>
      </c>
      <c r="B54" s="52">
        <v>40009</v>
      </c>
      <c r="C54" s="70"/>
      <c r="D54" s="64"/>
      <c r="E54" s="69"/>
      <c r="F54" s="62">
        <v>-6.2</v>
      </c>
      <c r="G54" s="64">
        <v>0.1</v>
      </c>
      <c r="H54" s="65">
        <v>41.32</v>
      </c>
      <c r="I54" s="63">
        <v>120.833333333333</v>
      </c>
      <c r="J54" s="3">
        <v>40008.470833333333</v>
      </c>
      <c r="K54" s="3">
        <v>40009.481944444444</v>
      </c>
      <c r="L54" s="2"/>
      <c r="M54" s="71">
        <v>3.4684065934065901E-2</v>
      </c>
      <c r="N54" s="67">
        <f t="shared" si="0"/>
        <v>6.9849855006104758E-2</v>
      </c>
      <c r="P54" s="13"/>
      <c r="R54" s="16"/>
      <c r="S54" s="16"/>
      <c r="U54" s="35"/>
      <c r="V54" s="17"/>
      <c r="W54" s="14"/>
      <c r="X54" s="16"/>
      <c r="Y54" s="36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x14ac:dyDescent="0.35">
      <c r="A55" s="50" t="s">
        <v>17</v>
      </c>
      <c r="B55" s="52">
        <v>40009</v>
      </c>
      <c r="C55" s="70"/>
      <c r="D55" s="64"/>
      <c r="E55" s="69"/>
      <c r="F55" s="62">
        <v>-6.5</v>
      </c>
      <c r="G55" s="64">
        <v>0.1</v>
      </c>
      <c r="H55" s="65">
        <v>74.965000000000003</v>
      </c>
      <c r="I55" s="63">
        <v>79.6666666666666</v>
      </c>
      <c r="J55" s="3">
        <v>40008.461111111108</v>
      </c>
      <c r="K55" s="3">
        <v>40009.481944444444</v>
      </c>
      <c r="L55" s="2"/>
      <c r="M55" s="71">
        <v>5.36734693877551E-2</v>
      </c>
      <c r="N55" s="67">
        <f t="shared" si="0"/>
        <v>7.1266439909296986E-2</v>
      </c>
      <c r="P55" s="13"/>
      <c r="R55" s="16"/>
      <c r="S55" s="16"/>
      <c r="U55" s="35"/>
      <c r="V55" s="17"/>
      <c r="W55" s="14"/>
      <c r="X55" s="16"/>
      <c r="Y55" s="36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x14ac:dyDescent="0.35">
      <c r="A56" s="50" t="s">
        <v>18</v>
      </c>
      <c r="B56" s="52">
        <v>40009</v>
      </c>
      <c r="C56" s="70"/>
      <c r="D56" s="64"/>
      <c r="E56" s="69"/>
      <c r="F56" s="62">
        <v>-6.3</v>
      </c>
      <c r="G56" s="64">
        <v>0.1</v>
      </c>
      <c r="H56" s="65">
        <v>68.995000000000005</v>
      </c>
      <c r="I56" s="63"/>
      <c r="J56" s="3">
        <v>40008.478472222225</v>
      </c>
      <c r="K56" s="3">
        <v>40009.486111111109</v>
      </c>
      <c r="L56" s="2"/>
      <c r="M56" s="71">
        <v>1.45416953824948E-2</v>
      </c>
      <c r="N56" s="67" t="str">
        <f t="shared" si="0"/>
        <v/>
      </c>
      <c r="P56" s="13"/>
      <c r="R56" s="16"/>
      <c r="S56" s="16"/>
      <c r="U56" s="35"/>
      <c r="V56" s="17"/>
      <c r="W56" s="14"/>
      <c r="X56" s="16"/>
      <c r="Y56" s="36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x14ac:dyDescent="0.35">
      <c r="A57" s="50" t="s">
        <v>15</v>
      </c>
      <c r="B57" s="52">
        <v>40047</v>
      </c>
      <c r="C57" s="70">
        <v>632</v>
      </c>
      <c r="D57" s="64">
        <v>7.89</v>
      </c>
      <c r="E57" s="69">
        <v>26.8</v>
      </c>
      <c r="F57" s="62">
        <v>-5.9</v>
      </c>
      <c r="G57" s="64">
        <v>0.1</v>
      </c>
      <c r="H57" s="65">
        <v>80.644999999999996</v>
      </c>
      <c r="I57" s="63">
        <v>9.8333333333333304</v>
      </c>
      <c r="J57" s="3">
        <v>40046.556250000001</v>
      </c>
      <c r="K57" s="3">
        <v>40047.466666666667</v>
      </c>
      <c r="L57" s="2"/>
      <c r="M57" s="71">
        <v>0.36987032799389702</v>
      </c>
      <c r="N57" s="67">
        <f t="shared" si="0"/>
        <v>6.0617637087888657E-2</v>
      </c>
      <c r="P57" s="13"/>
      <c r="R57" s="16"/>
      <c r="S57" s="16"/>
      <c r="U57" s="35"/>
      <c r="V57" s="17"/>
      <c r="W57" s="14"/>
      <c r="X57" s="16"/>
      <c r="Y57" s="36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0" t="s">
        <v>16</v>
      </c>
      <c r="B58" s="52">
        <v>40047</v>
      </c>
      <c r="C58" s="70"/>
      <c r="D58" s="64"/>
      <c r="E58" s="69"/>
      <c r="F58" s="62">
        <v>-6.3</v>
      </c>
      <c r="G58" s="64">
        <v>0.1</v>
      </c>
      <c r="H58" s="65">
        <v>67.194999999999993</v>
      </c>
      <c r="I58" s="63">
        <v>61.6666666666666</v>
      </c>
      <c r="J58" s="3">
        <v>40046.512499999997</v>
      </c>
      <c r="K58" s="3">
        <v>40047.444444444445</v>
      </c>
      <c r="L58" s="2"/>
      <c r="M58" s="71">
        <v>8.2414307004470902E-2</v>
      </c>
      <c r="N58" s="67">
        <f t="shared" si="0"/>
        <v>8.4703593310150552E-2</v>
      </c>
      <c r="P58" s="13"/>
      <c r="R58" s="16"/>
      <c r="S58" s="16"/>
      <c r="U58" s="35"/>
      <c r="V58" s="17"/>
      <c r="W58" s="14"/>
      <c r="X58" s="16"/>
      <c r="Y58" s="36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x14ac:dyDescent="0.35">
      <c r="A59" s="50" t="s">
        <v>17</v>
      </c>
      <c r="B59" s="52">
        <v>40047</v>
      </c>
      <c r="C59" s="70"/>
      <c r="D59" s="64"/>
      <c r="E59" s="69"/>
      <c r="F59" s="62">
        <v>-6.5</v>
      </c>
      <c r="G59" s="64">
        <v>0.1</v>
      </c>
      <c r="H59" s="65">
        <v>78.203333333333305</v>
      </c>
      <c r="I59" s="63">
        <v>62</v>
      </c>
      <c r="J59" s="3">
        <v>40046.513194444444</v>
      </c>
      <c r="K59" s="3">
        <v>40047.444444444445</v>
      </c>
      <c r="L59" s="2"/>
      <c r="M59" s="71">
        <v>5.4735272184936602E-2</v>
      </c>
      <c r="N59" s="67">
        <f t="shared" si="0"/>
        <v>5.6559781257767831E-2</v>
      </c>
      <c r="P59" s="13"/>
      <c r="R59" s="16"/>
      <c r="S59" s="16"/>
      <c r="U59" s="35"/>
      <c r="V59" s="17"/>
      <c r="W59" s="14"/>
      <c r="X59" s="16"/>
      <c r="Y59" s="36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x14ac:dyDescent="0.35">
      <c r="A60" s="50" t="s">
        <v>18</v>
      </c>
      <c r="B60" s="52">
        <v>40047</v>
      </c>
      <c r="C60" s="70"/>
      <c r="D60" s="64"/>
      <c r="E60" s="69"/>
      <c r="F60" s="62">
        <v>-6.4</v>
      </c>
      <c r="G60" s="64">
        <v>0.1</v>
      </c>
      <c r="H60" s="65" t="s">
        <v>500</v>
      </c>
      <c r="I60" s="63"/>
      <c r="J60" s="2"/>
      <c r="K60" s="2"/>
      <c r="L60" s="2"/>
      <c r="M60" s="71"/>
      <c r="N60" s="67" t="str">
        <f t="shared" si="0"/>
        <v/>
      </c>
      <c r="P60" s="13"/>
      <c r="R60" s="16"/>
      <c r="S60" s="16"/>
      <c r="U60" s="35"/>
      <c r="V60" s="17"/>
      <c r="W60" s="14"/>
      <c r="X60" s="16"/>
      <c r="Y60" s="36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x14ac:dyDescent="0.35">
      <c r="A61" s="50" t="s">
        <v>15</v>
      </c>
      <c r="B61" s="52">
        <v>40078</v>
      </c>
      <c r="C61" s="70"/>
      <c r="D61" s="64"/>
      <c r="E61" s="69"/>
      <c r="F61" s="62"/>
      <c r="G61" s="64"/>
      <c r="H61" s="65">
        <v>77.3</v>
      </c>
      <c r="I61" s="63">
        <v>11</v>
      </c>
      <c r="J61" s="3">
        <v>40077.504166666666</v>
      </c>
      <c r="K61" s="3">
        <v>40078.534722222219</v>
      </c>
      <c r="L61" s="2"/>
      <c r="M61" s="71">
        <v>0.25411051212938002</v>
      </c>
      <c r="N61" s="67">
        <f t="shared" si="0"/>
        <v>4.6586927223719668E-2</v>
      </c>
      <c r="P61" s="13"/>
      <c r="R61" s="16"/>
      <c r="S61" s="16"/>
      <c r="U61" s="35"/>
      <c r="V61" s="17"/>
      <c r="W61" s="14"/>
      <c r="X61" s="16"/>
      <c r="Y61" s="36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0" t="s">
        <v>16</v>
      </c>
      <c r="B62" s="52">
        <v>40078</v>
      </c>
      <c r="C62" s="70">
        <v>524</v>
      </c>
      <c r="D62" s="64">
        <v>7.84</v>
      </c>
      <c r="E62" s="69">
        <v>26.2</v>
      </c>
      <c r="F62" s="62">
        <v>-6.5</v>
      </c>
      <c r="G62" s="64">
        <v>0.1</v>
      </c>
      <c r="H62" s="65">
        <v>70.709999999999994</v>
      </c>
      <c r="I62" s="63">
        <v>32.2222222222222</v>
      </c>
      <c r="J62" s="3">
        <v>40077.479861111111</v>
      </c>
      <c r="K62" s="3">
        <v>40078.52847222222</v>
      </c>
      <c r="L62" s="2"/>
      <c r="M62" s="71">
        <v>0.15046357615893999</v>
      </c>
      <c r="N62" s="67">
        <f t="shared" si="0"/>
        <v>8.0804513122393645E-2</v>
      </c>
      <c r="P62" s="13"/>
      <c r="R62" s="16"/>
      <c r="S62" s="16"/>
      <c r="U62" s="35"/>
      <c r="V62" s="17"/>
      <c r="W62" s="14"/>
      <c r="X62" s="16"/>
      <c r="Y62" s="36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x14ac:dyDescent="0.35">
      <c r="A63" s="50" t="s">
        <v>17</v>
      </c>
      <c r="B63" s="52">
        <v>40078</v>
      </c>
      <c r="C63" s="70">
        <v>659</v>
      </c>
      <c r="D63" s="64">
        <v>7.81</v>
      </c>
      <c r="E63" s="69">
        <v>26.3</v>
      </c>
      <c r="F63" s="62">
        <v>-6.5</v>
      </c>
      <c r="G63" s="64">
        <v>0.1</v>
      </c>
      <c r="H63" s="65">
        <v>77.239999999999995</v>
      </c>
      <c r="I63" s="63">
        <v>46.4444444444444</v>
      </c>
      <c r="J63" s="3">
        <v>40077.474999999999</v>
      </c>
      <c r="K63" s="3">
        <v>40078.527777777781</v>
      </c>
      <c r="L63" s="2"/>
      <c r="M63" s="71">
        <v>9.4063324538258497E-2</v>
      </c>
      <c r="N63" s="67">
        <f t="shared" si="0"/>
        <v>7.2811980846281515E-2</v>
      </c>
      <c r="P63" s="13"/>
      <c r="R63" s="16"/>
      <c r="S63" s="16"/>
      <c r="U63" s="35"/>
      <c r="V63" s="17"/>
      <c r="W63" s="14"/>
      <c r="X63" s="16"/>
      <c r="Y63" s="36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x14ac:dyDescent="0.35">
      <c r="A64" s="50" t="s">
        <v>18</v>
      </c>
      <c r="B64" s="52">
        <v>40078</v>
      </c>
      <c r="C64" s="70"/>
      <c r="D64" s="64"/>
      <c r="E64" s="69"/>
      <c r="F64" s="62">
        <v>-6.4</v>
      </c>
      <c r="G64" s="64">
        <v>0.1</v>
      </c>
      <c r="H64" s="65" t="s">
        <v>500</v>
      </c>
      <c r="I64" s="63"/>
      <c r="J64" s="2"/>
      <c r="K64" s="2"/>
      <c r="L64" s="2"/>
      <c r="M64" s="71"/>
      <c r="N64" s="67" t="str">
        <f t="shared" si="0"/>
        <v/>
      </c>
      <c r="P64" s="13"/>
      <c r="R64" s="16"/>
      <c r="S64" s="16"/>
      <c r="U64" s="35"/>
      <c r="V64" s="17"/>
      <c r="W64" s="14"/>
      <c r="X64" s="16"/>
      <c r="Y64" s="36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x14ac:dyDescent="0.35">
      <c r="A65" s="50" t="s">
        <v>15</v>
      </c>
      <c r="B65" s="52">
        <v>40107</v>
      </c>
      <c r="C65" s="70">
        <v>595</v>
      </c>
      <c r="D65" s="64">
        <v>8.44</v>
      </c>
      <c r="E65" s="69">
        <v>26.2</v>
      </c>
      <c r="F65" s="62">
        <v>-5.5</v>
      </c>
      <c r="G65" s="64">
        <v>0.1</v>
      </c>
      <c r="H65" s="65">
        <v>79.495000000000005</v>
      </c>
      <c r="I65" s="63">
        <v>11</v>
      </c>
      <c r="J65" s="3">
        <v>40105.502083333333</v>
      </c>
      <c r="K65" s="3">
        <v>40107.491666666669</v>
      </c>
      <c r="L65" s="2"/>
      <c r="M65" s="71">
        <v>0.27773123909249497</v>
      </c>
      <c r="N65" s="67">
        <f t="shared" si="0"/>
        <v>5.0917393833624078E-2</v>
      </c>
      <c r="P65" s="13"/>
      <c r="R65" s="16"/>
      <c r="S65" s="16"/>
      <c r="U65" s="35"/>
      <c r="V65" s="17"/>
      <c r="W65" s="14"/>
      <c r="X65" s="16"/>
      <c r="Y65" s="36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0" t="s">
        <v>16</v>
      </c>
      <c r="B66" s="52">
        <v>40107</v>
      </c>
      <c r="C66" s="70">
        <v>500</v>
      </c>
      <c r="D66" s="64">
        <v>8.24</v>
      </c>
      <c r="E66" s="69">
        <v>26.5</v>
      </c>
      <c r="F66" s="62">
        <v>-6.4</v>
      </c>
      <c r="G66" s="64">
        <v>0.1</v>
      </c>
      <c r="H66" s="65">
        <v>58.234999999999999</v>
      </c>
      <c r="I66" s="63">
        <v>37.3333333333333</v>
      </c>
      <c r="J66" s="3">
        <v>40105.480555555558</v>
      </c>
      <c r="K66" s="3">
        <v>40107.486805555556</v>
      </c>
      <c r="L66" s="2" t="s">
        <v>465</v>
      </c>
      <c r="M66" s="71"/>
      <c r="N66" s="67" t="str">
        <f t="shared" si="0"/>
        <v/>
      </c>
      <c r="P66" s="13"/>
      <c r="R66" s="16"/>
      <c r="S66" s="16"/>
      <c r="U66" s="35"/>
      <c r="V66" s="17"/>
      <c r="W66" s="14"/>
      <c r="X66" s="16"/>
      <c r="Y66" s="36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x14ac:dyDescent="0.35">
      <c r="A67" s="50" t="s">
        <v>17</v>
      </c>
      <c r="B67" s="52">
        <v>40107</v>
      </c>
      <c r="C67" s="70">
        <v>525</v>
      </c>
      <c r="D67" s="64">
        <v>8.23</v>
      </c>
      <c r="E67" s="69">
        <v>26.4</v>
      </c>
      <c r="F67" s="62">
        <v>-6.5</v>
      </c>
      <c r="G67" s="64">
        <v>0.2</v>
      </c>
      <c r="H67" s="65">
        <v>78.023333333333298</v>
      </c>
      <c r="I67" s="63">
        <v>50.6666666666666</v>
      </c>
      <c r="J67" s="3">
        <v>40105.473611111112</v>
      </c>
      <c r="K67" s="3">
        <v>40107.48541666667</v>
      </c>
      <c r="L67" s="2"/>
      <c r="M67" s="71">
        <v>8.5881946841560197E-2</v>
      </c>
      <c r="N67" s="67">
        <f t="shared" si="0"/>
        <v>7.2522532888428512E-2</v>
      </c>
      <c r="P67" s="13"/>
      <c r="R67" s="16"/>
      <c r="S67" s="16"/>
      <c r="U67" s="35"/>
      <c r="V67" s="17"/>
      <c r="W67" s="14"/>
      <c r="X67" s="16"/>
      <c r="Y67" s="36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x14ac:dyDescent="0.35">
      <c r="A68" s="50" t="s">
        <v>18</v>
      </c>
      <c r="B68" s="52">
        <v>40107</v>
      </c>
      <c r="C68" s="70"/>
      <c r="D68" s="64"/>
      <c r="E68" s="69"/>
      <c r="F68" s="62">
        <v>-6.4</v>
      </c>
      <c r="G68" s="64">
        <v>0.1</v>
      </c>
      <c r="H68" s="65">
        <v>75.8</v>
      </c>
      <c r="I68" s="63"/>
      <c r="J68" s="3">
        <v>40105.463194444441</v>
      </c>
      <c r="K68" s="3">
        <v>40107.481944444444</v>
      </c>
      <c r="L68" s="2"/>
      <c r="M68" s="71">
        <v>8.7031303749569994E-3</v>
      </c>
      <c r="N68" s="67" t="str">
        <f t="shared" si="0"/>
        <v/>
      </c>
      <c r="P68" s="13"/>
      <c r="R68" s="16"/>
      <c r="S68" s="16"/>
      <c r="U68" s="35"/>
      <c r="V68" s="17"/>
      <c r="W68" s="14"/>
      <c r="X68" s="16"/>
      <c r="Y68" s="36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x14ac:dyDescent="0.35">
      <c r="A69" s="50" t="s">
        <v>15</v>
      </c>
      <c r="B69" s="52">
        <v>40141</v>
      </c>
      <c r="C69" s="70">
        <v>610</v>
      </c>
      <c r="D69" s="64">
        <v>8.5299999999999994</v>
      </c>
      <c r="E69" s="69">
        <v>26.3</v>
      </c>
      <c r="F69" s="62">
        <v>-5.5</v>
      </c>
      <c r="G69" s="64">
        <v>0.1</v>
      </c>
      <c r="H69" s="65">
        <v>80.099999999999994</v>
      </c>
      <c r="I69" s="63">
        <v>11.3333333333333</v>
      </c>
      <c r="J69" s="3">
        <v>40140.469444444447</v>
      </c>
      <c r="K69" s="3">
        <v>40141.477777777778</v>
      </c>
      <c r="L69" s="2"/>
      <c r="M69" s="71">
        <v>0.18326446280991701</v>
      </c>
      <c r="N69" s="67">
        <f t="shared" si="0"/>
        <v>3.4616620752984224E-2</v>
      </c>
      <c r="P69" s="13"/>
      <c r="R69" s="16"/>
      <c r="S69" s="16"/>
      <c r="U69" s="35"/>
      <c r="V69" s="17"/>
      <c r="W69" s="14"/>
      <c r="X69" s="16"/>
      <c r="Y69" s="36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0" t="s">
        <v>16</v>
      </c>
      <c r="B70" s="52">
        <v>40141</v>
      </c>
      <c r="C70" s="70">
        <v>494</v>
      </c>
      <c r="D70" s="64">
        <v>8.39</v>
      </c>
      <c r="E70" s="69">
        <v>26.1</v>
      </c>
      <c r="F70" s="62">
        <v>-6</v>
      </c>
      <c r="G70" s="64">
        <v>0.2</v>
      </c>
      <c r="H70" s="65">
        <v>56.9</v>
      </c>
      <c r="I70" s="63">
        <v>37.1666666666666</v>
      </c>
      <c r="J70" s="3">
        <v>40140.438194444447</v>
      </c>
      <c r="K70" s="3">
        <v>40141.474999999999</v>
      </c>
      <c r="L70" s="2"/>
      <c r="M70" s="71">
        <v>0.114467515070328</v>
      </c>
      <c r="N70" s="67">
        <f t="shared" si="0"/>
        <v>7.0906266279675279E-2</v>
      </c>
      <c r="P70" s="13"/>
      <c r="R70" s="16"/>
      <c r="S70" s="16"/>
      <c r="U70" s="35"/>
      <c r="V70" s="17"/>
      <c r="W70" s="14"/>
      <c r="X70" s="16"/>
      <c r="Y70" s="36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7"/>
      <c r="MC70" s="2"/>
      <c r="MD70" s="2"/>
      <c r="ME70" s="2"/>
      <c r="MF70" s="2"/>
      <c r="MG70" s="2"/>
    </row>
    <row r="71" spans="1:345" ht="15.5" x14ac:dyDescent="0.35">
      <c r="A71" s="50" t="s">
        <v>17</v>
      </c>
      <c r="B71" s="52">
        <v>40141</v>
      </c>
      <c r="C71" s="70"/>
      <c r="D71" s="64"/>
      <c r="E71" s="69"/>
      <c r="F71" s="62">
        <v>-6.5</v>
      </c>
      <c r="G71" s="64">
        <v>0.2</v>
      </c>
      <c r="H71" s="65">
        <v>78.099999999999994</v>
      </c>
      <c r="I71" s="63">
        <v>57.3333333333333</v>
      </c>
      <c r="J71" s="3">
        <v>40140.441666666666</v>
      </c>
      <c r="K71" s="3">
        <v>40141.474305555559</v>
      </c>
      <c r="L71" s="2"/>
      <c r="M71" s="71">
        <v>7.53866845998655E-2</v>
      </c>
      <c r="N71" s="67">
        <f t="shared" si="0"/>
        <v>7.203616528431589E-2</v>
      </c>
      <c r="P71" s="13"/>
      <c r="R71" s="16"/>
      <c r="S71" s="16"/>
      <c r="U71" s="35"/>
      <c r="V71" s="17"/>
      <c r="W71" s="14"/>
      <c r="X71" s="16"/>
      <c r="Y71" s="36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x14ac:dyDescent="0.35">
      <c r="A72" s="50" t="s">
        <v>18</v>
      </c>
      <c r="B72" s="52">
        <v>40141</v>
      </c>
      <c r="C72" s="70"/>
      <c r="D72" s="64"/>
      <c r="E72" s="69"/>
      <c r="F72" s="62">
        <v>-6</v>
      </c>
      <c r="G72" s="64">
        <v>0.2</v>
      </c>
      <c r="H72" s="65">
        <v>69.3</v>
      </c>
      <c r="I72" s="63"/>
      <c r="J72" s="3">
        <v>40140.425694444442</v>
      </c>
      <c r="K72" s="3">
        <v>40141.47152777778</v>
      </c>
      <c r="L72" s="2"/>
      <c r="M72" s="71">
        <v>1.42762284196547E-2</v>
      </c>
      <c r="N72" s="67" t="str">
        <f t="shared" si="0"/>
        <v/>
      </c>
      <c r="P72" s="13"/>
      <c r="R72" s="16"/>
      <c r="S72" s="16"/>
      <c r="U72" s="35"/>
      <c r="V72" s="17"/>
      <c r="W72" s="14"/>
      <c r="X72" s="16"/>
      <c r="Y72" s="36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x14ac:dyDescent="0.35">
      <c r="A73" s="50" t="s">
        <v>15</v>
      </c>
      <c r="B73" s="52">
        <v>40169</v>
      </c>
      <c r="C73" s="70">
        <v>607</v>
      </c>
      <c r="D73" s="64">
        <v>8.4700000000000006</v>
      </c>
      <c r="E73" s="69">
        <v>26.2</v>
      </c>
      <c r="F73" s="62">
        <v>-5.7</v>
      </c>
      <c r="G73" s="64">
        <v>0.1</v>
      </c>
      <c r="H73" s="65">
        <v>80.099999999999994</v>
      </c>
      <c r="I73" s="63">
        <v>11.3333333333333</v>
      </c>
      <c r="J73" s="3">
        <v>40168.545138888891</v>
      </c>
      <c r="K73" s="3">
        <v>40169.449305555558</v>
      </c>
      <c r="L73" s="2"/>
      <c r="M73" s="71">
        <v>0.16129032258064499</v>
      </c>
      <c r="N73" s="67">
        <f t="shared" si="0"/>
        <v>3.0465949820788409E-2</v>
      </c>
      <c r="P73" s="13"/>
      <c r="R73" s="16"/>
      <c r="S73" s="16"/>
      <c r="U73" s="35"/>
      <c r="V73" s="17"/>
      <c r="W73" s="14"/>
      <c r="X73" s="16"/>
      <c r="Y73" s="36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0" t="s">
        <v>16</v>
      </c>
      <c r="B74" s="52">
        <v>40169</v>
      </c>
      <c r="C74" s="70">
        <v>487</v>
      </c>
      <c r="D74" s="64">
        <v>8.36</v>
      </c>
      <c r="E74" s="69">
        <v>26.2</v>
      </c>
      <c r="F74" s="62">
        <v>-6</v>
      </c>
      <c r="G74" s="64">
        <v>0.2</v>
      </c>
      <c r="H74" s="65">
        <v>54.8</v>
      </c>
      <c r="I74" s="63">
        <v>31.6666666666666</v>
      </c>
      <c r="J74" s="3">
        <v>40168.523611111108</v>
      </c>
      <c r="K74" s="3">
        <v>40169.444444444445</v>
      </c>
      <c r="L74" s="2"/>
      <c r="M74" s="71">
        <v>0.13853695324283499</v>
      </c>
      <c r="N74" s="67">
        <f t="shared" si="0"/>
        <v>7.3116725322607198E-2</v>
      </c>
      <c r="P74" s="13"/>
      <c r="R74" s="16"/>
      <c r="S74" s="16"/>
      <c r="U74" s="35"/>
      <c r="V74" s="17"/>
      <c r="W74" s="14"/>
      <c r="X74" s="16"/>
      <c r="Y74" s="36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x14ac:dyDescent="0.35">
      <c r="A75" s="50" t="s">
        <v>17</v>
      </c>
      <c r="B75" s="52">
        <v>40169</v>
      </c>
      <c r="C75" s="70"/>
      <c r="D75" s="64"/>
      <c r="E75" s="69"/>
      <c r="F75" s="62">
        <v>-6.5</v>
      </c>
      <c r="G75" s="64">
        <v>0.2</v>
      </c>
      <c r="H75" s="65">
        <v>76.599999999999994</v>
      </c>
      <c r="I75" s="63">
        <v>59.1666666666666</v>
      </c>
      <c r="J75" s="3">
        <v>40168.523611111108</v>
      </c>
      <c r="K75" s="3">
        <v>40169.444444444445</v>
      </c>
      <c r="L75" s="2"/>
      <c r="M75" s="71">
        <v>7.2549019607843102E-2</v>
      </c>
      <c r="N75" s="67">
        <f t="shared" si="0"/>
        <v>7.1541394335511876E-2</v>
      </c>
      <c r="P75" s="13"/>
      <c r="R75" s="16"/>
      <c r="S75" s="16"/>
      <c r="U75" s="35"/>
      <c r="V75" s="17"/>
      <c r="W75" s="14"/>
      <c r="X75" s="16"/>
      <c r="Y75" s="36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x14ac:dyDescent="0.35">
      <c r="A76" s="50" t="s">
        <v>18</v>
      </c>
      <c r="B76" s="52">
        <v>40169</v>
      </c>
      <c r="C76" s="70"/>
      <c r="D76" s="64"/>
      <c r="E76" s="69"/>
      <c r="F76" s="62">
        <v>-6.4</v>
      </c>
      <c r="G76" s="64">
        <v>0.2</v>
      </c>
      <c r="H76" s="65">
        <v>44.872239999999998</v>
      </c>
      <c r="I76" s="63"/>
      <c r="J76" s="3">
        <v>40168.509722222225</v>
      </c>
      <c r="K76" s="3">
        <v>40169.445833333331</v>
      </c>
      <c r="L76" s="2"/>
      <c r="M76" s="71">
        <v>7.4183976261127599E-3</v>
      </c>
      <c r="N76" s="67" t="str">
        <f t="shared" si="0"/>
        <v/>
      </c>
      <c r="P76" s="13"/>
      <c r="R76" s="16"/>
      <c r="S76" s="16"/>
      <c r="U76" s="35"/>
      <c r="V76" s="17"/>
      <c r="W76" s="14"/>
      <c r="X76" s="16"/>
      <c r="Y76" s="36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x14ac:dyDescent="0.35">
      <c r="A77" s="50" t="s">
        <v>15</v>
      </c>
      <c r="B77" s="52">
        <v>40204</v>
      </c>
      <c r="C77" s="70">
        <v>563</v>
      </c>
      <c r="D77" s="64">
        <v>8.48</v>
      </c>
      <c r="E77" s="69">
        <v>26.3</v>
      </c>
      <c r="F77" s="62">
        <v>-5.8</v>
      </c>
      <c r="G77" s="64">
        <v>0.1</v>
      </c>
      <c r="H77" s="65">
        <v>73.2</v>
      </c>
      <c r="I77" s="63">
        <v>11.6666666666666</v>
      </c>
      <c r="J77" s="3">
        <v>40203.552777777775</v>
      </c>
      <c r="K77" s="3">
        <v>40204.493750000001</v>
      </c>
      <c r="L77" s="2"/>
      <c r="M77" s="71">
        <v>0.155129151291512</v>
      </c>
      <c r="N77" s="67">
        <f t="shared" si="0"/>
        <v>3.016400164001605E-2</v>
      </c>
      <c r="P77" s="13"/>
      <c r="R77" s="16"/>
      <c r="S77" s="16"/>
      <c r="U77" s="35"/>
      <c r="V77" s="17"/>
      <c r="W77" s="14"/>
      <c r="X77" s="16"/>
      <c r="Y77" s="36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0" t="s">
        <v>16</v>
      </c>
      <c r="B78" s="52">
        <v>40204</v>
      </c>
      <c r="C78" s="70">
        <v>474</v>
      </c>
      <c r="D78" s="64">
        <v>8.49</v>
      </c>
      <c r="E78" s="69">
        <v>26.3</v>
      </c>
      <c r="F78" s="62">
        <v>-5.8</v>
      </c>
      <c r="G78" s="64">
        <v>0.1</v>
      </c>
      <c r="H78" s="65">
        <v>55.3</v>
      </c>
      <c r="I78" s="63">
        <v>37</v>
      </c>
      <c r="J78" s="3">
        <v>40203.517361111109</v>
      </c>
      <c r="K78" s="3">
        <v>40204.486111111109</v>
      </c>
      <c r="L78" s="2"/>
      <c r="M78" s="71">
        <v>0.11892473118279499</v>
      </c>
      <c r="N78" s="67">
        <f t="shared" ref="N78:N141" si="1">IF(AND(I78&lt;&gt;"",M78&lt;&gt;""),M78*(I78/60),"")</f>
        <v>7.3336917562723578E-2</v>
      </c>
      <c r="P78" s="13"/>
      <c r="R78" s="16"/>
      <c r="S78" s="16"/>
      <c r="U78" s="35"/>
      <c r="V78" s="17"/>
      <c r="W78" s="14"/>
      <c r="X78" s="16"/>
      <c r="Y78" s="36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7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7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7"/>
      <c r="MB78" s="37"/>
      <c r="MC78" s="2"/>
      <c r="MD78" s="2"/>
      <c r="ME78" s="2"/>
      <c r="MF78" s="2"/>
      <c r="MG78" s="2"/>
    </row>
    <row r="79" spans="1:345" ht="15.5" x14ac:dyDescent="0.35">
      <c r="A79" s="50" t="s">
        <v>17</v>
      </c>
      <c r="B79" s="52">
        <v>40204</v>
      </c>
      <c r="C79" s="70"/>
      <c r="D79" s="64"/>
      <c r="E79" s="69"/>
      <c r="F79" s="62">
        <v>-6.3</v>
      </c>
      <c r="G79" s="64">
        <v>0.2</v>
      </c>
      <c r="H79" s="65">
        <v>74.2</v>
      </c>
      <c r="I79" s="63">
        <v>62</v>
      </c>
      <c r="J79" s="3">
        <v>40203.537499999999</v>
      </c>
      <c r="K79" s="3">
        <v>40204.478472222225</v>
      </c>
      <c r="L79" s="2"/>
      <c r="M79" s="71">
        <v>1.9040590405904001E-2</v>
      </c>
      <c r="N79" s="67">
        <f t="shared" si="1"/>
        <v>1.9675276752767468E-2</v>
      </c>
      <c r="P79" s="13"/>
      <c r="R79" s="16"/>
      <c r="S79" s="16"/>
      <c r="U79" s="35"/>
      <c r="V79" s="17"/>
      <c r="W79" s="14"/>
      <c r="X79" s="16"/>
      <c r="Y79" s="36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x14ac:dyDescent="0.35">
      <c r="A80" s="50" t="s">
        <v>18</v>
      </c>
      <c r="B80" s="52">
        <v>40204</v>
      </c>
      <c r="C80" s="70"/>
      <c r="D80" s="64"/>
      <c r="E80" s="69"/>
      <c r="F80" s="62">
        <v>-5.9</v>
      </c>
      <c r="G80" s="64">
        <v>0.2</v>
      </c>
      <c r="H80" s="65">
        <v>65.3</v>
      </c>
      <c r="I80" s="63"/>
      <c r="J80" s="3">
        <v>40203.507638888892</v>
      </c>
      <c r="K80" s="3">
        <v>40204.486805555556</v>
      </c>
      <c r="L80" s="2"/>
      <c r="M80" s="71">
        <v>1.34042553191489E-2</v>
      </c>
      <c r="N80" s="67" t="str">
        <f t="shared" si="1"/>
        <v/>
      </c>
      <c r="P80" s="13"/>
      <c r="R80" s="16"/>
      <c r="S80" s="16"/>
      <c r="U80" s="35"/>
      <c r="V80" s="17"/>
      <c r="W80" s="14"/>
      <c r="X80" s="16"/>
      <c r="Y80" s="36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7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7"/>
      <c r="MB80" s="2"/>
      <c r="MC80" s="2"/>
      <c r="MD80" s="2"/>
      <c r="ME80" s="2"/>
      <c r="MF80" s="2"/>
      <c r="MG80" s="2"/>
    </row>
    <row r="81" spans="1:345" ht="15.5" x14ac:dyDescent="0.35">
      <c r="A81" s="50" t="s">
        <v>15</v>
      </c>
      <c r="B81" s="52">
        <v>40239</v>
      </c>
      <c r="C81" s="70"/>
      <c r="D81" s="64"/>
      <c r="E81" s="69"/>
      <c r="F81" s="62"/>
      <c r="G81" s="64"/>
      <c r="H81" s="65">
        <v>78.099999999999994</v>
      </c>
      <c r="I81" s="63">
        <v>11.6666666666666</v>
      </c>
      <c r="J81" s="3">
        <v>40238.541666666664</v>
      </c>
      <c r="K81" s="3">
        <v>40239.503472222219</v>
      </c>
      <c r="L81" s="2"/>
      <c r="M81" s="71">
        <v>0.32050541516245401</v>
      </c>
      <c r="N81" s="67">
        <f t="shared" si="1"/>
        <v>6.2320497392699035E-2</v>
      </c>
      <c r="P81" s="13"/>
      <c r="R81" s="16"/>
      <c r="S81" s="16"/>
      <c r="U81" s="35"/>
      <c r="V81" s="17"/>
      <c r="W81" s="14"/>
      <c r="X81" s="16"/>
      <c r="Y81" s="36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0" t="s">
        <v>16</v>
      </c>
      <c r="B82" s="52">
        <v>40239</v>
      </c>
      <c r="C82" s="70"/>
      <c r="D82" s="64"/>
      <c r="E82" s="69"/>
      <c r="F82" s="62"/>
      <c r="G82" s="64"/>
      <c r="H82" s="65">
        <v>48.7</v>
      </c>
      <c r="I82" s="63">
        <v>47.3333333333333</v>
      </c>
      <c r="J82" s="3">
        <v>40238.48333333333</v>
      </c>
      <c r="K82" s="3">
        <v>40239.45416666667</v>
      </c>
      <c r="L82" s="2"/>
      <c r="M82" s="71">
        <v>8.5979971387696696E-2</v>
      </c>
      <c r="N82" s="67">
        <f t="shared" si="1"/>
        <v>6.7828644094738461E-2</v>
      </c>
      <c r="P82" s="13"/>
      <c r="R82" s="16"/>
      <c r="S82" s="16"/>
      <c r="U82" s="35"/>
      <c r="V82" s="17"/>
      <c r="W82" s="14"/>
      <c r="X82" s="16"/>
      <c r="Y82" s="36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x14ac:dyDescent="0.35">
      <c r="A83" s="50" t="s">
        <v>17</v>
      </c>
      <c r="B83" s="52">
        <v>40239</v>
      </c>
      <c r="C83" s="70"/>
      <c r="D83" s="64"/>
      <c r="E83" s="69"/>
      <c r="F83" s="62"/>
      <c r="G83" s="64"/>
      <c r="H83" s="65">
        <v>75.900000000000006</v>
      </c>
      <c r="I83" s="63">
        <v>71.1666666666666</v>
      </c>
      <c r="J83" s="3">
        <v>40238.481944444444</v>
      </c>
      <c r="K83" s="3">
        <v>40239.45416666667</v>
      </c>
      <c r="L83" s="2"/>
      <c r="M83" s="71">
        <v>6.07857142857142E-2</v>
      </c>
      <c r="N83" s="67">
        <f t="shared" si="1"/>
        <v>7.2098611111110947E-2</v>
      </c>
      <c r="P83" s="13"/>
      <c r="R83" s="16"/>
      <c r="S83" s="16"/>
      <c r="U83" s="35"/>
      <c r="V83" s="17"/>
      <c r="W83" s="14"/>
      <c r="X83" s="16"/>
      <c r="Y83" s="36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x14ac:dyDescent="0.35">
      <c r="A84" s="50" t="s">
        <v>18</v>
      </c>
      <c r="B84" s="52">
        <v>40239</v>
      </c>
      <c r="C84" s="70"/>
      <c r="D84" s="64"/>
      <c r="E84" s="69"/>
      <c r="F84" s="62"/>
      <c r="G84" s="64"/>
      <c r="H84" s="65">
        <v>46.450749999999999</v>
      </c>
      <c r="I84" s="63"/>
      <c r="J84" s="3">
        <v>40238.468055555553</v>
      </c>
      <c r="K84" s="3">
        <v>40239.457638888889</v>
      </c>
      <c r="L84" s="2"/>
      <c r="M84" s="71">
        <v>6.3859649122806903E-3</v>
      </c>
      <c r="N84" s="67" t="str">
        <f t="shared" si="1"/>
        <v/>
      </c>
      <c r="P84" s="13"/>
      <c r="R84" s="16"/>
      <c r="S84" s="16"/>
      <c r="U84" s="35"/>
      <c r="V84" s="17"/>
      <c r="W84" s="14"/>
      <c r="X84" s="16"/>
      <c r="Y84" s="36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x14ac:dyDescent="0.35">
      <c r="A85" s="50" t="s">
        <v>15</v>
      </c>
      <c r="B85" s="52">
        <v>40274</v>
      </c>
      <c r="C85" s="70">
        <v>620</v>
      </c>
      <c r="D85" s="64">
        <v>8.59</v>
      </c>
      <c r="E85" s="69">
        <v>27.3</v>
      </c>
      <c r="F85" s="62">
        <v>-5.8</v>
      </c>
      <c r="G85" s="64">
        <v>0.1</v>
      </c>
      <c r="H85" s="65">
        <v>80.599999999999994</v>
      </c>
      <c r="I85" s="63">
        <v>13.6666666666666</v>
      </c>
      <c r="J85" s="3">
        <v>40273.486111111109</v>
      </c>
      <c r="K85" s="3">
        <v>40274.474999999999</v>
      </c>
      <c r="L85" s="2"/>
      <c r="M85" s="71">
        <v>0.279845505617977</v>
      </c>
      <c r="N85" s="67">
        <f t="shared" si="1"/>
        <v>6.3742587390761121E-2</v>
      </c>
      <c r="P85" s="13"/>
      <c r="R85" s="16"/>
      <c r="S85" s="16"/>
      <c r="U85" s="35"/>
      <c r="V85" s="17"/>
      <c r="W85" s="14"/>
      <c r="X85" s="16"/>
      <c r="Y85" s="36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0" t="s">
        <v>16</v>
      </c>
      <c r="B86" s="52">
        <v>40274</v>
      </c>
      <c r="C86" s="70"/>
      <c r="D86" s="64"/>
      <c r="E86" s="69"/>
      <c r="F86" s="62">
        <v>-4.9000000000000004</v>
      </c>
      <c r="G86" s="64">
        <v>0.1</v>
      </c>
      <c r="H86" s="65" t="s">
        <v>500</v>
      </c>
      <c r="I86" s="63"/>
      <c r="J86" s="3">
        <v>40273.440972222219</v>
      </c>
      <c r="K86" s="3">
        <v>40274.458333333336</v>
      </c>
      <c r="L86" s="2" t="s">
        <v>466</v>
      </c>
      <c r="M86" s="71">
        <v>3.41296928327645E-4</v>
      </c>
      <c r="N86" s="67" t="str">
        <f t="shared" si="1"/>
        <v/>
      </c>
      <c r="P86" s="13"/>
      <c r="R86" s="16"/>
      <c r="S86" s="16"/>
      <c r="U86" s="35"/>
      <c r="V86" s="17"/>
      <c r="W86" s="14"/>
      <c r="X86" s="16"/>
      <c r="Y86" s="36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x14ac:dyDescent="0.35">
      <c r="A87" s="50" t="s">
        <v>17</v>
      </c>
      <c r="B87" s="52">
        <v>40274</v>
      </c>
      <c r="C87" s="70"/>
      <c r="D87" s="64"/>
      <c r="E87" s="69"/>
      <c r="F87" s="62">
        <v>-6.4</v>
      </c>
      <c r="G87" s="64">
        <v>0.2</v>
      </c>
      <c r="H87" s="65">
        <v>77.599999999999994</v>
      </c>
      <c r="I87" s="63">
        <v>80.1666666666666</v>
      </c>
      <c r="J87" s="3">
        <v>40273.488194444442</v>
      </c>
      <c r="K87" s="3">
        <v>40274.457638888889</v>
      </c>
      <c r="L87" s="2"/>
      <c r="M87" s="71">
        <v>5.36532951289398E-2</v>
      </c>
      <c r="N87" s="67">
        <f t="shared" si="1"/>
        <v>7.1686763769500061E-2</v>
      </c>
      <c r="P87" s="13"/>
      <c r="R87" s="16"/>
      <c r="S87" s="16"/>
      <c r="U87" s="35"/>
      <c r="V87" s="17"/>
      <c r="W87" s="14"/>
      <c r="X87" s="16"/>
      <c r="Y87" s="36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x14ac:dyDescent="0.35">
      <c r="A88" s="50" t="s">
        <v>18</v>
      </c>
      <c r="B88" s="52">
        <v>40274</v>
      </c>
      <c r="C88" s="70"/>
      <c r="D88" s="64"/>
      <c r="E88" s="69"/>
      <c r="F88" s="62">
        <v>-5.8</v>
      </c>
      <c r="G88" s="64">
        <v>0.2</v>
      </c>
      <c r="H88" s="65">
        <v>42.537860000000002</v>
      </c>
      <c r="I88" s="63"/>
      <c r="J88" s="3">
        <v>40273.434027777781</v>
      </c>
      <c r="K88" s="3">
        <v>40274.443749999999</v>
      </c>
      <c r="L88" s="2"/>
      <c r="M88" s="71">
        <v>1.10729023383768E-2</v>
      </c>
      <c r="N88" s="67" t="str">
        <f t="shared" si="1"/>
        <v/>
      </c>
      <c r="P88" s="13"/>
      <c r="R88" s="16"/>
      <c r="S88" s="16"/>
      <c r="U88" s="35"/>
      <c r="V88" s="17"/>
      <c r="W88" s="14"/>
      <c r="X88" s="16"/>
      <c r="Y88" s="36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x14ac:dyDescent="0.35">
      <c r="A89" s="50" t="s">
        <v>15</v>
      </c>
      <c r="B89" s="52">
        <v>40302</v>
      </c>
      <c r="C89" s="70">
        <v>602</v>
      </c>
      <c r="D89" s="64">
        <v>8.5399999999999991</v>
      </c>
      <c r="E89" s="69">
        <v>26.2</v>
      </c>
      <c r="F89" s="62">
        <v>-5.7</v>
      </c>
      <c r="G89" s="64">
        <v>0.1</v>
      </c>
      <c r="H89" s="65">
        <v>77.400000000000006</v>
      </c>
      <c r="I89" s="63">
        <v>17.1666666666666</v>
      </c>
      <c r="J89" s="3">
        <v>40301.493055555555</v>
      </c>
      <c r="K89" s="3">
        <v>40302.402777777781</v>
      </c>
      <c r="L89" s="2"/>
      <c r="M89" s="71">
        <v>0.20809160305343499</v>
      </c>
      <c r="N89" s="67">
        <f t="shared" si="1"/>
        <v>5.9537319762510331E-2</v>
      </c>
      <c r="P89" s="13"/>
      <c r="R89" s="16"/>
      <c r="S89" s="16"/>
      <c r="U89" s="35"/>
      <c r="V89" s="17"/>
      <c r="W89" s="14"/>
      <c r="X89" s="16"/>
      <c r="Y89" s="36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0" t="s">
        <v>16</v>
      </c>
      <c r="B90" s="52">
        <v>40302</v>
      </c>
      <c r="C90" s="70"/>
      <c r="D90" s="64"/>
      <c r="E90" s="69"/>
      <c r="F90" s="62">
        <v>-5.5</v>
      </c>
      <c r="G90" s="64">
        <v>0.1</v>
      </c>
      <c r="H90" s="65">
        <v>36.299999999999997</v>
      </c>
      <c r="I90" s="63">
        <v>127</v>
      </c>
      <c r="J90" s="3">
        <v>40301.434027777781</v>
      </c>
      <c r="K90" s="3">
        <v>40302.396527777775</v>
      </c>
      <c r="L90" s="2"/>
      <c r="M90" s="71">
        <v>3.56421356421356E-2</v>
      </c>
      <c r="N90" s="67">
        <f t="shared" si="1"/>
        <v>7.5442520442520353E-2</v>
      </c>
      <c r="P90" s="13"/>
      <c r="R90" s="16"/>
      <c r="S90" s="16"/>
      <c r="U90" s="35"/>
      <c r="V90" s="17"/>
      <c r="W90" s="14"/>
      <c r="X90" s="16"/>
      <c r="Y90" s="36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x14ac:dyDescent="0.35">
      <c r="A91" s="50" t="s">
        <v>17</v>
      </c>
      <c r="B91" s="52">
        <v>40302</v>
      </c>
      <c r="C91" s="70"/>
      <c r="D91" s="64"/>
      <c r="E91" s="69"/>
      <c r="F91" s="62">
        <v>-6.4</v>
      </c>
      <c r="G91" s="64">
        <v>0.2</v>
      </c>
      <c r="H91" s="65">
        <v>77.900000000000006</v>
      </c>
      <c r="I91" s="63">
        <v>80.8333333333333</v>
      </c>
      <c r="J91" s="3">
        <v>40301.431250000001</v>
      </c>
      <c r="K91" s="3">
        <v>40302.395833333336</v>
      </c>
      <c r="L91" s="2"/>
      <c r="M91" s="71">
        <v>5.4355651547876097E-2</v>
      </c>
      <c r="N91" s="67">
        <f t="shared" si="1"/>
        <v>7.3229141668666384E-2</v>
      </c>
      <c r="P91" s="13"/>
      <c r="R91" s="16"/>
      <c r="S91" s="16"/>
      <c r="U91" s="35"/>
      <c r="V91" s="17"/>
      <c r="W91" s="14"/>
      <c r="X91" s="16"/>
      <c r="Y91" s="36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7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7"/>
      <c r="MB91" s="2"/>
      <c r="MC91" s="2"/>
      <c r="MD91" s="2"/>
      <c r="ME91" s="2"/>
      <c r="MF91" s="2"/>
      <c r="MG91" s="2"/>
    </row>
    <row r="92" spans="1:345" ht="15.5" x14ac:dyDescent="0.35">
      <c r="A92" s="50" t="s">
        <v>18</v>
      </c>
      <c r="B92" s="52">
        <v>40302</v>
      </c>
      <c r="C92" s="70"/>
      <c r="D92" s="64"/>
      <c r="E92" s="69"/>
      <c r="F92" s="62">
        <v>-5.7</v>
      </c>
      <c r="G92" s="64">
        <v>0.2</v>
      </c>
      <c r="H92" s="65">
        <v>52.736069999999998</v>
      </c>
      <c r="I92" s="63"/>
      <c r="J92" s="3">
        <v>40301.44027777778</v>
      </c>
      <c r="K92" s="3">
        <v>40302.398611111108</v>
      </c>
      <c r="L92" s="2"/>
      <c r="M92" s="71">
        <v>3.04347826086956E-3</v>
      </c>
      <c r="N92" s="67" t="str">
        <f t="shared" si="1"/>
        <v/>
      </c>
      <c r="P92" s="13"/>
      <c r="R92" s="16"/>
      <c r="S92" s="16"/>
      <c r="U92" s="35"/>
      <c r="V92" s="17"/>
      <c r="W92" s="14"/>
      <c r="X92" s="16"/>
      <c r="Y92" s="36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x14ac:dyDescent="0.35">
      <c r="A93" s="50" t="s">
        <v>15</v>
      </c>
      <c r="B93" s="52">
        <v>40337</v>
      </c>
      <c r="C93" s="70"/>
      <c r="D93" s="64"/>
      <c r="E93" s="69"/>
      <c r="F93" s="62">
        <v>-5.7</v>
      </c>
      <c r="G93" s="64">
        <v>0.1</v>
      </c>
      <c r="H93" s="65">
        <v>79.400000000000006</v>
      </c>
      <c r="I93" s="63">
        <v>21.6666666666666</v>
      </c>
      <c r="J93" s="3">
        <v>40336.451388888891</v>
      </c>
      <c r="K93" s="3">
        <v>40337.388194444444</v>
      </c>
      <c r="L93" s="2"/>
      <c r="M93" s="71">
        <v>9.6960711638250499E-2</v>
      </c>
      <c r="N93" s="67">
        <f t="shared" si="1"/>
        <v>3.501359031381257E-2</v>
      </c>
      <c r="P93" s="13"/>
      <c r="R93" s="16"/>
      <c r="S93" s="16"/>
      <c r="U93" s="35"/>
      <c r="V93" s="17"/>
      <c r="W93" s="14"/>
      <c r="X93" s="16"/>
      <c r="Y93" s="36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0" t="s">
        <v>16</v>
      </c>
      <c r="B94" s="52">
        <v>40337</v>
      </c>
      <c r="C94" s="70"/>
      <c r="D94" s="64"/>
      <c r="E94" s="69"/>
      <c r="F94" s="62">
        <v>-6.1</v>
      </c>
      <c r="G94" s="64">
        <v>0.1</v>
      </c>
      <c r="H94" s="65">
        <v>42</v>
      </c>
      <c r="I94" s="63">
        <v>155.833333333333</v>
      </c>
      <c r="J94" s="3">
        <v>40336.423611111109</v>
      </c>
      <c r="K94" s="3">
        <v>40337.378472222219</v>
      </c>
      <c r="L94" s="2"/>
      <c r="M94" s="71">
        <v>4.4356363636363597E-2</v>
      </c>
      <c r="N94" s="67">
        <f t="shared" si="1"/>
        <v>0.11520333333333298</v>
      </c>
      <c r="P94" s="13"/>
      <c r="R94" s="16"/>
      <c r="S94" s="16"/>
      <c r="U94" s="35"/>
      <c r="V94" s="17"/>
      <c r="W94" s="14"/>
      <c r="X94" s="16"/>
      <c r="Y94" s="36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x14ac:dyDescent="0.35">
      <c r="A95" s="50" t="s">
        <v>17</v>
      </c>
      <c r="B95" s="52">
        <v>40337</v>
      </c>
      <c r="C95" s="70"/>
      <c r="D95" s="64"/>
      <c r="E95" s="69"/>
      <c r="F95" s="62">
        <v>-6.5</v>
      </c>
      <c r="G95" s="64">
        <v>0.2</v>
      </c>
      <c r="H95" s="65">
        <v>76</v>
      </c>
      <c r="I95" s="63">
        <v>84.1666666666666</v>
      </c>
      <c r="J95" s="3">
        <v>40336.425000000003</v>
      </c>
      <c r="K95" s="3">
        <v>40337.379166666666</v>
      </c>
      <c r="L95" s="2"/>
      <c r="M95" s="71">
        <v>5.3420669577874801E-2</v>
      </c>
      <c r="N95" s="67">
        <f t="shared" si="1"/>
        <v>7.493732815785209E-2</v>
      </c>
      <c r="P95" s="13"/>
      <c r="R95" s="16"/>
      <c r="S95" s="16"/>
      <c r="U95" s="35"/>
      <c r="V95" s="17"/>
      <c r="W95" s="14"/>
      <c r="X95" s="16"/>
      <c r="Y95" s="36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x14ac:dyDescent="0.35">
      <c r="A96" s="50" t="s">
        <v>18</v>
      </c>
      <c r="B96" s="52">
        <v>40337</v>
      </c>
      <c r="C96" s="70"/>
      <c r="D96" s="64"/>
      <c r="E96" s="69"/>
      <c r="F96" s="62">
        <v>-6.2</v>
      </c>
      <c r="G96" s="64">
        <v>0.2</v>
      </c>
      <c r="H96" s="65">
        <v>56.288550000000001</v>
      </c>
      <c r="I96" s="63"/>
      <c r="J96" s="3">
        <v>40336.40347222222</v>
      </c>
      <c r="K96" s="3">
        <v>40337.381944444445</v>
      </c>
      <c r="L96" s="2"/>
      <c r="M96" s="71">
        <v>4.5422285308729599E-3</v>
      </c>
      <c r="N96" s="67" t="str">
        <f t="shared" si="1"/>
        <v/>
      </c>
      <c r="P96" s="13"/>
      <c r="R96" s="16"/>
      <c r="S96" s="16"/>
      <c r="U96" s="35"/>
      <c r="V96" s="17"/>
      <c r="W96" s="14"/>
      <c r="X96" s="16"/>
      <c r="Y96" s="36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x14ac:dyDescent="0.35">
      <c r="A97" s="50" t="s">
        <v>15</v>
      </c>
      <c r="B97" s="52">
        <v>40372</v>
      </c>
      <c r="C97" s="70">
        <v>596</v>
      </c>
      <c r="D97" s="64">
        <v>8.2100000000000009</v>
      </c>
      <c r="E97" s="69">
        <v>26.2</v>
      </c>
      <c r="F97" s="62">
        <v>-5.8</v>
      </c>
      <c r="G97" s="64">
        <v>0.2</v>
      </c>
      <c r="H97" s="65">
        <v>73.099999999999994</v>
      </c>
      <c r="I97" s="63">
        <v>23.6666666666666</v>
      </c>
      <c r="J97" s="3">
        <v>40371.524305555555</v>
      </c>
      <c r="K97" s="3">
        <v>40372.417361111111</v>
      </c>
      <c r="L97" s="2"/>
      <c r="M97" s="71">
        <v>0.12426127527216101</v>
      </c>
      <c r="N97" s="67">
        <f t="shared" si="1"/>
        <v>4.9014169690685588E-2</v>
      </c>
      <c r="P97" s="13"/>
      <c r="R97" s="16"/>
      <c r="S97" s="16"/>
      <c r="U97" s="35"/>
      <c r="V97" s="17"/>
      <c r="W97" s="14"/>
      <c r="X97" s="16"/>
      <c r="Y97" s="36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0" t="s">
        <v>16</v>
      </c>
      <c r="B98" s="52">
        <v>40372</v>
      </c>
      <c r="C98" s="70"/>
      <c r="D98" s="64"/>
      <c r="E98" s="69"/>
      <c r="F98" s="62">
        <v>-6.2</v>
      </c>
      <c r="G98" s="64">
        <v>0.1</v>
      </c>
      <c r="H98" s="65">
        <v>39.4</v>
      </c>
      <c r="I98" s="63">
        <v>110.333333333333</v>
      </c>
      <c r="J98" s="3">
        <v>40371.493055555555</v>
      </c>
      <c r="K98" s="3">
        <v>40372.40902777778</v>
      </c>
      <c r="L98" s="2"/>
      <c r="M98" s="71">
        <v>3.9802880970432102E-2</v>
      </c>
      <c r="N98" s="67">
        <f t="shared" si="1"/>
        <v>7.3193075562294374E-2</v>
      </c>
      <c r="P98" s="13"/>
      <c r="R98" s="16"/>
      <c r="S98" s="16"/>
      <c r="U98" s="35"/>
      <c r="V98" s="17"/>
      <c r="W98" s="14"/>
      <c r="X98" s="16"/>
      <c r="Y98" s="36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x14ac:dyDescent="0.35">
      <c r="A99" s="50" t="s">
        <v>17</v>
      </c>
      <c r="B99" s="52">
        <v>40372</v>
      </c>
      <c r="C99" s="70"/>
      <c r="D99" s="64"/>
      <c r="E99" s="69"/>
      <c r="F99" s="62">
        <v>-6.4</v>
      </c>
      <c r="G99" s="64">
        <v>0.2</v>
      </c>
      <c r="H99" s="65">
        <v>75.3</v>
      </c>
      <c r="I99" s="63">
        <v>83.3333333333333</v>
      </c>
      <c r="J99" s="3">
        <v>40371.493055555555</v>
      </c>
      <c r="K99" s="3">
        <v>40372.40902777778</v>
      </c>
      <c r="L99" s="2"/>
      <c r="M99" s="71">
        <v>5.14783927217589E-2</v>
      </c>
      <c r="N99" s="67">
        <f t="shared" si="1"/>
        <v>7.1497767669109563E-2</v>
      </c>
      <c r="P99" s="13"/>
      <c r="R99" s="16"/>
      <c r="S99" s="16"/>
      <c r="U99" s="35"/>
      <c r="V99" s="17"/>
      <c r="W99" s="14"/>
      <c r="X99" s="16"/>
      <c r="Y99" s="36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x14ac:dyDescent="0.35">
      <c r="A100" s="50" t="s">
        <v>18</v>
      </c>
      <c r="B100" s="52">
        <v>40372</v>
      </c>
      <c r="C100" s="70"/>
      <c r="D100" s="64"/>
      <c r="E100" s="69"/>
      <c r="F100" s="62">
        <v>-6</v>
      </c>
      <c r="G100" s="64">
        <v>0.2</v>
      </c>
      <c r="H100" s="65" t="s">
        <v>500</v>
      </c>
      <c r="I100" s="63"/>
      <c r="J100" s="3">
        <v>40371.476388888892</v>
      </c>
      <c r="K100" s="3">
        <v>40372.409722222219</v>
      </c>
      <c r="L100" s="2"/>
      <c r="M100" s="71">
        <v>1.4136904761904801E-3</v>
      </c>
      <c r="N100" s="67" t="str">
        <f t="shared" si="1"/>
        <v/>
      </c>
      <c r="P100" s="13"/>
      <c r="R100" s="16"/>
      <c r="S100" s="16"/>
      <c r="U100" s="35"/>
      <c r="V100" s="17"/>
      <c r="W100" s="14"/>
      <c r="X100" s="16"/>
      <c r="Y100" s="36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x14ac:dyDescent="0.35">
      <c r="A101" s="50" t="s">
        <v>15</v>
      </c>
      <c r="B101" s="52">
        <v>40407</v>
      </c>
      <c r="C101" s="70">
        <v>617</v>
      </c>
      <c r="D101" s="64">
        <v>8.1999999999999993</v>
      </c>
      <c r="E101" s="69">
        <v>26.2</v>
      </c>
      <c r="F101" s="62">
        <v>-5.8</v>
      </c>
      <c r="G101" s="64">
        <v>0.2</v>
      </c>
      <c r="H101" s="65">
        <v>79.5</v>
      </c>
      <c r="I101" s="63">
        <v>24.3333333333333</v>
      </c>
      <c r="J101" s="3">
        <v>40406.498611111114</v>
      </c>
      <c r="K101" s="3">
        <v>40407.416666666664</v>
      </c>
      <c r="L101" s="2"/>
      <c r="M101" s="71">
        <v>0.15847201210287401</v>
      </c>
      <c r="N101" s="67">
        <f t="shared" si="1"/>
        <v>6.4269204908387709E-2</v>
      </c>
      <c r="P101" s="13"/>
      <c r="R101" s="16"/>
      <c r="S101" s="16"/>
      <c r="U101" s="35"/>
      <c r="V101" s="17"/>
      <c r="W101" s="14"/>
      <c r="X101" s="16"/>
      <c r="Y101" s="36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0" t="s">
        <v>16</v>
      </c>
      <c r="B102" s="52">
        <v>40407</v>
      </c>
      <c r="C102" s="70"/>
      <c r="D102" s="64"/>
      <c r="E102" s="69"/>
      <c r="F102" s="62">
        <v>-6.1</v>
      </c>
      <c r="G102" s="64">
        <v>0.1</v>
      </c>
      <c r="H102" s="65">
        <v>41.9</v>
      </c>
      <c r="I102" s="63">
        <v>106.166666666666</v>
      </c>
      <c r="J102" s="3">
        <v>40406.466666666667</v>
      </c>
      <c r="K102" s="3">
        <v>40407.407638888886</v>
      </c>
      <c r="L102" s="2"/>
      <c r="M102" s="71">
        <v>4.2361623616236098E-2</v>
      </c>
      <c r="N102" s="67">
        <f t="shared" si="1"/>
        <v>7.4956539565395081E-2</v>
      </c>
      <c r="P102" s="13"/>
      <c r="R102" s="16"/>
      <c r="S102" s="16"/>
      <c r="U102" s="35"/>
      <c r="V102" s="17"/>
      <c r="W102" s="14"/>
      <c r="X102" s="16"/>
      <c r="Y102" s="36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x14ac:dyDescent="0.35">
      <c r="A103" s="50" t="s">
        <v>17</v>
      </c>
      <c r="B103" s="52">
        <v>40407</v>
      </c>
      <c r="C103" s="70"/>
      <c r="D103" s="64"/>
      <c r="E103" s="69"/>
      <c r="F103" s="62">
        <v>-6.5</v>
      </c>
      <c r="G103" s="64">
        <v>0.2</v>
      </c>
      <c r="H103" s="65">
        <v>79.5</v>
      </c>
      <c r="I103" s="63">
        <v>86.1666666666666</v>
      </c>
      <c r="J103" s="3">
        <v>40406.468055555553</v>
      </c>
      <c r="K103" s="3">
        <v>40407.407638888886</v>
      </c>
      <c r="L103" s="2"/>
      <c r="M103" s="71">
        <v>5.0997782705099699E-2</v>
      </c>
      <c r="N103" s="67">
        <f t="shared" si="1"/>
        <v>7.323848238482368E-2</v>
      </c>
      <c r="P103" s="13"/>
      <c r="R103" s="16"/>
      <c r="S103" s="16"/>
      <c r="U103" s="35"/>
      <c r="V103" s="17"/>
      <c r="W103" s="14"/>
      <c r="X103" s="16"/>
      <c r="Y103" s="36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x14ac:dyDescent="0.35">
      <c r="A104" s="50" t="s">
        <v>18</v>
      </c>
      <c r="B104" s="52">
        <v>40407</v>
      </c>
      <c r="C104" s="70"/>
      <c r="D104" s="64"/>
      <c r="E104" s="69"/>
      <c r="F104" s="62">
        <v>-6.3</v>
      </c>
      <c r="G104" s="64">
        <v>0.2</v>
      </c>
      <c r="H104" s="65">
        <v>64.8</v>
      </c>
      <c r="I104" s="63"/>
      <c r="J104" s="3">
        <v>40406.443749999999</v>
      </c>
      <c r="K104" s="3">
        <v>40407.409722222219</v>
      </c>
      <c r="L104" s="2"/>
      <c r="M104" s="71">
        <v>8.9144500359453604E-3</v>
      </c>
      <c r="N104" s="67" t="str">
        <f t="shared" si="1"/>
        <v/>
      </c>
      <c r="P104" s="13"/>
      <c r="R104" s="16"/>
      <c r="S104" s="16"/>
      <c r="U104" s="35"/>
      <c r="V104" s="17"/>
      <c r="W104" s="14"/>
      <c r="X104" s="16"/>
      <c r="Y104" s="36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x14ac:dyDescent="0.35">
      <c r="A105" s="50" t="s">
        <v>15</v>
      </c>
      <c r="B105" s="52">
        <v>40449</v>
      </c>
      <c r="C105" s="70"/>
      <c r="D105" s="64"/>
      <c r="E105" s="69"/>
      <c r="F105" s="62">
        <v>-5.8</v>
      </c>
      <c r="G105" s="64">
        <v>0.2</v>
      </c>
      <c r="H105" s="65">
        <v>84.435000000000002</v>
      </c>
      <c r="I105" s="63">
        <v>26.6666666666666</v>
      </c>
      <c r="J105" s="3">
        <v>40448.588888888888</v>
      </c>
      <c r="K105" s="3">
        <v>40449.404861111114</v>
      </c>
      <c r="L105" s="2"/>
      <c r="M105" s="71">
        <v>0.112425531914893</v>
      </c>
      <c r="N105" s="67">
        <f t="shared" si="1"/>
        <v>4.9966903073285655E-2</v>
      </c>
      <c r="P105" s="13"/>
      <c r="AM105" s="38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0" t="s">
        <v>16</v>
      </c>
      <c r="B106" s="52">
        <v>40449</v>
      </c>
      <c r="C106" s="70"/>
      <c r="D106" s="64"/>
      <c r="E106" s="69"/>
      <c r="F106" s="62">
        <v>-5.7</v>
      </c>
      <c r="G106" s="64">
        <v>0.1</v>
      </c>
      <c r="H106" s="65">
        <v>34.5</v>
      </c>
      <c r="I106" s="63">
        <v>156.166666666666</v>
      </c>
      <c r="J106" s="3">
        <v>40448.530555555553</v>
      </c>
      <c r="K106" s="3">
        <v>40449.4</v>
      </c>
      <c r="L106" s="2"/>
      <c r="M106" s="71">
        <v>2.3881789137380101E-2</v>
      </c>
      <c r="N106" s="67">
        <f t="shared" si="1"/>
        <v>6.2158990060347391E-2</v>
      </c>
      <c r="P106" s="13"/>
      <c r="AM106" s="38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x14ac:dyDescent="0.35">
      <c r="A107" s="50" t="s">
        <v>17</v>
      </c>
      <c r="B107" s="52">
        <v>40449</v>
      </c>
      <c r="C107" s="70"/>
      <c r="D107" s="64"/>
      <c r="E107" s="69"/>
      <c r="F107" s="62">
        <v>-6.4</v>
      </c>
      <c r="G107" s="64">
        <v>0.2</v>
      </c>
      <c r="H107" s="65" t="s">
        <v>500</v>
      </c>
      <c r="I107" s="63">
        <v>89.3333333333333</v>
      </c>
      <c r="J107" s="2"/>
      <c r="K107" s="2"/>
      <c r="L107" s="2"/>
      <c r="M107" s="71"/>
      <c r="N107" s="67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x14ac:dyDescent="0.35">
      <c r="A108" s="50" t="s">
        <v>18</v>
      </c>
      <c r="B108" s="52">
        <v>40449</v>
      </c>
      <c r="C108" s="70"/>
      <c r="D108" s="64"/>
      <c r="E108" s="69"/>
      <c r="F108" s="62">
        <v>-6.2</v>
      </c>
      <c r="G108" s="64">
        <v>0.2</v>
      </c>
      <c r="H108" s="65">
        <v>41.067529999999998</v>
      </c>
      <c r="I108" s="63"/>
      <c r="J108" s="3">
        <v>40448.543749999997</v>
      </c>
      <c r="K108" s="3">
        <v>40449.401388888888</v>
      </c>
      <c r="L108" s="2"/>
      <c r="M108" s="71">
        <v>1.70040485829959E-3</v>
      </c>
      <c r="N108" s="67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x14ac:dyDescent="0.35">
      <c r="A109" s="50" t="s">
        <v>15</v>
      </c>
      <c r="B109" s="52">
        <v>40477</v>
      </c>
      <c r="C109" s="70">
        <v>629</v>
      </c>
      <c r="D109" s="64">
        <v>8.1300000000000008</v>
      </c>
      <c r="E109" s="69">
        <v>26.3</v>
      </c>
      <c r="F109" s="62">
        <v>-5.9</v>
      </c>
      <c r="G109" s="64">
        <v>0.2</v>
      </c>
      <c r="H109" s="65">
        <v>80.2</v>
      </c>
      <c r="I109" s="63">
        <v>28.5</v>
      </c>
      <c r="J109" s="3">
        <v>40476.563194444447</v>
      </c>
      <c r="K109" s="3">
        <v>40477.445833333331</v>
      </c>
      <c r="L109" s="2"/>
      <c r="M109" s="71">
        <v>0.12029897718332</v>
      </c>
      <c r="N109" s="67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0" t="s">
        <v>16</v>
      </c>
      <c r="B110" s="52">
        <v>40477</v>
      </c>
      <c r="C110" s="70"/>
      <c r="D110" s="64"/>
      <c r="E110" s="69"/>
      <c r="F110" s="62">
        <v>-5.9</v>
      </c>
      <c r="G110" s="64">
        <v>0.1</v>
      </c>
      <c r="H110" s="65">
        <v>60.2</v>
      </c>
      <c r="I110" s="63">
        <v>46.8333333333333</v>
      </c>
      <c r="J110" s="3">
        <v>40476.550694444442</v>
      </c>
      <c r="K110" s="3">
        <v>40477.394444444442</v>
      </c>
      <c r="L110" s="2"/>
      <c r="M110" s="71">
        <v>9.5473251028806494E-2</v>
      </c>
      <c r="N110" s="67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x14ac:dyDescent="0.35">
      <c r="A111" s="50" t="s">
        <v>17</v>
      </c>
      <c r="B111" s="52">
        <v>40477</v>
      </c>
      <c r="C111" s="70"/>
      <c r="D111" s="64"/>
      <c r="E111" s="69"/>
      <c r="F111" s="62">
        <v>-6.5</v>
      </c>
      <c r="G111" s="64">
        <v>0.2</v>
      </c>
      <c r="H111" s="65">
        <v>78.3</v>
      </c>
      <c r="I111" s="63">
        <v>89.8333333333333</v>
      </c>
      <c r="J111" s="3">
        <v>40476.54583333333</v>
      </c>
      <c r="K111" s="3">
        <v>40477.395833333336</v>
      </c>
      <c r="L111" s="2"/>
      <c r="M111" s="71">
        <v>4.8266806722689001E-2</v>
      </c>
      <c r="N111" s="67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x14ac:dyDescent="0.35">
      <c r="A112" s="50" t="s">
        <v>18</v>
      </c>
      <c r="B112" s="52">
        <v>40477</v>
      </c>
      <c r="C112" s="70"/>
      <c r="D112" s="64"/>
      <c r="E112" s="69"/>
      <c r="F112" s="62">
        <v>-6.1</v>
      </c>
      <c r="G112" s="64">
        <v>0.2</v>
      </c>
      <c r="H112" s="65" t="s">
        <v>500</v>
      </c>
      <c r="I112" s="63"/>
      <c r="J112" s="3">
        <v>40476.543749999997</v>
      </c>
      <c r="K112" s="3">
        <v>40477.395833333336</v>
      </c>
      <c r="L112" s="2"/>
      <c r="M112" s="71">
        <v>8.9649551752240696E-4</v>
      </c>
      <c r="N112" s="67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x14ac:dyDescent="0.35">
      <c r="A113" s="50" t="s">
        <v>15</v>
      </c>
      <c r="B113" s="52">
        <v>40505</v>
      </c>
      <c r="C113" s="70">
        <v>602</v>
      </c>
      <c r="D113" s="64">
        <v>8.36</v>
      </c>
      <c r="E113" s="69">
        <v>26.3</v>
      </c>
      <c r="F113" s="62">
        <v>-5.9</v>
      </c>
      <c r="G113" s="64">
        <v>0.2</v>
      </c>
      <c r="H113" s="65">
        <v>79.16</v>
      </c>
      <c r="I113" s="63">
        <v>11</v>
      </c>
      <c r="J113" s="3">
        <v>40504.498611111114</v>
      </c>
      <c r="K113" s="3">
        <v>40505.395833333336</v>
      </c>
      <c r="L113" s="2"/>
      <c r="M113" s="71">
        <v>0.33010835913312597</v>
      </c>
      <c r="N113" s="67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0" t="s">
        <v>16</v>
      </c>
      <c r="B114" s="52">
        <v>40505</v>
      </c>
      <c r="C114" s="70">
        <v>532</v>
      </c>
      <c r="D114" s="64">
        <v>8.16</v>
      </c>
      <c r="E114" s="69">
        <v>26.3</v>
      </c>
      <c r="F114" s="62">
        <v>-5.9</v>
      </c>
      <c r="G114" s="64">
        <v>0.1</v>
      </c>
      <c r="H114" s="65">
        <v>62.22</v>
      </c>
      <c r="I114" s="63">
        <v>39.5</v>
      </c>
      <c r="J114" s="3">
        <v>40504.452777777777</v>
      </c>
      <c r="K114" s="3">
        <v>40505.398611111108</v>
      </c>
      <c r="L114" s="2"/>
      <c r="M114" s="71">
        <v>0.118355359765051</v>
      </c>
      <c r="N114" s="67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x14ac:dyDescent="0.35">
      <c r="A115" s="50" t="s">
        <v>17</v>
      </c>
      <c r="B115" s="52">
        <v>40505</v>
      </c>
      <c r="C115" s="70"/>
      <c r="D115" s="64"/>
      <c r="E115" s="69"/>
      <c r="F115" s="62">
        <v>-6.5</v>
      </c>
      <c r="G115" s="64">
        <v>0.1</v>
      </c>
      <c r="H115" s="65">
        <v>78.56</v>
      </c>
      <c r="I115" s="63">
        <v>88.6666666666666</v>
      </c>
      <c r="J115" s="3">
        <v>40504.458333333336</v>
      </c>
      <c r="K115" s="3">
        <v>40505.398611111108</v>
      </c>
      <c r="L115" s="2"/>
      <c r="M115" s="71">
        <v>7.3707533234859596E-2</v>
      </c>
      <c r="N115" s="67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x14ac:dyDescent="0.35">
      <c r="A116" s="50" t="s">
        <v>18</v>
      </c>
      <c r="B116" s="52">
        <v>40505</v>
      </c>
      <c r="C116" s="70"/>
      <c r="D116" s="64"/>
      <c r="E116" s="69"/>
      <c r="F116" s="62"/>
      <c r="G116" s="64"/>
      <c r="H116" s="65" t="s">
        <v>500</v>
      </c>
      <c r="I116" s="63"/>
      <c r="J116" s="3">
        <v>40504.435416666667</v>
      </c>
      <c r="K116" s="3">
        <v>40505.4</v>
      </c>
      <c r="L116" s="2"/>
      <c r="M116" s="71"/>
      <c r="N116" s="67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x14ac:dyDescent="0.35">
      <c r="A117" s="50" t="s">
        <v>15</v>
      </c>
      <c r="B117" s="52">
        <v>40533</v>
      </c>
      <c r="C117" s="70">
        <v>590</v>
      </c>
      <c r="D117" s="64">
        <v>8.4600000000000009</v>
      </c>
      <c r="E117" s="69">
        <v>26.4</v>
      </c>
      <c r="F117" s="62">
        <v>-5.9</v>
      </c>
      <c r="G117" s="64">
        <v>0.2</v>
      </c>
      <c r="H117" s="65">
        <v>77.52</v>
      </c>
      <c r="I117" s="63">
        <v>13.6666666666666</v>
      </c>
      <c r="J117" s="3">
        <v>40532.438888888886</v>
      </c>
      <c r="K117" s="3">
        <v>40533.413194444445</v>
      </c>
      <c r="L117" s="2"/>
      <c r="M117" s="71">
        <v>0.28945117605131798</v>
      </c>
      <c r="N117" s="67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7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0" t="s">
        <v>16</v>
      </c>
      <c r="B118" s="52">
        <v>40533</v>
      </c>
      <c r="C118" s="70"/>
      <c r="D118" s="64"/>
      <c r="E118" s="69"/>
      <c r="F118" s="62"/>
      <c r="G118" s="64"/>
      <c r="H118" s="65">
        <v>52.49</v>
      </c>
      <c r="I118" s="63">
        <v>44.6666666666666</v>
      </c>
      <c r="J118" s="3">
        <v>40532.44027777778</v>
      </c>
      <c r="K118" s="3">
        <v>40533.408333333333</v>
      </c>
      <c r="L118" s="2"/>
      <c r="M118" s="71">
        <v>0.113486370157819</v>
      </c>
      <c r="N118" s="67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x14ac:dyDescent="0.35">
      <c r="A119" s="50" t="s">
        <v>17</v>
      </c>
      <c r="B119" s="52">
        <v>40533</v>
      </c>
      <c r="C119" s="70"/>
      <c r="D119" s="64"/>
      <c r="E119" s="69"/>
      <c r="F119" s="62"/>
      <c r="G119" s="64"/>
      <c r="H119" s="65">
        <v>78.2</v>
      </c>
      <c r="I119" s="63">
        <v>65.6666666666666</v>
      </c>
      <c r="J119" s="3">
        <v>40532.440972222219</v>
      </c>
      <c r="K119" s="3">
        <v>40533.408333333333</v>
      </c>
      <c r="L119" s="2"/>
      <c r="M119" s="71">
        <v>6.5326633165829096E-2</v>
      </c>
      <c r="N119" s="67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7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7"/>
      <c r="MB119" s="2"/>
      <c r="MC119" s="2"/>
      <c r="MD119" s="2"/>
      <c r="ME119" s="2"/>
      <c r="MF119" s="2"/>
      <c r="MG119" s="2"/>
    </row>
    <row r="120" spans="1:345" ht="15.5" x14ac:dyDescent="0.35">
      <c r="A120" s="50" t="s">
        <v>18</v>
      </c>
      <c r="B120" s="52">
        <v>40533</v>
      </c>
      <c r="C120" s="70"/>
      <c r="D120" s="64"/>
      <c r="E120" s="69"/>
      <c r="F120" s="62"/>
      <c r="G120" s="64"/>
      <c r="H120" s="65">
        <v>65.78</v>
      </c>
      <c r="I120" s="63"/>
      <c r="J120" s="3">
        <v>40532.394444444442</v>
      </c>
      <c r="K120" s="3">
        <v>40533.406944444447</v>
      </c>
      <c r="L120" s="2"/>
      <c r="M120" s="71">
        <v>7.3388203017832601E-3</v>
      </c>
      <c r="N120" s="67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x14ac:dyDescent="0.35">
      <c r="A121" s="50" t="s">
        <v>15</v>
      </c>
      <c r="B121" s="52">
        <v>40568</v>
      </c>
      <c r="C121" s="70"/>
      <c r="D121" s="64"/>
      <c r="E121" s="69"/>
      <c r="F121" s="62">
        <v>-5.8</v>
      </c>
      <c r="G121" s="64">
        <v>0.1</v>
      </c>
      <c r="H121" s="65">
        <v>75.900000000000006</v>
      </c>
      <c r="I121" s="63">
        <v>17.1666666666666</v>
      </c>
      <c r="J121" s="3">
        <v>40567.418749999997</v>
      </c>
      <c r="K121" s="3">
        <v>40568.452777777777</v>
      </c>
      <c r="L121" s="2"/>
      <c r="M121" s="71">
        <v>0.24466084620550699</v>
      </c>
      <c r="N121" s="67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0" t="s">
        <v>16</v>
      </c>
      <c r="B122" s="52">
        <v>40568</v>
      </c>
      <c r="C122" s="70"/>
      <c r="D122" s="64"/>
      <c r="E122" s="69"/>
      <c r="F122" s="62">
        <v>-4.8</v>
      </c>
      <c r="G122" s="64">
        <v>0.2</v>
      </c>
      <c r="H122" s="65">
        <v>32.590000000000003</v>
      </c>
      <c r="I122" s="63">
        <v>130.5</v>
      </c>
      <c r="J122" s="3">
        <v>40567.38958333333</v>
      </c>
      <c r="K122" s="3">
        <v>40568.420138888891</v>
      </c>
      <c r="L122" s="2"/>
      <c r="M122" s="71">
        <v>3.1334231805929903E-2</v>
      </c>
      <c r="N122" s="67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x14ac:dyDescent="0.35">
      <c r="A123" s="50" t="s">
        <v>17</v>
      </c>
      <c r="B123" s="52">
        <v>40568</v>
      </c>
      <c r="C123" s="70"/>
      <c r="D123" s="64"/>
      <c r="E123" s="69"/>
      <c r="F123" s="62">
        <v>-6.4</v>
      </c>
      <c r="G123" s="64">
        <v>0.2</v>
      </c>
      <c r="H123" s="65">
        <v>77.41</v>
      </c>
      <c r="I123" s="63">
        <v>80.5</v>
      </c>
      <c r="J123" s="3">
        <v>40567.390277777777</v>
      </c>
      <c r="K123" s="3">
        <v>40568.416666666664</v>
      </c>
      <c r="L123" s="2"/>
      <c r="M123" s="71">
        <v>5.06765899864682E-2</v>
      </c>
      <c r="N123" s="67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x14ac:dyDescent="0.35">
      <c r="A124" s="50" t="s">
        <v>18</v>
      </c>
      <c r="B124" s="52">
        <v>40568</v>
      </c>
      <c r="C124" s="70"/>
      <c r="D124" s="64"/>
      <c r="E124" s="69"/>
      <c r="F124" s="62"/>
      <c r="G124" s="64"/>
      <c r="H124" s="65" t="s">
        <v>500</v>
      </c>
      <c r="I124" s="63"/>
      <c r="J124" s="3">
        <v>40567.377083333333</v>
      </c>
      <c r="K124" s="3">
        <v>40568.425694444442</v>
      </c>
      <c r="L124" s="2"/>
      <c r="M124" s="71">
        <v>4.6357615894039898E-4</v>
      </c>
      <c r="N124" s="67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x14ac:dyDescent="0.35">
      <c r="A125" s="50" t="s">
        <v>15</v>
      </c>
      <c r="B125" s="52">
        <v>40596</v>
      </c>
      <c r="C125" s="70"/>
      <c r="D125" s="64"/>
      <c r="E125" s="69"/>
      <c r="F125" s="62"/>
      <c r="G125" s="64"/>
      <c r="H125" s="65">
        <v>74.67</v>
      </c>
      <c r="I125" s="63">
        <v>15</v>
      </c>
      <c r="J125" s="3">
        <v>40595.399305555555</v>
      </c>
      <c r="K125" s="3">
        <v>40596.380555555559</v>
      </c>
      <c r="L125" s="2"/>
      <c r="M125" s="71">
        <v>0.28372257607926399</v>
      </c>
      <c r="N125" s="67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0" t="s">
        <v>16</v>
      </c>
      <c r="B126" s="52">
        <v>40596</v>
      </c>
      <c r="C126" s="70">
        <v>483</v>
      </c>
      <c r="D126" s="64">
        <v>8.49</v>
      </c>
      <c r="E126" s="69">
        <v>26.2</v>
      </c>
      <c r="F126" s="62">
        <v>-5.3</v>
      </c>
      <c r="G126" s="64">
        <v>0.2</v>
      </c>
      <c r="H126" s="65">
        <v>57.13</v>
      </c>
      <c r="I126" s="63">
        <v>38.6666666666666</v>
      </c>
      <c r="J126" s="3">
        <v>40595.383333333331</v>
      </c>
      <c r="K126" s="3">
        <v>40596.376388888886</v>
      </c>
      <c r="L126" s="2"/>
      <c r="M126" s="71">
        <v>0.112237762237762</v>
      </c>
      <c r="N126" s="67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x14ac:dyDescent="0.35">
      <c r="A127" s="50" t="s">
        <v>17</v>
      </c>
      <c r="B127" s="52">
        <v>40596</v>
      </c>
      <c r="C127" s="70"/>
      <c r="D127" s="64"/>
      <c r="E127" s="69"/>
      <c r="F127" s="62">
        <v>-6.3</v>
      </c>
      <c r="G127" s="64">
        <v>0.2</v>
      </c>
      <c r="H127" s="65">
        <v>82.56</v>
      </c>
      <c r="I127" s="63">
        <v>74.8333333333333</v>
      </c>
      <c r="J127" s="3">
        <v>40595.384027777778</v>
      </c>
      <c r="K127" s="3">
        <v>40596.376388888886</v>
      </c>
      <c r="L127" s="2"/>
      <c r="M127" s="71">
        <v>5.62631210636809E-2</v>
      </c>
      <c r="N127" s="67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x14ac:dyDescent="0.35">
      <c r="A128" s="50" t="s">
        <v>18</v>
      </c>
      <c r="B128" s="52">
        <v>40596</v>
      </c>
      <c r="C128" s="70"/>
      <c r="D128" s="64"/>
      <c r="E128" s="69"/>
      <c r="F128" s="62">
        <v>-5.7</v>
      </c>
      <c r="G128" s="64">
        <v>0.3</v>
      </c>
      <c r="H128" s="65">
        <v>63.2</v>
      </c>
      <c r="I128" s="63"/>
      <c r="J128" s="3">
        <v>40595.370138888888</v>
      </c>
      <c r="K128" s="3">
        <v>40596.377083333333</v>
      </c>
      <c r="L128" s="2"/>
      <c r="M128" s="71">
        <v>1.13793103448275E-2</v>
      </c>
      <c r="N128" s="67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x14ac:dyDescent="0.35">
      <c r="A129" s="50" t="s">
        <v>15</v>
      </c>
      <c r="B129" s="52">
        <v>40631</v>
      </c>
      <c r="C129" s="70"/>
      <c r="D129" s="64"/>
      <c r="E129" s="69"/>
      <c r="F129" s="62"/>
      <c r="G129" s="64"/>
      <c r="H129" s="65" t="s">
        <v>500</v>
      </c>
      <c r="I129" s="63">
        <v>13.8333333333333</v>
      </c>
      <c r="J129" s="3">
        <v>40630.438194444447</v>
      </c>
      <c r="K129" s="3">
        <v>40631.451388888891</v>
      </c>
      <c r="L129" s="2"/>
      <c r="M129" s="71">
        <v>0.30095956134338497</v>
      </c>
      <c r="N129" s="67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0" t="s">
        <v>16</v>
      </c>
      <c r="B130" s="52">
        <v>40631</v>
      </c>
      <c r="C130" s="70"/>
      <c r="D130" s="64"/>
      <c r="E130" s="69"/>
      <c r="F130" s="62">
        <v>-5.9</v>
      </c>
      <c r="G130" s="64">
        <v>0.2</v>
      </c>
      <c r="H130" s="65">
        <v>51.32</v>
      </c>
      <c r="I130" s="63">
        <v>65</v>
      </c>
      <c r="J130" s="3">
        <v>40630.417361111111</v>
      </c>
      <c r="K130" s="3">
        <v>40631.443749999999</v>
      </c>
      <c r="L130" s="2"/>
      <c r="M130" s="71">
        <v>7.8552097428957995E-2</v>
      </c>
      <c r="N130" s="67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x14ac:dyDescent="0.35">
      <c r="A131" s="50" t="s">
        <v>17</v>
      </c>
      <c r="B131" s="52">
        <v>40631</v>
      </c>
      <c r="C131" s="70"/>
      <c r="D131" s="64"/>
      <c r="E131" s="69"/>
      <c r="F131" s="62">
        <v>-6.4</v>
      </c>
      <c r="G131" s="64">
        <v>0.2</v>
      </c>
      <c r="H131" s="65">
        <v>77.02</v>
      </c>
      <c r="I131" s="63">
        <v>71.6666666666666</v>
      </c>
      <c r="J131" s="3">
        <v>40630.416666666664</v>
      </c>
      <c r="K131" s="3">
        <v>40631.444444444445</v>
      </c>
      <c r="L131" s="2"/>
      <c r="M131" s="71">
        <v>5.6081081081081001E-2</v>
      </c>
      <c r="N131" s="67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x14ac:dyDescent="0.35">
      <c r="A132" s="50" t="s">
        <v>18</v>
      </c>
      <c r="B132" s="52">
        <v>40631</v>
      </c>
      <c r="C132" s="70"/>
      <c r="D132" s="64"/>
      <c r="E132" s="69"/>
      <c r="F132" s="62"/>
      <c r="G132" s="64"/>
      <c r="H132" s="65" t="s">
        <v>500</v>
      </c>
      <c r="I132" s="63"/>
      <c r="J132" s="3">
        <v>40630.40347222222</v>
      </c>
      <c r="K132" s="3">
        <v>40631.446527777778</v>
      </c>
      <c r="L132" s="2"/>
      <c r="M132" s="71">
        <v>1.5312916111850799E-3</v>
      </c>
      <c r="N132" s="67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x14ac:dyDescent="0.35">
      <c r="A133" s="50" t="s">
        <v>15</v>
      </c>
      <c r="B133" s="52">
        <v>40659</v>
      </c>
      <c r="C133" s="70"/>
      <c r="D133" s="64"/>
      <c r="E133" s="69"/>
      <c r="F133" s="62"/>
      <c r="G133" s="64"/>
      <c r="H133" s="65">
        <v>78.12</v>
      </c>
      <c r="I133" s="63">
        <v>13</v>
      </c>
      <c r="J133" s="3">
        <v>40658.427083333336</v>
      </c>
      <c r="K133" s="3">
        <v>40659.376388888886</v>
      </c>
      <c r="L133" s="2"/>
      <c r="M133" s="71">
        <v>0.306803218727139</v>
      </c>
      <c r="N133" s="67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7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7"/>
      <c r="MB133" s="2"/>
      <c r="MC133" s="2"/>
      <c r="MD133" s="2"/>
      <c r="ME133" s="2"/>
      <c r="MF133" s="2"/>
      <c r="MG133" s="2"/>
    </row>
    <row r="134" spans="1:345" ht="15.5" x14ac:dyDescent="0.35">
      <c r="A134" s="50" t="s">
        <v>16</v>
      </c>
      <c r="B134" s="52">
        <v>40659</v>
      </c>
      <c r="C134" s="70"/>
      <c r="D134" s="64"/>
      <c r="E134" s="69"/>
      <c r="F134" s="62">
        <v>-6.4</v>
      </c>
      <c r="G134" s="64">
        <v>0.2</v>
      </c>
      <c r="H134" s="65">
        <v>77.64</v>
      </c>
      <c r="I134" s="63">
        <v>244.833333333333</v>
      </c>
      <c r="J134" s="3">
        <v>40658.402083333334</v>
      </c>
      <c r="K134" s="3">
        <v>40659.370138888888</v>
      </c>
      <c r="L134" s="2"/>
      <c r="M134" s="71">
        <v>5.23672883787661E-2</v>
      </c>
      <c r="N134" s="67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x14ac:dyDescent="0.35">
      <c r="A135" s="50" t="s">
        <v>17</v>
      </c>
      <c r="B135" s="52">
        <v>40659</v>
      </c>
      <c r="C135" s="70"/>
      <c r="D135" s="64"/>
      <c r="E135" s="69"/>
      <c r="F135" s="62">
        <v>-5.9</v>
      </c>
      <c r="G135" s="64">
        <v>0.2</v>
      </c>
      <c r="H135" s="65">
        <v>46.06</v>
      </c>
      <c r="I135" s="63">
        <v>80.5</v>
      </c>
      <c r="J135" s="3">
        <v>40658.418055555558</v>
      </c>
      <c r="K135" s="3">
        <v>40659.370138888888</v>
      </c>
      <c r="L135" s="2"/>
      <c r="M135" s="71">
        <v>4.1064916119620702E-2</v>
      </c>
      <c r="N135" s="67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x14ac:dyDescent="0.35">
      <c r="A136" s="50" t="s">
        <v>18</v>
      </c>
      <c r="B136" s="52">
        <v>40659</v>
      </c>
      <c r="C136" s="70"/>
      <c r="D136" s="64"/>
      <c r="E136" s="69"/>
      <c r="F136" s="62"/>
      <c r="G136" s="64"/>
      <c r="H136" s="65" t="s">
        <v>500</v>
      </c>
      <c r="I136" s="63"/>
      <c r="J136" s="3">
        <v>40658.392361111109</v>
      </c>
      <c r="K136" s="3">
        <v>40659.371527777781</v>
      </c>
      <c r="L136" s="2"/>
      <c r="M136" s="71">
        <v>6.3829787234042897E-4</v>
      </c>
      <c r="N136" s="67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x14ac:dyDescent="0.35">
      <c r="A137" s="50" t="s">
        <v>15</v>
      </c>
      <c r="B137" s="52">
        <v>40687</v>
      </c>
      <c r="C137" s="70"/>
      <c r="D137" s="64"/>
      <c r="E137" s="69"/>
      <c r="F137" s="62"/>
      <c r="G137" s="64"/>
      <c r="H137" s="65">
        <v>74.34</v>
      </c>
      <c r="I137" s="63">
        <v>11.6666666666666</v>
      </c>
      <c r="J137" s="3">
        <v>40686.376388888886</v>
      </c>
      <c r="K137" s="3">
        <v>40687.395138888889</v>
      </c>
      <c r="L137" s="2"/>
      <c r="M137" s="71">
        <v>0.29331970006816599</v>
      </c>
      <c r="N137" s="67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0" t="s">
        <v>16</v>
      </c>
      <c r="B138" s="52">
        <v>40687</v>
      </c>
      <c r="C138" s="70"/>
      <c r="D138" s="64"/>
      <c r="E138" s="69"/>
      <c r="F138" s="62">
        <v>-6.1</v>
      </c>
      <c r="G138" s="64">
        <v>0.2</v>
      </c>
      <c r="H138" s="65">
        <v>52.38</v>
      </c>
      <c r="I138" s="63">
        <v>57.6666666666666</v>
      </c>
      <c r="J138" s="3">
        <v>40686.388194444444</v>
      </c>
      <c r="K138" s="3">
        <v>40687.388888888891</v>
      </c>
      <c r="L138" s="2"/>
      <c r="M138" s="71">
        <v>8.5079805690492699E-2</v>
      </c>
      <c r="N138" s="67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x14ac:dyDescent="0.35">
      <c r="A139" s="50" t="s">
        <v>17</v>
      </c>
      <c r="B139" s="52">
        <v>40687</v>
      </c>
      <c r="C139" s="70"/>
      <c r="D139" s="64"/>
      <c r="E139" s="69"/>
      <c r="F139" s="62">
        <v>-6.2</v>
      </c>
      <c r="G139" s="64">
        <v>0.2</v>
      </c>
      <c r="H139" s="65">
        <v>79.72</v>
      </c>
      <c r="I139" s="63">
        <v>76.8333333333333</v>
      </c>
      <c r="J139" s="3">
        <v>40686.387499999997</v>
      </c>
      <c r="K139" s="3">
        <v>40687.388888888891</v>
      </c>
      <c r="L139" s="2"/>
      <c r="M139" s="71">
        <v>5.4854368932038801E-2</v>
      </c>
      <c r="N139" s="67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x14ac:dyDescent="0.35">
      <c r="A140" s="50" t="s">
        <v>18</v>
      </c>
      <c r="B140" s="52">
        <v>40687</v>
      </c>
      <c r="C140" s="70"/>
      <c r="D140" s="64"/>
      <c r="E140" s="69"/>
      <c r="F140" s="62"/>
      <c r="G140" s="64"/>
      <c r="H140" s="65" t="s">
        <v>500</v>
      </c>
      <c r="I140" s="63"/>
      <c r="J140" s="3">
        <v>40686.379166666666</v>
      </c>
      <c r="K140" s="3">
        <v>40687.390277777777</v>
      </c>
      <c r="L140" s="2"/>
      <c r="M140" s="71">
        <v>6.86813186813186E-4</v>
      </c>
      <c r="N140" s="67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x14ac:dyDescent="0.35">
      <c r="A141" s="50" t="s">
        <v>15</v>
      </c>
      <c r="B141" s="52">
        <v>40715</v>
      </c>
      <c r="C141" s="70">
        <v>541</v>
      </c>
      <c r="D141" s="64">
        <v>8.33</v>
      </c>
      <c r="E141" s="69">
        <v>26.3</v>
      </c>
      <c r="F141" s="62">
        <v>-5.6</v>
      </c>
      <c r="G141" s="64">
        <v>0.1</v>
      </c>
      <c r="H141" s="65">
        <v>70.37</v>
      </c>
      <c r="I141" s="63">
        <v>14.3333333333333</v>
      </c>
      <c r="J141" s="3">
        <v>40714.475694444445</v>
      </c>
      <c r="K141" s="3">
        <v>40715.390277777777</v>
      </c>
      <c r="L141" s="2"/>
      <c r="M141" s="71">
        <v>0.17198177676537499</v>
      </c>
      <c r="N141" s="67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0" t="s">
        <v>16</v>
      </c>
      <c r="B142" s="52">
        <v>40715</v>
      </c>
      <c r="C142" s="70"/>
      <c r="D142" s="64"/>
      <c r="E142" s="69"/>
      <c r="F142" s="62">
        <v>-5.7</v>
      </c>
      <c r="G142" s="64">
        <v>0.1</v>
      </c>
      <c r="H142" s="65">
        <v>46.23</v>
      </c>
      <c r="I142" s="63">
        <v>111.333333333333</v>
      </c>
      <c r="J142" s="3">
        <v>40714.47152777778</v>
      </c>
      <c r="K142" s="3">
        <v>40715.383333333331</v>
      </c>
      <c r="L142" s="2"/>
      <c r="M142" s="71">
        <v>4.8819497334348802E-2</v>
      </c>
      <c r="N142" s="67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x14ac:dyDescent="0.35">
      <c r="A143" s="50" t="s">
        <v>17</v>
      </c>
      <c r="B143" s="52">
        <v>40715</v>
      </c>
      <c r="C143" s="70"/>
      <c r="D143" s="64"/>
      <c r="E143" s="69"/>
      <c r="F143" s="62">
        <v>-6.2</v>
      </c>
      <c r="G143" s="64">
        <v>0.2</v>
      </c>
      <c r="H143" s="65">
        <v>79.83</v>
      </c>
      <c r="I143" s="63">
        <v>85</v>
      </c>
      <c r="J143" s="3">
        <v>40714.470833333333</v>
      </c>
      <c r="K143" s="3">
        <v>40715.383333333331</v>
      </c>
      <c r="L143" s="2"/>
      <c r="M143" s="71">
        <v>5.3044140030441299E-2</v>
      </c>
      <c r="N143" s="67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x14ac:dyDescent="0.35">
      <c r="A144" s="50" t="s">
        <v>18</v>
      </c>
      <c r="B144" s="52">
        <v>40715</v>
      </c>
      <c r="C144" s="70"/>
      <c r="D144" s="64"/>
      <c r="E144" s="69"/>
      <c r="F144" s="62"/>
      <c r="G144" s="64"/>
      <c r="H144" s="65" t="s">
        <v>500</v>
      </c>
      <c r="I144" s="63"/>
      <c r="J144" s="3">
        <v>40714.46597222222</v>
      </c>
      <c r="K144" s="3">
        <v>40715.385416666664</v>
      </c>
      <c r="L144" s="2"/>
      <c r="M144" s="71">
        <v>5.2870090634441304E-4</v>
      </c>
      <c r="N144" s="67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x14ac:dyDescent="0.35">
      <c r="A145" s="50" t="s">
        <v>15</v>
      </c>
      <c r="B145" s="52">
        <v>40743</v>
      </c>
      <c r="C145" s="70"/>
      <c r="D145" s="64"/>
      <c r="E145" s="69"/>
      <c r="F145" s="62"/>
      <c r="G145" s="64"/>
      <c r="H145" s="65">
        <v>76.92</v>
      </c>
      <c r="I145" s="63">
        <v>18</v>
      </c>
      <c r="J145" s="3">
        <v>40742.476388888892</v>
      </c>
      <c r="K145" s="3">
        <v>40743.393750000003</v>
      </c>
      <c r="L145" s="2"/>
      <c r="M145" s="71">
        <v>0.20605601816805399</v>
      </c>
      <c r="N145" s="67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0" t="s">
        <v>16</v>
      </c>
      <c r="B146" s="52">
        <v>40743</v>
      </c>
      <c r="C146" s="70"/>
      <c r="D146" s="64"/>
      <c r="E146" s="69"/>
      <c r="F146" s="62">
        <v>-6.2</v>
      </c>
      <c r="G146" s="64">
        <v>0.3</v>
      </c>
      <c r="H146" s="65">
        <v>49.47</v>
      </c>
      <c r="I146" s="63">
        <v>102.833333333333</v>
      </c>
      <c r="J146" s="3">
        <v>40742.47152777778</v>
      </c>
      <c r="K146" s="3">
        <v>40743.38958333333</v>
      </c>
      <c r="L146" s="2"/>
      <c r="M146" s="71">
        <v>5.0226928895612699E-2</v>
      </c>
      <c r="N146" s="67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x14ac:dyDescent="0.35">
      <c r="A147" s="50" t="s">
        <v>17</v>
      </c>
      <c r="B147" s="52">
        <v>40743</v>
      </c>
      <c r="C147" s="70"/>
      <c r="D147" s="64"/>
      <c r="E147" s="69"/>
      <c r="F147" s="62"/>
      <c r="G147" s="64"/>
      <c r="H147" s="65">
        <v>81.39</v>
      </c>
      <c r="I147" s="63">
        <v>87.6666666666666</v>
      </c>
      <c r="J147" s="3">
        <v>40742.472222222219</v>
      </c>
      <c r="K147" s="3">
        <v>40743.388888888891</v>
      </c>
      <c r="L147" s="2"/>
      <c r="M147" s="71">
        <v>5.0227272727272697E-2</v>
      </c>
      <c r="N147" s="67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x14ac:dyDescent="0.35">
      <c r="A148" s="50" t="s">
        <v>18</v>
      </c>
      <c r="B148" s="52">
        <v>40743</v>
      </c>
      <c r="C148" s="70"/>
      <c r="D148" s="64"/>
      <c r="E148" s="69"/>
      <c r="F148" s="62"/>
      <c r="G148" s="64"/>
      <c r="H148" s="65" t="s">
        <v>500</v>
      </c>
      <c r="I148" s="63"/>
      <c r="J148" s="3">
        <v>40742.46875</v>
      </c>
      <c r="K148" s="3">
        <v>40743.386805555558</v>
      </c>
      <c r="L148" s="2"/>
      <c r="M148" s="71">
        <v>5.2950075642965396E-4</v>
      </c>
      <c r="N148" s="67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x14ac:dyDescent="0.35">
      <c r="A149" s="50" t="s">
        <v>15</v>
      </c>
      <c r="B149" s="52">
        <v>40785</v>
      </c>
      <c r="C149" s="70"/>
      <c r="D149" s="64"/>
      <c r="E149" s="69"/>
      <c r="F149" s="62"/>
      <c r="G149" s="64"/>
      <c r="H149" s="65">
        <v>61.064999999999998</v>
      </c>
      <c r="I149" s="63">
        <v>11</v>
      </c>
      <c r="J149" s="3">
        <v>40784.478472222225</v>
      </c>
      <c r="K149" s="3">
        <v>40785.381944444445</v>
      </c>
      <c r="L149" s="2"/>
      <c r="M149" s="71">
        <v>0.33251345119139097</v>
      </c>
      <c r="N149" s="67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0" t="s">
        <v>16</v>
      </c>
      <c r="B150" s="52">
        <v>40785</v>
      </c>
      <c r="C150" s="70">
        <v>544</v>
      </c>
      <c r="D150" s="64">
        <v>7.76</v>
      </c>
      <c r="E150" s="69">
        <v>26.4</v>
      </c>
      <c r="F150" s="62">
        <v>-5.7</v>
      </c>
      <c r="G150" s="64">
        <v>0.2</v>
      </c>
      <c r="H150" s="65">
        <v>74.98</v>
      </c>
      <c r="I150" s="63">
        <v>28.8333333333333</v>
      </c>
      <c r="J150" s="3">
        <v>40784.47152777778</v>
      </c>
      <c r="K150" s="3">
        <v>40785.378472222219</v>
      </c>
      <c r="L150" s="2"/>
      <c r="M150" s="71">
        <v>0.155053598774885</v>
      </c>
      <c r="N150" s="67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x14ac:dyDescent="0.35">
      <c r="A151" s="50" t="s">
        <v>17</v>
      </c>
      <c r="B151" s="52">
        <v>40785</v>
      </c>
      <c r="C151" s="70"/>
      <c r="D151" s="64"/>
      <c r="E151" s="69"/>
      <c r="F151" s="62">
        <v>-6.6</v>
      </c>
      <c r="G151" s="64">
        <v>0.2</v>
      </c>
      <c r="H151" s="65">
        <v>64.900000000000006</v>
      </c>
      <c r="I151" s="63">
        <v>68</v>
      </c>
      <c r="J151" s="3">
        <v>40784.472222222219</v>
      </c>
      <c r="K151" s="3">
        <v>40785.379166666666</v>
      </c>
      <c r="L151" s="2"/>
      <c r="M151" s="71">
        <v>6.5390505359877393E-2</v>
      </c>
      <c r="N151" s="67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x14ac:dyDescent="0.35">
      <c r="A152" s="50" t="s">
        <v>18</v>
      </c>
      <c r="B152" s="52">
        <v>40785</v>
      </c>
      <c r="C152" s="70"/>
      <c r="D152" s="64"/>
      <c r="E152" s="69"/>
      <c r="F152" s="62"/>
      <c r="G152" s="64"/>
      <c r="H152" s="65" t="s">
        <v>500</v>
      </c>
      <c r="I152" s="63"/>
      <c r="J152" s="3">
        <v>40784.470833333333</v>
      </c>
      <c r="K152" s="3">
        <v>40785.375</v>
      </c>
      <c r="L152" s="2"/>
      <c r="M152" s="71">
        <v>1.1520737327188901E-3</v>
      </c>
      <c r="N152" s="67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x14ac:dyDescent="0.35">
      <c r="A153" s="50" t="s">
        <v>15</v>
      </c>
      <c r="B153" s="52">
        <v>40813</v>
      </c>
      <c r="C153" s="70"/>
      <c r="D153" s="64"/>
      <c r="E153" s="69"/>
      <c r="F153" s="62"/>
      <c r="G153" s="64"/>
      <c r="H153" s="65">
        <v>86.7</v>
      </c>
      <c r="I153" s="63">
        <v>11</v>
      </c>
      <c r="J153" s="3">
        <v>40812.438888888886</v>
      </c>
      <c r="K153" s="3">
        <v>40813.370138888888</v>
      </c>
      <c r="L153" s="2"/>
      <c r="M153" s="71">
        <v>0.30812826249067798</v>
      </c>
      <c r="N153" s="67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7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0" t="s">
        <v>16</v>
      </c>
      <c r="B154" s="52">
        <v>40813</v>
      </c>
      <c r="C154" s="70">
        <v>499</v>
      </c>
      <c r="D154" s="64">
        <v>7.99</v>
      </c>
      <c r="E154" s="69">
        <v>26.6</v>
      </c>
      <c r="F154" s="62">
        <v>-6.3</v>
      </c>
      <c r="G154" s="64">
        <v>0.2</v>
      </c>
      <c r="H154" s="65">
        <v>73.03</v>
      </c>
      <c r="I154" s="63">
        <v>19.5</v>
      </c>
      <c r="J154" s="3">
        <v>40812.43472222222</v>
      </c>
      <c r="K154" s="3">
        <v>40813.355555555558</v>
      </c>
      <c r="L154" s="2" t="s">
        <v>465</v>
      </c>
      <c r="M154" s="71"/>
      <c r="N154" s="67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x14ac:dyDescent="0.35">
      <c r="A155" s="50" t="s">
        <v>17</v>
      </c>
      <c r="B155" s="52">
        <v>40813</v>
      </c>
      <c r="C155" s="70"/>
      <c r="D155" s="64"/>
      <c r="E155" s="69"/>
      <c r="F155" s="62"/>
      <c r="G155" s="64"/>
      <c r="H155" s="65">
        <v>80.45</v>
      </c>
      <c r="I155" s="63">
        <v>66</v>
      </c>
      <c r="J155" s="3">
        <v>40812.435416666667</v>
      </c>
      <c r="K155" s="3">
        <v>40813.354861111111</v>
      </c>
      <c r="L155" s="2"/>
      <c r="M155" s="71">
        <v>6.8202416918429001E-2</v>
      </c>
      <c r="N155" s="67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7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7"/>
      <c r="MB155" s="2"/>
      <c r="MC155" s="2"/>
      <c r="MD155" s="2"/>
      <c r="ME155" s="2"/>
      <c r="MF155" s="2"/>
      <c r="MG155" s="2"/>
    </row>
    <row r="156" spans="1:345" ht="15.5" x14ac:dyDescent="0.35">
      <c r="A156" s="50" t="s">
        <v>18</v>
      </c>
      <c r="B156" s="52">
        <v>40813</v>
      </c>
      <c r="C156" s="70"/>
      <c r="D156" s="64"/>
      <c r="E156" s="69"/>
      <c r="F156" s="62"/>
      <c r="G156" s="64"/>
      <c r="H156" s="65">
        <v>75.180000000000007</v>
      </c>
      <c r="I156" s="63"/>
      <c r="J156" s="3">
        <v>40812.431250000001</v>
      </c>
      <c r="K156" s="3">
        <v>40813.354861111111</v>
      </c>
      <c r="L156" s="2"/>
      <c r="M156" s="71">
        <v>8.49624060150375E-3</v>
      </c>
      <c r="N156" s="67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x14ac:dyDescent="0.35">
      <c r="A157" s="50" t="s">
        <v>15</v>
      </c>
      <c r="B157" s="52">
        <v>40841</v>
      </c>
      <c r="C157" s="70">
        <v>584</v>
      </c>
      <c r="D157" s="64">
        <v>8.25</v>
      </c>
      <c r="E157" s="69">
        <v>26.8</v>
      </c>
      <c r="F157" s="62">
        <v>-5.2</v>
      </c>
      <c r="G157" s="64">
        <v>0.2</v>
      </c>
      <c r="H157" s="65">
        <v>84.41</v>
      </c>
      <c r="I157" s="63">
        <v>10.6666666666666</v>
      </c>
      <c r="J157" s="3">
        <v>40840.472916666666</v>
      </c>
      <c r="K157" s="3">
        <v>40841.364583333336</v>
      </c>
      <c r="L157" s="2"/>
      <c r="M157" s="71">
        <v>0.34501557632398699</v>
      </c>
      <c r="N157" s="67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0" t="s">
        <v>16</v>
      </c>
      <c r="B158" s="52">
        <v>40841</v>
      </c>
      <c r="C158" s="70">
        <v>540</v>
      </c>
      <c r="D158" s="64">
        <v>7.76</v>
      </c>
      <c r="E158" s="69">
        <v>26.5</v>
      </c>
      <c r="F158" s="62">
        <v>-6.1</v>
      </c>
      <c r="G158" s="64">
        <v>0.3</v>
      </c>
      <c r="H158" s="65">
        <v>55.11</v>
      </c>
      <c r="I158" s="63">
        <v>44.1666666666666</v>
      </c>
      <c r="J158" s="3">
        <v>40840.466666666667</v>
      </c>
      <c r="K158" s="3">
        <v>40841.361805555556</v>
      </c>
      <c r="L158" s="2"/>
      <c r="M158" s="71">
        <v>9.2397207137315696E-2</v>
      </c>
      <c r="N158" s="67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x14ac:dyDescent="0.35">
      <c r="A159" s="50" t="s">
        <v>17</v>
      </c>
      <c r="B159" s="52">
        <v>40841</v>
      </c>
      <c r="C159" s="70"/>
      <c r="D159" s="64"/>
      <c r="E159" s="69"/>
      <c r="F159" s="62"/>
      <c r="G159" s="64"/>
      <c r="H159" s="65" t="s">
        <v>500</v>
      </c>
      <c r="I159" s="63">
        <v>68</v>
      </c>
      <c r="J159" s="3">
        <v>40840.46597222222</v>
      </c>
      <c r="K159" s="3">
        <v>40841.361111111109</v>
      </c>
      <c r="L159" s="2" t="s">
        <v>467</v>
      </c>
      <c r="M159" s="71"/>
      <c r="N159" s="67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x14ac:dyDescent="0.35">
      <c r="A160" s="50" t="s">
        <v>18</v>
      </c>
      <c r="B160" s="52">
        <v>40841</v>
      </c>
      <c r="C160" s="70"/>
      <c r="D160" s="64"/>
      <c r="E160" s="69"/>
      <c r="F160" s="62">
        <v>-6.4</v>
      </c>
      <c r="G160" s="64">
        <v>0.3</v>
      </c>
      <c r="H160" s="65" t="s">
        <v>500</v>
      </c>
      <c r="I160" s="63"/>
      <c r="J160" s="3">
        <v>40840.461111111108</v>
      </c>
      <c r="K160" s="3">
        <v>40841.35833333333</v>
      </c>
      <c r="L160" s="2"/>
      <c r="M160" s="71">
        <v>4.1021671826625304E-3</v>
      </c>
      <c r="N160" s="67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x14ac:dyDescent="0.35">
      <c r="A161" s="50" t="s">
        <v>15</v>
      </c>
      <c r="B161" s="52">
        <v>40869</v>
      </c>
      <c r="C161" s="70"/>
      <c r="D161" s="64"/>
      <c r="E161" s="69"/>
      <c r="F161" s="62"/>
      <c r="G161" s="64"/>
      <c r="H161" s="65">
        <v>86.21</v>
      </c>
      <c r="I161" s="63">
        <v>10</v>
      </c>
      <c r="J161" s="3">
        <v>40868.5</v>
      </c>
      <c r="K161" s="3">
        <v>40869.37777777778</v>
      </c>
      <c r="L161" s="2"/>
      <c r="M161" s="71">
        <v>0.36637658227848002</v>
      </c>
      <c r="N161" s="67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0" t="s">
        <v>16</v>
      </c>
      <c r="B162" s="52">
        <v>40869</v>
      </c>
      <c r="C162" s="70"/>
      <c r="D162" s="64"/>
      <c r="E162" s="69"/>
      <c r="F162" s="62">
        <v>-6.6</v>
      </c>
      <c r="G162" s="64">
        <v>0.3</v>
      </c>
      <c r="H162" s="65">
        <v>46.3</v>
      </c>
      <c r="I162" s="63">
        <v>76.6666666666666</v>
      </c>
      <c r="J162" s="3">
        <v>40868.493055555555</v>
      </c>
      <c r="K162" s="3">
        <v>40869.371527777781</v>
      </c>
      <c r="L162" s="2"/>
      <c r="M162" s="71">
        <v>5.6996047430829998E-2</v>
      </c>
      <c r="N162" s="67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x14ac:dyDescent="0.35">
      <c r="A163" s="50" t="s">
        <v>17</v>
      </c>
      <c r="B163" s="52">
        <v>40869</v>
      </c>
      <c r="C163" s="70"/>
      <c r="D163" s="64"/>
      <c r="E163" s="69"/>
      <c r="F163" s="62">
        <v>-5.9</v>
      </c>
      <c r="G163" s="64">
        <v>0.2</v>
      </c>
      <c r="H163" s="65" t="s">
        <v>500</v>
      </c>
      <c r="I163" s="63">
        <v>68.6666666666666</v>
      </c>
      <c r="J163" s="3">
        <v>40869.371527777781</v>
      </c>
      <c r="K163" s="3">
        <v>40869.466666666667</v>
      </c>
      <c r="L163" s="2" t="s">
        <v>467</v>
      </c>
      <c r="M163" s="71"/>
      <c r="N163" s="67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7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7"/>
      <c r="MB163" s="2"/>
      <c r="MC163" s="2"/>
      <c r="MD163" s="2"/>
      <c r="ME163" s="2"/>
      <c r="MF163" s="2"/>
      <c r="MG163" s="2"/>
    </row>
    <row r="164" spans="1:345" ht="15.5" x14ac:dyDescent="0.35">
      <c r="A164" s="50" t="s">
        <v>18</v>
      </c>
      <c r="B164" s="52">
        <v>40869</v>
      </c>
      <c r="C164" s="70"/>
      <c r="D164" s="64"/>
      <c r="E164" s="69"/>
      <c r="F164" s="62">
        <v>-6.6</v>
      </c>
      <c r="G164" s="64">
        <v>0.3</v>
      </c>
      <c r="H164" s="65" t="s">
        <v>500</v>
      </c>
      <c r="I164" s="63"/>
      <c r="J164" s="3">
        <v>40868.426388888889</v>
      </c>
      <c r="K164" s="3">
        <v>40869.368750000001</v>
      </c>
      <c r="L164" s="2"/>
      <c r="M164" s="71">
        <v>7.0007369196757501E-3</v>
      </c>
      <c r="N164" s="67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x14ac:dyDescent="0.35">
      <c r="A165" s="50" t="s">
        <v>15</v>
      </c>
      <c r="B165" s="52">
        <v>40897</v>
      </c>
      <c r="C165" s="70">
        <v>613</v>
      </c>
      <c r="D165" s="64">
        <v>8.48</v>
      </c>
      <c r="E165" s="69">
        <v>26.7</v>
      </c>
      <c r="F165" s="62">
        <v>-6.1</v>
      </c>
      <c r="G165" s="64">
        <v>0</v>
      </c>
      <c r="H165" s="65">
        <v>81.99</v>
      </c>
      <c r="I165" s="63">
        <v>11</v>
      </c>
      <c r="J165" s="3">
        <v>40896.50277777778</v>
      </c>
      <c r="K165" s="3">
        <v>40897.390277777777</v>
      </c>
      <c r="L165" s="2"/>
      <c r="M165" s="71">
        <v>0.33873239436619701</v>
      </c>
      <c r="N165" s="67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0" t="s">
        <v>16</v>
      </c>
      <c r="B166" s="52">
        <v>40897</v>
      </c>
      <c r="C166" s="70">
        <v>449</v>
      </c>
      <c r="D166" s="64">
        <v>8.4700000000000006</v>
      </c>
      <c r="E166" s="69">
        <v>27.3</v>
      </c>
      <c r="F166" s="62">
        <v>-5.8</v>
      </c>
      <c r="G166" s="64">
        <v>0.3</v>
      </c>
      <c r="H166" s="65">
        <v>50.44</v>
      </c>
      <c r="I166" s="63">
        <v>44.6666666666666</v>
      </c>
      <c r="J166" s="3">
        <v>40896.490277777775</v>
      </c>
      <c r="K166" s="3">
        <v>40897.387499999997</v>
      </c>
      <c r="L166" s="2"/>
      <c r="M166" s="71">
        <v>0.110526315789473</v>
      </c>
      <c r="N166" s="67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x14ac:dyDescent="0.35">
      <c r="A167" s="50" t="s">
        <v>17</v>
      </c>
      <c r="B167" s="52">
        <v>40897</v>
      </c>
      <c r="C167" s="70"/>
      <c r="D167" s="64"/>
      <c r="E167" s="69"/>
      <c r="F167" s="62">
        <v>-6</v>
      </c>
      <c r="G167" s="64">
        <v>0.2</v>
      </c>
      <c r="H167" s="65">
        <v>77.25</v>
      </c>
      <c r="I167" s="63">
        <v>80.1666666666666</v>
      </c>
      <c r="J167" s="3">
        <v>40896.492361111108</v>
      </c>
      <c r="K167" s="3">
        <v>40897.388194444444</v>
      </c>
      <c r="L167" s="2"/>
      <c r="M167" s="71">
        <v>5.6511627906976697E-2</v>
      </c>
      <c r="N167" s="67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x14ac:dyDescent="0.35">
      <c r="A168" s="50" t="s">
        <v>18</v>
      </c>
      <c r="B168" s="52">
        <v>40897</v>
      </c>
      <c r="C168" s="70"/>
      <c r="D168" s="64"/>
      <c r="E168" s="69"/>
      <c r="F168" s="62">
        <v>-5.6</v>
      </c>
      <c r="G168" s="64">
        <v>0.3</v>
      </c>
      <c r="H168" s="65" t="s">
        <v>500</v>
      </c>
      <c r="I168" s="63"/>
      <c r="J168" s="3">
        <v>40896.484027777777</v>
      </c>
      <c r="K168" s="3">
        <v>40897.385416666664</v>
      </c>
      <c r="L168" s="2"/>
      <c r="M168" s="71">
        <v>8.7057010785824302E-3</v>
      </c>
      <c r="N168" s="67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x14ac:dyDescent="0.35">
      <c r="A169" s="50" t="s">
        <v>15</v>
      </c>
      <c r="B169" s="52">
        <v>40932</v>
      </c>
      <c r="C169" s="70">
        <v>629</v>
      </c>
      <c r="D169" s="64">
        <v>8.41</v>
      </c>
      <c r="E169" s="69">
        <v>26.4</v>
      </c>
      <c r="F169" s="62">
        <v>-5.7</v>
      </c>
      <c r="G169" s="64">
        <v>0</v>
      </c>
      <c r="H169" s="65">
        <v>81.27</v>
      </c>
      <c r="I169" s="63">
        <v>11.8333333333333</v>
      </c>
      <c r="J169" s="3">
        <v>40931.46875</v>
      </c>
      <c r="K169" s="3">
        <v>40932.413194444445</v>
      </c>
      <c r="L169" s="2"/>
      <c r="M169" s="71">
        <v>0.32801470588235199</v>
      </c>
      <c r="N169" s="67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0" t="s">
        <v>16</v>
      </c>
      <c r="B170" s="52">
        <v>40932</v>
      </c>
      <c r="C170" s="70">
        <v>458</v>
      </c>
      <c r="D170" s="64">
        <v>8.3699999999999992</v>
      </c>
      <c r="E170" s="69">
        <v>27.1</v>
      </c>
      <c r="F170" s="62">
        <v>-6</v>
      </c>
      <c r="G170" s="64">
        <v>0.2</v>
      </c>
      <c r="H170" s="65">
        <v>52.07</v>
      </c>
      <c r="I170" s="63">
        <v>46.8333333333333</v>
      </c>
      <c r="J170" s="3">
        <v>40931.457638888889</v>
      </c>
      <c r="K170" s="3">
        <v>40932.392361111109</v>
      </c>
      <c r="L170" s="2"/>
      <c r="M170" s="71">
        <v>0.10334323922734</v>
      </c>
      <c r="N170" s="67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x14ac:dyDescent="0.35">
      <c r="A171" s="50" t="s">
        <v>17</v>
      </c>
      <c r="B171" s="52">
        <v>40932</v>
      </c>
      <c r="C171" s="70"/>
      <c r="D171" s="64"/>
      <c r="E171" s="69"/>
      <c r="F171" s="62">
        <v>-5.7</v>
      </c>
      <c r="G171" s="64">
        <v>0.2</v>
      </c>
      <c r="H171" s="65">
        <v>85.24</v>
      </c>
      <c r="I171" s="63">
        <v>82.1666666666666</v>
      </c>
      <c r="J171" s="3">
        <v>40931.459027777775</v>
      </c>
      <c r="K171" s="3">
        <v>40932.397222222222</v>
      </c>
      <c r="L171" s="2"/>
      <c r="M171" s="71">
        <v>5.42561065877128E-2</v>
      </c>
      <c r="N171" s="67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x14ac:dyDescent="0.35">
      <c r="A172" s="50" t="s">
        <v>18</v>
      </c>
      <c r="B172" s="52">
        <v>40932</v>
      </c>
      <c r="C172" s="70"/>
      <c r="D172" s="64"/>
      <c r="E172" s="69"/>
      <c r="F172" s="62"/>
      <c r="G172" s="64"/>
      <c r="H172" s="65" t="s">
        <v>500</v>
      </c>
      <c r="I172" s="63"/>
      <c r="J172" s="3">
        <v>40931.449999999997</v>
      </c>
      <c r="K172" s="3">
        <v>40932.38958333333</v>
      </c>
      <c r="L172" s="2" t="s">
        <v>468</v>
      </c>
      <c r="M172" s="71">
        <v>2.2172949002216999E-4</v>
      </c>
      <c r="N172" s="67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x14ac:dyDescent="0.35">
      <c r="A173" s="50" t="s">
        <v>15</v>
      </c>
      <c r="B173" s="52">
        <v>40967</v>
      </c>
      <c r="C173" s="70"/>
      <c r="D173" s="64"/>
      <c r="E173" s="69"/>
      <c r="F173" s="62"/>
      <c r="G173" s="64"/>
      <c r="H173" s="65">
        <v>76.112309999999994</v>
      </c>
      <c r="I173" s="63">
        <v>13</v>
      </c>
      <c r="J173" s="3">
        <v>40966.481249999997</v>
      </c>
      <c r="K173" s="3">
        <v>40967.438888888886</v>
      </c>
      <c r="L173" s="2"/>
      <c r="M173" s="71">
        <v>0.28752719361856399</v>
      </c>
      <c r="N173" s="67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0" t="s">
        <v>16</v>
      </c>
      <c r="B174" s="52">
        <v>40967</v>
      </c>
      <c r="C174" s="70"/>
      <c r="D174" s="64"/>
      <c r="E174" s="69"/>
      <c r="F174" s="62">
        <v>-5.8</v>
      </c>
      <c r="G174" s="64">
        <v>0.3</v>
      </c>
      <c r="H174" s="65">
        <v>42.179349999999999</v>
      </c>
      <c r="I174" s="63">
        <v>76.5</v>
      </c>
      <c r="J174" s="3">
        <v>40966.477777777778</v>
      </c>
      <c r="K174" s="3">
        <v>40967.425000000003</v>
      </c>
      <c r="L174" s="2"/>
      <c r="M174" s="71">
        <v>7.5659824046920801E-2</v>
      </c>
      <c r="N174" s="67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x14ac:dyDescent="0.35">
      <c r="A175" s="50" t="s">
        <v>17</v>
      </c>
      <c r="B175" s="52">
        <v>40967</v>
      </c>
      <c r="C175" s="70"/>
      <c r="D175" s="64"/>
      <c r="E175" s="69"/>
      <c r="F175" s="62">
        <v>-6.2</v>
      </c>
      <c r="G175" s="64">
        <v>0.2</v>
      </c>
      <c r="H175" s="65" t="s">
        <v>500</v>
      </c>
      <c r="I175" s="63">
        <v>84.1666666666666</v>
      </c>
      <c r="J175" s="3">
        <v>40966.477083333331</v>
      </c>
      <c r="K175" s="3">
        <v>40967.426388888889</v>
      </c>
      <c r="L175" s="2"/>
      <c r="M175" s="71">
        <v>5.3767373811265499E-2</v>
      </c>
      <c r="N175" s="67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x14ac:dyDescent="0.35">
      <c r="A176" s="50" t="s">
        <v>18</v>
      </c>
      <c r="B176" s="52">
        <v>40967</v>
      </c>
      <c r="C176" s="70"/>
      <c r="D176" s="64"/>
      <c r="E176" s="69"/>
      <c r="F176" s="62">
        <v>-5.9</v>
      </c>
      <c r="G176" s="64">
        <v>0.3</v>
      </c>
      <c r="H176" s="65" t="s">
        <v>500</v>
      </c>
      <c r="I176" s="63"/>
      <c r="J176" s="3">
        <v>40966.475694444445</v>
      </c>
      <c r="K176" s="3">
        <v>40967.414583333331</v>
      </c>
      <c r="L176" s="2"/>
      <c r="M176" s="71">
        <v>5.1775147928994E-3</v>
      </c>
      <c r="N176" s="67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x14ac:dyDescent="0.35">
      <c r="A177" s="50" t="s">
        <v>15</v>
      </c>
      <c r="B177" s="52">
        <v>40995</v>
      </c>
      <c r="C177" s="70"/>
      <c r="D177" s="64"/>
      <c r="E177" s="69"/>
      <c r="F177" s="62"/>
      <c r="G177" s="64"/>
      <c r="H177" s="65">
        <v>72.580039999999997</v>
      </c>
      <c r="I177" s="63">
        <v>16</v>
      </c>
      <c r="J177" s="3">
        <v>40994.487500000003</v>
      </c>
      <c r="K177" s="3">
        <v>40995.413194444445</v>
      </c>
      <c r="L177" s="2"/>
      <c r="M177" s="71">
        <v>0.224531132783195</v>
      </c>
      <c r="N177" s="67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0" t="s">
        <v>16</v>
      </c>
      <c r="B178" s="52">
        <v>40995</v>
      </c>
      <c r="C178" s="70"/>
      <c r="D178" s="64"/>
      <c r="E178" s="69"/>
      <c r="F178" s="62">
        <v>-5.2</v>
      </c>
      <c r="G178" s="64">
        <v>0.3</v>
      </c>
      <c r="H178" s="65">
        <v>28.486270000000001</v>
      </c>
      <c r="I178" s="63">
        <v>981.5</v>
      </c>
      <c r="J178" s="3">
        <v>40994.476388888892</v>
      </c>
      <c r="K178" s="3">
        <v>40995.434027777781</v>
      </c>
      <c r="L178" s="2"/>
      <c r="M178" s="71">
        <v>9.6446700507614204E-3</v>
      </c>
      <c r="N178" s="67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x14ac:dyDescent="0.35">
      <c r="A179" s="50" t="s">
        <v>17</v>
      </c>
      <c r="B179" s="52">
        <v>40995</v>
      </c>
      <c r="C179" s="70"/>
      <c r="D179" s="64"/>
      <c r="E179" s="69"/>
      <c r="F179" s="62">
        <v>-6.3</v>
      </c>
      <c r="G179" s="64">
        <v>0.2</v>
      </c>
      <c r="H179" s="65" t="s">
        <v>500</v>
      </c>
      <c r="I179" s="63">
        <v>95.1666666666666</v>
      </c>
      <c r="J179" s="3">
        <v>40994.475694444445</v>
      </c>
      <c r="K179" s="3">
        <v>40995.435416666667</v>
      </c>
      <c r="L179" s="2"/>
      <c r="M179" s="71">
        <v>4.6382054992764099E-2</v>
      </c>
      <c r="N179" s="67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x14ac:dyDescent="0.35">
      <c r="A180" s="50" t="s">
        <v>18</v>
      </c>
      <c r="B180" s="52">
        <v>40995</v>
      </c>
      <c r="C180" s="70"/>
      <c r="D180" s="64"/>
      <c r="E180" s="69"/>
      <c r="F180" s="62"/>
      <c r="G180" s="64"/>
      <c r="H180" s="65" t="s">
        <v>500</v>
      </c>
      <c r="I180" s="63"/>
      <c r="J180" s="3">
        <v>40994.47152777778</v>
      </c>
      <c r="K180" s="3">
        <v>40995.424305555556</v>
      </c>
      <c r="L180" s="2" t="s">
        <v>469</v>
      </c>
      <c r="M180" s="71">
        <v>7.2886297376093196E-4</v>
      </c>
      <c r="N180" s="67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x14ac:dyDescent="0.35">
      <c r="A181" s="50" t="s">
        <v>15</v>
      </c>
      <c r="B181" s="52">
        <v>41022</v>
      </c>
      <c r="C181" s="70">
        <v>596</v>
      </c>
      <c r="D181" s="64">
        <v>8.41</v>
      </c>
      <c r="E181" s="69">
        <v>26.9</v>
      </c>
      <c r="F181" s="62">
        <v>-5.4</v>
      </c>
      <c r="G181" s="64">
        <v>0.2</v>
      </c>
      <c r="H181" s="65">
        <v>70.794780000000003</v>
      </c>
      <c r="I181" s="63">
        <v>18.5</v>
      </c>
      <c r="J181" s="3">
        <v>41022.493055555555</v>
      </c>
      <c r="K181" s="3">
        <v>41023.390972222223</v>
      </c>
      <c r="L181" s="2"/>
      <c r="M181" s="71">
        <v>0.20564578499613301</v>
      </c>
      <c r="N181" s="67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0" t="s">
        <v>16</v>
      </c>
      <c r="B182" s="52">
        <v>41022</v>
      </c>
      <c r="C182" s="70"/>
      <c r="D182" s="64"/>
      <c r="E182" s="69"/>
      <c r="F182" s="62"/>
      <c r="G182" s="64"/>
      <c r="H182" s="65" t="s">
        <v>500</v>
      </c>
      <c r="I182" s="63"/>
      <c r="J182" s="3">
        <v>41022.480555555558</v>
      </c>
      <c r="K182" s="3">
        <v>41023.412499999999</v>
      </c>
      <c r="L182" s="2"/>
      <c r="M182" s="71">
        <v>5.2160953800298203E-4</v>
      </c>
      <c r="N182" s="67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x14ac:dyDescent="0.35">
      <c r="A183" s="50" t="s">
        <v>17</v>
      </c>
      <c r="B183" s="52">
        <v>41022</v>
      </c>
      <c r="C183" s="70"/>
      <c r="D183" s="64"/>
      <c r="E183" s="69"/>
      <c r="F183" s="62">
        <v>-6.5</v>
      </c>
      <c r="G183" s="64">
        <v>0.2</v>
      </c>
      <c r="H183" s="65" t="s">
        <v>500</v>
      </c>
      <c r="I183" s="63">
        <v>98.1666666666666</v>
      </c>
      <c r="J183" s="3">
        <v>41022.481249999997</v>
      </c>
      <c r="K183" s="3">
        <v>41023.414583333331</v>
      </c>
      <c r="L183" s="2"/>
      <c r="M183" s="71">
        <v>4.6056547619047601E-2</v>
      </c>
      <c r="N183" s="67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x14ac:dyDescent="0.35">
      <c r="A184" s="50" t="s">
        <v>18</v>
      </c>
      <c r="B184" s="52">
        <v>41022</v>
      </c>
      <c r="C184" s="70"/>
      <c r="D184" s="64"/>
      <c r="E184" s="69"/>
      <c r="F184" s="62">
        <v>-6.2</v>
      </c>
      <c r="G184" s="64">
        <v>0.3</v>
      </c>
      <c r="H184" s="65">
        <v>60.222379999999994</v>
      </c>
      <c r="I184" s="63"/>
      <c r="J184" s="3">
        <v>41022.486111111109</v>
      </c>
      <c r="K184" s="3">
        <v>41023.402777777781</v>
      </c>
      <c r="L184" s="2" t="s">
        <v>468</v>
      </c>
      <c r="M184" s="71">
        <v>7.1969696969696904E-3</v>
      </c>
      <c r="N184" s="67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x14ac:dyDescent="0.35">
      <c r="A185" s="50" t="s">
        <v>15</v>
      </c>
      <c r="B185" s="52">
        <v>41051</v>
      </c>
      <c r="C185" s="70">
        <v>644</v>
      </c>
      <c r="D185" s="64">
        <v>8.31</v>
      </c>
      <c r="E185" s="69">
        <v>26.4</v>
      </c>
      <c r="F185" s="62">
        <v>-5.7</v>
      </c>
      <c r="G185" s="64">
        <v>0.2</v>
      </c>
      <c r="H185" s="65">
        <v>72.48478999999999</v>
      </c>
      <c r="I185" s="63">
        <v>20.1666666666666</v>
      </c>
      <c r="J185" s="3">
        <v>41050.443055555559</v>
      </c>
      <c r="K185" s="3">
        <v>41051.415972222225</v>
      </c>
      <c r="L185" s="2"/>
      <c r="M185" s="71">
        <v>0.16680942184154099</v>
      </c>
      <c r="N185" s="67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0" t="s">
        <v>16</v>
      </c>
      <c r="B186" s="52">
        <v>41051</v>
      </c>
      <c r="C186" s="70"/>
      <c r="D186" s="64"/>
      <c r="E186" s="69"/>
      <c r="F186" s="62">
        <v>-6.2</v>
      </c>
      <c r="G186" s="64">
        <v>0.3</v>
      </c>
      <c r="H186" s="65" t="s">
        <v>500</v>
      </c>
      <c r="I186" s="63"/>
      <c r="J186" s="2"/>
      <c r="K186" s="2"/>
      <c r="L186" s="2"/>
      <c r="M186" s="71"/>
      <c r="N186" s="67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x14ac:dyDescent="0.35">
      <c r="A187" s="50" t="s">
        <v>17</v>
      </c>
      <c r="B187" s="52">
        <v>41051</v>
      </c>
      <c r="C187" s="70"/>
      <c r="D187" s="64"/>
      <c r="E187" s="69"/>
      <c r="F187" s="62">
        <v>-6.6</v>
      </c>
      <c r="G187" s="64">
        <v>0.2</v>
      </c>
      <c r="H187" s="65" t="s">
        <v>500</v>
      </c>
      <c r="I187" s="63">
        <v>106.833333333333</v>
      </c>
      <c r="J187" s="3">
        <v>41050.479861111111</v>
      </c>
      <c r="K187" s="3">
        <v>41051.398611111108</v>
      </c>
      <c r="L187" s="2"/>
      <c r="M187" s="71">
        <v>4.2025699168556301E-2</v>
      </c>
      <c r="N187" s="67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x14ac:dyDescent="0.35">
      <c r="A188" s="50" t="s">
        <v>18</v>
      </c>
      <c r="B188" s="52">
        <v>41051</v>
      </c>
      <c r="C188" s="70"/>
      <c r="D188" s="64"/>
      <c r="E188" s="69"/>
      <c r="F188" s="62">
        <v>-6.1</v>
      </c>
      <c r="G188" s="64">
        <v>0.1</v>
      </c>
      <c r="H188" s="65">
        <v>51.1937</v>
      </c>
      <c r="I188" s="63"/>
      <c r="J188" s="3">
        <v>41050.472222222219</v>
      </c>
      <c r="K188" s="3">
        <v>41051.396527777775</v>
      </c>
      <c r="L188" s="2"/>
      <c r="M188" s="71">
        <v>3.53117956423741E-3</v>
      </c>
      <c r="N188" s="67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x14ac:dyDescent="0.35">
      <c r="A189" s="50" t="s">
        <v>15</v>
      </c>
      <c r="B189" s="52">
        <v>41089</v>
      </c>
      <c r="C189" s="70">
        <v>633</v>
      </c>
      <c r="D189" s="64">
        <v>8.32</v>
      </c>
      <c r="E189" s="69">
        <v>27.3</v>
      </c>
      <c r="F189" s="62">
        <v>-5.9</v>
      </c>
      <c r="G189" s="64">
        <v>0.2</v>
      </c>
      <c r="H189" s="65">
        <v>79.394739999999999</v>
      </c>
      <c r="I189" s="63">
        <v>23.6666666666666</v>
      </c>
      <c r="J189" s="3">
        <v>41088.488888888889</v>
      </c>
      <c r="K189" s="3">
        <v>41089.421527777777</v>
      </c>
      <c r="L189" s="2"/>
      <c r="M189" s="71">
        <v>0.16522710349962699</v>
      </c>
      <c r="N189" s="67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0" t="s">
        <v>16</v>
      </c>
      <c r="B190" s="52">
        <v>41089</v>
      </c>
      <c r="C190" s="70"/>
      <c r="D190" s="64"/>
      <c r="E190" s="69"/>
      <c r="F190" s="62"/>
      <c r="G190" s="64"/>
      <c r="H190" s="65" t="s">
        <v>500</v>
      </c>
      <c r="I190" s="63"/>
      <c r="J190" s="3">
        <v>41088.481249999997</v>
      </c>
      <c r="K190" s="3">
        <v>41089.412499999999</v>
      </c>
      <c r="L190" s="2" t="s">
        <v>469</v>
      </c>
      <c r="M190" s="71">
        <v>3.72856077554064E-4</v>
      </c>
      <c r="N190" s="67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x14ac:dyDescent="0.35">
      <c r="A191" s="50" t="s">
        <v>17</v>
      </c>
      <c r="B191" s="52">
        <v>41089</v>
      </c>
      <c r="C191" s="70"/>
      <c r="D191" s="64"/>
      <c r="E191" s="69"/>
      <c r="F191" s="62">
        <v>-5.8</v>
      </c>
      <c r="G191" s="64">
        <v>0.2</v>
      </c>
      <c r="H191" s="65" t="s">
        <v>500</v>
      </c>
      <c r="I191" s="63">
        <v>115.333333333333</v>
      </c>
      <c r="J191" s="3">
        <v>41088.479166666664</v>
      </c>
      <c r="K191" s="3">
        <v>41089.415277777778</v>
      </c>
      <c r="L191" s="2"/>
      <c r="M191" s="71">
        <v>4.6587537091988103E-2</v>
      </c>
      <c r="N191" s="67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x14ac:dyDescent="0.35">
      <c r="A192" s="50" t="s">
        <v>18</v>
      </c>
      <c r="B192" s="52">
        <v>41089</v>
      </c>
      <c r="C192" s="70"/>
      <c r="D192" s="64"/>
      <c r="E192" s="69"/>
      <c r="F192" s="62"/>
      <c r="G192" s="64"/>
      <c r="H192" s="65" t="s">
        <v>500</v>
      </c>
      <c r="I192" s="63"/>
      <c r="J192" s="3">
        <v>41088.478472222225</v>
      </c>
      <c r="K192" s="3">
        <v>41089.404861111114</v>
      </c>
      <c r="L192" s="2" t="s">
        <v>469</v>
      </c>
      <c r="M192" s="71">
        <v>1.5742128935532201E-3</v>
      </c>
      <c r="N192" s="67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x14ac:dyDescent="0.35">
      <c r="A193" s="50" t="s">
        <v>15</v>
      </c>
      <c r="B193" s="52">
        <v>41121</v>
      </c>
      <c r="C193" s="70"/>
      <c r="D193" s="64"/>
      <c r="E193" s="69"/>
      <c r="F193" s="62">
        <v>-5.4</v>
      </c>
      <c r="G193" s="64">
        <v>0.2</v>
      </c>
      <c r="H193" s="65">
        <v>83.451999999999998</v>
      </c>
      <c r="I193" s="63">
        <v>25.1666666666666</v>
      </c>
      <c r="J193" s="3">
        <v>41123.504166666666</v>
      </c>
      <c r="K193" s="3">
        <v>41124.393055555556</v>
      </c>
      <c r="L193" s="2"/>
      <c r="M193" s="71">
        <v>0.147734375</v>
      </c>
      <c r="N193" s="67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0" t="s">
        <v>16</v>
      </c>
      <c r="B194" s="52">
        <v>41121</v>
      </c>
      <c r="C194" s="70"/>
      <c r="D194" s="64"/>
      <c r="E194" s="69"/>
      <c r="F194" s="62">
        <v>-6.2</v>
      </c>
      <c r="G194" s="64">
        <v>0.3</v>
      </c>
      <c r="H194" s="65">
        <v>36.512819999999998</v>
      </c>
      <c r="I194" s="63"/>
      <c r="J194" s="3">
        <v>41123.491666666669</v>
      </c>
      <c r="K194" s="3">
        <v>41124.418055555558</v>
      </c>
      <c r="L194" s="2" t="s">
        <v>469</v>
      </c>
      <c r="M194" s="71">
        <v>7.3463268365817104E-3</v>
      </c>
      <c r="N194" s="67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x14ac:dyDescent="0.35">
      <c r="A195" s="50" t="s">
        <v>17</v>
      </c>
      <c r="B195" s="52">
        <v>41121</v>
      </c>
      <c r="C195" s="70"/>
      <c r="D195" s="64"/>
      <c r="E195" s="69"/>
      <c r="F195" s="62">
        <v>-6.5</v>
      </c>
      <c r="G195" s="64">
        <v>0.2</v>
      </c>
      <c r="H195" s="65" t="s">
        <v>500</v>
      </c>
      <c r="I195" s="63">
        <v>123.833333333333</v>
      </c>
      <c r="J195" s="3">
        <v>41123.489583333336</v>
      </c>
      <c r="K195" s="3">
        <v>41124.415277777778</v>
      </c>
      <c r="L195" s="2"/>
      <c r="M195" s="71">
        <v>3.5408852213053198E-2</v>
      </c>
      <c r="N195" s="67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x14ac:dyDescent="0.35">
      <c r="A196" s="50" t="s">
        <v>18</v>
      </c>
      <c r="B196" s="52">
        <v>41121</v>
      </c>
      <c r="C196" s="70"/>
      <c r="D196" s="64"/>
      <c r="E196" s="69"/>
      <c r="F196" s="62">
        <v>-6.3</v>
      </c>
      <c r="G196" s="64">
        <v>0.3</v>
      </c>
      <c r="H196" s="65" t="s">
        <v>500</v>
      </c>
      <c r="I196" s="63"/>
      <c r="J196" s="3">
        <v>41123.494444444441</v>
      </c>
      <c r="K196" s="3">
        <v>41124.404166666667</v>
      </c>
      <c r="L196" s="2" t="s">
        <v>469</v>
      </c>
      <c r="M196" s="71">
        <v>4.8091603053435003E-3</v>
      </c>
      <c r="N196" s="67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x14ac:dyDescent="0.35">
      <c r="A197" s="50" t="s">
        <v>15</v>
      </c>
      <c r="B197" s="52">
        <v>41149</v>
      </c>
      <c r="C197" s="70">
        <v>626</v>
      </c>
      <c r="D197" s="64">
        <v>8.4600000000000009</v>
      </c>
      <c r="E197" s="69">
        <v>26.7</v>
      </c>
      <c r="F197" s="62">
        <v>-5.7</v>
      </c>
      <c r="G197" s="64">
        <v>0</v>
      </c>
      <c r="H197" s="65">
        <v>76.729039999999998</v>
      </c>
      <c r="I197" s="63">
        <v>15.5</v>
      </c>
      <c r="J197" s="3">
        <v>41148.501388888886</v>
      </c>
      <c r="K197" s="3">
        <v>41149.436111111114</v>
      </c>
      <c r="L197" s="2"/>
      <c r="M197" s="71">
        <v>0.24836552748885499</v>
      </c>
      <c r="N197" s="67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7"/>
      <c r="MC197" s="2"/>
      <c r="MD197" s="2"/>
      <c r="ME197" s="2"/>
      <c r="MF197" s="2"/>
      <c r="MG197" s="2"/>
    </row>
    <row r="198" spans="1:345" ht="15.5" x14ac:dyDescent="0.35">
      <c r="A198" s="50" t="s">
        <v>16</v>
      </c>
      <c r="B198" s="52">
        <v>41149</v>
      </c>
      <c r="C198" s="70">
        <v>486</v>
      </c>
      <c r="D198" s="64">
        <v>8.26</v>
      </c>
      <c r="E198" s="69">
        <v>27.8</v>
      </c>
      <c r="F198" s="62">
        <v>-6.4</v>
      </c>
      <c r="G198" s="64">
        <v>0.3</v>
      </c>
      <c r="H198" s="65">
        <v>58.65822</v>
      </c>
      <c r="I198" s="63">
        <v>47.1666666666666</v>
      </c>
      <c r="J198" s="3">
        <v>41148.492361111108</v>
      </c>
      <c r="K198" s="3">
        <v>41149.412499999999</v>
      </c>
      <c r="L198" s="2"/>
      <c r="M198" s="71">
        <v>0.102037735849056</v>
      </c>
      <c r="N198" s="67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x14ac:dyDescent="0.35">
      <c r="A199" s="50" t="s">
        <v>17</v>
      </c>
      <c r="B199" s="52">
        <v>41149</v>
      </c>
      <c r="C199" s="70"/>
      <c r="D199" s="64"/>
      <c r="E199" s="69"/>
      <c r="F199" s="62">
        <v>-6.5</v>
      </c>
      <c r="G199" s="64">
        <v>0.2</v>
      </c>
      <c r="H199" s="65">
        <v>72.495020000000011</v>
      </c>
      <c r="I199" s="63">
        <v>92.5</v>
      </c>
      <c r="J199" s="3">
        <v>41148.491666666669</v>
      </c>
      <c r="K199" s="3">
        <v>41149.4</v>
      </c>
      <c r="L199" s="2"/>
      <c r="M199" s="71">
        <v>4.8088685015290497E-2</v>
      </c>
      <c r="N199" s="67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x14ac:dyDescent="0.35">
      <c r="A200" s="50" t="s">
        <v>18</v>
      </c>
      <c r="B200" s="52">
        <v>41149</v>
      </c>
      <c r="C200" s="70"/>
      <c r="D200" s="64"/>
      <c r="E200" s="69"/>
      <c r="F200" s="62">
        <v>-6.3</v>
      </c>
      <c r="G200" s="64">
        <v>0.3</v>
      </c>
      <c r="H200" s="65">
        <v>58.905650000000001</v>
      </c>
      <c r="I200" s="63"/>
      <c r="J200" s="3">
        <v>41148.48541666667</v>
      </c>
      <c r="K200" s="3">
        <v>41149.419444444444</v>
      </c>
      <c r="L200" s="2"/>
      <c r="M200" s="71">
        <v>1.25650557620817E-2</v>
      </c>
      <c r="N200" s="67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x14ac:dyDescent="0.35">
      <c r="A201" s="50" t="s">
        <v>15</v>
      </c>
      <c r="B201" s="52">
        <v>41177</v>
      </c>
      <c r="C201" s="70">
        <v>584</v>
      </c>
      <c r="D201" s="64">
        <v>8.17</v>
      </c>
      <c r="E201" s="69">
        <v>26.7</v>
      </c>
      <c r="F201" s="62">
        <v>-6.3</v>
      </c>
      <c r="G201" s="64">
        <v>0.1</v>
      </c>
      <c r="H201" s="65">
        <v>75.854369999999989</v>
      </c>
      <c r="I201" s="63">
        <v>12</v>
      </c>
      <c r="J201" s="3">
        <v>41176.515972222223</v>
      </c>
      <c r="K201" s="3">
        <v>41177.388888888891</v>
      </c>
      <c r="L201" s="2"/>
      <c r="M201" s="71">
        <v>0.32657120127287198</v>
      </c>
      <c r="N201" s="67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0" t="s">
        <v>16</v>
      </c>
      <c r="B202" s="52">
        <v>41177</v>
      </c>
      <c r="C202" s="70">
        <v>515</v>
      </c>
      <c r="D202" s="64">
        <v>7.83</v>
      </c>
      <c r="E202" s="69">
        <v>26.8</v>
      </c>
      <c r="F202" s="62">
        <v>-6.4</v>
      </c>
      <c r="G202" s="64">
        <v>0.3</v>
      </c>
      <c r="H202" s="65">
        <v>63.016359999999999</v>
      </c>
      <c r="I202" s="63">
        <v>50.1666666666666</v>
      </c>
      <c r="J202" s="3">
        <v>41176.504861111112</v>
      </c>
      <c r="K202" s="3">
        <v>41177.394444444442</v>
      </c>
      <c r="L202" s="2"/>
      <c r="M202" s="71">
        <v>0.10273224043715801</v>
      </c>
      <c r="N202" s="67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x14ac:dyDescent="0.35">
      <c r="A203" s="50" t="s">
        <v>17</v>
      </c>
      <c r="B203" s="52">
        <v>41177</v>
      </c>
      <c r="C203" s="70">
        <v>617</v>
      </c>
      <c r="D203" s="64">
        <v>7.93</v>
      </c>
      <c r="E203" s="69">
        <v>26.6</v>
      </c>
      <c r="F203" s="62">
        <v>-6.4</v>
      </c>
      <c r="G203" s="64">
        <v>0.1</v>
      </c>
      <c r="H203" s="65">
        <v>75.905729999999991</v>
      </c>
      <c r="I203" s="63">
        <v>86.3333333333333</v>
      </c>
      <c r="J203" s="3">
        <v>41176.505555555559</v>
      </c>
      <c r="K203" s="3">
        <v>41177.393750000003</v>
      </c>
      <c r="L203" s="2"/>
      <c r="M203" s="71">
        <v>5.2306489444878798E-2</v>
      </c>
      <c r="N203" s="67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x14ac:dyDescent="0.35">
      <c r="A204" s="50" t="s">
        <v>18</v>
      </c>
      <c r="B204" s="52">
        <v>41177</v>
      </c>
      <c r="C204" s="70"/>
      <c r="D204" s="64"/>
      <c r="E204" s="69"/>
      <c r="F204" s="62">
        <v>-6</v>
      </c>
      <c r="G204" s="64">
        <v>0</v>
      </c>
      <c r="H204" s="65">
        <v>71.726500000000001</v>
      </c>
      <c r="I204" s="63"/>
      <c r="J204" s="3">
        <v>41176.500694444447</v>
      </c>
      <c r="K204" s="3">
        <v>41177.394444444442</v>
      </c>
      <c r="L204" s="2"/>
      <c r="M204" s="71">
        <v>1.002331002331E-2</v>
      </c>
      <c r="N204" s="67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x14ac:dyDescent="0.35">
      <c r="A205" s="50" t="s">
        <v>15</v>
      </c>
      <c r="B205" s="52">
        <v>41205</v>
      </c>
      <c r="C205" s="70">
        <v>548</v>
      </c>
      <c r="D205" s="64">
        <v>8.27</v>
      </c>
      <c r="E205" s="69">
        <v>26.9</v>
      </c>
      <c r="F205" s="62">
        <v>-6.1</v>
      </c>
      <c r="G205" s="64">
        <v>0.2</v>
      </c>
      <c r="H205" s="65">
        <v>73.910119999999992</v>
      </c>
      <c r="I205" s="63">
        <v>11</v>
      </c>
      <c r="J205" s="3">
        <v>41204.520138888889</v>
      </c>
      <c r="K205" s="3">
        <v>41205.380555555559</v>
      </c>
      <c r="L205" s="2"/>
      <c r="M205" s="71">
        <v>0.30661824051654502</v>
      </c>
      <c r="N205" s="67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0" t="s">
        <v>16</v>
      </c>
      <c r="B206" s="52">
        <v>41205</v>
      </c>
      <c r="C206" s="70">
        <v>444</v>
      </c>
      <c r="D206" s="64">
        <v>8.06</v>
      </c>
      <c r="E206" s="69">
        <v>26.9</v>
      </c>
      <c r="F206" s="62">
        <v>-6.7</v>
      </c>
      <c r="G206" s="64">
        <v>0.2</v>
      </c>
      <c r="H206" s="65">
        <v>55.04907</v>
      </c>
      <c r="I206" s="63">
        <v>52.8333333333333</v>
      </c>
      <c r="J206" s="3">
        <v>41204.502083333333</v>
      </c>
      <c r="K206" s="3">
        <v>41205.390277777777</v>
      </c>
      <c r="L206" s="2"/>
      <c r="M206" s="71">
        <v>8.7959343236903798E-2</v>
      </c>
      <c r="N206" s="67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x14ac:dyDescent="0.35">
      <c r="A207" s="50" t="s">
        <v>17</v>
      </c>
      <c r="B207" s="52">
        <v>41205</v>
      </c>
      <c r="C207" s="70"/>
      <c r="D207" s="64"/>
      <c r="E207" s="69"/>
      <c r="F207" s="62">
        <v>-6.6</v>
      </c>
      <c r="G207" s="64">
        <v>0.1</v>
      </c>
      <c r="H207" s="65">
        <v>75.240359999999995</v>
      </c>
      <c r="I207" s="63">
        <v>80</v>
      </c>
      <c r="J207" s="3">
        <v>41204.500694444447</v>
      </c>
      <c r="K207" s="3">
        <v>41205.39166666667</v>
      </c>
      <c r="L207" s="2"/>
      <c r="M207" s="71">
        <v>5.6196414653156598E-2</v>
      </c>
      <c r="N207" s="67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x14ac:dyDescent="0.35">
      <c r="A208" s="50" t="s">
        <v>18</v>
      </c>
      <c r="B208" s="52">
        <v>41205</v>
      </c>
      <c r="C208" s="70"/>
      <c r="D208" s="64"/>
      <c r="E208" s="69"/>
      <c r="F208" s="62">
        <v>-6.5</v>
      </c>
      <c r="G208" s="64">
        <v>0.3</v>
      </c>
      <c r="H208" s="65">
        <v>67.47278</v>
      </c>
      <c r="I208" s="63"/>
      <c r="J208" s="3">
        <v>41204.504861111112</v>
      </c>
      <c r="K208" s="3">
        <v>41205.384722222225</v>
      </c>
      <c r="L208" s="2"/>
      <c r="M208" s="71">
        <v>1.1049723756906001E-2</v>
      </c>
      <c r="N208" s="67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x14ac:dyDescent="0.35">
      <c r="A209" s="50" t="s">
        <v>15</v>
      </c>
      <c r="B209" s="52">
        <v>41233</v>
      </c>
      <c r="C209" s="70">
        <v>572</v>
      </c>
      <c r="D209" s="64">
        <v>8.34</v>
      </c>
      <c r="E209" s="69">
        <v>26.9</v>
      </c>
      <c r="F209" s="62">
        <v>-6.2</v>
      </c>
      <c r="G209" s="64">
        <v>0.2</v>
      </c>
      <c r="H209" s="65">
        <v>74.010469999999998</v>
      </c>
      <c r="I209" s="63">
        <v>11</v>
      </c>
      <c r="J209" s="3">
        <v>41232.507638888892</v>
      </c>
      <c r="K209" s="3">
        <v>41233.43472222222</v>
      </c>
      <c r="L209" s="2"/>
      <c r="M209" s="71">
        <v>0.208838951310861</v>
      </c>
      <c r="N209" s="67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0" t="s">
        <v>16</v>
      </c>
      <c r="B210" s="52">
        <v>41233</v>
      </c>
      <c r="C210" s="70"/>
      <c r="D210" s="64"/>
      <c r="E210" s="69"/>
      <c r="F210" s="62">
        <v>-5.0999999999999996</v>
      </c>
      <c r="G210" s="64">
        <v>0.3</v>
      </c>
      <c r="H210" s="65">
        <v>46.297290000000004</v>
      </c>
      <c r="I210" s="63">
        <v>84.1666666666666</v>
      </c>
      <c r="J210" s="3">
        <v>41232.5</v>
      </c>
      <c r="K210" s="3">
        <v>41233.441666666666</v>
      </c>
      <c r="L210" s="2"/>
      <c r="M210" s="71">
        <v>5.5678466076696097E-2</v>
      </c>
      <c r="N210" s="67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x14ac:dyDescent="0.35">
      <c r="A211" s="50" t="s">
        <v>17</v>
      </c>
      <c r="B211" s="52">
        <v>41233</v>
      </c>
      <c r="C211" s="70"/>
      <c r="D211" s="64"/>
      <c r="E211" s="69"/>
      <c r="F211" s="62">
        <v>-6.4</v>
      </c>
      <c r="G211" s="64">
        <v>0.1</v>
      </c>
      <c r="H211" s="65">
        <v>75.447429999999997</v>
      </c>
      <c r="I211" s="63">
        <v>96.5</v>
      </c>
      <c r="J211" s="3">
        <v>41232.497916666667</v>
      </c>
      <c r="K211" s="3">
        <v>41233.441666666666</v>
      </c>
      <c r="L211" s="2"/>
      <c r="M211" s="71">
        <v>4.5474613686534202E-2</v>
      </c>
      <c r="N211" s="67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x14ac:dyDescent="0.35">
      <c r="A212" s="50" t="s">
        <v>18</v>
      </c>
      <c r="B212" s="52">
        <v>41233</v>
      </c>
      <c r="C212" s="70"/>
      <c r="D212" s="64"/>
      <c r="E212" s="69"/>
      <c r="F212" s="62">
        <v>-6.55</v>
      </c>
      <c r="G212" s="64">
        <v>4.9999999999999802E-2</v>
      </c>
      <c r="H212" s="65">
        <v>56.854330000000004</v>
      </c>
      <c r="I212" s="63"/>
      <c r="J212" s="3">
        <v>41232.492361111108</v>
      </c>
      <c r="K212" s="3">
        <v>41233.438194444447</v>
      </c>
      <c r="L212" s="2"/>
      <c r="M212" s="71">
        <v>1.07929515418502E-2</v>
      </c>
      <c r="N212" s="67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x14ac:dyDescent="0.35">
      <c r="A213" s="50" t="s">
        <v>15</v>
      </c>
      <c r="B213" s="52">
        <v>41265</v>
      </c>
      <c r="C213" s="70">
        <v>587</v>
      </c>
      <c r="D213" s="64">
        <v>8.2200000000000006</v>
      </c>
      <c r="E213" s="69">
        <v>27.3</v>
      </c>
      <c r="F213" s="62">
        <v>-6.1</v>
      </c>
      <c r="G213" s="64">
        <v>0.1</v>
      </c>
      <c r="H213" s="65">
        <v>74.098799999999997</v>
      </c>
      <c r="I213" s="63">
        <v>12</v>
      </c>
      <c r="J213" s="3">
        <v>41264.546527777777</v>
      </c>
      <c r="K213" s="3">
        <v>41265.451388888891</v>
      </c>
      <c r="L213" s="2"/>
      <c r="M213" s="71">
        <v>0.30138142747505697</v>
      </c>
      <c r="N213" s="67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0" t="s">
        <v>16</v>
      </c>
      <c r="B214" s="52">
        <v>41265</v>
      </c>
      <c r="C214" s="70"/>
      <c r="D214" s="64"/>
      <c r="E214" s="69"/>
      <c r="F214" s="62">
        <v>-5.5</v>
      </c>
      <c r="G214" s="64">
        <v>0.3</v>
      </c>
      <c r="H214" s="65">
        <v>37.261449999999996</v>
      </c>
      <c r="I214" s="63">
        <v>128.666666666666</v>
      </c>
      <c r="J214" s="3">
        <v>41264.535416666666</v>
      </c>
      <c r="K214" s="3">
        <v>41265.472916666666</v>
      </c>
      <c r="L214" s="2"/>
      <c r="M214" s="71">
        <v>3.8814814814814802E-2</v>
      </c>
      <c r="N214" s="67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x14ac:dyDescent="0.35">
      <c r="A215" s="50" t="s">
        <v>17</v>
      </c>
      <c r="B215" s="52">
        <v>41265</v>
      </c>
      <c r="C215" s="70"/>
      <c r="D215" s="64"/>
      <c r="E215" s="69"/>
      <c r="F215" s="62">
        <v>-6.6</v>
      </c>
      <c r="G215" s="64">
        <v>0.1</v>
      </c>
      <c r="H215" s="65">
        <v>72.825249999999997</v>
      </c>
      <c r="I215" s="63">
        <v>103.833333333333</v>
      </c>
      <c r="J215" s="3">
        <v>41264.536111111112</v>
      </c>
      <c r="K215" s="3">
        <v>41265.472916666666</v>
      </c>
      <c r="L215" s="2"/>
      <c r="M215" s="71">
        <v>4.1957005189028902E-2</v>
      </c>
      <c r="N215" s="67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x14ac:dyDescent="0.35">
      <c r="A216" s="50" t="s">
        <v>18</v>
      </c>
      <c r="B216" s="52">
        <v>41265</v>
      </c>
      <c r="C216" s="70"/>
      <c r="D216" s="64"/>
      <c r="E216" s="69"/>
      <c r="F216" s="62">
        <v>-6.35</v>
      </c>
      <c r="G216" s="64">
        <v>5.0000000000000197E-2</v>
      </c>
      <c r="H216" s="65">
        <v>60.424610000000001</v>
      </c>
      <c r="I216" s="63"/>
      <c r="J216" s="3">
        <v>41264.531944444447</v>
      </c>
      <c r="K216" s="3">
        <v>41265.463194444441</v>
      </c>
      <c r="L216" s="2"/>
      <c r="M216" s="71">
        <v>1.0439970171513701E-2</v>
      </c>
      <c r="N216" s="67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x14ac:dyDescent="0.35">
      <c r="A217" s="50" t="s">
        <v>15</v>
      </c>
      <c r="B217" s="52">
        <v>41290</v>
      </c>
      <c r="C217" s="70">
        <v>588</v>
      </c>
      <c r="D217" s="64">
        <v>8.3000000000000007</v>
      </c>
      <c r="E217" s="69">
        <v>27.5</v>
      </c>
      <c r="F217" s="62">
        <v>-6</v>
      </c>
      <c r="G217" s="64">
        <v>0.2</v>
      </c>
      <c r="H217" s="65">
        <v>76.045029999999997</v>
      </c>
      <c r="I217" s="63">
        <v>15.8333333333333</v>
      </c>
      <c r="J217" s="3">
        <v>41289.525000000001</v>
      </c>
      <c r="K217" s="3">
        <v>41290.413888888892</v>
      </c>
      <c r="L217" s="2"/>
      <c r="M217" s="71">
        <v>0.24085937499999999</v>
      </c>
      <c r="N217" s="67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0" t="s">
        <v>16</v>
      </c>
      <c r="B218" s="52">
        <v>41290</v>
      </c>
      <c r="C218" s="70"/>
      <c r="D218" s="64"/>
      <c r="E218" s="69"/>
      <c r="F218" s="62">
        <v>-4.5999999999999996</v>
      </c>
      <c r="G218" s="64">
        <v>0.3</v>
      </c>
      <c r="H218" s="65" t="s">
        <v>500</v>
      </c>
      <c r="I218" s="63"/>
      <c r="J218" s="3">
        <v>41289.518055555556</v>
      </c>
      <c r="K218" s="3">
        <v>41290.429166666669</v>
      </c>
      <c r="L218" s="2"/>
      <c r="M218" s="71">
        <v>5.5640243902438996E-3</v>
      </c>
      <c r="N218" s="67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x14ac:dyDescent="0.35">
      <c r="A219" s="50" t="s">
        <v>17</v>
      </c>
      <c r="B219" s="52">
        <v>41290</v>
      </c>
      <c r="C219" s="70"/>
      <c r="D219" s="64"/>
      <c r="E219" s="69"/>
      <c r="F219" s="62">
        <v>-6.6</v>
      </c>
      <c r="G219" s="64">
        <v>0.1</v>
      </c>
      <c r="H219" s="65">
        <v>69.772919999999999</v>
      </c>
      <c r="I219" s="63">
        <v>145.833333333333</v>
      </c>
      <c r="J219" s="3">
        <v>41289.518750000003</v>
      </c>
      <c r="K219" s="3">
        <v>41290.429861111108</v>
      </c>
      <c r="L219" s="2"/>
      <c r="M219" s="71">
        <v>3.91768292682926E-2</v>
      </c>
      <c r="N219" s="67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x14ac:dyDescent="0.35">
      <c r="A220" s="50" t="s">
        <v>18</v>
      </c>
      <c r="B220" s="52">
        <v>41290</v>
      </c>
      <c r="C220" s="70"/>
      <c r="D220" s="64"/>
      <c r="E220" s="69"/>
      <c r="F220" s="62">
        <v>-3.2</v>
      </c>
      <c r="G220" s="64">
        <v>0.3</v>
      </c>
      <c r="H220" s="65" t="s">
        <v>500</v>
      </c>
      <c r="I220" s="63"/>
      <c r="J220" s="3">
        <v>41289.512499999997</v>
      </c>
      <c r="K220" s="3">
        <v>41290.418749999997</v>
      </c>
      <c r="L220" s="2"/>
      <c r="M220" s="71"/>
      <c r="N220" s="67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x14ac:dyDescent="0.35">
      <c r="A221" s="50" t="s">
        <v>15</v>
      </c>
      <c r="B221" s="52">
        <v>41324</v>
      </c>
      <c r="C221" s="70">
        <v>588</v>
      </c>
      <c r="D221" s="64">
        <v>8.3699999999999992</v>
      </c>
      <c r="E221" s="69">
        <v>26.8</v>
      </c>
      <c r="F221" s="62">
        <v>-6.1</v>
      </c>
      <c r="G221" s="64">
        <v>0.2</v>
      </c>
      <c r="H221" s="65" t="s">
        <v>500</v>
      </c>
      <c r="I221" s="63">
        <v>18.3333333333333</v>
      </c>
      <c r="J221" s="3">
        <v>41323.405555555553</v>
      </c>
      <c r="K221" s="3">
        <v>41324.446527777778</v>
      </c>
      <c r="L221" s="2"/>
      <c r="M221" s="71">
        <v>0.200600400266844</v>
      </c>
      <c r="N221" s="67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0" t="s">
        <v>16</v>
      </c>
      <c r="B222" s="52">
        <v>41324</v>
      </c>
      <c r="C222" s="70"/>
      <c r="D222" s="64"/>
      <c r="E222" s="69"/>
      <c r="F222" s="62">
        <v>-4.7</v>
      </c>
      <c r="G222" s="64">
        <v>0.3</v>
      </c>
      <c r="H222" s="65" t="s">
        <v>500</v>
      </c>
      <c r="I222" s="63"/>
      <c r="J222" s="3">
        <v>41323.424305555556</v>
      </c>
      <c r="K222" s="3">
        <v>41324.431250000001</v>
      </c>
      <c r="L222" s="2"/>
      <c r="M222" s="71">
        <v>5.1724137931034404E-3</v>
      </c>
      <c r="N222" s="67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x14ac:dyDescent="0.35">
      <c r="A223" s="50" t="s">
        <v>17</v>
      </c>
      <c r="B223" s="52">
        <v>41324</v>
      </c>
      <c r="C223" s="70"/>
      <c r="D223" s="64"/>
      <c r="E223" s="69"/>
      <c r="F223" s="62">
        <v>-6.6</v>
      </c>
      <c r="G223" s="64">
        <v>0.1</v>
      </c>
      <c r="H223" s="65" t="s">
        <v>500</v>
      </c>
      <c r="I223" s="63">
        <v>115.833333333333</v>
      </c>
      <c r="J223" s="3">
        <v>41323.425000000003</v>
      </c>
      <c r="K223" s="3">
        <v>41324.431944444441</v>
      </c>
      <c r="L223" s="2"/>
      <c r="M223" s="71">
        <v>3.7379310344827499E-2</v>
      </c>
      <c r="N223" s="67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x14ac:dyDescent="0.35">
      <c r="A224" s="50" t="s">
        <v>18</v>
      </c>
      <c r="B224" s="52">
        <v>41324</v>
      </c>
      <c r="C224" s="70"/>
      <c r="D224" s="64"/>
      <c r="E224" s="69"/>
      <c r="F224" s="62">
        <v>-6.2</v>
      </c>
      <c r="G224" s="64">
        <v>0.3</v>
      </c>
      <c r="H224" s="65" t="s">
        <v>500</v>
      </c>
      <c r="I224" s="63"/>
      <c r="J224" s="3">
        <v>41324.564583333333</v>
      </c>
      <c r="K224" s="3">
        <v>41325.579861111109</v>
      </c>
      <c r="L224" s="2"/>
      <c r="M224" s="71"/>
      <c r="N224" s="67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x14ac:dyDescent="0.35">
      <c r="A225" s="50" t="s">
        <v>15</v>
      </c>
      <c r="B225" s="52">
        <v>41352</v>
      </c>
      <c r="C225" s="70">
        <v>576</v>
      </c>
      <c r="D225" s="64">
        <v>8.31</v>
      </c>
      <c r="E225" s="69">
        <v>26.9</v>
      </c>
      <c r="F225" s="62">
        <v>-5.4</v>
      </c>
      <c r="G225" s="64">
        <v>0.2</v>
      </c>
      <c r="H225" s="65">
        <v>72.80328999999999</v>
      </c>
      <c r="I225" s="63">
        <v>20.6666666666666</v>
      </c>
      <c r="J225" s="3">
        <v>41351.445138888892</v>
      </c>
      <c r="K225" s="3">
        <v>41352.412499999999</v>
      </c>
      <c r="L225" s="2"/>
      <c r="M225" s="71">
        <v>0.15520459440057399</v>
      </c>
      <c r="N225" s="67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0" t="s">
        <v>16</v>
      </c>
      <c r="B226" s="52">
        <v>41352</v>
      </c>
      <c r="C226" s="70"/>
      <c r="D226" s="64"/>
      <c r="E226" s="69"/>
      <c r="F226" s="62">
        <v>-4.9000000000000004</v>
      </c>
      <c r="G226" s="64">
        <v>0.3</v>
      </c>
      <c r="H226" s="65">
        <v>27.472939999999998</v>
      </c>
      <c r="I226" s="63"/>
      <c r="J226" s="3">
        <v>41351.399305555555</v>
      </c>
      <c r="K226" s="3">
        <v>41352.425000000003</v>
      </c>
      <c r="L226" s="2"/>
      <c r="M226" s="71">
        <v>1.0426540284360099E-2</v>
      </c>
      <c r="N226" s="67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x14ac:dyDescent="0.35">
      <c r="A227" s="50" t="s">
        <v>17</v>
      </c>
      <c r="B227" s="52">
        <v>41352</v>
      </c>
      <c r="C227" s="70"/>
      <c r="D227" s="64"/>
      <c r="E227" s="69"/>
      <c r="F227" s="62">
        <v>-6.7</v>
      </c>
      <c r="G227" s="64">
        <v>0.1</v>
      </c>
      <c r="H227" s="65">
        <v>49.270519999999998</v>
      </c>
      <c r="I227" s="63">
        <v>124</v>
      </c>
      <c r="J227" s="3">
        <v>41351.399305555555</v>
      </c>
      <c r="K227" s="3">
        <v>41352.424305555556</v>
      </c>
      <c r="L227" s="2"/>
      <c r="M227" s="71">
        <v>3.5162601626016199E-2</v>
      </c>
      <c r="N227" s="67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x14ac:dyDescent="0.35">
      <c r="A228" s="50" t="s">
        <v>18</v>
      </c>
      <c r="B228" s="52">
        <v>41352</v>
      </c>
      <c r="C228" s="70"/>
      <c r="D228" s="64"/>
      <c r="E228" s="69"/>
      <c r="F228" s="62">
        <v>-6.4</v>
      </c>
      <c r="G228" s="64">
        <v>0.3</v>
      </c>
      <c r="H228" s="65">
        <v>68.913596666666606</v>
      </c>
      <c r="I228" s="63"/>
      <c r="J228" s="3">
        <v>41351.415972222225</v>
      </c>
      <c r="K228" s="3">
        <v>41352.420138888891</v>
      </c>
      <c r="L228" s="2"/>
      <c r="M228" s="71">
        <v>1.14799446749654E-2</v>
      </c>
      <c r="N228" s="67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x14ac:dyDescent="0.35">
      <c r="A229" s="50" t="s">
        <v>15</v>
      </c>
      <c r="B229" s="52">
        <v>41387</v>
      </c>
      <c r="C229" s="70">
        <v>597</v>
      </c>
      <c r="D229" s="64">
        <v>8.41</v>
      </c>
      <c r="E229" s="69">
        <v>26.8</v>
      </c>
      <c r="F229" s="62">
        <v>-6</v>
      </c>
      <c r="G229" s="64">
        <v>0.2</v>
      </c>
      <c r="H229" s="65">
        <v>77.412689999999998</v>
      </c>
      <c r="I229" s="63">
        <v>24</v>
      </c>
      <c r="J229" s="3">
        <v>41386.407638888886</v>
      </c>
      <c r="K229" s="3">
        <v>41387.37777777778</v>
      </c>
      <c r="L229" s="2"/>
      <c r="M229" s="71">
        <v>0.16621331424481001</v>
      </c>
      <c r="N229" s="67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0" t="s">
        <v>16</v>
      </c>
      <c r="B230" s="52">
        <v>41387</v>
      </c>
      <c r="C230" s="70"/>
      <c r="D230" s="64"/>
      <c r="E230" s="69"/>
      <c r="F230" s="62">
        <v>-4.5999999999999996</v>
      </c>
      <c r="G230" s="64">
        <v>0.3</v>
      </c>
      <c r="H230" s="65" t="s">
        <v>500</v>
      </c>
      <c r="I230" s="63"/>
      <c r="J230" s="3">
        <v>41386.42083333333</v>
      </c>
      <c r="K230" s="3">
        <v>41387.4</v>
      </c>
      <c r="L230" s="2"/>
      <c r="M230" s="71">
        <v>4.1843971631205703E-3</v>
      </c>
      <c r="N230" s="67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x14ac:dyDescent="0.35">
      <c r="A231" s="50" t="s">
        <v>17</v>
      </c>
      <c r="B231" s="52">
        <v>41387</v>
      </c>
      <c r="C231" s="70"/>
      <c r="D231" s="64"/>
      <c r="E231" s="69"/>
      <c r="F231" s="62">
        <v>-6.5</v>
      </c>
      <c r="G231" s="64">
        <v>0.1</v>
      </c>
      <c r="H231" s="65">
        <v>73.634539999999987</v>
      </c>
      <c r="I231" s="63">
        <v>132.833333333333</v>
      </c>
      <c r="J231" s="3">
        <v>41386.422222222223</v>
      </c>
      <c r="K231" s="3">
        <v>41387.399305555555</v>
      </c>
      <c r="L231" s="2"/>
      <c r="M231" s="71">
        <v>3.2835820895522297E-2</v>
      </c>
      <c r="N231" s="67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x14ac:dyDescent="0.35">
      <c r="A232" s="50" t="s">
        <v>18</v>
      </c>
      <c r="B232" s="52">
        <v>41387</v>
      </c>
      <c r="C232" s="70"/>
      <c r="D232" s="64"/>
      <c r="E232" s="69"/>
      <c r="F232" s="62">
        <v>-6.2</v>
      </c>
      <c r="G232" s="64">
        <v>0.3</v>
      </c>
      <c r="H232" s="65">
        <v>71.361360000000005</v>
      </c>
      <c r="I232" s="63"/>
      <c r="J232" s="3">
        <v>41386.436805555553</v>
      </c>
      <c r="K232" s="3">
        <v>41387.392361111109</v>
      </c>
      <c r="L232" s="2"/>
      <c r="M232" s="71">
        <v>1.11191860465116E-2</v>
      </c>
      <c r="N232" s="67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x14ac:dyDescent="0.35">
      <c r="A233" s="50" t="s">
        <v>15</v>
      </c>
      <c r="B233" s="52">
        <v>41415</v>
      </c>
      <c r="C233" s="70">
        <v>599</v>
      </c>
      <c r="D233" s="64">
        <v>8.25</v>
      </c>
      <c r="E233" s="69">
        <v>27.2</v>
      </c>
      <c r="F233" s="62">
        <v>-5.6</v>
      </c>
      <c r="G233" s="64">
        <v>0.2</v>
      </c>
      <c r="H233" s="65">
        <v>75.94314</v>
      </c>
      <c r="I233" s="63">
        <v>25.6666666666666</v>
      </c>
      <c r="J233" s="3">
        <v>41414.405555555553</v>
      </c>
      <c r="K233" s="3">
        <v>41415.400694444441</v>
      </c>
      <c r="L233" s="2"/>
      <c r="M233" s="71">
        <v>0.15764131193300701</v>
      </c>
      <c r="N233" s="67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0" t="s">
        <v>16</v>
      </c>
      <c r="B234" s="52">
        <v>41415</v>
      </c>
      <c r="C234" s="70"/>
      <c r="D234" s="64"/>
      <c r="E234" s="69"/>
      <c r="F234" s="62">
        <v>-6</v>
      </c>
      <c r="G234" s="64">
        <v>0.3</v>
      </c>
      <c r="H234" s="65">
        <v>29.077650000000002</v>
      </c>
      <c r="I234" s="63"/>
      <c r="J234" s="3">
        <v>41414.414583333331</v>
      </c>
      <c r="K234" s="3">
        <v>41415.415277777778</v>
      </c>
      <c r="L234" s="2"/>
      <c r="M234" s="71">
        <v>7.4947952810548203E-3</v>
      </c>
      <c r="N234" s="67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x14ac:dyDescent="0.35">
      <c r="A235" s="50" t="s">
        <v>17</v>
      </c>
      <c r="B235" s="52">
        <v>41415</v>
      </c>
      <c r="C235" s="70"/>
      <c r="D235" s="64"/>
      <c r="E235" s="69"/>
      <c r="F235" s="62">
        <v>-6.7</v>
      </c>
      <c r="G235" s="64">
        <v>0.1</v>
      </c>
      <c r="H235" s="65">
        <v>75.165589999999995</v>
      </c>
      <c r="I235" s="63">
        <v>134.333333333333</v>
      </c>
      <c r="J235" s="3">
        <v>41414.414583333331</v>
      </c>
      <c r="K235" s="3">
        <v>41415.415277777778</v>
      </c>
      <c r="L235" s="2"/>
      <c r="M235" s="71">
        <v>3.2061068702290002E-2</v>
      </c>
      <c r="N235" s="67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x14ac:dyDescent="0.35">
      <c r="A236" s="50" t="s">
        <v>18</v>
      </c>
      <c r="B236" s="52">
        <v>41415</v>
      </c>
      <c r="C236" s="70"/>
      <c r="D236" s="64"/>
      <c r="E236" s="69"/>
      <c r="F236" s="62">
        <v>-6.4</v>
      </c>
      <c r="G236" s="64">
        <v>0.3</v>
      </c>
      <c r="H236" s="65">
        <v>73.394829999999999</v>
      </c>
      <c r="I236" s="63"/>
      <c r="J236" s="3">
        <v>41414.427083333336</v>
      </c>
      <c r="K236" s="3">
        <v>41415.406944444447</v>
      </c>
      <c r="L236" s="2"/>
      <c r="M236" s="71">
        <v>1.14103472714386E-2</v>
      </c>
      <c r="N236" s="67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x14ac:dyDescent="0.35">
      <c r="A237" s="50" t="s">
        <v>15</v>
      </c>
      <c r="B237" s="52">
        <v>41451</v>
      </c>
      <c r="C237" s="70">
        <v>598</v>
      </c>
      <c r="D237" s="64">
        <v>8.43</v>
      </c>
      <c r="E237" s="69">
        <v>26.5</v>
      </c>
      <c r="F237" s="62">
        <v>-6.1</v>
      </c>
      <c r="G237" s="64">
        <v>0.2</v>
      </c>
      <c r="H237" s="65">
        <v>76.018550000000005</v>
      </c>
      <c r="I237" s="63">
        <v>27.1666666666666</v>
      </c>
      <c r="J237" s="3">
        <v>41450.558333333334</v>
      </c>
      <c r="K237" s="3">
        <v>41451.404166666667</v>
      </c>
      <c r="L237" s="2"/>
      <c r="M237" s="71">
        <v>0.147783251231527</v>
      </c>
      <c r="N237" s="67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0" t="s">
        <v>16</v>
      </c>
      <c r="B238" s="52">
        <v>41451</v>
      </c>
      <c r="C238" s="70"/>
      <c r="D238" s="64"/>
      <c r="E238" s="69"/>
      <c r="F238" s="62">
        <v>-6.1</v>
      </c>
      <c r="G238" s="64">
        <v>0.3</v>
      </c>
      <c r="H238" s="65">
        <v>30.681049999999999</v>
      </c>
      <c r="I238" s="63"/>
      <c r="J238" s="3">
        <v>41450.585416666669</v>
      </c>
      <c r="K238" s="3">
        <v>41451.436111111114</v>
      </c>
      <c r="L238" s="2"/>
      <c r="M238" s="71">
        <v>1.5265306122448899E-2</v>
      </c>
      <c r="N238" s="67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x14ac:dyDescent="0.35">
      <c r="A239" s="50" t="s">
        <v>17</v>
      </c>
      <c r="B239" s="52">
        <v>41451</v>
      </c>
      <c r="C239" s="70"/>
      <c r="D239" s="64"/>
      <c r="E239" s="69"/>
      <c r="F239" s="62">
        <v>-6.6</v>
      </c>
      <c r="G239" s="64">
        <v>0.1</v>
      </c>
      <c r="H239" s="65">
        <v>74.917240000000007</v>
      </c>
      <c r="I239" s="63">
        <v>135.333333333333</v>
      </c>
      <c r="J239" s="3">
        <v>41450.586111111108</v>
      </c>
      <c r="K239" s="3">
        <v>41451.435416666667</v>
      </c>
      <c r="L239" s="2"/>
      <c r="M239" s="71">
        <v>3.1888798037612402E-2</v>
      </c>
      <c r="N239" s="67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x14ac:dyDescent="0.35">
      <c r="A240" s="50" t="s">
        <v>18</v>
      </c>
      <c r="B240" s="52">
        <v>41451</v>
      </c>
      <c r="C240" s="70"/>
      <c r="D240" s="64"/>
      <c r="E240" s="69"/>
      <c r="F240" s="62">
        <v>-6.5</v>
      </c>
      <c r="G240" s="64">
        <v>0.3</v>
      </c>
      <c r="H240" s="65">
        <v>75.808979999999991</v>
      </c>
      <c r="I240" s="63"/>
      <c r="J240" s="3">
        <v>41450.575694444444</v>
      </c>
      <c r="K240" s="3">
        <v>41451.416666666664</v>
      </c>
      <c r="L240" s="2"/>
      <c r="M240" s="71">
        <v>1.2056151940545001E-2</v>
      </c>
      <c r="N240" s="67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x14ac:dyDescent="0.35">
      <c r="A241" s="50" t="s">
        <v>15</v>
      </c>
      <c r="B241" s="52">
        <v>41485</v>
      </c>
      <c r="C241" s="70">
        <v>631</v>
      </c>
      <c r="D241" s="64">
        <v>7.92</v>
      </c>
      <c r="E241" s="69">
        <v>27.1</v>
      </c>
      <c r="F241" s="62">
        <v>-5.5</v>
      </c>
      <c r="G241" s="64">
        <v>0.2</v>
      </c>
      <c r="H241" s="65">
        <v>80.713719999999995</v>
      </c>
      <c r="I241" s="63">
        <v>27.1666666666666</v>
      </c>
      <c r="J241" s="3">
        <v>41484.398611111108</v>
      </c>
      <c r="K241" s="3">
        <v>41485.408333333333</v>
      </c>
      <c r="L241" s="2"/>
      <c r="M241" s="71">
        <v>0.12400275103163599</v>
      </c>
      <c r="N241" s="67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0" t="s">
        <v>16</v>
      </c>
      <c r="B242" s="52">
        <v>41485</v>
      </c>
      <c r="C242" s="70"/>
      <c r="D242" s="64"/>
      <c r="E242" s="69"/>
      <c r="F242" s="62">
        <v>-6.2</v>
      </c>
      <c r="G242" s="64">
        <v>0.2</v>
      </c>
      <c r="H242" s="65">
        <v>52.305879999999995</v>
      </c>
      <c r="I242" s="63"/>
      <c r="J242" s="3">
        <v>41484.423611111109</v>
      </c>
      <c r="K242" s="3">
        <v>41485.428472222222</v>
      </c>
      <c r="L242" s="2"/>
      <c r="M242" s="71">
        <v>1.21630960608154E-2</v>
      </c>
      <c r="N242" s="67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x14ac:dyDescent="0.35">
      <c r="A243" s="50" t="s">
        <v>17</v>
      </c>
      <c r="B243" s="52">
        <v>41485</v>
      </c>
      <c r="C243" s="70"/>
      <c r="D243" s="64"/>
      <c r="E243" s="69"/>
      <c r="F243" s="62">
        <v>-6.6</v>
      </c>
      <c r="G243" s="64">
        <v>0.1</v>
      </c>
      <c r="H243" s="65">
        <v>73.980339999999998</v>
      </c>
      <c r="I243" s="63">
        <v>134.5</v>
      </c>
      <c r="J243" s="3">
        <v>41484.423611111109</v>
      </c>
      <c r="K243" s="3">
        <v>41485.428472222222</v>
      </c>
      <c r="L243" s="2"/>
      <c r="M243" s="71">
        <v>3.2273669661368298E-2</v>
      </c>
      <c r="N243" s="67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x14ac:dyDescent="0.35">
      <c r="A244" s="50" t="s">
        <v>18</v>
      </c>
      <c r="B244" s="52">
        <v>41485</v>
      </c>
      <c r="C244" s="70"/>
      <c r="D244" s="64"/>
      <c r="E244" s="69"/>
      <c r="F244" s="62">
        <v>-6.1</v>
      </c>
      <c r="G244" s="64">
        <v>0.3</v>
      </c>
      <c r="H244" s="65">
        <v>76.431830000000005</v>
      </c>
      <c r="I244" s="63"/>
      <c r="J244" s="3">
        <v>41484.413888888892</v>
      </c>
      <c r="K244" s="3">
        <v>41485.415972222225</v>
      </c>
      <c r="L244" s="2"/>
      <c r="M244" s="71">
        <v>1.15038115038115E-2</v>
      </c>
      <c r="N244" s="67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x14ac:dyDescent="0.35">
      <c r="A245" s="50" t="s">
        <v>15</v>
      </c>
      <c r="B245" s="52">
        <v>41513</v>
      </c>
      <c r="C245" s="70">
        <v>619</v>
      </c>
      <c r="D245" s="64">
        <v>7.65</v>
      </c>
      <c r="E245" s="69">
        <v>27.7</v>
      </c>
      <c r="F245" s="62">
        <v>-6</v>
      </c>
      <c r="G245" s="64">
        <v>0.2</v>
      </c>
      <c r="H245" s="65">
        <v>79.724039999999988</v>
      </c>
      <c r="I245" s="63">
        <v>34.6666666666666</v>
      </c>
      <c r="J245" s="3">
        <v>41512.415277777778</v>
      </c>
      <c r="K245" s="3">
        <v>41513.408333333333</v>
      </c>
      <c r="L245" s="2"/>
      <c r="M245" s="71">
        <v>9.6643356643356604E-2</v>
      </c>
      <c r="N245" s="67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0" t="s">
        <v>16</v>
      </c>
      <c r="B246" s="52">
        <v>41513</v>
      </c>
      <c r="C246" s="70"/>
      <c r="D246" s="64"/>
      <c r="E246" s="69"/>
      <c r="F246" s="62">
        <v>-6.2</v>
      </c>
      <c r="G246" s="64">
        <v>0.3</v>
      </c>
      <c r="H246" s="65" t="s">
        <v>500</v>
      </c>
      <c r="I246" s="63"/>
      <c r="J246" s="3">
        <v>41512.423611111109</v>
      </c>
      <c r="K246" s="3">
        <v>41513.427083333336</v>
      </c>
      <c r="L246" s="2"/>
      <c r="M246" s="71">
        <v>2.6297577854671301E-3</v>
      </c>
      <c r="N246" s="67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x14ac:dyDescent="0.35">
      <c r="A247" s="50" t="s">
        <v>17</v>
      </c>
      <c r="B247" s="52">
        <v>41513</v>
      </c>
      <c r="C247" s="70"/>
      <c r="D247" s="64"/>
      <c r="E247" s="69"/>
      <c r="F247" s="62">
        <v>-6.6</v>
      </c>
      <c r="G247" s="64">
        <v>0.1</v>
      </c>
      <c r="H247" s="65">
        <v>74.425479999999993</v>
      </c>
      <c r="I247" s="63">
        <v>136.166666666666</v>
      </c>
      <c r="J247" s="3">
        <v>41512.425000000003</v>
      </c>
      <c r="K247" s="3">
        <v>41513.427083333336</v>
      </c>
      <c r="L247" s="2"/>
      <c r="M247" s="71">
        <v>3.13236313236313E-2</v>
      </c>
      <c r="N247" s="67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x14ac:dyDescent="0.35">
      <c r="A248" s="50" t="s">
        <v>18</v>
      </c>
      <c r="B248" s="52">
        <v>41513</v>
      </c>
      <c r="C248" s="70"/>
      <c r="D248" s="64"/>
      <c r="E248" s="69"/>
      <c r="F248" s="62">
        <v>-6</v>
      </c>
      <c r="G248" s="64">
        <v>0.3</v>
      </c>
      <c r="H248" s="65">
        <v>75.912990000000008</v>
      </c>
      <c r="I248" s="63"/>
      <c r="J248" s="3">
        <v>41512.436111111114</v>
      </c>
      <c r="K248" s="3">
        <v>41513.416666666664</v>
      </c>
      <c r="L248" s="2"/>
      <c r="M248" s="71">
        <v>1.11189801699716E-2</v>
      </c>
      <c r="N248" s="67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x14ac:dyDescent="0.35">
      <c r="A249" s="50" t="s">
        <v>15</v>
      </c>
      <c r="B249" s="52">
        <v>41541</v>
      </c>
      <c r="C249" s="70"/>
      <c r="D249" s="64"/>
      <c r="E249" s="69"/>
      <c r="F249" s="62"/>
      <c r="G249" s="64"/>
      <c r="H249" s="65">
        <v>79.079970000000003</v>
      </c>
      <c r="I249" s="63">
        <v>11.5</v>
      </c>
      <c r="J249" s="3">
        <v>41540.434027777781</v>
      </c>
      <c r="K249" s="3">
        <v>41541.421527777777</v>
      </c>
      <c r="L249" s="2"/>
      <c r="M249" s="71">
        <v>0.32236286919831197</v>
      </c>
      <c r="N249" s="67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0" t="s">
        <v>16</v>
      </c>
      <c r="B250" s="52">
        <v>41541</v>
      </c>
      <c r="C250" s="70"/>
      <c r="D250" s="64"/>
      <c r="E250" s="69"/>
      <c r="F250" s="62">
        <v>-6.2</v>
      </c>
      <c r="G250" s="64">
        <v>0.2</v>
      </c>
      <c r="H250" s="65">
        <v>58.468239999999994</v>
      </c>
      <c r="I250" s="63">
        <v>61</v>
      </c>
      <c r="J250" s="3">
        <v>41540.449305555558</v>
      </c>
      <c r="K250" s="3">
        <v>41541.433333333334</v>
      </c>
      <c r="L250" s="2"/>
      <c r="M250" s="71">
        <v>7.8052223006351396E-2</v>
      </c>
      <c r="N250" s="67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x14ac:dyDescent="0.35">
      <c r="A251" s="50" t="s">
        <v>17</v>
      </c>
      <c r="B251" s="52">
        <v>41541</v>
      </c>
      <c r="C251" s="70"/>
      <c r="D251" s="64"/>
      <c r="E251" s="69"/>
      <c r="F251" s="62">
        <v>-6.5</v>
      </c>
      <c r="G251" s="64">
        <v>0.1</v>
      </c>
      <c r="H251" s="65">
        <v>73.278080000000003</v>
      </c>
      <c r="I251" s="63">
        <v>132.833333333333</v>
      </c>
      <c r="J251" s="3">
        <v>41540.447916666664</v>
      </c>
      <c r="K251" s="3">
        <v>41541.431944444441</v>
      </c>
      <c r="L251" s="2"/>
      <c r="M251" s="71">
        <v>3.1968948482709897E-2</v>
      </c>
      <c r="N251" s="67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x14ac:dyDescent="0.35">
      <c r="A252" s="50" t="s">
        <v>18</v>
      </c>
      <c r="B252" s="52">
        <v>41541</v>
      </c>
      <c r="C252" s="70"/>
      <c r="D252" s="64"/>
      <c r="E252" s="69"/>
      <c r="F252" s="62">
        <v>-6.2</v>
      </c>
      <c r="G252" s="64">
        <v>0.2</v>
      </c>
      <c r="H252" s="65">
        <v>44.2727</v>
      </c>
      <c r="I252" s="63"/>
      <c r="J252" s="3">
        <v>41540.457638888889</v>
      </c>
      <c r="K252" s="3">
        <v>41541.4375</v>
      </c>
      <c r="L252" s="2"/>
      <c r="M252" s="71">
        <v>7.0163004961020497E-3</v>
      </c>
      <c r="N252" s="67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x14ac:dyDescent="0.35">
      <c r="A253" s="50" t="s">
        <v>15</v>
      </c>
      <c r="B253" s="52">
        <v>41569</v>
      </c>
      <c r="C253" s="70">
        <v>642</v>
      </c>
      <c r="D253" s="64">
        <v>7.6</v>
      </c>
      <c r="E253" s="69">
        <v>26.5</v>
      </c>
      <c r="F253" s="62">
        <v>-6.5</v>
      </c>
      <c r="G253" s="64">
        <v>0.2</v>
      </c>
      <c r="H253" s="65">
        <v>81.69241000000001</v>
      </c>
      <c r="I253" s="63">
        <v>11.3333333333333</v>
      </c>
      <c r="J253" s="3">
        <v>41568.423611111109</v>
      </c>
      <c r="K253" s="3">
        <v>41569.416666666664</v>
      </c>
      <c r="L253" s="2"/>
      <c r="M253" s="71">
        <v>0.27825174825174798</v>
      </c>
      <c r="N253" s="67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7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7"/>
      <c r="MB253" s="2"/>
      <c r="MC253" s="2"/>
      <c r="MD253" s="2"/>
      <c r="ME253" s="2"/>
      <c r="MF253" s="2"/>
      <c r="MG253" s="2"/>
    </row>
    <row r="254" spans="1:345" ht="15.5" x14ac:dyDescent="0.35">
      <c r="A254" s="50" t="s">
        <v>16</v>
      </c>
      <c r="B254" s="52">
        <v>41569</v>
      </c>
      <c r="C254" s="70"/>
      <c r="D254" s="64"/>
      <c r="E254" s="69"/>
      <c r="F254" s="62">
        <v>-5.9</v>
      </c>
      <c r="G254" s="64">
        <v>0.3</v>
      </c>
      <c r="H254" s="65">
        <v>64.472760000000008</v>
      </c>
      <c r="I254" s="63">
        <v>41.5</v>
      </c>
      <c r="J254" s="3">
        <v>41568.456944444442</v>
      </c>
      <c r="K254" s="3">
        <v>41569.433333333334</v>
      </c>
      <c r="L254" s="2"/>
      <c r="M254" s="71">
        <v>0.108890469416785</v>
      </c>
      <c r="N254" s="67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x14ac:dyDescent="0.35">
      <c r="A255" s="50" t="s">
        <v>17</v>
      </c>
      <c r="B255" s="52">
        <v>41569</v>
      </c>
      <c r="C255" s="70"/>
      <c r="D255" s="64"/>
      <c r="E255" s="69"/>
      <c r="F255" s="62">
        <v>-6.7</v>
      </c>
      <c r="G255" s="64">
        <v>0.1</v>
      </c>
      <c r="H255" s="65">
        <v>74.066670000000002</v>
      </c>
      <c r="I255" s="63">
        <v>80.5</v>
      </c>
      <c r="J255" s="3">
        <v>41568.45416666667</v>
      </c>
      <c r="K255" s="3">
        <v>41569.432638888888</v>
      </c>
      <c r="L255" s="2"/>
      <c r="M255" s="71">
        <v>5.4435770049680601E-2</v>
      </c>
      <c r="N255" s="67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7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7"/>
      <c r="MB255" s="2"/>
      <c r="MC255" s="2"/>
      <c r="MD255" s="2"/>
      <c r="ME255" s="2"/>
      <c r="MF255" s="2"/>
      <c r="MG255" s="2"/>
    </row>
    <row r="256" spans="1:345" ht="15.5" x14ac:dyDescent="0.35">
      <c r="A256" s="50" t="s">
        <v>18</v>
      </c>
      <c r="B256" s="52">
        <v>41569</v>
      </c>
      <c r="C256" s="70"/>
      <c r="D256" s="64"/>
      <c r="E256" s="69"/>
      <c r="F256" s="62">
        <v>-6</v>
      </c>
      <c r="G256" s="64">
        <v>0.2</v>
      </c>
      <c r="H256" s="65">
        <v>39.595390000000002</v>
      </c>
      <c r="I256" s="63"/>
      <c r="J256" s="3">
        <v>41568.439583333333</v>
      </c>
      <c r="K256" s="3">
        <v>41569.429166666669</v>
      </c>
      <c r="L256" s="2"/>
      <c r="M256" s="71">
        <v>1.2842105263157801E-2</v>
      </c>
      <c r="N256" s="67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x14ac:dyDescent="0.35">
      <c r="A257" s="50" t="s">
        <v>15</v>
      </c>
      <c r="B257" s="52">
        <v>41597</v>
      </c>
      <c r="C257" s="70">
        <v>621</v>
      </c>
      <c r="D257" s="64">
        <v>8.33</v>
      </c>
      <c r="E257" s="69">
        <v>27.5</v>
      </c>
      <c r="F257" s="62">
        <v>-6.2</v>
      </c>
      <c r="G257" s="64">
        <v>0.2</v>
      </c>
      <c r="H257" s="65">
        <v>79.869</v>
      </c>
      <c r="I257" s="63">
        <v>14</v>
      </c>
      <c r="J257" s="3">
        <v>41596.4375</v>
      </c>
      <c r="K257" s="3">
        <v>41597.429861111108</v>
      </c>
      <c r="L257" s="2"/>
      <c r="M257" s="71">
        <v>0.28936319104268698</v>
      </c>
      <c r="N257" s="67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0" t="s">
        <v>16</v>
      </c>
      <c r="B258" s="52">
        <v>41597</v>
      </c>
      <c r="C258" s="70"/>
      <c r="D258" s="64"/>
      <c r="E258" s="69"/>
      <c r="F258" s="62">
        <v>-6.6</v>
      </c>
      <c r="G258" s="64">
        <v>0.3</v>
      </c>
      <c r="H258" s="65">
        <v>54.605290000000004</v>
      </c>
      <c r="I258" s="63">
        <v>42.1666666666666</v>
      </c>
      <c r="J258" s="3">
        <v>41596.452777777777</v>
      </c>
      <c r="K258" s="3">
        <v>41597.438194444447</v>
      </c>
      <c r="L258" s="2"/>
      <c r="M258" s="71">
        <v>0.10845665961945</v>
      </c>
      <c r="N258" s="67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x14ac:dyDescent="0.35">
      <c r="A259" s="50" t="s">
        <v>17</v>
      </c>
      <c r="B259" s="52">
        <v>41597</v>
      </c>
      <c r="C259" s="70"/>
      <c r="D259" s="64"/>
      <c r="E259" s="69"/>
      <c r="F259" s="62">
        <v>-6.6</v>
      </c>
      <c r="G259" s="64">
        <v>0.1</v>
      </c>
      <c r="H259" s="65">
        <v>73.806039999999996</v>
      </c>
      <c r="I259" s="63">
        <v>77.3333333333333</v>
      </c>
      <c r="J259" s="3">
        <v>41596.447916666664</v>
      </c>
      <c r="K259" s="3">
        <v>41597.438194444447</v>
      </c>
      <c r="L259" s="2"/>
      <c r="M259" s="71">
        <v>5.5750350631136002E-2</v>
      </c>
      <c r="N259" s="67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x14ac:dyDescent="0.35">
      <c r="A260" s="50" t="s">
        <v>18</v>
      </c>
      <c r="B260" s="52">
        <v>41597</v>
      </c>
      <c r="C260" s="70"/>
      <c r="D260" s="64"/>
      <c r="E260" s="69"/>
      <c r="F260" s="62">
        <v>-6.3</v>
      </c>
      <c r="G260" s="64">
        <v>0.3</v>
      </c>
      <c r="H260" s="65">
        <v>73.799199999999999</v>
      </c>
      <c r="I260" s="63"/>
      <c r="J260" s="3">
        <v>41596.467361111114</v>
      </c>
      <c r="K260" s="3">
        <v>41597.440972222219</v>
      </c>
      <c r="L260" s="2"/>
      <c r="M260" s="71">
        <v>1.2910128388017099E-2</v>
      </c>
      <c r="N260" s="67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x14ac:dyDescent="0.35">
      <c r="A261" s="50" t="s">
        <v>15</v>
      </c>
      <c r="B261" s="52">
        <v>41625</v>
      </c>
      <c r="C261" s="70">
        <v>602</v>
      </c>
      <c r="D261" s="64">
        <v>8.4</v>
      </c>
      <c r="E261" s="69">
        <v>26.9</v>
      </c>
      <c r="F261" s="62">
        <v>-6</v>
      </c>
      <c r="G261" s="64">
        <v>0.2</v>
      </c>
      <c r="H261" s="65">
        <v>75.357129999999998</v>
      </c>
      <c r="I261" s="63">
        <v>12</v>
      </c>
      <c r="J261" s="3">
        <v>41624.415277777778</v>
      </c>
      <c r="K261" s="3">
        <v>41625.40347222222</v>
      </c>
      <c r="L261" s="2"/>
      <c r="M261" s="71">
        <v>0.291707659873506</v>
      </c>
      <c r="N261" s="67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0" t="s">
        <v>16</v>
      </c>
      <c r="B262" s="52">
        <v>41625</v>
      </c>
      <c r="C262" s="70"/>
      <c r="D262" s="64"/>
      <c r="E262" s="69"/>
      <c r="F262" s="62">
        <v>-6.3</v>
      </c>
      <c r="G262" s="64">
        <v>0.2</v>
      </c>
      <c r="H262" s="65">
        <v>40.620290000000004</v>
      </c>
      <c r="I262" s="63">
        <v>83.6666666666666</v>
      </c>
      <c r="J262" s="3">
        <v>41624.409722222219</v>
      </c>
      <c r="K262" s="3">
        <v>41625.445833333331</v>
      </c>
      <c r="L262" s="2"/>
      <c r="M262" s="71">
        <v>4.9597855227882001E-2</v>
      </c>
      <c r="N262" s="67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x14ac:dyDescent="0.35">
      <c r="A263" s="50" t="s">
        <v>17</v>
      </c>
      <c r="B263" s="52">
        <v>41625</v>
      </c>
      <c r="C263" s="70"/>
      <c r="D263" s="64"/>
      <c r="E263" s="69"/>
      <c r="F263" s="62">
        <v>-6.7</v>
      </c>
      <c r="G263" s="64">
        <v>0.1</v>
      </c>
      <c r="H263" s="65">
        <v>37.74944</v>
      </c>
      <c r="I263" s="63">
        <v>90.8333333333333</v>
      </c>
      <c r="J263" s="3">
        <v>41624.447916666664</v>
      </c>
      <c r="K263" s="3">
        <v>41625.411111111112</v>
      </c>
      <c r="L263" s="2"/>
      <c r="M263" s="71">
        <v>4.7873107426099397E-2</v>
      </c>
      <c r="N263" s="67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x14ac:dyDescent="0.35">
      <c r="A264" s="50" t="s">
        <v>18</v>
      </c>
      <c r="B264" s="52">
        <v>41625</v>
      </c>
      <c r="C264" s="70"/>
      <c r="D264" s="64"/>
      <c r="E264" s="69"/>
      <c r="F264" s="62">
        <v>-6.1</v>
      </c>
      <c r="G264" s="64">
        <v>0.3</v>
      </c>
      <c r="H264" s="65">
        <v>69.287399999999991</v>
      </c>
      <c r="I264" s="63"/>
      <c r="J264" s="3">
        <v>41624.425694444442</v>
      </c>
      <c r="K264" s="3">
        <v>41625.418055555558</v>
      </c>
      <c r="L264" s="2"/>
      <c r="M264" s="71">
        <v>1.28061581525542E-2</v>
      </c>
      <c r="N264" s="67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x14ac:dyDescent="0.35">
      <c r="A265" s="50" t="s">
        <v>15</v>
      </c>
      <c r="B265" s="52">
        <v>41660</v>
      </c>
      <c r="C265" s="70">
        <v>595</v>
      </c>
      <c r="D265" s="64">
        <v>7.61</v>
      </c>
      <c r="E265" s="69">
        <v>23.8</v>
      </c>
      <c r="F265" s="62">
        <v>-6.2</v>
      </c>
      <c r="G265" s="64">
        <v>0.2</v>
      </c>
      <c r="H265" s="65" t="s">
        <v>500</v>
      </c>
      <c r="I265" s="63">
        <v>14.3333333333333</v>
      </c>
      <c r="J265" s="3">
        <v>41660.42291666667</v>
      </c>
      <c r="K265" s="3">
        <v>41661.499305555553</v>
      </c>
      <c r="L265" s="2"/>
      <c r="M265" s="71">
        <v>0.27406451612903199</v>
      </c>
      <c r="N265" s="67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0" t="s">
        <v>16</v>
      </c>
      <c r="B266" s="52">
        <v>41660</v>
      </c>
      <c r="C266" s="70"/>
      <c r="D266" s="64"/>
      <c r="E266" s="69"/>
      <c r="F266" s="62">
        <v>-8.3000000000000007</v>
      </c>
      <c r="G266" s="64">
        <v>0.3</v>
      </c>
      <c r="H266" s="65">
        <v>29.108610000000002</v>
      </c>
      <c r="I266" s="63">
        <v>105.666666666666</v>
      </c>
      <c r="J266" s="3">
        <v>41660.438888888886</v>
      </c>
      <c r="K266" s="3">
        <v>41661.506249999999</v>
      </c>
      <c r="L266" s="2"/>
      <c r="M266" s="71">
        <v>1.19713728041639E-2</v>
      </c>
      <c r="N266" s="67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x14ac:dyDescent="0.35">
      <c r="A267" s="50" t="s">
        <v>17</v>
      </c>
      <c r="B267" s="52">
        <v>41660</v>
      </c>
      <c r="C267" s="70"/>
      <c r="D267" s="64"/>
      <c r="E267" s="69"/>
      <c r="F267" s="62">
        <v>-6.6</v>
      </c>
      <c r="G267" s="64">
        <v>0.1</v>
      </c>
      <c r="H267" s="65">
        <v>71.115929999999992</v>
      </c>
      <c r="I267" s="63">
        <v>96</v>
      </c>
      <c r="J267" s="3">
        <v>41660.438888888886</v>
      </c>
      <c r="K267" s="3">
        <v>41661.505555555559</v>
      </c>
      <c r="L267" s="2"/>
      <c r="M267" s="71">
        <v>4.4466145833333297E-2</v>
      </c>
      <c r="N267" s="67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x14ac:dyDescent="0.35">
      <c r="A268" s="50" t="s">
        <v>18</v>
      </c>
      <c r="B268" s="52">
        <v>41660</v>
      </c>
      <c r="C268" s="70"/>
      <c r="D268" s="64"/>
      <c r="E268" s="69"/>
      <c r="F268" s="62">
        <v>-6.3</v>
      </c>
      <c r="G268" s="64">
        <v>0.3</v>
      </c>
      <c r="H268" s="65">
        <v>57.443599999999996</v>
      </c>
      <c r="I268" s="63"/>
      <c r="J268" s="3">
        <v>41660.441666666666</v>
      </c>
      <c r="K268" s="3">
        <v>41661.508333333331</v>
      </c>
      <c r="L268" s="2"/>
      <c r="M268" s="71">
        <v>1.1328125E-2</v>
      </c>
      <c r="N268" s="67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x14ac:dyDescent="0.35">
      <c r="A269" s="50" t="s">
        <v>15</v>
      </c>
      <c r="B269" s="52">
        <v>41687</v>
      </c>
      <c r="C269" s="70">
        <v>617</v>
      </c>
      <c r="D269" s="64">
        <v>7.95</v>
      </c>
      <c r="E269" s="69">
        <v>26.4</v>
      </c>
      <c r="F269" s="62">
        <v>-6.5</v>
      </c>
      <c r="G269" s="64">
        <v>0.2</v>
      </c>
      <c r="H269" s="65" t="s">
        <v>500</v>
      </c>
      <c r="I269" s="63">
        <v>11.8333333333333</v>
      </c>
      <c r="J269" s="3">
        <v>41687.554166666669</v>
      </c>
      <c r="K269" s="3">
        <v>41688.42291666667</v>
      </c>
      <c r="L269" s="2"/>
      <c r="M269" s="71">
        <v>0.33613109512389999</v>
      </c>
      <c r="N269" s="67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0" t="s">
        <v>16</v>
      </c>
      <c r="B270" s="52">
        <v>41687</v>
      </c>
      <c r="C270" s="70"/>
      <c r="D270" s="64"/>
      <c r="E270" s="69"/>
      <c r="F270" s="62">
        <v>-5.3</v>
      </c>
      <c r="G270" s="64">
        <v>0.2</v>
      </c>
      <c r="H270" s="65">
        <v>39.11703</v>
      </c>
      <c r="I270" s="63">
        <v>101.166666666666</v>
      </c>
      <c r="J270" s="3">
        <v>41687.443749999999</v>
      </c>
      <c r="K270" s="3">
        <v>41688.443749999999</v>
      </c>
      <c r="L270" s="2"/>
      <c r="M270" s="71">
        <v>4.1805555555555499E-2</v>
      </c>
      <c r="N270" s="67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x14ac:dyDescent="0.35">
      <c r="A271" s="50" t="s">
        <v>17</v>
      </c>
      <c r="B271" s="52">
        <v>41687</v>
      </c>
      <c r="C271" s="70"/>
      <c r="D271" s="64"/>
      <c r="E271" s="69"/>
      <c r="F271" s="62">
        <v>-6.7</v>
      </c>
      <c r="G271" s="64">
        <v>0.1</v>
      </c>
      <c r="H271" s="65">
        <v>74.693029999999993</v>
      </c>
      <c r="I271" s="63">
        <v>81</v>
      </c>
      <c r="J271" s="3">
        <v>41687.518055555556</v>
      </c>
      <c r="K271" s="3">
        <v>41688.447916666664</v>
      </c>
      <c r="L271" s="2"/>
      <c r="M271" s="71">
        <v>4.9066467513069402E-2</v>
      </c>
      <c r="N271" s="67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x14ac:dyDescent="0.35">
      <c r="A272" s="50" t="s">
        <v>18</v>
      </c>
      <c r="B272" s="52">
        <v>41687</v>
      </c>
      <c r="C272" s="70"/>
      <c r="D272" s="64"/>
      <c r="E272" s="69"/>
      <c r="F272" s="62">
        <v>-6.7</v>
      </c>
      <c r="G272" s="64">
        <v>0.3</v>
      </c>
      <c r="H272" s="65">
        <v>72.244470000000007</v>
      </c>
      <c r="I272" s="63"/>
      <c r="J272" s="3">
        <v>41687.478472222225</v>
      </c>
      <c r="K272" s="3">
        <v>41688.447916666664</v>
      </c>
      <c r="L272" s="2"/>
      <c r="M272" s="71">
        <v>1.37535816618911E-2</v>
      </c>
      <c r="N272" s="67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x14ac:dyDescent="0.35">
      <c r="A273" s="50" t="s">
        <v>15</v>
      </c>
      <c r="B273" s="52">
        <v>41716</v>
      </c>
      <c r="C273" s="70">
        <v>608</v>
      </c>
      <c r="D273" s="64">
        <v>6.76</v>
      </c>
      <c r="E273" s="69">
        <v>26.6</v>
      </c>
      <c r="F273" s="62">
        <v>-6.4</v>
      </c>
      <c r="G273" s="64">
        <v>0.1</v>
      </c>
      <c r="H273" s="65" t="s">
        <v>500</v>
      </c>
      <c r="I273" s="63">
        <v>11.3333333333333</v>
      </c>
      <c r="J273" s="3">
        <v>41715.448611111111</v>
      </c>
      <c r="K273" s="3">
        <v>41716.42291666667</v>
      </c>
      <c r="L273" s="2"/>
      <c r="M273" s="71">
        <v>0.29978617248752598</v>
      </c>
      <c r="N273" s="67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0" t="s">
        <v>16</v>
      </c>
      <c r="B274" s="52">
        <v>41716</v>
      </c>
      <c r="C274" s="70"/>
      <c r="D274" s="64"/>
      <c r="E274" s="69"/>
      <c r="F274" s="62">
        <v>-6.3</v>
      </c>
      <c r="G274" s="64">
        <v>0.3</v>
      </c>
      <c r="H274" s="65">
        <v>37.190179999999998</v>
      </c>
      <c r="I274" s="63">
        <v>112.333333333333</v>
      </c>
      <c r="J274" s="3">
        <v>41715.457638888889</v>
      </c>
      <c r="K274" s="3">
        <v>41716.442361111112</v>
      </c>
      <c r="L274" s="2"/>
      <c r="M274" s="71">
        <v>4.5401974612129699E-2</v>
      </c>
      <c r="N274" s="67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x14ac:dyDescent="0.35">
      <c r="A275" s="50" t="s">
        <v>17</v>
      </c>
      <c r="B275" s="52">
        <v>41716</v>
      </c>
      <c r="C275" s="70"/>
      <c r="D275" s="64"/>
      <c r="E275" s="69"/>
      <c r="F275" s="62">
        <v>-6.5</v>
      </c>
      <c r="G275" s="64">
        <v>0.1</v>
      </c>
      <c r="H275" s="65" t="s">
        <v>500</v>
      </c>
      <c r="I275" s="63">
        <v>92.5</v>
      </c>
      <c r="J275" s="3">
        <v>41715.463194444441</v>
      </c>
      <c r="K275" s="3">
        <v>41716.506249999999</v>
      </c>
      <c r="L275" s="2"/>
      <c r="M275" s="71">
        <v>2.0639147802929401E-3</v>
      </c>
      <c r="N275" s="67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x14ac:dyDescent="0.35">
      <c r="A276" s="50" t="s">
        <v>18</v>
      </c>
      <c r="B276" s="52">
        <v>41716</v>
      </c>
      <c r="C276" s="70"/>
      <c r="D276" s="64"/>
      <c r="E276" s="69"/>
      <c r="F276" s="62">
        <v>-6.6</v>
      </c>
      <c r="G276" s="64">
        <v>0.3</v>
      </c>
      <c r="H276" s="65">
        <v>70.714960000000005</v>
      </c>
      <c r="I276" s="63"/>
      <c r="J276" s="3">
        <v>41715.462500000001</v>
      </c>
      <c r="K276" s="3">
        <v>41716.442361111112</v>
      </c>
      <c r="L276" s="2"/>
      <c r="M276" s="71">
        <v>1.5237420269312499E-2</v>
      </c>
      <c r="N276" s="67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x14ac:dyDescent="0.35">
      <c r="A277" s="50" t="s">
        <v>15</v>
      </c>
      <c r="B277" s="52">
        <v>41752</v>
      </c>
      <c r="C277" s="70">
        <v>614</v>
      </c>
      <c r="D277" s="64">
        <v>6.7</v>
      </c>
      <c r="E277" s="69">
        <v>26.9</v>
      </c>
      <c r="F277" s="62">
        <v>-6.4</v>
      </c>
      <c r="G277" s="64">
        <v>0.1</v>
      </c>
      <c r="H277" s="65" t="s">
        <v>500</v>
      </c>
      <c r="I277" s="63">
        <v>16.3333333333333</v>
      </c>
      <c r="J277" s="3">
        <v>41751.459722222222</v>
      </c>
      <c r="K277" s="3">
        <v>41752.435416666667</v>
      </c>
      <c r="L277" s="2"/>
      <c r="M277" s="71">
        <v>0.21729537366547999</v>
      </c>
      <c r="N277" s="67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0" t="s">
        <v>16</v>
      </c>
      <c r="B278" s="52">
        <v>41752</v>
      </c>
      <c r="C278" s="70"/>
      <c r="D278" s="64"/>
      <c r="E278" s="69"/>
      <c r="F278" s="62">
        <v>-6.1</v>
      </c>
      <c r="G278" s="64">
        <v>0.3</v>
      </c>
      <c r="H278" s="65" t="s">
        <v>500</v>
      </c>
      <c r="I278" s="63">
        <v>428</v>
      </c>
      <c r="J278" s="3">
        <v>41751.490972222222</v>
      </c>
      <c r="K278" s="3">
        <v>41752.464583333334</v>
      </c>
      <c r="L278" s="2"/>
      <c r="M278" s="71">
        <v>1.02710413694721E-2</v>
      </c>
      <c r="N278" s="67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x14ac:dyDescent="0.35">
      <c r="A279" s="50" t="s">
        <v>17</v>
      </c>
      <c r="B279" s="52">
        <v>41752</v>
      </c>
      <c r="C279" s="70"/>
      <c r="D279" s="64"/>
      <c r="E279" s="69"/>
      <c r="F279" s="62">
        <v>-6.8</v>
      </c>
      <c r="G279" s="64">
        <v>0.1</v>
      </c>
      <c r="H279" s="65">
        <v>73.027640000000005</v>
      </c>
      <c r="I279" s="63">
        <v>108.166666666666</v>
      </c>
      <c r="J279" s="3">
        <v>41751.491666666669</v>
      </c>
      <c r="K279" s="3">
        <v>41752.463888888888</v>
      </c>
      <c r="L279" s="2"/>
      <c r="M279" s="71">
        <v>3.7428571428571401E-2</v>
      </c>
      <c r="N279" s="67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x14ac:dyDescent="0.35">
      <c r="A280" s="50" t="s">
        <v>18</v>
      </c>
      <c r="B280" s="52">
        <v>41752</v>
      </c>
      <c r="C280" s="70"/>
      <c r="D280" s="64"/>
      <c r="E280" s="69"/>
      <c r="F280" s="62">
        <v>-6.5</v>
      </c>
      <c r="G280" s="64">
        <v>0.3</v>
      </c>
      <c r="H280" s="65">
        <v>73.174630000000008</v>
      </c>
      <c r="I280" s="63"/>
      <c r="J280" s="3">
        <v>41751.484027777777</v>
      </c>
      <c r="K280" s="3">
        <v>41752.45208333333</v>
      </c>
      <c r="L280" s="2"/>
      <c r="M280" s="71">
        <v>1.16929698708751E-2</v>
      </c>
      <c r="N280" s="67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x14ac:dyDescent="0.35">
      <c r="A281" s="50" t="s">
        <v>15</v>
      </c>
      <c r="B281" s="52">
        <v>41782</v>
      </c>
      <c r="C281" s="70">
        <v>601</v>
      </c>
      <c r="D281" s="64">
        <v>6.71</v>
      </c>
      <c r="E281" s="69">
        <v>26.5</v>
      </c>
      <c r="F281" s="62">
        <v>-6.6</v>
      </c>
      <c r="G281" s="64">
        <v>0.1</v>
      </c>
      <c r="H281" s="65" t="s">
        <v>500</v>
      </c>
      <c r="I281" s="63">
        <v>20.1666666666666</v>
      </c>
      <c r="J281" s="3">
        <v>41781.440972222219</v>
      </c>
      <c r="K281" s="3">
        <v>41782.40902777778</v>
      </c>
      <c r="L281" s="2"/>
      <c r="M281" s="71">
        <v>0.18421807747489199</v>
      </c>
      <c r="N281" s="67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0" t="s">
        <v>16</v>
      </c>
      <c r="B282" s="52">
        <v>41782</v>
      </c>
      <c r="C282" s="70"/>
      <c r="D282" s="64"/>
      <c r="E282" s="69"/>
      <c r="F282" s="62">
        <v>-6.6</v>
      </c>
      <c r="G282" s="64">
        <v>0.3</v>
      </c>
      <c r="H282" s="65" t="s">
        <v>500</v>
      </c>
      <c r="I282" s="63"/>
      <c r="J282" s="3">
        <v>41781.46597222222</v>
      </c>
      <c r="K282" s="3">
        <v>41782.423611111109</v>
      </c>
      <c r="L282" s="2"/>
      <c r="M282" s="71">
        <v>1.01522842639593E-3</v>
      </c>
      <c r="N282" s="67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x14ac:dyDescent="0.35">
      <c r="A283" s="50" t="s">
        <v>17</v>
      </c>
      <c r="B283" s="52">
        <v>41782</v>
      </c>
      <c r="C283" s="70"/>
      <c r="D283" s="64"/>
      <c r="E283" s="69"/>
      <c r="F283" s="62">
        <v>-6.7</v>
      </c>
      <c r="G283" s="64">
        <v>0.1</v>
      </c>
      <c r="H283" s="65">
        <v>73.282699999999991</v>
      </c>
      <c r="I283" s="63">
        <v>112.333333333333</v>
      </c>
      <c r="J283" s="3">
        <v>41781.456250000003</v>
      </c>
      <c r="K283" s="3">
        <v>41782.42291666667</v>
      </c>
      <c r="L283" s="2"/>
      <c r="M283" s="71">
        <v>2.6939655172413701E-2</v>
      </c>
      <c r="N283" s="67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x14ac:dyDescent="0.35">
      <c r="A284" s="50" t="s">
        <v>18</v>
      </c>
      <c r="B284" s="52">
        <v>41782</v>
      </c>
      <c r="C284" s="70"/>
      <c r="D284" s="64"/>
      <c r="E284" s="69"/>
      <c r="F284" s="62">
        <v>-6.7</v>
      </c>
      <c r="G284" s="64">
        <v>0.3</v>
      </c>
      <c r="H284" s="65">
        <v>73.200210000000013</v>
      </c>
      <c r="I284" s="63"/>
      <c r="J284" s="3">
        <v>41781.44027777778</v>
      </c>
      <c r="K284" s="3">
        <v>41782.414583333331</v>
      </c>
      <c r="L284" s="2"/>
      <c r="M284" s="71">
        <v>1.07626514611546E-2</v>
      </c>
      <c r="N284" s="67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x14ac:dyDescent="0.35">
      <c r="A285" s="50" t="s">
        <v>15</v>
      </c>
      <c r="B285" s="52">
        <v>41807</v>
      </c>
      <c r="C285" s="70">
        <v>622</v>
      </c>
      <c r="D285" s="64">
        <v>7.72</v>
      </c>
      <c r="E285" s="69">
        <v>26.8</v>
      </c>
      <c r="F285" s="62">
        <v>-6.5</v>
      </c>
      <c r="G285" s="64">
        <v>0.1</v>
      </c>
      <c r="H285" s="65" t="s">
        <v>500</v>
      </c>
      <c r="I285" s="63">
        <v>23.6666666666666</v>
      </c>
      <c r="J285" s="3">
        <v>41806.426388888889</v>
      </c>
      <c r="K285" s="3">
        <v>41807.426388888889</v>
      </c>
      <c r="L285" s="2"/>
      <c r="M285" s="71">
        <v>0.14749999999999999</v>
      </c>
      <c r="N285" s="67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0" t="s">
        <v>16</v>
      </c>
      <c r="B286" s="52">
        <v>41807</v>
      </c>
      <c r="C286" s="70"/>
      <c r="D286" s="64"/>
      <c r="E286" s="69"/>
      <c r="F286" s="62">
        <v>-6.5</v>
      </c>
      <c r="G286" s="64">
        <v>0.3</v>
      </c>
      <c r="H286" s="65">
        <v>56.196080000000002</v>
      </c>
      <c r="I286" s="63"/>
      <c r="J286" s="3">
        <v>41806.436805555553</v>
      </c>
      <c r="K286" s="3">
        <v>41807.44027777778</v>
      </c>
      <c r="L286" s="2"/>
      <c r="M286" s="71">
        <v>7.5432525951557097E-3</v>
      </c>
      <c r="N286" s="67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x14ac:dyDescent="0.35">
      <c r="A287" s="50" t="s">
        <v>17</v>
      </c>
      <c r="B287" s="52">
        <v>41807</v>
      </c>
      <c r="C287" s="70"/>
      <c r="D287" s="64"/>
      <c r="E287" s="69"/>
      <c r="F287" s="62">
        <v>-6.8</v>
      </c>
      <c r="G287" s="64">
        <v>0.1</v>
      </c>
      <c r="H287" s="65" t="s">
        <v>500</v>
      </c>
      <c r="I287" s="63">
        <v>112.5</v>
      </c>
      <c r="J287" s="3">
        <v>41806.450694444444</v>
      </c>
      <c r="K287" s="3">
        <v>41807.445138888892</v>
      </c>
      <c r="L287" s="2"/>
      <c r="M287" s="71">
        <v>3.4078212290502702E-2</v>
      </c>
      <c r="N287" s="67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x14ac:dyDescent="0.35">
      <c r="A288" s="50" t="s">
        <v>18</v>
      </c>
      <c r="B288" s="52">
        <v>41807</v>
      </c>
      <c r="C288" s="70"/>
      <c r="D288" s="64"/>
      <c r="E288" s="69"/>
      <c r="F288" s="62">
        <v>-6.5</v>
      </c>
      <c r="G288" s="64">
        <v>0.2</v>
      </c>
      <c r="H288" s="65">
        <v>73.955219999999997</v>
      </c>
      <c r="I288" s="63"/>
      <c r="J288" s="3">
        <v>41806.452777777777</v>
      </c>
      <c r="K288" s="3">
        <v>41807.438888888886</v>
      </c>
      <c r="L288" s="2"/>
      <c r="M288" s="71">
        <v>9.4366197183098598E-3</v>
      </c>
      <c r="N288" s="67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x14ac:dyDescent="0.35">
      <c r="A289" s="50" t="s">
        <v>15</v>
      </c>
      <c r="B289" s="52">
        <v>41869</v>
      </c>
      <c r="C289" s="70"/>
      <c r="D289" s="64"/>
      <c r="E289" s="69"/>
      <c r="F289" s="62">
        <v>-6.9</v>
      </c>
      <c r="G289" s="64">
        <v>0.1</v>
      </c>
      <c r="H289" s="65" t="s">
        <v>500</v>
      </c>
      <c r="I289" s="63">
        <v>11.8333333333333</v>
      </c>
      <c r="J289" s="3">
        <v>41863.474999999999</v>
      </c>
      <c r="K289" s="3">
        <v>41864.43472222222</v>
      </c>
      <c r="L289" s="2"/>
      <c r="M289" s="71"/>
      <c r="N289" s="67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0" t="s">
        <v>16</v>
      </c>
      <c r="B290" s="52">
        <v>41869</v>
      </c>
      <c r="C290" s="70"/>
      <c r="D290" s="64"/>
      <c r="E290" s="69"/>
      <c r="F290" s="62">
        <v>-6.9</v>
      </c>
      <c r="G290" s="64">
        <v>0</v>
      </c>
      <c r="H290" s="65">
        <v>57.536410000000004</v>
      </c>
      <c r="I290" s="63">
        <v>59.8333333333333</v>
      </c>
      <c r="J290" s="3">
        <v>41863.495138888888</v>
      </c>
      <c r="K290" s="3">
        <v>41869.578472222223</v>
      </c>
      <c r="L290" s="2"/>
      <c r="M290" s="71">
        <v>3.3812785388127799E-2</v>
      </c>
      <c r="N290" s="67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x14ac:dyDescent="0.35">
      <c r="A291" s="50" t="s">
        <v>17</v>
      </c>
      <c r="B291" s="52">
        <v>41869</v>
      </c>
      <c r="C291" s="70"/>
      <c r="D291" s="64"/>
      <c r="E291" s="69"/>
      <c r="F291" s="62">
        <v>-6.9</v>
      </c>
      <c r="G291" s="64">
        <v>0.1</v>
      </c>
      <c r="H291" s="65">
        <v>74.168890000000005</v>
      </c>
      <c r="I291" s="63">
        <v>129.5</v>
      </c>
      <c r="J291" s="3">
        <v>41863.49722222222</v>
      </c>
      <c r="K291" s="3">
        <v>41869.07916666667</v>
      </c>
      <c r="L291" s="2"/>
      <c r="M291" s="71">
        <v>5.36700671808907E-2</v>
      </c>
      <c r="N291" s="67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x14ac:dyDescent="0.35">
      <c r="A292" s="50" t="s">
        <v>18</v>
      </c>
      <c r="B292" s="52">
        <v>41869</v>
      </c>
      <c r="C292" s="70"/>
      <c r="D292" s="64"/>
      <c r="E292" s="69"/>
      <c r="F292" s="62">
        <v>-6.4</v>
      </c>
      <c r="G292" s="64">
        <v>0.3</v>
      </c>
      <c r="H292" s="65">
        <v>72.412179999999992</v>
      </c>
      <c r="I292" s="63"/>
      <c r="J292" s="3">
        <v>41863.489583333336</v>
      </c>
      <c r="K292" s="3">
        <v>41869.560416666667</v>
      </c>
      <c r="L292" s="2"/>
      <c r="M292" s="71">
        <v>1.42644703729123E-2</v>
      </c>
      <c r="N292" s="67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x14ac:dyDescent="0.35">
      <c r="A293" s="50" t="s">
        <v>15</v>
      </c>
      <c r="B293" s="52">
        <v>41905</v>
      </c>
      <c r="C293" s="70">
        <v>592</v>
      </c>
      <c r="D293" s="64">
        <v>6.61</v>
      </c>
      <c r="E293" s="69">
        <v>27.4</v>
      </c>
      <c r="F293" s="62">
        <v>-6.8</v>
      </c>
      <c r="G293" s="64">
        <v>0.1</v>
      </c>
      <c r="H293" s="65" t="s">
        <v>500</v>
      </c>
      <c r="I293" s="63">
        <v>11.8333333333333</v>
      </c>
      <c r="J293" s="3">
        <v>41904.412499999999</v>
      </c>
      <c r="K293" s="3">
        <v>41905.395833333336</v>
      </c>
      <c r="L293" s="2"/>
      <c r="M293" s="71">
        <v>0.33757062146892602</v>
      </c>
      <c r="N293" s="67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0" t="s">
        <v>16</v>
      </c>
      <c r="B294" s="52">
        <v>41905</v>
      </c>
      <c r="C294" s="70"/>
      <c r="D294" s="64"/>
      <c r="E294" s="69"/>
      <c r="F294" s="62">
        <v>-7.65</v>
      </c>
      <c r="G294" s="64">
        <v>5.0000000000000197E-2</v>
      </c>
      <c r="H294" s="65" t="s">
        <v>500</v>
      </c>
      <c r="I294" s="63">
        <v>69</v>
      </c>
      <c r="J294" s="3">
        <v>41904.433333333334</v>
      </c>
      <c r="K294" s="3">
        <v>41905.427777777775</v>
      </c>
      <c r="L294" s="2"/>
      <c r="M294" s="71">
        <v>6.8924581005586599E-2</v>
      </c>
      <c r="N294" s="67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x14ac:dyDescent="0.35">
      <c r="A295" s="50" t="s">
        <v>17</v>
      </c>
      <c r="B295" s="52">
        <v>41905</v>
      </c>
      <c r="C295" s="70">
        <v>591</v>
      </c>
      <c r="D295" s="64">
        <v>6.61</v>
      </c>
      <c r="E295" s="69">
        <v>26.9</v>
      </c>
      <c r="F295" s="62">
        <v>-6.8</v>
      </c>
      <c r="G295" s="64">
        <v>0.1</v>
      </c>
      <c r="H295" s="65">
        <v>74.024410000000003</v>
      </c>
      <c r="I295" s="63">
        <v>92.6666666666666</v>
      </c>
      <c r="J295" s="3">
        <v>41904.434027777781</v>
      </c>
      <c r="K295" s="3">
        <v>41905.427777777775</v>
      </c>
      <c r="L295" s="2"/>
      <c r="M295" s="71">
        <v>4.5073375262054502E-2</v>
      </c>
      <c r="N295" s="67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x14ac:dyDescent="0.35">
      <c r="A296" s="50" t="s">
        <v>18</v>
      </c>
      <c r="B296" s="52">
        <v>41905</v>
      </c>
      <c r="C296" s="70"/>
      <c r="D296" s="64"/>
      <c r="E296" s="69"/>
      <c r="F296" s="62">
        <v>-6.75</v>
      </c>
      <c r="G296" s="64">
        <v>4.9999999999999802E-2</v>
      </c>
      <c r="H296" s="65">
        <v>72.411429999999996</v>
      </c>
      <c r="I296" s="63"/>
      <c r="J296" s="3">
        <v>41904.42083333333</v>
      </c>
      <c r="K296" s="3">
        <v>41905.411111111112</v>
      </c>
      <c r="L296" s="2"/>
      <c r="M296" s="71">
        <v>1.19565217391304E-2</v>
      </c>
      <c r="N296" s="67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7"/>
      <c r="MB296" s="2"/>
      <c r="MC296" s="2"/>
      <c r="MD296" s="2"/>
      <c r="ME296" s="2"/>
      <c r="MF296" s="2"/>
      <c r="MG296" s="2"/>
    </row>
    <row r="297" spans="1:345" ht="15.5" x14ac:dyDescent="0.35">
      <c r="A297" s="50" t="s">
        <v>15</v>
      </c>
      <c r="B297" s="52">
        <v>41943</v>
      </c>
      <c r="C297" s="70">
        <v>566</v>
      </c>
      <c r="D297" s="64">
        <v>7.24</v>
      </c>
      <c r="E297" s="69">
        <v>27.1</v>
      </c>
      <c r="F297" s="62">
        <v>-7.3</v>
      </c>
      <c r="G297" s="64">
        <v>0.1</v>
      </c>
      <c r="H297" s="65" t="s">
        <v>500</v>
      </c>
      <c r="I297" s="63">
        <v>12</v>
      </c>
      <c r="J297" s="3">
        <v>41942.508333333331</v>
      </c>
      <c r="K297" s="3">
        <v>41943.449305555558</v>
      </c>
      <c r="L297" s="2"/>
      <c r="M297" s="71">
        <v>0.33306273062730601</v>
      </c>
      <c r="N297" s="67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0" t="s">
        <v>16</v>
      </c>
      <c r="B298" s="52">
        <v>41943</v>
      </c>
      <c r="C298" s="70"/>
      <c r="D298" s="64"/>
      <c r="E298" s="69"/>
      <c r="F298" s="62">
        <v>-7.5</v>
      </c>
      <c r="G298" s="64">
        <v>0.1</v>
      </c>
      <c r="H298" s="65">
        <v>57.939169999999997</v>
      </c>
      <c r="I298" s="63">
        <v>58.6666666666666</v>
      </c>
      <c r="J298" s="3">
        <v>41942.550000000003</v>
      </c>
      <c r="K298" s="3">
        <v>41943.513888888891</v>
      </c>
      <c r="L298" s="2"/>
      <c r="M298" s="71">
        <v>7.2550432276657001E-2</v>
      </c>
      <c r="N298" s="67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x14ac:dyDescent="0.35">
      <c r="A299" s="50" t="s">
        <v>17</v>
      </c>
      <c r="B299" s="52">
        <v>41943</v>
      </c>
      <c r="C299" s="70"/>
      <c r="D299" s="64"/>
      <c r="E299" s="69"/>
      <c r="F299" s="62">
        <v>-7</v>
      </c>
      <c r="G299" s="64">
        <v>0.1</v>
      </c>
      <c r="H299" s="65" t="s">
        <v>500</v>
      </c>
      <c r="I299" s="63">
        <v>98</v>
      </c>
      <c r="J299" s="2"/>
      <c r="K299" s="2"/>
      <c r="L299" s="2"/>
      <c r="M299" s="71"/>
      <c r="N299" s="67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x14ac:dyDescent="0.35">
      <c r="A300" s="50" t="s">
        <v>18</v>
      </c>
      <c r="B300" s="52">
        <v>41943</v>
      </c>
      <c r="C300" s="70"/>
      <c r="D300" s="64"/>
      <c r="E300" s="69"/>
      <c r="F300" s="62">
        <v>-6.7</v>
      </c>
      <c r="G300" s="64">
        <v>0.2</v>
      </c>
      <c r="H300" s="65">
        <v>55.989779999999996</v>
      </c>
      <c r="I300" s="63"/>
      <c r="J300" s="3">
        <v>41942.530555555553</v>
      </c>
      <c r="K300" s="3">
        <v>41943.480555555558</v>
      </c>
      <c r="L300" s="2"/>
      <c r="M300" s="71">
        <v>1.09649122807017E-2</v>
      </c>
      <c r="N300" s="67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x14ac:dyDescent="0.35">
      <c r="A301" s="50" t="s">
        <v>15</v>
      </c>
      <c r="B301" s="52">
        <v>41972</v>
      </c>
      <c r="C301" s="70">
        <v>573</v>
      </c>
      <c r="D301" s="64">
        <v>6.76</v>
      </c>
      <c r="E301" s="69">
        <v>26.6</v>
      </c>
      <c r="F301" s="62">
        <v>-7.1</v>
      </c>
      <c r="G301" s="64">
        <v>0.1</v>
      </c>
      <c r="H301" s="65" t="s">
        <v>500</v>
      </c>
      <c r="I301" s="63">
        <v>10.8333333333333</v>
      </c>
      <c r="J301" s="3">
        <v>41971.474999999999</v>
      </c>
      <c r="K301" s="3">
        <v>41972.434027777781</v>
      </c>
      <c r="L301" s="2"/>
      <c r="M301" s="71">
        <v>0.351774076755973</v>
      </c>
      <c r="N301" s="67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0" t="s">
        <v>16</v>
      </c>
      <c r="B302" s="52">
        <v>41972</v>
      </c>
      <c r="C302" s="70"/>
      <c r="D302" s="64"/>
      <c r="E302" s="69"/>
      <c r="F302" s="62">
        <v>-7.2</v>
      </c>
      <c r="G302" s="64">
        <v>0.1</v>
      </c>
      <c r="H302" s="65">
        <v>46.568919999999999</v>
      </c>
      <c r="I302" s="63">
        <v>93.6666666666666</v>
      </c>
      <c r="J302" s="3">
        <v>41971.515277777777</v>
      </c>
      <c r="K302" s="3">
        <v>41972.447222222225</v>
      </c>
      <c r="L302" s="2"/>
      <c r="M302" s="71">
        <v>4.2101341281669098E-2</v>
      </c>
      <c r="N302" s="67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x14ac:dyDescent="0.35">
      <c r="A303" s="50" t="s">
        <v>17</v>
      </c>
      <c r="B303" s="52">
        <v>41972</v>
      </c>
      <c r="C303" s="70"/>
      <c r="D303" s="64"/>
      <c r="E303" s="69"/>
      <c r="F303" s="62">
        <v>-7</v>
      </c>
      <c r="G303" s="64">
        <v>0.1</v>
      </c>
      <c r="H303" s="65" t="s">
        <v>500</v>
      </c>
      <c r="I303" s="63">
        <v>101.166666666666</v>
      </c>
      <c r="J303" s="3">
        <v>41971.507638888892</v>
      </c>
      <c r="K303" s="3">
        <v>41972.447916666664</v>
      </c>
      <c r="L303" s="2"/>
      <c r="M303" s="71">
        <v>4.0398818316100399E-2</v>
      </c>
      <c r="N303" s="67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x14ac:dyDescent="0.35">
      <c r="A304" s="50" t="s">
        <v>18</v>
      </c>
      <c r="B304" s="52">
        <v>41972</v>
      </c>
      <c r="C304" s="70">
        <v>4172</v>
      </c>
      <c r="D304" s="64">
        <v>6.69</v>
      </c>
      <c r="E304" s="69">
        <v>25.9</v>
      </c>
      <c r="F304" s="62">
        <v>-6.6</v>
      </c>
      <c r="G304" s="64">
        <v>0.2</v>
      </c>
      <c r="H304" s="65">
        <v>59.461354999999898</v>
      </c>
      <c r="I304" s="63"/>
      <c r="J304" s="3">
        <v>41971.493750000001</v>
      </c>
      <c r="K304" s="3">
        <v>41972.453472222223</v>
      </c>
      <c r="L304" s="2"/>
      <c r="M304" s="71">
        <v>1.02749638205499E-2</v>
      </c>
      <c r="N304" s="67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x14ac:dyDescent="0.35">
      <c r="A305" s="50" t="s">
        <v>15</v>
      </c>
      <c r="B305" s="52">
        <v>42003</v>
      </c>
      <c r="C305" s="70"/>
      <c r="D305" s="64"/>
      <c r="E305" s="69"/>
      <c r="F305" s="62">
        <v>-7.1</v>
      </c>
      <c r="G305" s="64">
        <v>0.1</v>
      </c>
      <c r="H305" s="65" t="s">
        <v>500</v>
      </c>
      <c r="I305" s="63">
        <v>11.3333333333333</v>
      </c>
      <c r="J305" s="3">
        <v>42002.529166666667</v>
      </c>
      <c r="K305" s="3">
        <v>42003.448611111111</v>
      </c>
      <c r="L305" s="2"/>
      <c r="M305" s="71">
        <v>0.34864048338368497</v>
      </c>
      <c r="N305" s="67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0" t="s">
        <v>16</v>
      </c>
      <c r="B306" s="52">
        <v>42003</v>
      </c>
      <c r="C306" s="70"/>
      <c r="D306" s="64"/>
      <c r="E306" s="69"/>
      <c r="F306" s="62">
        <v>-6.3</v>
      </c>
      <c r="G306" s="64">
        <v>0.1</v>
      </c>
      <c r="H306" s="65">
        <v>35.064900000000002</v>
      </c>
      <c r="I306" s="63">
        <v>86.1666666666666</v>
      </c>
      <c r="J306" s="3">
        <v>42002.48333333333</v>
      </c>
      <c r="K306" s="3">
        <v>42003.479166666664</v>
      </c>
      <c r="L306" s="2"/>
      <c r="M306" s="71">
        <v>4.2573221757322102E-2</v>
      </c>
      <c r="N306" s="67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x14ac:dyDescent="0.35">
      <c r="A307" s="50" t="s">
        <v>17</v>
      </c>
      <c r="B307" s="52">
        <v>42003</v>
      </c>
      <c r="C307" s="70"/>
      <c r="D307" s="64"/>
      <c r="E307" s="69"/>
      <c r="F307" s="62">
        <v>-7</v>
      </c>
      <c r="G307" s="64">
        <v>0.1</v>
      </c>
      <c r="H307" s="65" t="s">
        <v>500</v>
      </c>
      <c r="I307" s="63">
        <v>110.5</v>
      </c>
      <c r="J307" s="3">
        <v>42002</v>
      </c>
      <c r="K307" s="3">
        <v>42003.487500000003</v>
      </c>
      <c r="L307" s="2"/>
      <c r="M307" s="71">
        <v>2.5116713352007401E-2</v>
      </c>
      <c r="N307" s="67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x14ac:dyDescent="0.35">
      <c r="A308" s="50" t="s">
        <v>18</v>
      </c>
      <c r="B308" s="52">
        <v>42003</v>
      </c>
      <c r="C308" s="70"/>
      <c r="D308" s="64"/>
      <c r="E308" s="69"/>
      <c r="F308" s="62">
        <v>-6.4</v>
      </c>
      <c r="G308" s="64">
        <v>0.2</v>
      </c>
      <c r="H308" s="65">
        <v>48.736530000000002</v>
      </c>
      <c r="I308" s="63"/>
      <c r="J308" s="3">
        <v>42002.504166666666</v>
      </c>
      <c r="K308" s="3">
        <v>42003.462500000001</v>
      </c>
      <c r="L308" s="2"/>
      <c r="M308" s="71">
        <v>1.0797101449275299E-2</v>
      </c>
      <c r="N308" s="67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x14ac:dyDescent="0.35">
      <c r="A309" s="50" t="s">
        <v>15</v>
      </c>
      <c r="B309" s="52">
        <v>42035</v>
      </c>
      <c r="C309" s="70">
        <v>567</v>
      </c>
      <c r="D309" s="64">
        <v>7.45</v>
      </c>
      <c r="E309" s="69">
        <v>26.8</v>
      </c>
      <c r="F309" s="62">
        <v>-7.2</v>
      </c>
      <c r="G309" s="64">
        <v>0.1</v>
      </c>
      <c r="H309" s="65" t="s">
        <v>500</v>
      </c>
      <c r="I309" s="63">
        <v>14</v>
      </c>
      <c r="J309" s="3">
        <v>42034.481249999997</v>
      </c>
      <c r="K309" s="3">
        <v>42035.463888888888</v>
      </c>
      <c r="L309" s="2"/>
      <c r="M309" s="71">
        <v>0.26113074204946901</v>
      </c>
      <c r="N309" s="67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0" t="s">
        <v>16</v>
      </c>
      <c r="B310" s="52">
        <v>42035</v>
      </c>
      <c r="C310" s="70"/>
      <c r="D310" s="64"/>
      <c r="E310" s="69"/>
      <c r="F310" s="62">
        <v>-7</v>
      </c>
      <c r="G310" s="64">
        <v>0.1</v>
      </c>
      <c r="H310" s="65">
        <v>48.647059999999996</v>
      </c>
      <c r="I310" s="63">
        <v>57.3333333333333</v>
      </c>
      <c r="J310" s="3">
        <v>42034.495833333334</v>
      </c>
      <c r="K310" s="3">
        <v>42035.501388888886</v>
      </c>
      <c r="L310" s="2"/>
      <c r="M310" s="71">
        <v>7.9627071823204401E-2</v>
      </c>
      <c r="N310" s="67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x14ac:dyDescent="0.35">
      <c r="A311" s="50" t="s">
        <v>17</v>
      </c>
      <c r="B311" s="52">
        <v>42035</v>
      </c>
      <c r="C311" s="70">
        <v>561</v>
      </c>
      <c r="D311" s="64">
        <v>7.64</v>
      </c>
      <c r="E311" s="69">
        <v>27.5</v>
      </c>
      <c r="F311" s="62">
        <v>-7.1</v>
      </c>
      <c r="G311" s="64">
        <v>0.1</v>
      </c>
      <c r="H311" s="65" t="s">
        <v>500</v>
      </c>
      <c r="I311" s="63">
        <v>95.6666666666666</v>
      </c>
      <c r="J311" s="3"/>
      <c r="K311" s="3">
        <v>41943.520138888889</v>
      </c>
      <c r="L311" s="2"/>
      <c r="M311" s="71">
        <v>2.14819266472774E-2</v>
      </c>
      <c r="N311" s="67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x14ac:dyDescent="0.35">
      <c r="A312" s="50" t="s">
        <v>18</v>
      </c>
      <c r="B312" s="52">
        <v>42035</v>
      </c>
      <c r="C312" s="70"/>
      <c r="D312" s="64"/>
      <c r="E312" s="69"/>
      <c r="F312" s="62">
        <v>-6.5</v>
      </c>
      <c r="G312" s="64">
        <v>0.2</v>
      </c>
      <c r="H312" s="65">
        <v>48.493559999999995</v>
      </c>
      <c r="I312" s="63"/>
      <c r="J312" s="3">
        <v>42034.513194444444</v>
      </c>
      <c r="K312" s="3">
        <v>42035.480555555558</v>
      </c>
      <c r="L312" s="2"/>
      <c r="M312" s="71">
        <v>1.13424264178033E-2</v>
      </c>
      <c r="N312" s="67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x14ac:dyDescent="0.35">
      <c r="A313" s="50" t="s">
        <v>15</v>
      </c>
      <c r="B313" s="52">
        <v>42063</v>
      </c>
      <c r="C313" s="70">
        <v>554</v>
      </c>
      <c r="D313" s="64">
        <v>6.71</v>
      </c>
      <c r="E313" s="69">
        <v>25.6</v>
      </c>
      <c r="F313" s="62">
        <v>-7.3</v>
      </c>
      <c r="G313" s="64">
        <v>0.1</v>
      </c>
      <c r="H313" s="65" t="s">
        <v>500</v>
      </c>
      <c r="I313" s="63">
        <v>12.8333333333333</v>
      </c>
      <c r="J313" s="3">
        <v>42062.441666666666</v>
      </c>
      <c r="K313" s="3">
        <v>42063.441666666666</v>
      </c>
      <c r="L313" s="2"/>
      <c r="M313" s="71">
        <v>0.30125000000000002</v>
      </c>
      <c r="N313" s="67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0" t="s">
        <v>16</v>
      </c>
      <c r="B314" s="52">
        <v>42063</v>
      </c>
      <c r="C314" s="70"/>
      <c r="D314" s="64"/>
      <c r="E314" s="69"/>
      <c r="F314" s="62">
        <v>-6.8</v>
      </c>
      <c r="G314" s="64">
        <v>0.1</v>
      </c>
      <c r="H314" s="65" t="s">
        <v>500</v>
      </c>
      <c r="I314" s="63">
        <v>73.8333333333333</v>
      </c>
      <c r="J314" s="3">
        <v>42062.463194444441</v>
      </c>
      <c r="K314" s="3">
        <v>42063.447916666664</v>
      </c>
      <c r="L314" s="2"/>
      <c r="M314" s="71">
        <v>5.9873060648801102E-2</v>
      </c>
      <c r="N314" s="67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x14ac:dyDescent="0.35">
      <c r="A315" s="50" t="s">
        <v>17</v>
      </c>
      <c r="B315" s="52">
        <v>42063</v>
      </c>
      <c r="C315" s="70"/>
      <c r="D315" s="64"/>
      <c r="E315" s="69"/>
      <c r="F315" s="62">
        <v>-7</v>
      </c>
      <c r="G315" s="64">
        <v>0.2</v>
      </c>
      <c r="H315" s="65" t="s">
        <v>500</v>
      </c>
      <c r="I315" s="63">
        <v>94.8333333333333</v>
      </c>
      <c r="J315" s="3">
        <v>42062.467361111114</v>
      </c>
      <c r="K315" s="3">
        <v>42063.447916666664</v>
      </c>
      <c r="L315" s="2"/>
      <c r="M315" s="71">
        <v>3.7464589235127403E-2</v>
      </c>
      <c r="N315" s="67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x14ac:dyDescent="0.35">
      <c r="A316" s="50" t="s">
        <v>18</v>
      </c>
      <c r="B316" s="52">
        <v>42063</v>
      </c>
      <c r="C316" s="70"/>
      <c r="D316" s="64"/>
      <c r="E316" s="69"/>
      <c r="F316" s="62">
        <v>-6.4</v>
      </c>
      <c r="G316" s="64">
        <v>0.2</v>
      </c>
      <c r="H316" s="65">
        <v>58.25329</v>
      </c>
      <c r="I316" s="63">
        <v>344</v>
      </c>
      <c r="J316" s="3">
        <v>42062.508333333331</v>
      </c>
      <c r="K316" s="3">
        <v>42063.45</v>
      </c>
      <c r="L316" s="2"/>
      <c r="M316" s="71">
        <v>4.3510324483775802E-3</v>
      </c>
      <c r="N316" s="67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x14ac:dyDescent="0.35">
      <c r="A317" s="50" t="s">
        <v>15</v>
      </c>
      <c r="B317" s="52">
        <v>42091</v>
      </c>
      <c r="C317" s="70">
        <v>555.1</v>
      </c>
      <c r="D317" s="64">
        <v>7.01</v>
      </c>
      <c r="E317" s="69">
        <v>26.6</v>
      </c>
      <c r="F317" s="62">
        <v>-5.16</v>
      </c>
      <c r="G317" s="64">
        <v>0.03</v>
      </c>
      <c r="H317" s="65" t="s">
        <v>500</v>
      </c>
      <c r="I317" s="63">
        <v>16</v>
      </c>
      <c r="J317" s="3">
        <v>42090.46875</v>
      </c>
      <c r="K317" s="3">
        <v>42091.481944444444</v>
      </c>
      <c r="L317" s="2"/>
      <c r="M317" s="71">
        <v>0.23084304318026</v>
      </c>
      <c r="N317" s="67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0" t="s">
        <v>16</v>
      </c>
      <c r="B318" s="52">
        <v>42091</v>
      </c>
      <c r="C318" s="70"/>
      <c r="D318" s="64"/>
      <c r="E318" s="69"/>
      <c r="F318" s="62">
        <v>-5.52</v>
      </c>
      <c r="G318" s="64">
        <v>0.02</v>
      </c>
      <c r="H318" s="65">
        <v>61.286563333333305</v>
      </c>
      <c r="I318" s="63">
        <v>136.166666666666</v>
      </c>
      <c r="J318" s="3">
        <v>42090.482638888891</v>
      </c>
      <c r="K318" s="3">
        <v>42091.548611111109</v>
      </c>
      <c r="L318" s="2"/>
      <c r="M318" s="71">
        <v>3.1596091205211702E-2</v>
      </c>
      <c r="N318" s="67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x14ac:dyDescent="0.35">
      <c r="A319" s="50" t="s">
        <v>17</v>
      </c>
      <c r="B319" s="52">
        <v>42091</v>
      </c>
      <c r="C319" s="70"/>
      <c r="D319" s="64"/>
      <c r="E319" s="69"/>
      <c r="F319" s="62">
        <v>-7</v>
      </c>
      <c r="G319" s="64">
        <v>7.0000000000000007E-2</v>
      </c>
      <c r="H319" s="65" t="s">
        <v>500</v>
      </c>
      <c r="I319" s="63">
        <v>114.166666666666</v>
      </c>
      <c r="J319" s="3">
        <v>42090.481944444444</v>
      </c>
      <c r="K319" s="3">
        <v>42091.5625</v>
      </c>
      <c r="L319" s="2"/>
      <c r="M319" s="71">
        <v>3.3611825192802001E-2</v>
      </c>
      <c r="N319" s="67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x14ac:dyDescent="0.35">
      <c r="A320" s="50" t="s">
        <v>18</v>
      </c>
      <c r="B320" s="52">
        <v>42091</v>
      </c>
      <c r="C320" s="70"/>
      <c r="D320" s="64"/>
      <c r="E320" s="69"/>
      <c r="F320" s="62">
        <v>-4.49</v>
      </c>
      <c r="G320" s="64">
        <v>1.02</v>
      </c>
      <c r="H320" s="65">
        <v>63.869</v>
      </c>
      <c r="I320" s="63">
        <v>334.75</v>
      </c>
      <c r="J320" s="3">
        <v>42090.48333333333</v>
      </c>
      <c r="K320" s="3">
        <v>42091.492361111108</v>
      </c>
      <c r="L320" s="2"/>
      <c r="M320" s="71">
        <v>1.3695801789401199E-2</v>
      </c>
      <c r="N320" s="67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x14ac:dyDescent="0.35">
      <c r="A321" s="50" t="s">
        <v>15</v>
      </c>
      <c r="B321" s="52">
        <v>42126</v>
      </c>
      <c r="C321" s="70">
        <v>559.25</v>
      </c>
      <c r="D321" s="64">
        <v>8.06</v>
      </c>
      <c r="E321" s="69">
        <v>26.75</v>
      </c>
      <c r="F321" s="62">
        <v>-7.16</v>
      </c>
      <c r="G321" s="64">
        <v>0.04</v>
      </c>
      <c r="H321" s="65" t="s">
        <v>500</v>
      </c>
      <c r="I321" s="63">
        <v>19</v>
      </c>
      <c r="J321" s="3">
        <v>42125.502083333333</v>
      </c>
      <c r="K321" s="3">
        <v>42126.462500000001</v>
      </c>
      <c r="L321" s="2"/>
      <c r="M321" s="71">
        <v>0.20831525668835801</v>
      </c>
      <c r="N321" s="67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0" t="s">
        <v>16</v>
      </c>
      <c r="B322" s="52">
        <v>42126</v>
      </c>
      <c r="C322" s="70"/>
      <c r="D322" s="64"/>
      <c r="E322" s="69"/>
      <c r="F322" s="62">
        <v>-6.07</v>
      </c>
      <c r="G322" s="64">
        <v>0.03</v>
      </c>
      <c r="H322" s="65" t="s">
        <v>500</v>
      </c>
      <c r="I322" s="63">
        <v>207</v>
      </c>
      <c r="J322" s="3">
        <v>42125.526388888888</v>
      </c>
      <c r="K322" s="3">
        <v>42126.465277777781</v>
      </c>
      <c r="L322" s="2"/>
      <c r="M322" s="71">
        <v>1.8343195266272101E-2</v>
      </c>
      <c r="N322" s="67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x14ac:dyDescent="0.35">
      <c r="A323" s="50" t="s">
        <v>17</v>
      </c>
      <c r="B323" s="52">
        <v>42126</v>
      </c>
      <c r="C323" s="70">
        <v>561.5</v>
      </c>
      <c r="D323" s="64">
        <v>7.8949999999999996</v>
      </c>
      <c r="E323" s="69">
        <v>27.5</v>
      </c>
      <c r="F323" s="62">
        <v>-7.23</v>
      </c>
      <c r="G323" s="64">
        <v>0.04</v>
      </c>
      <c r="H323" s="65" t="s">
        <v>500</v>
      </c>
      <c r="I323" s="63">
        <v>121</v>
      </c>
      <c r="J323" s="3">
        <v>42125.536805555559</v>
      </c>
      <c r="K323" s="3">
        <v>42126.465277777781</v>
      </c>
      <c r="L323" s="2"/>
      <c r="M323" s="71">
        <v>3.45549738219895E-2</v>
      </c>
      <c r="N323" s="67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x14ac:dyDescent="0.35">
      <c r="A324" s="50" t="s">
        <v>18</v>
      </c>
      <c r="B324" s="52">
        <v>42126</v>
      </c>
      <c r="C324" s="70"/>
      <c r="D324" s="64"/>
      <c r="E324" s="69"/>
      <c r="F324" s="62"/>
      <c r="G324" s="64"/>
      <c r="H324" s="65">
        <v>59.866550000000004</v>
      </c>
      <c r="I324" s="63">
        <v>419.5</v>
      </c>
      <c r="J324" s="3">
        <v>42125.515277777777</v>
      </c>
      <c r="K324" s="3">
        <v>42126.464583333334</v>
      </c>
      <c r="L324" s="2"/>
      <c r="M324" s="71">
        <v>1.0460863204096499E-2</v>
      </c>
      <c r="N324" s="67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x14ac:dyDescent="0.35">
      <c r="A325" s="50" t="s">
        <v>15</v>
      </c>
      <c r="B325" s="52">
        <v>42154</v>
      </c>
      <c r="C325" s="70">
        <v>536.5</v>
      </c>
      <c r="D325" s="64">
        <v>8.57</v>
      </c>
      <c r="E325" s="69">
        <v>26.4</v>
      </c>
      <c r="F325" s="62">
        <v>-6.62</v>
      </c>
      <c r="G325" s="64">
        <v>0.05</v>
      </c>
      <c r="H325" s="65" t="s">
        <v>500</v>
      </c>
      <c r="I325" s="63">
        <v>13</v>
      </c>
      <c r="J325" s="3">
        <v>42153.492361111108</v>
      </c>
      <c r="K325" s="3">
        <v>42154.481944444444</v>
      </c>
      <c r="L325" s="2"/>
      <c r="M325" s="71">
        <v>0.23922807017543801</v>
      </c>
      <c r="N325" s="67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0" t="s">
        <v>16</v>
      </c>
      <c r="B326" s="52">
        <v>42154</v>
      </c>
      <c r="C326" s="70"/>
      <c r="D326" s="64"/>
      <c r="E326" s="69"/>
      <c r="F326" s="62">
        <v>-7.04</v>
      </c>
      <c r="G326" s="64">
        <v>0.05</v>
      </c>
      <c r="H326" s="65" t="s">
        <v>500</v>
      </c>
      <c r="I326" s="63">
        <v>54.6666666666666</v>
      </c>
      <c r="J326" s="3">
        <v>42153.508333333331</v>
      </c>
      <c r="K326" s="3">
        <v>42154.470833333333</v>
      </c>
      <c r="L326" s="2"/>
      <c r="M326" s="71">
        <v>8.3189033189033104E-2</v>
      </c>
      <c r="N326" s="67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x14ac:dyDescent="0.35">
      <c r="A327" s="50" t="s">
        <v>17</v>
      </c>
      <c r="B327" s="52">
        <v>42154</v>
      </c>
      <c r="C327" s="70"/>
      <c r="D327" s="64"/>
      <c r="E327" s="69"/>
      <c r="F327" s="62">
        <v>-7.37</v>
      </c>
      <c r="G327" s="64">
        <v>0.05</v>
      </c>
      <c r="H327" s="65" t="s">
        <v>500</v>
      </c>
      <c r="I327" s="63">
        <v>93</v>
      </c>
      <c r="J327" s="3">
        <v>42153.509722222225</v>
      </c>
      <c r="K327" s="3">
        <v>42154.457638888889</v>
      </c>
      <c r="L327" s="2"/>
      <c r="M327" s="71">
        <v>4.5934065934065897E-2</v>
      </c>
      <c r="N327" s="67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x14ac:dyDescent="0.35">
      <c r="A328" s="50" t="s">
        <v>18</v>
      </c>
      <c r="B328" s="52">
        <v>42154</v>
      </c>
      <c r="C328" s="70">
        <v>592</v>
      </c>
      <c r="D328" s="64">
        <v>8.41</v>
      </c>
      <c r="E328" s="69">
        <v>26.4</v>
      </c>
      <c r="F328" s="62">
        <v>-5.94</v>
      </c>
      <c r="G328" s="64">
        <v>7.0000000000000007E-2</v>
      </c>
      <c r="H328" s="65">
        <v>66.710530000000006</v>
      </c>
      <c r="I328" s="63"/>
      <c r="J328" s="3">
        <v>42153.504166666666</v>
      </c>
      <c r="K328" s="3">
        <v>42154.510416666664</v>
      </c>
      <c r="L328" s="2"/>
      <c r="M328" s="71">
        <v>1.1387163561076601E-2</v>
      </c>
      <c r="N328" s="67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x14ac:dyDescent="0.35">
      <c r="A329" s="50" t="s">
        <v>15</v>
      </c>
      <c r="B329" s="52">
        <v>42181</v>
      </c>
      <c r="C329" s="70">
        <v>535.45000000000005</v>
      </c>
      <c r="D329" s="64">
        <v>8.56</v>
      </c>
      <c r="E329" s="69">
        <v>26.4</v>
      </c>
      <c r="F329" s="62">
        <v>-7.42</v>
      </c>
      <c r="G329" s="64">
        <v>0.03</v>
      </c>
      <c r="H329" s="65" t="s">
        <v>500</v>
      </c>
      <c r="I329" s="63">
        <v>13.3333333333333</v>
      </c>
      <c r="J329" s="3">
        <v>42180.446527777778</v>
      </c>
      <c r="K329" s="3">
        <v>42181.404166666667</v>
      </c>
      <c r="L329" s="2"/>
      <c r="M329" s="71">
        <v>0.25134155184916601</v>
      </c>
      <c r="N329" s="67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0" t="s">
        <v>16</v>
      </c>
      <c r="B330" s="52">
        <v>42181</v>
      </c>
      <c r="C330" s="70"/>
      <c r="D330" s="64"/>
      <c r="E330" s="69"/>
      <c r="F330" s="62">
        <v>-7</v>
      </c>
      <c r="G330" s="64">
        <v>0.04</v>
      </c>
      <c r="H330" s="65" t="s">
        <v>500</v>
      </c>
      <c r="I330" s="63">
        <v>102</v>
      </c>
      <c r="J330" s="3">
        <v>42180.464583333334</v>
      </c>
      <c r="K330" s="3">
        <v>42181.413194444445</v>
      </c>
      <c r="L330" s="2"/>
      <c r="M330" s="71">
        <v>4.1508052708638297E-2</v>
      </c>
      <c r="N330" s="67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x14ac:dyDescent="0.35">
      <c r="A331" s="50" t="s">
        <v>17</v>
      </c>
      <c r="B331" s="52">
        <v>42181</v>
      </c>
      <c r="C331" s="70"/>
      <c r="D331" s="64"/>
      <c r="E331" s="69"/>
      <c r="F331" s="62">
        <v>-7.41</v>
      </c>
      <c r="G331" s="64">
        <v>0.05</v>
      </c>
      <c r="H331" s="65" t="s">
        <v>500</v>
      </c>
      <c r="I331" s="63">
        <v>102</v>
      </c>
      <c r="J331" s="3">
        <v>42180.461111111108</v>
      </c>
      <c r="K331" s="3">
        <v>42181.412499999999</v>
      </c>
      <c r="L331" s="2"/>
      <c r="M331" s="71">
        <v>4.0802919708029198E-2</v>
      </c>
      <c r="N331" s="67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x14ac:dyDescent="0.35">
      <c r="A332" s="50" t="s">
        <v>18</v>
      </c>
      <c r="B332" s="52">
        <v>42181</v>
      </c>
      <c r="C332" s="70">
        <v>592</v>
      </c>
      <c r="D332" s="64">
        <v>8.41</v>
      </c>
      <c r="E332" s="69">
        <v>26.4</v>
      </c>
      <c r="F332" s="62">
        <v>-5.45</v>
      </c>
      <c r="G332" s="64">
        <v>0.05</v>
      </c>
      <c r="H332" s="65">
        <v>62.453969999999998</v>
      </c>
      <c r="I332" s="63">
        <v>393</v>
      </c>
      <c r="J332" s="3">
        <v>42180.477083333331</v>
      </c>
      <c r="K332" s="3">
        <v>42181.408333333333</v>
      </c>
      <c r="L332" s="2"/>
      <c r="M332" s="71">
        <v>1.18568232662192E-2</v>
      </c>
      <c r="N332" s="67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x14ac:dyDescent="0.35">
      <c r="A333" s="50" t="s">
        <v>15</v>
      </c>
      <c r="B333" s="52">
        <v>42215</v>
      </c>
      <c r="C333" s="70"/>
      <c r="D333" s="64"/>
      <c r="E333" s="69"/>
      <c r="F333" s="62">
        <v>-7.16</v>
      </c>
      <c r="G333" s="64">
        <v>0.04</v>
      </c>
      <c r="H333" s="65" t="s">
        <v>500</v>
      </c>
      <c r="I333" s="63">
        <v>12</v>
      </c>
      <c r="J333" s="3">
        <v>42214.436111111114</v>
      </c>
      <c r="K333" s="3">
        <v>42215.532638888886</v>
      </c>
      <c r="L333" s="2"/>
      <c r="M333" s="71">
        <v>0.17270424319189301</v>
      </c>
      <c r="N333" s="67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0" t="s">
        <v>16</v>
      </c>
      <c r="B334" s="52">
        <v>42215</v>
      </c>
      <c r="C334" s="70">
        <v>508.1</v>
      </c>
      <c r="D334" s="64">
        <v>7.09</v>
      </c>
      <c r="E334" s="69">
        <v>28</v>
      </c>
      <c r="F334" s="62">
        <v>-8.19</v>
      </c>
      <c r="G334" s="64">
        <v>0.01</v>
      </c>
      <c r="H334" s="65" t="s">
        <v>500</v>
      </c>
      <c r="I334" s="63">
        <v>50.3333333333333</v>
      </c>
      <c r="J334" s="3">
        <v>42214.463888888888</v>
      </c>
      <c r="K334" s="3">
        <v>42215.510416666664</v>
      </c>
      <c r="L334" s="2"/>
      <c r="M334" s="71">
        <v>8.9316522893165204E-2</v>
      </c>
      <c r="N334" s="67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x14ac:dyDescent="0.35">
      <c r="A335" s="50" t="s">
        <v>17</v>
      </c>
      <c r="B335" s="52">
        <v>42215</v>
      </c>
      <c r="C335" s="70"/>
      <c r="D335" s="64"/>
      <c r="E335" s="69"/>
      <c r="F335" s="62"/>
      <c r="G335" s="64"/>
      <c r="H335" s="65" t="s">
        <v>500</v>
      </c>
      <c r="I335" s="63">
        <v>130</v>
      </c>
      <c r="J335" s="3">
        <v>42214.466666666667</v>
      </c>
      <c r="K335" s="3">
        <v>42215.525694444441</v>
      </c>
      <c r="L335" s="2"/>
      <c r="M335" s="71"/>
      <c r="N335" s="67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7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x14ac:dyDescent="0.35">
      <c r="A336" s="50" t="s">
        <v>18</v>
      </c>
      <c r="B336" s="52">
        <v>42215</v>
      </c>
      <c r="C336" s="70"/>
      <c r="D336" s="64"/>
      <c r="E336" s="69"/>
      <c r="F336" s="62">
        <v>-6.72</v>
      </c>
      <c r="G336" s="64">
        <v>0.06</v>
      </c>
      <c r="H336" s="65" t="s">
        <v>500</v>
      </c>
      <c r="I336" s="63"/>
      <c r="J336" s="2"/>
      <c r="K336" s="2"/>
      <c r="L336" s="2"/>
      <c r="M336" s="71"/>
      <c r="N336" s="67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x14ac:dyDescent="0.35">
      <c r="A337" s="50" t="s">
        <v>15</v>
      </c>
      <c r="B337" s="52">
        <v>42248</v>
      </c>
      <c r="C337" s="70">
        <v>591.9</v>
      </c>
      <c r="D337" s="64">
        <v>7.97</v>
      </c>
      <c r="E337" s="69">
        <v>26.7</v>
      </c>
      <c r="F337" s="62">
        <v>-8.26</v>
      </c>
      <c r="G337" s="64">
        <v>0.04</v>
      </c>
      <c r="H337" s="65" t="s">
        <v>500</v>
      </c>
      <c r="I337" s="63">
        <v>11.3333333333333</v>
      </c>
      <c r="J337" s="3">
        <v>42247.424305555556</v>
      </c>
      <c r="K337" s="3">
        <v>42248.4</v>
      </c>
      <c r="L337" s="2"/>
      <c r="M337" s="71">
        <v>0.30875444839857602</v>
      </c>
      <c r="N337" s="67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0" t="s">
        <v>16</v>
      </c>
      <c r="B338" s="52">
        <v>42248</v>
      </c>
      <c r="C338" s="70"/>
      <c r="D338" s="64"/>
      <c r="E338" s="69"/>
      <c r="F338" s="62">
        <v>-8.2799999999999994</v>
      </c>
      <c r="G338" s="64">
        <v>0.09</v>
      </c>
      <c r="H338" s="65" t="s">
        <v>500</v>
      </c>
      <c r="I338" s="63">
        <v>101.333333333333</v>
      </c>
      <c r="J338" s="3">
        <v>42247.440972222219</v>
      </c>
      <c r="K338" s="3">
        <v>42248.423611111109</v>
      </c>
      <c r="L338" s="2"/>
      <c r="M338" s="71">
        <v>4.1978798586572399E-2</v>
      </c>
      <c r="N338" s="67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x14ac:dyDescent="0.35">
      <c r="A339" s="50" t="s">
        <v>17</v>
      </c>
      <c r="B339" s="52">
        <v>42248</v>
      </c>
      <c r="C339" s="70"/>
      <c r="D339" s="64"/>
      <c r="E339" s="69"/>
      <c r="F339" s="62">
        <v>-7.44</v>
      </c>
      <c r="G339" s="64">
        <v>0.06</v>
      </c>
      <c r="H339" s="65" t="s">
        <v>500</v>
      </c>
      <c r="I339" s="63">
        <v>92.3333333333333</v>
      </c>
      <c r="J339" s="2"/>
      <c r="K339" s="2"/>
      <c r="L339" s="2"/>
      <c r="M339" s="71"/>
      <c r="N339" s="67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x14ac:dyDescent="0.35">
      <c r="A340" s="50" t="s">
        <v>18</v>
      </c>
      <c r="B340" s="52">
        <v>42248</v>
      </c>
      <c r="C340" s="70"/>
      <c r="D340" s="64"/>
      <c r="E340" s="69"/>
      <c r="F340" s="62">
        <v>-7.1</v>
      </c>
      <c r="G340" s="64">
        <v>0.06</v>
      </c>
      <c r="H340" s="65">
        <v>70.823080000000004</v>
      </c>
      <c r="I340" s="63"/>
      <c r="J340" s="3">
        <v>42247.438194444447</v>
      </c>
      <c r="K340" s="3">
        <v>42248.418749999997</v>
      </c>
      <c r="L340" s="2"/>
      <c r="M340" s="71">
        <v>1.28186968838526E-2</v>
      </c>
      <c r="N340" s="67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x14ac:dyDescent="0.35">
      <c r="A341" s="50" t="s">
        <v>15</v>
      </c>
      <c r="B341" s="52">
        <v>42276</v>
      </c>
      <c r="C341" s="70">
        <v>583</v>
      </c>
      <c r="D341" s="64">
        <v>8.42</v>
      </c>
      <c r="E341" s="69">
        <v>26.5</v>
      </c>
      <c r="F341" s="62">
        <v>-8.5</v>
      </c>
      <c r="G341" s="64">
        <v>7.0000000000000007E-2</v>
      </c>
      <c r="H341" s="65" t="s">
        <v>500</v>
      </c>
      <c r="I341" s="63">
        <v>11</v>
      </c>
      <c r="J341" s="3">
        <v>42275.441666666666</v>
      </c>
      <c r="K341" s="3">
        <v>42276.397222222222</v>
      </c>
      <c r="L341" s="2"/>
      <c r="M341" s="71">
        <v>0.123401162790697</v>
      </c>
      <c r="N341" s="67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0" t="s">
        <v>16</v>
      </c>
      <c r="B342" s="52">
        <v>42276</v>
      </c>
      <c r="C342" s="70"/>
      <c r="D342" s="64">
        <v>7.73</v>
      </c>
      <c r="E342" s="69">
        <v>26.5</v>
      </c>
      <c r="F342" s="62">
        <v>-8.39</v>
      </c>
      <c r="G342" s="64">
        <v>0.12</v>
      </c>
      <c r="H342" s="65" t="s">
        <v>500</v>
      </c>
      <c r="I342" s="63">
        <v>62.6666666666666</v>
      </c>
      <c r="J342" s="3">
        <v>42275.462500000001</v>
      </c>
      <c r="K342" s="3">
        <v>42276.404166666667</v>
      </c>
      <c r="L342" s="2"/>
      <c r="M342" s="71">
        <v>7.4999999999999997E-2</v>
      </c>
      <c r="N342" s="67">
        <f t="shared" si="5"/>
        <v>7.8333333333333255E-2</v>
      </c>
      <c r="P342" s="13"/>
      <c r="AU342" s="2"/>
      <c r="AV342" s="2"/>
    </row>
    <row r="343" spans="1:345" ht="15.5" x14ac:dyDescent="0.35">
      <c r="A343" s="50" t="s">
        <v>17</v>
      </c>
      <c r="B343" s="52">
        <v>42276</v>
      </c>
      <c r="C343" s="70"/>
      <c r="D343" s="64"/>
      <c r="E343" s="69"/>
      <c r="F343" s="62"/>
      <c r="G343" s="64"/>
      <c r="H343" s="65" t="s">
        <v>500</v>
      </c>
      <c r="I343" s="63">
        <v>85.3333333333333</v>
      </c>
      <c r="J343" s="3">
        <v>42275.465277777781</v>
      </c>
      <c r="K343" s="3">
        <v>42276.404861111114</v>
      </c>
      <c r="L343" s="2"/>
      <c r="M343" s="71">
        <v>2.97117516629711E-2</v>
      </c>
      <c r="N343" s="67">
        <f t="shared" si="5"/>
        <v>4.2256713476225546E-2</v>
      </c>
      <c r="P343" s="13"/>
      <c r="AU343" s="2"/>
      <c r="AV343" s="2"/>
    </row>
    <row r="344" spans="1:345" ht="15.5" x14ac:dyDescent="0.35">
      <c r="A344" s="50" t="s">
        <v>15</v>
      </c>
      <c r="B344" s="52">
        <v>42304</v>
      </c>
      <c r="C344" s="70">
        <v>575.5</v>
      </c>
      <c r="D344" s="64">
        <v>7.81</v>
      </c>
      <c r="E344" s="69">
        <v>26.5</v>
      </c>
      <c r="F344" s="62">
        <v>-8.51</v>
      </c>
      <c r="G344" s="64">
        <v>0.08</v>
      </c>
      <c r="H344" s="65" t="s">
        <v>500</v>
      </c>
      <c r="I344" s="63">
        <v>10.3333333333333</v>
      </c>
      <c r="J344" s="3">
        <v>42303.418055555558</v>
      </c>
      <c r="K344" s="3">
        <v>42304.37777777778</v>
      </c>
      <c r="L344" s="2"/>
      <c r="M344" s="71">
        <v>0.28885672937771301</v>
      </c>
      <c r="N344" s="67">
        <f t="shared" si="5"/>
        <v>4.9747547837272636E-2</v>
      </c>
      <c r="P344" s="13"/>
      <c r="AU344" s="2"/>
      <c r="AV344" s="2"/>
    </row>
    <row r="345" spans="1:345" ht="15.5" x14ac:dyDescent="0.35">
      <c r="A345" s="50" t="s">
        <v>16</v>
      </c>
      <c r="B345" s="52">
        <v>42304</v>
      </c>
      <c r="C345" s="70"/>
      <c r="D345" s="64"/>
      <c r="E345" s="69"/>
      <c r="F345" s="62">
        <v>-8.23</v>
      </c>
      <c r="G345" s="64">
        <v>0.06</v>
      </c>
      <c r="H345" s="65" t="s">
        <v>500</v>
      </c>
      <c r="I345" s="63">
        <v>73.6666666666666</v>
      </c>
      <c r="J345" s="3">
        <v>42303.436805555553</v>
      </c>
      <c r="K345" s="3">
        <v>42304.384027777778</v>
      </c>
      <c r="L345" s="2"/>
      <c r="M345" s="71">
        <v>6.3709677419354793E-2</v>
      </c>
      <c r="N345" s="67">
        <f t="shared" si="5"/>
        <v>7.8221326164874427E-2</v>
      </c>
      <c r="P345" s="13"/>
      <c r="AU345" s="2"/>
      <c r="AV345" s="2"/>
    </row>
    <row r="346" spans="1:345" ht="15.5" x14ac:dyDescent="0.35">
      <c r="A346" s="50" t="s">
        <v>17</v>
      </c>
      <c r="B346" s="52">
        <v>42304</v>
      </c>
      <c r="C346" s="70"/>
      <c r="D346" s="64"/>
      <c r="E346" s="69"/>
      <c r="F346" s="62">
        <v>-7.61</v>
      </c>
      <c r="G346" s="64">
        <v>0.04</v>
      </c>
      <c r="H346" s="65" t="s">
        <v>500</v>
      </c>
      <c r="I346" s="63">
        <v>91.6666666666666</v>
      </c>
      <c r="J346" s="3">
        <v>42303.433333333334</v>
      </c>
      <c r="K346" s="3">
        <v>42304.383333333331</v>
      </c>
      <c r="L346" s="2"/>
      <c r="M346" s="71">
        <v>4.6637426900584797E-2</v>
      </c>
      <c r="N346" s="67">
        <f t="shared" si="5"/>
        <v>7.1251624431448946E-2</v>
      </c>
      <c r="P346" s="13"/>
      <c r="AU346" s="2"/>
      <c r="AV346" s="2"/>
    </row>
    <row r="347" spans="1:345" ht="15.5" x14ac:dyDescent="0.35">
      <c r="A347" s="50" t="s">
        <v>18</v>
      </c>
      <c r="B347" s="52">
        <v>42304</v>
      </c>
      <c r="C347" s="70"/>
      <c r="D347" s="64"/>
      <c r="E347" s="69"/>
      <c r="F347" s="62">
        <v>-7.29</v>
      </c>
      <c r="G347" s="64">
        <v>0.02</v>
      </c>
      <c r="H347" s="65">
        <v>69.684160000000006</v>
      </c>
      <c r="I347" s="63">
        <v>347</v>
      </c>
      <c r="J347" s="3">
        <v>42303.442361111112</v>
      </c>
      <c r="K347" s="3">
        <v>42304.381249999999</v>
      </c>
      <c r="L347" s="2"/>
      <c r="M347" s="71">
        <v>1.29437869822485E-2</v>
      </c>
      <c r="N347" s="67">
        <f t="shared" si="5"/>
        <v>7.4858234714003824E-2</v>
      </c>
      <c r="P347" s="13"/>
      <c r="AU347" s="2"/>
      <c r="AV347" s="2"/>
    </row>
    <row r="348" spans="1:345" ht="15.5" x14ac:dyDescent="0.35">
      <c r="A348" s="50" t="s">
        <v>15</v>
      </c>
      <c r="B348" s="52">
        <v>42332</v>
      </c>
      <c r="C348" s="70">
        <v>567.6</v>
      </c>
      <c r="D348" s="64">
        <v>8.17</v>
      </c>
      <c r="E348" s="69">
        <v>26.7</v>
      </c>
      <c r="F348" s="62">
        <v>-8.1199999999999992</v>
      </c>
      <c r="G348" s="64">
        <v>0.06</v>
      </c>
      <c r="H348" s="65" t="s">
        <v>500</v>
      </c>
      <c r="I348" s="63">
        <v>15</v>
      </c>
      <c r="J348" s="3">
        <v>42331.444444444445</v>
      </c>
      <c r="K348" s="3">
        <v>42332.395833333336</v>
      </c>
      <c r="L348" s="2"/>
      <c r="M348" s="71">
        <v>0.28635036496350302</v>
      </c>
      <c r="N348" s="67">
        <f t="shared" si="5"/>
        <v>7.1587591240875756E-2</v>
      </c>
      <c r="P348" s="13"/>
      <c r="AV348" s="2"/>
    </row>
    <row r="349" spans="1:345" ht="15.5" x14ac:dyDescent="0.35">
      <c r="A349" s="50" t="s">
        <v>16</v>
      </c>
      <c r="B349" s="52">
        <v>42332</v>
      </c>
      <c r="C349" s="70"/>
      <c r="D349" s="64"/>
      <c r="E349" s="69"/>
      <c r="F349" s="62">
        <v>-7.06</v>
      </c>
      <c r="G349" s="64">
        <v>0.03</v>
      </c>
      <c r="H349" s="65" t="s">
        <v>500</v>
      </c>
      <c r="I349" s="63">
        <v>84</v>
      </c>
      <c r="J349" s="3">
        <v>42331.455555555556</v>
      </c>
      <c r="K349" s="3">
        <v>42332.408333333333</v>
      </c>
      <c r="L349" s="2"/>
      <c r="M349" s="71">
        <v>5.50291545189504E-2</v>
      </c>
      <c r="N349" s="67">
        <f t="shared" si="5"/>
        <v>7.7040816326530551E-2</v>
      </c>
      <c r="P349" s="13"/>
      <c r="AV349" s="2"/>
    </row>
    <row r="350" spans="1:345" ht="15.5" x14ac:dyDescent="0.35">
      <c r="A350" s="50" t="s">
        <v>17</v>
      </c>
      <c r="B350" s="52">
        <v>42332</v>
      </c>
      <c r="C350" s="70"/>
      <c r="D350" s="64"/>
      <c r="E350" s="69"/>
      <c r="F350" s="62">
        <v>-7.58</v>
      </c>
      <c r="G350" s="64">
        <v>0.1</v>
      </c>
      <c r="H350" s="65" t="s">
        <v>500</v>
      </c>
      <c r="I350" s="63">
        <v>101.333333333333</v>
      </c>
      <c r="J350" s="3">
        <v>42331.456944444442</v>
      </c>
      <c r="K350" s="3">
        <v>42332.407638888886</v>
      </c>
      <c r="L350" s="2"/>
      <c r="M350" s="71">
        <v>4.1855368882395903E-2</v>
      </c>
      <c r="N350" s="67">
        <f t="shared" si="5"/>
        <v>7.0689067445823955E-2</v>
      </c>
      <c r="P350" s="13"/>
    </row>
    <row r="351" spans="1:345" ht="15.5" x14ac:dyDescent="0.35">
      <c r="A351" s="50" t="s">
        <v>18</v>
      </c>
      <c r="B351" s="52">
        <v>42332</v>
      </c>
      <c r="C351" s="70"/>
      <c r="D351" s="64"/>
      <c r="E351" s="69"/>
      <c r="F351" s="62">
        <v>-7.07</v>
      </c>
      <c r="G351" s="64">
        <v>0.03</v>
      </c>
      <c r="H351" s="65" t="s">
        <v>500</v>
      </c>
      <c r="I351" s="63">
        <v>405</v>
      </c>
      <c r="J351" s="3">
        <v>42331.473611111112</v>
      </c>
      <c r="K351" s="3">
        <v>42332.40902777778</v>
      </c>
      <c r="L351" s="2"/>
      <c r="M351" s="71">
        <v>1.18782479584261E-2</v>
      </c>
      <c r="N351" s="67">
        <f t="shared" si="5"/>
        <v>8.0178173719376175E-2</v>
      </c>
      <c r="P351" s="13"/>
    </row>
    <row r="352" spans="1:345" ht="15.5" x14ac:dyDescent="0.35">
      <c r="A352" s="50" t="s">
        <v>15</v>
      </c>
      <c r="B352" s="52">
        <v>42367</v>
      </c>
      <c r="C352" s="70">
        <v>530.20000000000005</v>
      </c>
      <c r="D352" s="64">
        <v>7.72</v>
      </c>
      <c r="E352" s="69">
        <v>26.7</v>
      </c>
      <c r="F352" s="62">
        <v>-8.33</v>
      </c>
      <c r="G352" s="64">
        <v>0.06</v>
      </c>
      <c r="H352" s="65" t="s">
        <v>500</v>
      </c>
      <c r="I352" s="63">
        <v>11</v>
      </c>
      <c r="J352" s="3">
        <v>42359.455555555556</v>
      </c>
      <c r="K352" s="3">
        <v>42367.396527777775</v>
      </c>
      <c r="L352" s="2"/>
      <c r="M352" s="71">
        <v>4.6759947529514602E-2</v>
      </c>
      <c r="N352" s="67">
        <f t="shared" si="5"/>
        <v>8.572657047077676E-3</v>
      </c>
      <c r="P352" s="13"/>
    </row>
    <row r="353" spans="1:16" ht="15.5" x14ac:dyDescent="0.35">
      <c r="A353" s="50" t="s">
        <v>16</v>
      </c>
      <c r="B353" s="52">
        <v>42367</v>
      </c>
      <c r="C353" s="70">
        <v>383.1</v>
      </c>
      <c r="D353" s="64">
        <v>8.0399999999999991</v>
      </c>
      <c r="E353" s="69">
        <v>26.6</v>
      </c>
      <c r="F353" s="62">
        <v>-7.14</v>
      </c>
      <c r="G353" s="64">
        <v>0.06</v>
      </c>
      <c r="H353" s="65" t="s">
        <v>500</v>
      </c>
      <c r="I353" s="63">
        <v>60.6666666666666</v>
      </c>
      <c r="J353" s="3">
        <v>42359.46597222222</v>
      </c>
      <c r="K353" s="3">
        <v>42367.408333333333</v>
      </c>
      <c r="L353" s="2"/>
      <c r="M353" s="71">
        <v>2.5784733758852801E-2</v>
      </c>
      <c r="N353" s="67">
        <f t="shared" si="5"/>
        <v>2.6071230800617802E-2</v>
      </c>
      <c r="P353" s="13"/>
    </row>
    <row r="354" spans="1:16" ht="15.5" x14ac:dyDescent="0.35">
      <c r="A354" s="50" t="s">
        <v>17</v>
      </c>
      <c r="B354" s="52">
        <v>42367</v>
      </c>
      <c r="C354" s="70">
        <v>483.8</v>
      </c>
      <c r="D354" s="64">
        <v>8.26</v>
      </c>
      <c r="E354" s="69">
        <v>26.5</v>
      </c>
      <c r="F354" s="62">
        <v>-7.71</v>
      </c>
      <c r="G354" s="64">
        <v>0.05</v>
      </c>
      <c r="H354" s="65" t="s">
        <v>500</v>
      </c>
      <c r="I354" s="63">
        <v>98.6666666666666</v>
      </c>
      <c r="J354" s="3">
        <v>42359.466666666667</v>
      </c>
      <c r="K354" s="3">
        <v>42367.408333333333</v>
      </c>
      <c r="L354" s="2"/>
      <c r="M354" s="71">
        <v>4.3922700244840802E-2</v>
      </c>
      <c r="N354" s="67">
        <f t="shared" si="5"/>
        <v>7.2228440402627048E-2</v>
      </c>
      <c r="P354" s="13"/>
    </row>
    <row r="355" spans="1:16" ht="15.5" x14ac:dyDescent="0.35">
      <c r="A355" s="50" t="s">
        <v>18</v>
      </c>
      <c r="B355" s="52">
        <v>42367</v>
      </c>
      <c r="C355" s="70">
        <v>483.5</v>
      </c>
      <c r="D355" s="64">
        <v>8.09</v>
      </c>
      <c r="E355" s="69">
        <v>26.8</v>
      </c>
      <c r="F355" s="62">
        <v>-7.1050000000000004</v>
      </c>
      <c r="G355" s="64">
        <v>8.5000000000000395E-2</v>
      </c>
      <c r="H355" s="65">
        <v>48.291019999999996</v>
      </c>
      <c r="I355" s="63">
        <v>365</v>
      </c>
      <c r="J355" s="3">
        <v>42359.474305555559</v>
      </c>
      <c r="K355" s="3">
        <v>42367.402777777781</v>
      </c>
      <c r="L355" s="2"/>
      <c r="M355" s="71">
        <v>1.3392309713585E-2</v>
      </c>
      <c r="N355" s="67">
        <f t="shared" si="5"/>
        <v>8.1469884090975414E-2</v>
      </c>
      <c r="P355" s="13"/>
    </row>
    <row r="356" spans="1:16" ht="15.5" x14ac:dyDescent="0.35">
      <c r="A356" s="50" t="s">
        <v>15</v>
      </c>
      <c r="B356" s="52">
        <v>42402</v>
      </c>
      <c r="C356" s="70"/>
      <c r="D356" s="64"/>
      <c r="E356" s="69"/>
      <c r="F356" s="62"/>
      <c r="G356" s="64"/>
      <c r="H356" s="65" t="s">
        <v>500</v>
      </c>
      <c r="I356" s="63">
        <v>14.6666666666666</v>
      </c>
      <c r="J356" s="3">
        <v>42401.438194444447</v>
      </c>
      <c r="K356" s="3">
        <v>42402.388194444444</v>
      </c>
      <c r="L356" s="2"/>
      <c r="M356" s="71">
        <v>0.18633040935672501</v>
      </c>
      <c r="N356" s="67">
        <f t="shared" si="5"/>
        <v>4.5547433398310348E-2</v>
      </c>
      <c r="P356" s="13"/>
    </row>
    <row r="357" spans="1:16" ht="15.5" x14ac:dyDescent="0.35">
      <c r="A357" s="50" t="s">
        <v>16</v>
      </c>
      <c r="B357" s="52">
        <v>42402</v>
      </c>
      <c r="C357" s="70"/>
      <c r="D357" s="64"/>
      <c r="E357" s="69"/>
      <c r="F357" s="62"/>
      <c r="G357" s="64"/>
      <c r="H357" s="65" t="s">
        <v>500</v>
      </c>
      <c r="I357" s="63">
        <v>83.3333333333333</v>
      </c>
      <c r="J357" s="3">
        <v>42401.461805555555</v>
      </c>
      <c r="K357" s="3">
        <v>42402.393055555556</v>
      </c>
      <c r="L357" s="2"/>
      <c r="M357" s="71">
        <v>5.9209545115585301E-2</v>
      </c>
      <c r="N357" s="67">
        <f t="shared" si="5"/>
        <v>8.223547932720178E-2</v>
      </c>
      <c r="P357" s="13"/>
    </row>
    <row r="358" spans="1:16" ht="15.5" x14ac:dyDescent="0.35">
      <c r="A358" s="50" t="s">
        <v>17</v>
      </c>
      <c r="B358" s="52">
        <v>42402</v>
      </c>
      <c r="C358" s="70"/>
      <c r="D358" s="64"/>
      <c r="E358" s="69"/>
      <c r="F358" s="62"/>
      <c r="G358" s="64"/>
      <c r="H358" s="65" t="s">
        <v>500</v>
      </c>
      <c r="I358" s="63">
        <v>109.5</v>
      </c>
      <c r="J358" s="3">
        <v>42401.463194444441</v>
      </c>
      <c r="K358" s="3">
        <v>42402.392361111109</v>
      </c>
      <c r="L358" s="2"/>
      <c r="M358" s="71">
        <v>3.8714499252615803E-2</v>
      </c>
      <c r="N358" s="67">
        <f t="shared" si="5"/>
        <v>7.0653961136023832E-2</v>
      </c>
      <c r="P358" s="13"/>
    </row>
    <row r="359" spans="1:16" ht="15.5" x14ac:dyDescent="0.35">
      <c r="A359" s="50" t="s">
        <v>18</v>
      </c>
      <c r="B359" s="52">
        <v>42402</v>
      </c>
      <c r="C359" s="70"/>
      <c r="D359" s="64"/>
      <c r="E359" s="69"/>
      <c r="F359" s="62"/>
      <c r="G359" s="64"/>
      <c r="H359" s="65" t="s">
        <v>500</v>
      </c>
      <c r="I359" s="63">
        <v>348</v>
      </c>
      <c r="J359" s="3">
        <v>42401.451388888891</v>
      </c>
      <c r="K359" s="3">
        <v>42402.402083333334</v>
      </c>
      <c r="L359" s="2"/>
      <c r="M359" s="71">
        <v>1.3221329437545601E-2</v>
      </c>
      <c r="N359" s="67">
        <f t="shared" si="5"/>
        <v>7.6683710737764477E-2</v>
      </c>
      <c r="P359" s="13"/>
    </row>
    <row r="360" spans="1:16" ht="15.5" x14ac:dyDescent="0.35">
      <c r="A360" s="50" t="s">
        <v>15</v>
      </c>
      <c r="B360" s="52">
        <v>42430</v>
      </c>
      <c r="C360" s="70">
        <v>565.79999999999995</v>
      </c>
      <c r="D360" s="64">
        <v>7.26</v>
      </c>
      <c r="E360" s="69">
        <v>25.9</v>
      </c>
      <c r="F360" s="62">
        <v>-8</v>
      </c>
      <c r="G360" s="64">
        <v>0.05</v>
      </c>
      <c r="H360" s="65" t="s">
        <v>500</v>
      </c>
      <c r="I360" s="63">
        <v>15</v>
      </c>
      <c r="J360" s="2"/>
      <c r="K360" s="2"/>
      <c r="L360" s="2"/>
      <c r="M360" s="71"/>
      <c r="N360" s="67" t="str">
        <f t="shared" si="5"/>
        <v/>
      </c>
      <c r="P360" s="13"/>
    </row>
    <row r="361" spans="1:16" ht="15.5" x14ac:dyDescent="0.35">
      <c r="A361" s="50" t="s">
        <v>16</v>
      </c>
      <c r="B361" s="52">
        <v>42430</v>
      </c>
      <c r="C361" s="50"/>
      <c r="D361" s="2"/>
      <c r="E361" s="51"/>
      <c r="F361" s="62">
        <v>-6.11</v>
      </c>
      <c r="G361" s="64">
        <v>0.04</v>
      </c>
      <c r="H361" s="65" t="s">
        <v>500</v>
      </c>
      <c r="I361" s="63">
        <v>247</v>
      </c>
      <c r="J361" s="3">
        <v>42429.47152777778</v>
      </c>
      <c r="K361" s="3">
        <v>42430.37777777778</v>
      </c>
      <c r="L361" s="2"/>
      <c r="M361" s="71">
        <v>1.7624521072796901E-2</v>
      </c>
      <c r="N361" s="67">
        <f t="shared" si="5"/>
        <v>7.2554278416347234E-2</v>
      </c>
      <c r="P361" s="13"/>
    </row>
    <row r="362" spans="1:16" ht="15.5" x14ac:dyDescent="0.35">
      <c r="A362" s="50" t="s">
        <v>17</v>
      </c>
      <c r="B362" s="52">
        <v>42430</v>
      </c>
      <c r="C362" s="50"/>
      <c r="D362" s="2"/>
      <c r="E362" s="51"/>
      <c r="F362" s="62">
        <v>-7.65</v>
      </c>
      <c r="G362" s="64">
        <v>0.19</v>
      </c>
      <c r="H362" s="65" t="s">
        <v>500</v>
      </c>
      <c r="I362" s="63">
        <v>115</v>
      </c>
      <c r="J362" s="3">
        <v>42419.474305555559</v>
      </c>
      <c r="K362" s="3">
        <v>42430.37777777778</v>
      </c>
      <c r="L362" s="2"/>
      <c r="M362" s="71">
        <v>2.9743328450417099E-3</v>
      </c>
      <c r="N362" s="67">
        <f t="shared" si="5"/>
        <v>5.7008046196632776E-3</v>
      </c>
      <c r="P362" s="13"/>
    </row>
    <row r="363" spans="1:16" ht="15.5" x14ac:dyDescent="0.35">
      <c r="A363" s="50" t="s">
        <v>18</v>
      </c>
      <c r="B363" s="52">
        <v>42430</v>
      </c>
      <c r="C363" s="50"/>
      <c r="D363" s="2"/>
      <c r="E363" s="51"/>
      <c r="F363" s="62">
        <v>-7.09</v>
      </c>
      <c r="G363" s="64">
        <v>0.05</v>
      </c>
      <c r="H363" s="65" t="s">
        <v>500</v>
      </c>
      <c r="I363" s="63">
        <v>341</v>
      </c>
      <c r="J363" s="3">
        <v>42429.479861111111</v>
      </c>
      <c r="K363" s="3">
        <v>42430.369444444441</v>
      </c>
      <c r="L363" s="2"/>
      <c r="M363" s="71">
        <v>1.31147540983606E-2</v>
      </c>
      <c r="N363" s="67">
        <f t="shared" si="5"/>
        <v>7.453551912568275E-2</v>
      </c>
      <c r="P363" s="13"/>
    </row>
    <row r="364" spans="1:16" ht="15.5" x14ac:dyDescent="0.35">
      <c r="A364" s="50" t="s">
        <v>15</v>
      </c>
      <c r="B364" s="52">
        <v>42465</v>
      </c>
      <c r="C364" s="50"/>
      <c r="D364" s="2"/>
      <c r="E364" s="51"/>
      <c r="F364" s="50"/>
      <c r="G364" s="2"/>
      <c r="H364" s="65" t="s">
        <v>500</v>
      </c>
      <c r="I364" s="63">
        <v>18</v>
      </c>
      <c r="J364" s="3">
        <v>42464.496527777781</v>
      </c>
      <c r="K364" s="3">
        <v>42465.36041666667</v>
      </c>
      <c r="L364" s="2"/>
      <c r="M364" s="71">
        <v>0.19196141479099599</v>
      </c>
      <c r="N364" s="67">
        <f t="shared" si="5"/>
        <v>5.7588424437298794E-2</v>
      </c>
      <c r="P364" s="13"/>
    </row>
    <row r="365" spans="1:16" ht="15.5" x14ac:dyDescent="0.35">
      <c r="A365" s="50" t="s">
        <v>16</v>
      </c>
      <c r="B365" s="52">
        <v>42465</v>
      </c>
      <c r="C365" s="50"/>
      <c r="D365" s="2"/>
      <c r="E365" s="51"/>
      <c r="F365" s="50"/>
      <c r="G365" s="2"/>
      <c r="H365" s="65" t="s">
        <v>500</v>
      </c>
      <c r="I365" s="63">
        <v>469</v>
      </c>
      <c r="J365" s="3">
        <v>42464.484722222223</v>
      </c>
      <c r="K365" s="3">
        <v>42465.365277777775</v>
      </c>
      <c r="L365" s="2"/>
      <c r="M365" s="71">
        <v>6.1514195583596103E-3</v>
      </c>
      <c r="N365" s="67">
        <f t="shared" si="5"/>
        <v>4.808359621451095E-2</v>
      </c>
      <c r="P365" s="13"/>
    </row>
    <row r="366" spans="1:16" ht="15.5" x14ac:dyDescent="0.35">
      <c r="A366" s="50" t="s">
        <v>17</v>
      </c>
      <c r="B366" s="52">
        <v>42465</v>
      </c>
      <c r="C366" s="50"/>
      <c r="D366" s="2"/>
      <c r="E366" s="51"/>
      <c r="F366" s="50"/>
      <c r="G366" s="2"/>
      <c r="H366" s="65" t="s">
        <v>500</v>
      </c>
      <c r="I366" s="63">
        <v>122</v>
      </c>
      <c r="J366" s="3">
        <v>42464.474999999999</v>
      </c>
      <c r="K366" s="3">
        <v>42465.365277777775</v>
      </c>
      <c r="L366" s="2"/>
      <c r="M366" s="71">
        <v>3.2137285491419601E-2</v>
      </c>
      <c r="N366" s="67">
        <f t="shared" si="5"/>
        <v>6.5345813832553182E-2</v>
      </c>
      <c r="P366" s="13"/>
    </row>
    <row r="367" spans="1:16" ht="15.5" x14ac:dyDescent="0.35">
      <c r="A367" s="50" t="s">
        <v>18</v>
      </c>
      <c r="B367" s="52">
        <v>42465</v>
      </c>
      <c r="C367" s="50"/>
      <c r="D367" s="2"/>
      <c r="E367" s="51"/>
      <c r="F367" s="50"/>
      <c r="G367" s="2"/>
      <c r="H367" s="65" t="s">
        <v>500</v>
      </c>
      <c r="I367" s="63">
        <v>371</v>
      </c>
      <c r="J367" s="3">
        <v>42464.479166666664</v>
      </c>
      <c r="K367" s="3">
        <v>42465.375694444447</v>
      </c>
      <c r="L367" s="2"/>
      <c r="M367" s="71">
        <v>1.1618900077459301E-2</v>
      </c>
      <c r="N367" s="67">
        <f t="shared" si="5"/>
        <v>7.1843532145623348E-2</v>
      </c>
      <c r="P367" s="13"/>
    </row>
    <row r="368" spans="1:16" ht="15.5" x14ac:dyDescent="0.35">
      <c r="A368" s="50" t="s">
        <v>15</v>
      </c>
      <c r="B368" s="52">
        <v>42500</v>
      </c>
      <c r="C368" s="50"/>
      <c r="D368" s="2"/>
      <c r="E368" s="51"/>
      <c r="F368" s="50"/>
      <c r="G368" s="2"/>
      <c r="H368" s="65" t="s">
        <v>500</v>
      </c>
      <c r="I368" s="63">
        <v>23</v>
      </c>
      <c r="J368" s="3">
        <v>42499.438194444447</v>
      </c>
      <c r="K368" s="3">
        <v>42500.372916666667</v>
      </c>
      <c r="L368" s="2"/>
      <c r="M368" s="71">
        <v>9.5393759286775598E-2</v>
      </c>
      <c r="N368" s="67">
        <f t="shared" si="5"/>
        <v>3.6567607726597312E-2</v>
      </c>
      <c r="P368" s="13"/>
    </row>
    <row r="369" spans="1:16" ht="15.5" x14ac:dyDescent="0.35">
      <c r="A369" s="50" t="s">
        <v>16</v>
      </c>
      <c r="B369" s="52">
        <v>42500</v>
      </c>
      <c r="C369" s="50"/>
      <c r="D369" s="2"/>
      <c r="E369" s="51"/>
      <c r="F369" s="50"/>
      <c r="G369" s="2"/>
      <c r="H369" s="65" t="s">
        <v>500</v>
      </c>
      <c r="I369" s="63"/>
      <c r="J369" s="3">
        <v>42499.415972222225</v>
      </c>
      <c r="K369" s="3">
        <v>42500.395138888889</v>
      </c>
      <c r="L369" s="2"/>
      <c r="M369" s="71">
        <v>9.9290780141843803E-4</v>
      </c>
      <c r="N369" s="67" t="str">
        <f t="shared" si="5"/>
        <v/>
      </c>
      <c r="P369" s="13"/>
    </row>
    <row r="370" spans="1:16" ht="15.5" x14ac:dyDescent="0.35">
      <c r="A370" s="50" t="s">
        <v>17</v>
      </c>
      <c r="B370" s="52">
        <v>42500</v>
      </c>
      <c r="C370" s="50"/>
      <c r="D370" s="2"/>
      <c r="E370" s="51"/>
      <c r="F370" s="50"/>
      <c r="G370" s="2"/>
      <c r="H370" s="65" t="s">
        <v>500</v>
      </c>
      <c r="I370" s="63">
        <v>135</v>
      </c>
      <c r="J370" s="3">
        <v>42499.414583333331</v>
      </c>
      <c r="K370" s="3">
        <v>42500.385416666664</v>
      </c>
      <c r="L370" s="2"/>
      <c r="M370" s="71">
        <v>3.0758226037195999E-2</v>
      </c>
      <c r="N370" s="67">
        <f t="shared" si="5"/>
        <v>6.9206008583690998E-2</v>
      </c>
      <c r="P370" s="13"/>
    </row>
    <row r="371" spans="1:16" ht="15.5" x14ac:dyDescent="0.35">
      <c r="A371" s="50" t="s">
        <v>18</v>
      </c>
      <c r="B371" s="52">
        <v>42500</v>
      </c>
      <c r="C371" s="50"/>
      <c r="D371" s="2"/>
      <c r="E371" s="51"/>
      <c r="F371" s="50"/>
      <c r="G371" s="2"/>
      <c r="H371" s="65" t="s">
        <v>500</v>
      </c>
      <c r="I371" s="63">
        <v>393</v>
      </c>
      <c r="J371" s="3">
        <v>42499.431250000001</v>
      </c>
      <c r="K371" s="3">
        <v>42500.390277777777</v>
      </c>
      <c r="L371" s="2"/>
      <c r="M371" s="71">
        <v>1.2309920347574201E-2</v>
      </c>
      <c r="N371" s="67">
        <f t="shared" si="5"/>
        <v>8.0629978276611017E-2</v>
      </c>
      <c r="P371" s="13"/>
    </row>
    <row r="372" spans="1:16" ht="15.5" x14ac:dyDescent="0.35">
      <c r="A372" s="50" t="s">
        <v>15</v>
      </c>
      <c r="B372" s="52">
        <v>42543</v>
      </c>
      <c r="C372" s="50"/>
      <c r="D372" s="2"/>
      <c r="E372" s="51"/>
      <c r="F372" s="50"/>
      <c r="G372" s="2"/>
      <c r="H372" s="65" t="s">
        <v>500</v>
      </c>
      <c r="I372" s="50"/>
      <c r="J372" s="3">
        <v>42542.390972222223</v>
      </c>
      <c r="K372" s="3">
        <v>42543.376388888886</v>
      </c>
      <c r="L372" s="2"/>
      <c r="M372" s="71">
        <v>0.15708245243128899</v>
      </c>
      <c r="N372" s="67" t="str">
        <f t="shared" si="5"/>
        <v/>
      </c>
      <c r="P372" s="13"/>
    </row>
    <row r="373" spans="1:16" ht="15.5" x14ac:dyDescent="0.35">
      <c r="A373" s="50" t="s">
        <v>16</v>
      </c>
      <c r="B373" s="52">
        <v>42543</v>
      </c>
      <c r="C373" s="50"/>
      <c r="D373" s="2"/>
      <c r="E373" s="51"/>
      <c r="F373" s="50"/>
      <c r="G373" s="2"/>
      <c r="H373" s="65" t="s">
        <v>500</v>
      </c>
      <c r="I373" s="50"/>
      <c r="J373" s="3">
        <v>42542.418055555558</v>
      </c>
      <c r="K373" s="3">
        <v>42543.386805555558</v>
      </c>
      <c r="L373" s="2"/>
      <c r="M373" s="71">
        <v>1.8637992831541199E-3</v>
      </c>
      <c r="N373" s="67" t="str">
        <f t="shared" si="5"/>
        <v/>
      </c>
      <c r="P373" s="13"/>
    </row>
    <row r="374" spans="1:16" ht="15.5" x14ac:dyDescent="0.35">
      <c r="A374" s="50" t="s">
        <v>17</v>
      </c>
      <c r="B374" s="52">
        <v>42543</v>
      </c>
      <c r="C374" s="50"/>
      <c r="D374" s="2"/>
      <c r="E374" s="51"/>
      <c r="F374" s="50"/>
      <c r="G374" s="2"/>
      <c r="H374" s="65" t="s">
        <v>500</v>
      </c>
      <c r="I374" s="50"/>
      <c r="J374" s="3">
        <v>42542.418055555558</v>
      </c>
      <c r="K374" s="3">
        <v>42543.386805555558</v>
      </c>
      <c r="L374" s="2"/>
      <c r="M374" s="71">
        <v>3.0179211469533999E-2</v>
      </c>
      <c r="N374" s="67" t="str">
        <f t="shared" si="5"/>
        <v/>
      </c>
      <c r="P374" s="13"/>
    </row>
    <row r="375" spans="1:16" ht="15.5" x14ac:dyDescent="0.35">
      <c r="A375" s="50" t="s">
        <v>18</v>
      </c>
      <c r="B375" s="52">
        <v>42543</v>
      </c>
      <c r="C375" s="50"/>
      <c r="D375" s="2"/>
      <c r="E375" s="51"/>
      <c r="F375" s="50"/>
      <c r="G375" s="2"/>
      <c r="H375" s="65" t="s">
        <v>500</v>
      </c>
      <c r="I375" s="50"/>
      <c r="J375" s="3">
        <v>42542.407638888886</v>
      </c>
      <c r="K375" s="3">
        <v>42543.404166666667</v>
      </c>
      <c r="L375" s="2"/>
      <c r="M375" s="71">
        <v>1.1916376306620201E-2</v>
      </c>
      <c r="N375" s="67" t="str">
        <f t="shared" si="5"/>
        <v/>
      </c>
      <c r="P375" s="13"/>
    </row>
    <row r="376" spans="1:16" ht="15.5" x14ac:dyDescent="0.35">
      <c r="A376" s="50" t="s">
        <v>15</v>
      </c>
      <c r="B376" s="52">
        <v>42577</v>
      </c>
      <c r="C376" s="50"/>
      <c r="D376" s="2"/>
      <c r="E376" s="51"/>
      <c r="F376" s="50"/>
      <c r="G376" s="2"/>
      <c r="H376" s="65" t="s">
        <v>500</v>
      </c>
      <c r="I376" s="50"/>
      <c r="J376" s="3">
        <v>42576.413888888892</v>
      </c>
      <c r="K376" s="3">
        <v>42577.384027777778</v>
      </c>
      <c r="L376" s="2"/>
      <c r="M376" s="71">
        <v>0.14395132426628399</v>
      </c>
      <c r="N376" s="67" t="str">
        <f t="shared" si="5"/>
        <v/>
      </c>
      <c r="P376" s="13"/>
    </row>
    <row r="377" spans="1:16" ht="15.5" x14ac:dyDescent="0.35">
      <c r="A377" s="50" t="s">
        <v>16</v>
      </c>
      <c r="B377" s="52">
        <v>42577</v>
      </c>
      <c r="C377" s="50"/>
      <c r="D377" s="2"/>
      <c r="E377" s="51"/>
      <c r="F377" s="50"/>
      <c r="G377" s="2"/>
      <c r="H377" s="65" t="s">
        <v>500</v>
      </c>
      <c r="I377" s="50"/>
      <c r="J377" s="3">
        <v>42576.440972222219</v>
      </c>
      <c r="K377" s="3">
        <v>42577.386111111111</v>
      </c>
      <c r="L377" s="2"/>
      <c r="M377" s="71">
        <v>7.3475385745776206E-5</v>
      </c>
      <c r="N377" s="67" t="str">
        <f t="shared" si="5"/>
        <v/>
      </c>
      <c r="P377" s="13"/>
    </row>
    <row r="378" spans="1:16" ht="15.5" x14ac:dyDescent="0.35">
      <c r="A378" s="50" t="s">
        <v>17</v>
      </c>
      <c r="B378" s="52">
        <v>42577</v>
      </c>
      <c r="C378" s="50"/>
      <c r="D378" s="2"/>
      <c r="E378" s="51"/>
      <c r="F378" s="50"/>
      <c r="G378" s="2"/>
      <c r="H378" s="65" t="s">
        <v>500</v>
      </c>
      <c r="I378" s="50"/>
      <c r="J378" s="3">
        <v>42576.440972222219</v>
      </c>
      <c r="K378" s="3">
        <v>42577.386805555558</v>
      </c>
      <c r="L378" s="2"/>
      <c r="M378" s="71">
        <v>2.0484581497797302E-2</v>
      </c>
      <c r="N378" s="67" t="str">
        <f t="shared" si="5"/>
        <v/>
      </c>
      <c r="P378" s="13"/>
    </row>
    <row r="379" spans="1:16" ht="15.5" x14ac:dyDescent="0.35">
      <c r="A379" s="50" t="s">
        <v>18</v>
      </c>
      <c r="B379" s="52">
        <v>42577</v>
      </c>
      <c r="C379" s="50"/>
      <c r="D379" s="2"/>
      <c r="E379" s="51"/>
      <c r="F379" s="50"/>
      <c r="G379" s="2"/>
      <c r="H379" s="65" t="s">
        <v>500</v>
      </c>
      <c r="I379" s="50"/>
      <c r="J379" s="3">
        <v>42576.427777777775</v>
      </c>
      <c r="K379" s="3">
        <v>42577.388888888891</v>
      </c>
      <c r="L379" s="2"/>
      <c r="M379" s="71">
        <v>1.0043352601156E-2</v>
      </c>
      <c r="N379" s="67" t="str">
        <f t="shared" si="5"/>
        <v/>
      </c>
      <c r="P379" s="13"/>
    </row>
    <row r="380" spans="1:16" ht="15.5" x14ac:dyDescent="0.35">
      <c r="A380" s="50" t="s">
        <v>15</v>
      </c>
      <c r="B380" s="52">
        <v>42612</v>
      </c>
      <c r="C380" s="50"/>
      <c r="D380" s="2"/>
      <c r="E380" s="51"/>
      <c r="F380" s="50"/>
      <c r="G380" s="2"/>
      <c r="H380" s="65" t="s">
        <v>500</v>
      </c>
      <c r="I380" s="50"/>
      <c r="J380" s="3">
        <v>42611.463888888888</v>
      </c>
      <c r="K380" s="3">
        <v>42612.440972222219</v>
      </c>
      <c r="L380" s="2"/>
      <c r="M380" s="71">
        <v>9.0476190476190405E-2</v>
      </c>
      <c r="N380" s="67" t="str">
        <f t="shared" si="5"/>
        <v/>
      </c>
      <c r="P380" s="13"/>
    </row>
    <row r="381" spans="1:16" ht="15.5" x14ac:dyDescent="0.35">
      <c r="A381" s="50" t="s">
        <v>16</v>
      </c>
      <c r="B381" s="52">
        <v>42612</v>
      </c>
      <c r="C381" s="50"/>
      <c r="D381" s="2"/>
      <c r="E381" s="51"/>
      <c r="F381" s="50"/>
      <c r="G381" s="2"/>
      <c r="H381" s="65" t="s">
        <v>500</v>
      </c>
      <c r="I381" s="50"/>
      <c r="J381" s="3">
        <v>42611.481944444444</v>
      </c>
      <c r="K381" s="3">
        <v>42612.424305555556</v>
      </c>
      <c r="L381" s="2"/>
      <c r="M381" s="71">
        <v>5.1068533529845202E-2</v>
      </c>
      <c r="N381" s="67" t="str">
        <f t="shared" si="5"/>
        <v/>
      </c>
      <c r="P381" s="13"/>
    </row>
    <row r="382" spans="1:16" ht="15.5" x14ac:dyDescent="0.35">
      <c r="A382" s="50" t="s">
        <v>17</v>
      </c>
      <c r="B382" s="52">
        <v>42612</v>
      </c>
      <c r="C382" s="50"/>
      <c r="D382" s="2"/>
      <c r="E382" s="51"/>
      <c r="F382" s="50"/>
      <c r="G382" s="2"/>
      <c r="H382" s="65" t="s">
        <v>500</v>
      </c>
      <c r="I382" s="50"/>
      <c r="J382" s="3">
        <v>42611.481944444444</v>
      </c>
      <c r="K382" s="3">
        <v>42612.424305555556</v>
      </c>
      <c r="L382" s="2"/>
      <c r="M382" s="71">
        <v>3.4929992630803201E-2</v>
      </c>
      <c r="N382" s="67" t="str">
        <f t="shared" si="5"/>
        <v/>
      </c>
      <c r="P382" s="13"/>
    </row>
    <row r="383" spans="1:16" ht="15.5" x14ac:dyDescent="0.35">
      <c r="A383" s="53" t="s">
        <v>18</v>
      </c>
      <c r="B383" s="54">
        <v>42612</v>
      </c>
      <c r="C383" s="53"/>
      <c r="D383" s="55"/>
      <c r="E383" s="56"/>
      <c r="F383" s="53"/>
      <c r="G383" s="55"/>
      <c r="H383" s="66" t="s">
        <v>500</v>
      </c>
      <c r="I383" s="53"/>
      <c r="J383" s="57">
        <v>42611.474305555559</v>
      </c>
      <c r="K383" s="57">
        <v>42612.425694444442</v>
      </c>
      <c r="L383" s="55"/>
      <c r="M383" s="72">
        <v>1.53284671532846E-2</v>
      </c>
      <c r="N383" s="68" t="str">
        <f t="shared" si="5"/>
        <v/>
      </c>
      <c r="P383" s="13"/>
    </row>
  </sheetData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9"/>
  <sheetViews>
    <sheetView tabSelected="1" topLeftCell="AA61" zoomScaleNormal="100" workbookViewId="0">
      <selection activeCell="AA61" sqref="AA61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9" width="10.81640625" style="21" customWidth="1"/>
    <col min="10" max="10" width="4.36328125" style="21" bestFit="1" customWidth="1"/>
    <col min="11" max="12" width="4.36328125" style="21" customWidth="1"/>
    <col min="13" max="13" width="10.81640625" style="21" bestFit="1" customWidth="1"/>
    <col min="14" max="17" width="10.81640625" style="21" customWidth="1"/>
    <col min="18" max="18" width="10.08984375" style="21" bestFit="1" customWidth="1"/>
    <col min="19" max="19" width="11" style="21" bestFit="1" customWidth="1"/>
    <col min="20" max="20" width="17.6328125" style="21" bestFit="1" customWidth="1"/>
    <col min="21" max="21" width="17.6328125" style="21" customWidth="1"/>
    <col min="22" max="22" width="6.54296875" style="21" bestFit="1" customWidth="1"/>
    <col min="23" max="23" width="6.54296875" style="21" customWidth="1"/>
    <col min="24" max="24" width="17.36328125" style="21" bestFit="1" customWidth="1"/>
    <col min="25" max="25" width="17.6328125" style="21" bestFit="1" customWidth="1"/>
    <col min="26" max="26" width="20" style="21" bestFit="1" customWidth="1"/>
    <col min="27" max="27" width="17.7265625" style="21" bestFit="1" customWidth="1"/>
    <col min="28" max="28" width="17.7265625" style="21" customWidth="1"/>
    <col min="29" max="29" width="14.08984375" style="21" bestFit="1" customWidth="1"/>
    <col min="30" max="33" width="14.08984375" style="21" customWidth="1"/>
    <col min="34" max="34" width="8.36328125" style="21" bestFit="1" customWidth="1"/>
    <col min="35" max="35" width="13.08984375" style="21" bestFit="1" customWidth="1"/>
    <col min="36" max="36" width="13.08984375" style="21" customWidth="1"/>
    <col min="37" max="37" width="8.81640625" style="21" bestFit="1" customWidth="1"/>
    <col min="38" max="38" width="8.81640625" style="21" customWidth="1"/>
    <col min="39" max="39" width="23.7265625" style="21" bestFit="1" customWidth="1"/>
    <col min="40" max="40" width="22.54296875" style="21" bestFit="1" customWidth="1"/>
    <col min="41" max="41" width="25" style="21" bestFit="1" customWidth="1"/>
    <col min="42" max="42" width="8.36328125" style="21" bestFit="1" customWidth="1"/>
    <col min="43" max="43" width="9" style="21" bestFit="1" customWidth="1"/>
    <col min="44" max="44" width="23.7265625" style="21" bestFit="1" customWidth="1"/>
    <col min="45" max="45" width="25" style="21" bestFit="1" customWidth="1"/>
    <col min="46" max="46" width="26.453125" style="21" bestFit="1" customWidth="1"/>
    <col min="47" max="63" width="9.26953125" style="21" bestFit="1" customWidth="1"/>
    <col min="64" max="16384" width="9.1796875" style="21"/>
  </cols>
  <sheetData>
    <row r="1" spans="1:63" ht="15" thickBot="1" x14ac:dyDescent="0.4">
      <c r="A1" s="123" t="s">
        <v>470</v>
      </c>
      <c r="B1" s="124"/>
      <c r="C1" s="124"/>
      <c r="D1" s="124"/>
      <c r="E1" s="125"/>
      <c r="F1" s="126" t="s">
        <v>471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5"/>
      <c r="S1" s="126" t="s">
        <v>19</v>
      </c>
      <c r="T1" s="124"/>
      <c r="U1" s="124"/>
      <c r="V1" s="124"/>
      <c r="W1" s="124"/>
      <c r="X1" s="124"/>
      <c r="Y1" s="124"/>
      <c r="Z1" s="125"/>
      <c r="AA1" s="126" t="s">
        <v>501</v>
      </c>
      <c r="AB1" s="124"/>
      <c r="AC1" s="124"/>
      <c r="AD1" s="124"/>
      <c r="AE1" s="124"/>
      <c r="AF1" s="124"/>
      <c r="AG1" s="124"/>
      <c r="AH1" s="125"/>
      <c r="AI1" s="126" t="s">
        <v>32</v>
      </c>
      <c r="AJ1" s="124"/>
      <c r="AK1" s="124"/>
      <c r="AL1" s="124"/>
      <c r="AM1" s="124"/>
      <c r="AN1" s="124"/>
      <c r="AO1" s="125"/>
      <c r="AP1" s="126" t="s">
        <v>34</v>
      </c>
      <c r="AQ1" s="124"/>
      <c r="AR1" s="124"/>
      <c r="AS1" s="124"/>
      <c r="AT1" s="127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3" s="25" customFormat="1" x14ac:dyDescent="0.35">
      <c r="A2" s="100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113" t="s">
        <v>505</v>
      </c>
      <c r="I2" s="113" t="s">
        <v>506</v>
      </c>
      <c r="J2" s="23" t="s">
        <v>6</v>
      </c>
      <c r="K2" s="113" t="s">
        <v>507</v>
      </c>
      <c r="L2" s="113" t="s">
        <v>508</v>
      </c>
      <c r="M2" s="23" t="s">
        <v>7</v>
      </c>
      <c r="N2" s="113" t="s">
        <v>509</v>
      </c>
      <c r="O2" s="113" t="s">
        <v>510</v>
      </c>
      <c r="P2" s="113" t="s">
        <v>8</v>
      </c>
      <c r="Q2" s="113" t="s">
        <v>511</v>
      </c>
      <c r="R2" s="113" t="s">
        <v>512</v>
      </c>
      <c r="S2" s="22" t="s">
        <v>4</v>
      </c>
      <c r="T2" s="23" t="s">
        <v>30</v>
      </c>
      <c r="U2" s="113" t="s">
        <v>513</v>
      </c>
      <c r="V2" s="23" t="s">
        <v>31</v>
      </c>
      <c r="W2" s="113" t="s">
        <v>515</v>
      </c>
      <c r="X2" s="23" t="s">
        <v>478</v>
      </c>
      <c r="Y2" s="23" t="s">
        <v>477</v>
      </c>
      <c r="Z2" s="24" t="s">
        <v>479</v>
      </c>
      <c r="AA2" s="22" t="s">
        <v>476</v>
      </c>
      <c r="AB2" s="113" t="s">
        <v>516</v>
      </c>
      <c r="AC2" s="23" t="s">
        <v>480</v>
      </c>
      <c r="AD2" s="113" t="s">
        <v>517</v>
      </c>
      <c r="AE2" s="113" t="s">
        <v>518</v>
      </c>
      <c r="AF2" s="113" t="s">
        <v>9</v>
      </c>
      <c r="AG2" s="113" t="s">
        <v>519</v>
      </c>
      <c r="AH2" s="114" t="s">
        <v>520</v>
      </c>
      <c r="AI2" s="22" t="s">
        <v>489</v>
      </c>
      <c r="AJ2" s="113" t="s">
        <v>521</v>
      </c>
      <c r="AK2" s="23" t="s">
        <v>493</v>
      </c>
      <c r="AL2" s="113" t="s">
        <v>522</v>
      </c>
      <c r="AM2" s="23" t="s">
        <v>481</v>
      </c>
      <c r="AN2" s="23" t="s">
        <v>482</v>
      </c>
      <c r="AO2" s="24" t="s">
        <v>483</v>
      </c>
      <c r="AP2" s="22" t="s">
        <v>10</v>
      </c>
      <c r="AQ2" s="23" t="s">
        <v>11</v>
      </c>
      <c r="AR2" s="23" t="s">
        <v>12</v>
      </c>
      <c r="AS2" s="23" t="s">
        <v>13</v>
      </c>
      <c r="AT2" s="97" t="s">
        <v>14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s="25" customFormat="1" ht="18" thickBot="1" x14ac:dyDescent="0.4">
      <c r="A3" s="88" t="s">
        <v>20</v>
      </c>
      <c r="B3" s="83" t="s">
        <v>20</v>
      </c>
      <c r="C3" s="83" t="s">
        <v>20</v>
      </c>
      <c r="D3" s="83"/>
      <c r="E3" s="84" t="s">
        <v>21</v>
      </c>
      <c r="F3" s="94" t="s">
        <v>24</v>
      </c>
      <c r="G3" s="85" t="s">
        <v>25</v>
      </c>
      <c r="H3" s="85" t="s">
        <v>25</v>
      </c>
      <c r="I3" s="85" t="s">
        <v>20</v>
      </c>
      <c r="J3" s="85" t="s">
        <v>20</v>
      </c>
      <c r="K3" s="85" t="s">
        <v>20</v>
      </c>
      <c r="L3" s="85" t="s">
        <v>20</v>
      </c>
      <c r="M3" s="85" t="s">
        <v>26</v>
      </c>
      <c r="N3" s="85" t="s">
        <v>26</v>
      </c>
      <c r="O3" s="85" t="s">
        <v>20</v>
      </c>
      <c r="P3" s="85" t="s">
        <v>28</v>
      </c>
      <c r="Q3" s="85" t="s">
        <v>28</v>
      </c>
      <c r="R3" s="85" t="s">
        <v>20</v>
      </c>
      <c r="S3" s="94" t="s">
        <v>29</v>
      </c>
      <c r="T3" s="94" t="s">
        <v>514</v>
      </c>
      <c r="U3" s="94" t="s">
        <v>514</v>
      </c>
      <c r="V3" s="86" t="s">
        <v>20</v>
      </c>
      <c r="W3" s="86" t="s">
        <v>20</v>
      </c>
      <c r="X3" s="85" t="s">
        <v>22</v>
      </c>
      <c r="Y3" s="85" t="s">
        <v>22</v>
      </c>
      <c r="Z3" s="99" t="s">
        <v>23</v>
      </c>
      <c r="AA3" s="98" t="s">
        <v>23</v>
      </c>
      <c r="AB3" s="85" t="s">
        <v>23</v>
      </c>
      <c r="AC3" s="85" t="s">
        <v>22</v>
      </c>
      <c r="AD3" s="85" t="s">
        <v>22</v>
      </c>
      <c r="AE3" s="85" t="s">
        <v>20</v>
      </c>
      <c r="AF3" s="85" t="s">
        <v>33</v>
      </c>
      <c r="AG3" s="85" t="s">
        <v>33</v>
      </c>
      <c r="AH3" s="85" t="s">
        <v>20</v>
      </c>
      <c r="AI3" s="85" t="s">
        <v>20</v>
      </c>
      <c r="AJ3" s="102" t="s">
        <v>20</v>
      </c>
      <c r="AK3" s="85" t="s">
        <v>22</v>
      </c>
      <c r="AL3" s="93" t="s">
        <v>22</v>
      </c>
      <c r="AM3" s="85" t="s">
        <v>22</v>
      </c>
      <c r="AN3" s="85" t="s">
        <v>22</v>
      </c>
      <c r="AO3" s="99" t="s">
        <v>22</v>
      </c>
      <c r="AP3" s="94" t="s">
        <v>33</v>
      </c>
      <c r="AQ3" s="92" t="s">
        <v>33</v>
      </c>
      <c r="AR3" s="85" t="s">
        <v>22</v>
      </c>
      <c r="AS3" s="85" t="s">
        <v>22</v>
      </c>
      <c r="AT3" s="90" t="s">
        <v>22</v>
      </c>
      <c r="AU3" s="27"/>
      <c r="AV3" s="26"/>
      <c r="AW3" s="23"/>
      <c r="AX3" s="23"/>
      <c r="AY3" s="26"/>
      <c r="AZ3" s="40"/>
      <c r="BA3" s="26"/>
      <c r="BB3" s="27"/>
      <c r="BC3" s="27"/>
      <c r="BD3" s="27"/>
      <c r="BE3" s="27"/>
      <c r="BF3" s="27"/>
      <c r="BG3" s="23"/>
      <c r="BH3" s="23"/>
      <c r="BI3" s="27"/>
      <c r="BJ3" s="27"/>
      <c r="BK3" s="27"/>
    </row>
    <row r="4" spans="1:63" s="30" customFormat="1" x14ac:dyDescent="0.35">
      <c r="A4" s="116" t="s">
        <v>17</v>
      </c>
      <c r="B4" s="115">
        <v>39675.5</v>
      </c>
      <c r="C4" s="115">
        <v>39713.478472222225</v>
      </c>
      <c r="D4" s="115">
        <v>39694.489236111112</v>
      </c>
      <c r="E4" s="65">
        <v>37.978472222222202</v>
      </c>
      <c r="F4" s="70">
        <v>2470.5555555555502</v>
      </c>
      <c r="G4" s="73">
        <v>26.5</v>
      </c>
      <c r="H4" s="73">
        <v>0</v>
      </c>
      <c r="I4" s="73">
        <v>1</v>
      </c>
      <c r="J4" s="73"/>
      <c r="K4" s="73">
        <v>0</v>
      </c>
      <c r="L4" s="73">
        <v>1</v>
      </c>
      <c r="M4" s="73">
        <v>29.5</v>
      </c>
      <c r="N4" s="73">
        <v>2.25</v>
      </c>
      <c r="O4" s="73">
        <v>2</v>
      </c>
      <c r="P4" s="73">
        <v>0.14068914956011699</v>
      </c>
      <c r="Q4" s="73">
        <v>5.5565445707592198E-2</v>
      </c>
      <c r="R4" s="73">
        <v>2</v>
      </c>
      <c r="S4" s="61">
        <v>3.0193420980452199E-3</v>
      </c>
      <c r="T4" s="64">
        <f>S4/24/(1/100)/100.09*1000000</f>
        <v>125.69279723437319</v>
      </c>
      <c r="U4" s="73">
        <v>21.967022706923</v>
      </c>
      <c r="V4" s="76">
        <f>IF(T4&gt;0,LOG10(T4),"")</f>
        <v>2.0993103913614375</v>
      </c>
      <c r="W4" s="76">
        <v>6.0151874204666202E-2</v>
      </c>
      <c r="X4" s="64">
        <v>-13.350110476699999</v>
      </c>
      <c r="Y4" s="64">
        <v>-8.5408951669000004</v>
      </c>
      <c r="Z4" s="65">
        <v>22.1051057634911</v>
      </c>
      <c r="AA4" s="128">
        <v>-5.7</v>
      </c>
      <c r="AB4" s="111">
        <v>0</v>
      </c>
      <c r="AC4" s="64">
        <f>(AA4-30.91)/1.03091</f>
        <v>-35.512314363038477</v>
      </c>
      <c r="AD4" s="111">
        <v>0</v>
      </c>
      <c r="AE4" s="109">
        <v>2</v>
      </c>
      <c r="AF4" s="81">
        <v>1.9922654690618701E-3</v>
      </c>
      <c r="AG4" s="81">
        <v>2.49500998003992E-5</v>
      </c>
      <c r="AH4" s="51">
        <v>2</v>
      </c>
      <c r="AI4" s="62">
        <v>28.586875467148101</v>
      </c>
      <c r="AJ4" s="64">
        <f>1000*SQRT(((0.08*2)/(1000+Y4))^2+((0.1*2/1.03086/SQRT(AE4))/(1000+AC4))^2)</f>
        <v>0.21511598602922222</v>
      </c>
      <c r="AK4" s="64">
        <f>IF(AND(Y4&lt;&gt;"",AC4&lt;&gt;""),Y4-AC4,"")</f>
        <v>26.971419196138477</v>
      </c>
      <c r="AL4" s="64">
        <f>SQRT((0.08*2)^2+(0.1*2/1.03086/SQRT(AE4))^2)</f>
        <v>0.21076165849899486</v>
      </c>
      <c r="AM4" s="64">
        <f>(EXP(15.63/(G4+273.15)-0.02329))*(1000+AC4)-1000</f>
        <v>-7.2608715758456128</v>
      </c>
      <c r="AN4" s="64">
        <f>(EXP(18.03/(G4+273.15)-0.03242))*(1000+AC4)-1000</f>
        <v>-8.3727672607927843</v>
      </c>
      <c r="AO4" s="65">
        <f>(EXP(17.4/(G4+273.15)-0.0286))*(1000+AC4)-1000</f>
        <v>-6.6681372727849748</v>
      </c>
      <c r="AP4" s="61">
        <v>1.1761694417758901E-3</v>
      </c>
      <c r="AQ4" s="75">
        <v>8.1609602728598401E-4</v>
      </c>
      <c r="AR4" s="31">
        <v>-9.3007000000000009</v>
      </c>
      <c r="AS4" s="31">
        <v>-8.2017000000000007</v>
      </c>
      <c r="AT4" s="91">
        <v>-7.6161000000000003</v>
      </c>
      <c r="AU4" s="31"/>
      <c r="AV4" s="31"/>
      <c r="AW4" s="32"/>
      <c r="AX4" s="32"/>
      <c r="AY4" s="21"/>
      <c r="AZ4" s="31"/>
      <c r="BA4" s="31"/>
      <c r="BB4" s="31"/>
      <c r="BC4" s="31"/>
      <c r="BD4" s="31"/>
      <c r="BE4" s="31"/>
      <c r="BF4" s="31"/>
      <c r="BG4" s="33"/>
      <c r="BH4" s="32"/>
      <c r="BI4" s="31"/>
      <c r="BJ4" s="31"/>
      <c r="BK4" s="31"/>
    </row>
    <row r="5" spans="1:63" s="30" customFormat="1" x14ac:dyDescent="0.35">
      <c r="A5" s="116" t="s">
        <v>17</v>
      </c>
      <c r="B5" s="115">
        <v>39714.45416666667</v>
      </c>
      <c r="C5" s="115">
        <v>39741.453472222223</v>
      </c>
      <c r="D5" s="115">
        <v>39727.953819444447</v>
      </c>
      <c r="E5" s="65">
        <v>26.999305555555502</v>
      </c>
      <c r="F5" s="70"/>
      <c r="G5" s="73">
        <v>26.5</v>
      </c>
      <c r="H5" s="110">
        <v>0.55000000000000004</v>
      </c>
      <c r="I5" s="106">
        <v>2</v>
      </c>
      <c r="J5" s="64"/>
      <c r="K5" s="111">
        <v>2.50000000000003E-2</v>
      </c>
      <c r="L5" s="106">
        <v>2</v>
      </c>
      <c r="M5" s="73">
        <v>31.5</v>
      </c>
      <c r="N5" s="73">
        <v>2.2730302828309701</v>
      </c>
      <c r="O5" s="106">
        <v>3</v>
      </c>
      <c r="P5" s="71">
        <v>0.12730974890941099</v>
      </c>
      <c r="Q5" s="111">
        <v>4.6474265196855498E-2</v>
      </c>
      <c r="R5" s="105">
        <v>3</v>
      </c>
      <c r="S5" s="61">
        <v>4.65345302091118E-3</v>
      </c>
      <c r="T5" s="64">
        <f t="shared" ref="T5:T68" si="0">S5/24/(1/100)/100.09*1000000</f>
        <v>193.71952829583293</v>
      </c>
      <c r="U5" s="73">
        <v>3.17594584662818</v>
      </c>
      <c r="V5" s="76">
        <f t="shared" ref="V5:V68" si="1">IF(T5&gt;0,LOG10(T5),"")</f>
        <v>2.287173402875192</v>
      </c>
      <c r="W5" s="76">
        <v>6.3500095198343195E-2</v>
      </c>
      <c r="X5" s="64">
        <v>-12.7194239559999</v>
      </c>
      <c r="Y5" s="64">
        <v>-8.4301665494000009</v>
      </c>
      <c r="Z5" s="65">
        <v>22.219257002557999</v>
      </c>
      <c r="AA5" s="62">
        <v>-5.75</v>
      </c>
      <c r="AB5" s="111">
        <v>4.9999999999999802E-2</v>
      </c>
      <c r="AC5" s="64">
        <f t="shared" ref="AC5:AC68" si="2">(AA5-30.92)/1.03092</f>
        <v>-35.570170333294534</v>
      </c>
      <c r="AD5" s="111">
        <v>4.8500839064515626E-2</v>
      </c>
      <c r="AE5" s="109">
        <v>2</v>
      </c>
      <c r="AF5" s="81">
        <v>1.65618762475049E-3</v>
      </c>
      <c r="AG5" s="81">
        <v>3.4270455385955597E-5</v>
      </c>
      <c r="AH5" s="51">
        <v>3</v>
      </c>
      <c r="AI5" s="62">
        <v>28.7237206635827</v>
      </c>
      <c r="AJ5" s="64">
        <f t="shared" ref="AJ5:AJ68" si="3">1000*SQRT(((0.08*2)/(1000+Y5))^2+((0.1*2/1.03086/SQRT(AE5))/(1000+AC5))^2)</f>
        <v>0.21510810962524515</v>
      </c>
      <c r="AK5" s="64">
        <f t="shared" ref="AK5:AK68" si="4">IF(AND(Y5&lt;&gt;"",AC5&lt;&gt;""),Y5-AC5,"")</f>
        <v>27.140003783894535</v>
      </c>
      <c r="AL5" s="64">
        <f t="shared" ref="AL5:AL68" si="5">SQRT((0.08*2)^2+(0.1*2/1.03086/SQRT(AE5))^2)</f>
        <v>0.21076165849899486</v>
      </c>
      <c r="AM5" s="64">
        <f t="shared" ref="AM5:AM68" si="6">(EXP(15.63/(G5+273.15)-0.02329))*(1000+AC5)-1000</f>
        <v>-7.3204222433569157</v>
      </c>
      <c r="AN5" s="64">
        <f t="shared" ref="AN5:AN68" si="7">(EXP(18.03/(G5+273.15)-0.03242))*(1000+AC5)-1000</f>
        <v>-8.4322512298850825</v>
      </c>
      <c r="AO5" s="65">
        <f t="shared" ref="AO5:AO68" si="8">(EXP(17.4/(G5+273.15)-0.0286))*(1000+AC5)-1000</f>
        <v>-6.7277234961863996</v>
      </c>
      <c r="AP5" s="61">
        <v>1.1761694417758901E-3</v>
      </c>
      <c r="AQ5" s="75">
        <v>4.8001818297460701E-4</v>
      </c>
      <c r="AR5" s="31">
        <v>-9.3547999999999991</v>
      </c>
      <c r="AS5" s="31">
        <v>-8.2514000000000003</v>
      </c>
      <c r="AT5" s="91">
        <v>-7.6635999999999997</v>
      </c>
      <c r="AU5" s="31"/>
      <c r="AV5" s="31"/>
      <c r="AW5" s="32"/>
      <c r="AX5" s="32"/>
      <c r="AY5" s="21"/>
      <c r="AZ5" s="31"/>
      <c r="BA5" s="31"/>
      <c r="BB5" s="31"/>
      <c r="BC5" s="31"/>
      <c r="BD5" s="31"/>
      <c r="BE5" s="31"/>
      <c r="BF5" s="31"/>
      <c r="BG5" s="33"/>
      <c r="BH5" s="32"/>
      <c r="BI5" s="31"/>
      <c r="BJ5" s="31"/>
      <c r="BK5" s="31"/>
    </row>
    <row r="6" spans="1:63" s="30" customFormat="1" x14ac:dyDescent="0.35">
      <c r="A6" s="116" t="s">
        <v>15</v>
      </c>
      <c r="B6" s="115">
        <v>39714.503472222219</v>
      </c>
      <c r="C6" s="115">
        <v>39741.481249999997</v>
      </c>
      <c r="D6" s="115">
        <v>39727.992361111108</v>
      </c>
      <c r="E6" s="65">
        <v>26.9777777777777</v>
      </c>
      <c r="F6" s="70"/>
      <c r="G6" s="73">
        <v>26.5</v>
      </c>
      <c r="H6" s="110">
        <v>0</v>
      </c>
      <c r="I6" s="106">
        <v>1</v>
      </c>
      <c r="J6" s="64"/>
      <c r="K6" s="111">
        <v>0</v>
      </c>
      <c r="L6" s="106">
        <v>1</v>
      </c>
      <c r="M6" s="73">
        <v>12.25</v>
      </c>
      <c r="N6" s="73">
        <v>3.0761929333126901</v>
      </c>
      <c r="O6" s="106">
        <v>3</v>
      </c>
      <c r="P6" s="71">
        <v>0.308671490061729</v>
      </c>
      <c r="Q6" s="111">
        <v>9.8419195325610796E-3</v>
      </c>
      <c r="R6" s="105">
        <v>3</v>
      </c>
      <c r="S6" s="61">
        <v>1.0901565074135099E-2</v>
      </c>
      <c r="T6" s="64">
        <f t="shared" si="0"/>
        <v>453.82343699566633</v>
      </c>
      <c r="U6" s="73">
        <v>10.1016068035962</v>
      </c>
      <c r="V6" s="76">
        <f t="shared" si="1"/>
        <v>2.6568869205816585</v>
      </c>
      <c r="W6" s="76">
        <v>6.02752568199873E-2</v>
      </c>
      <c r="X6" s="64">
        <v>-12.846543329999999</v>
      </c>
      <c r="Y6" s="64">
        <v>-7.8154967785</v>
      </c>
      <c r="Z6" s="65">
        <v>22.852926216076501</v>
      </c>
      <c r="AA6" s="62">
        <v>-5.9</v>
      </c>
      <c r="AB6" s="111">
        <v>0</v>
      </c>
      <c r="AC6" s="64">
        <f t="shared" si="2"/>
        <v>-35.715671439102934</v>
      </c>
      <c r="AD6" s="111">
        <v>0</v>
      </c>
      <c r="AE6" s="109">
        <v>2</v>
      </c>
      <c r="AF6" s="81">
        <v>1.9982534930139701E-3</v>
      </c>
      <c r="AG6" s="81">
        <v>1.0460458074972999E-4</v>
      </c>
      <c r="AH6" s="51">
        <v>3</v>
      </c>
      <c r="AI6" s="62">
        <v>28.110890182403601</v>
      </c>
      <c r="AJ6" s="64">
        <f t="shared" si="3"/>
        <v>0.21504733197527104</v>
      </c>
      <c r="AK6" s="64">
        <f t="shared" si="4"/>
        <v>27.900174660602936</v>
      </c>
      <c r="AL6" s="64">
        <f t="shared" si="5"/>
        <v>0.21076165849899486</v>
      </c>
      <c r="AM6" s="64">
        <f t="shared" si="6"/>
        <v>-7.470185317697883</v>
      </c>
      <c r="AN6" s="64">
        <f t="shared" si="7"/>
        <v>-8.5818465653798057</v>
      </c>
      <c r="AO6" s="65">
        <f t="shared" si="8"/>
        <v>-6.8775759894986095</v>
      </c>
      <c r="AP6" s="61">
        <v>1.1761694417758901E-3</v>
      </c>
      <c r="AQ6" s="75">
        <v>8.2208405123808002E-4</v>
      </c>
      <c r="AR6" s="31">
        <v>-8.1499000000000006</v>
      </c>
      <c r="AS6" s="31">
        <v>-7.0427</v>
      </c>
      <c r="AT6" s="91">
        <v>-6.4527999999999999</v>
      </c>
      <c r="AU6" s="31"/>
      <c r="AV6" s="31"/>
      <c r="AW6" s="32"/>
      <c r="AX6" s="32"/>
      <c r="AY6" s="21"/>
      <c r="AZ6" s="31"/>
      <c r="BA6" s="31"/>
      <c r="BB6" s="31"/>
      <c r="BC6" s="31"/>
      <c r="BD6" s="31"/>
      <c r="BE6" s="31"/>
      <c r="BF6" s="31"/>
      <c r="BG6" s="33"/>
      <c r="BH6" s="32"/>
      <c r="BI6" s="31"/>
      <c r="BJ6" s="31"/>
      <c r="BK6" s="31"/>
    </row>
    <row r="7" spans="1:63" s="30" customFormat="1" x14ac:dyDescent="0.35">
      <c r="A7" s="116" t="s">
        <v>17</v>
      </c>
      <c r="B7" s="115">
        <v>39749.431250000001</v>
      </c>
      <c r="C7" s="115">
        <v>39769.436111111114</v>
      </c>
      <c r="D7" s="115">
        <v>39759.433680555558</v>
      </c>
      <c r="E7" s="65">
        <v>20.004861111111101</v>
      </c>
      <c r="F7" s="70"/>
      <c r="G7" s="73">
        <v>26.5</v>
      </c>
      <c r="H7" s="110">
        <v>0</v>
      </c>
      <c r="I7" s="106">
        <v>2</v>
      </c>
      <c r="J7" s="64"/>
      <c r="K7" s="111">
        <v>5.0000000000007799E-3</v>
      </c>
      <c r="L7" s="106">
        <v>2</v>
      </c>
      <c r="M7" s="73">
        <v>37.125</v>
      </c>
      <c r="N7" s="73">
        <v>1.13311544746506</v>
      </c>
      <c r="O7" s="106">
        <v>3</v>
      </c>
      <c r="P7" s="71">
        <v>0.107380399042848</v>
      </c>
      <c r="Q7" s="111">
        <v>2.5164647543900701E-2</v>
      </c>
      <c r="R7" s="105">
        <v>3</v>
      </c>
      <c r="S7" s="61">
        <v>2.7178394140315999E-3</v>
      </c>
      <c r="T7" s="64">
        <f t="shared" si="0"/>
        <v>113.14148158455721</v>
      </c>
      <c r="U7" s="73">
        <v>19.104650901557399</v>
      </c>
      <c r="V7" s="76">
        <f t="shared" si="1"/>
        <v>2.0536218615157984</v>
      </c>
      <c r="W7" s="76">
        <v>6.0048497192921997E-2</v>
      </c>
      <c r="X7" s="64">
        <v>-12.112253519199999</v>
      </c>
      <c r="Y7" s="64">
        <v>-8.2700395285999999</v>
      </c>
      <c r="Z7" s="65">
        <v>22.384333549570901</v>
      </c>
      <c r="AA7" s="62">
        <v>-5.7666666666666604</v>
      </c>
      <c r="AB7" s="111">
        <v>4.7140452079103001E-2</v>
      </c>
      <c r="AC7" s="64">
        <f t="shared" si="2"/>
        <v>-35.586337122828795</v>
      </c>
      <c r="AD7" s="111">
        <v>4.5727029594341891E-2</v>
      </c>
      <c r="AE7" s="109">
        <v>3</v>
      </c>
      <c r="AF7" s="81">
        <v>1.6611776447105701E-3</v>
      </c>
      <c r="AG7" s="81">
        <v>7.4693040982427397E-5</v>
      </c>
      <c r="AH7" s="51">
        <v>3</v>
      </c>
      <c r="AI7" s="62">
        <v>28.834858760949899</v>
      </c>
      <c r="AJ7" s="64">
        <f t="shared" si="3"/>
        <v>0.19879325684804308</v>
      </c>
      <c r="AK7" s="64">
        <f t="shared" si="4"/>
        <v>27.316297594228793</v>
      </c>
      <c r="AL7" s="64">
        <f t="shared" si="5"/>
        <v>0.1953125302231391</v>
      </c>
      <c r="AM7" s="64">
        <f t="shared" si="6"/>
        <v>-7.3370625849503313</v>
      </c>
      <c r="AN7" s="64">
        <f t="shared" si="7"/>
        <v>-8.4488729338289659</v>
      </c>
      <c r="AO7" s="65">
        <f t="shared" si="8"/>
        <v>-6.7443737732211275</v>
      </c>
      <c r="AP7" s="61">
        <v>1.1761694417758901E-3</v>
      </c>
      <c r="AQ7" s="75">
        <v>4.85008202934687E-4</v>
      </c>
      <c r="AR7" s="31">
        <v>-9.2949999999999999</v>
      </c>
      <c r="AS7" s="31">
        <v>-8.1930999999999994</v>
      </c>
      <c r="AT7" s="91">
        <v>-7.6059999999999999</v>
      </c>
      <c r="AU7" s="31"/>
      <c r="AV7" s="31"/>
      <c r="AW7" s="32"/>
      <c r="AX7" s="32"/>
      <c r="AY7" s="21"/>
      <c r="AZ7" s="31"/>
      <c r="BA7" s="31"/>
      <c r="BB7" s="31"/>
      <c r="BC7" s="31"/>
      <c r="BD7" s="31"/>
      <c r="BE7" s="31"/>
      <c r="BF7" s="31"/>
      <c r="BG7" s="33"/>
      <c r="BH7" s="32"/>
      <c r="BI7" s="31"/>
      <c r="BJ7" s="31"/>
      <c r="BK7" s="31"/>
    </row>
    <row r="8" spans="1:63" s="30" customFormat="1" x14ac:dyDescent="0.35">
      <c r="A8" s="116" t="s">
        <v>15</v>
      </c>
      <c r="B8" s="115">
        <v>39749.460416666669</v>
      </c>
      <c r="C8" s="115">
        <v>39769.463194444441</v>
      </c>
      <c r="D8" s="115">
        <v>39759.461805555555</v>
      </c>
      <c r="E8" s="65">
        <v>20.002777777777698</v>
      </c>
      <c r="F8" s="70"/>
      <c r="G8" s="73">
        <v>26.5</v>
      </c>
      <c r="H8" s="110"/>
      <c r="I8" s="106">
        <v>0</v>
      </c>
      <c r="J8" s="64"/>
      <c r="K8" s="111"/>
      <c r="L8" s="106">
        <v>0</v>
      </c>
      <c r="M8" s="73">
        <v>11.75</v>
      </c>
      <c r="N8" s="73">
        <v>0.25</v>
      </c>
      <c r="O8" s="106">
        <v>2</v>
      </c>
      <c r="P8" s="71">
        <v>0.30127713892031799</v>
      </c>
      <c r="Q8" s="111">
        <v>2.42337842650234E-2</v>
      </c>
      <c r="R8" s="105">
        <v>2</v>
      </c>
      <c r="S8" s="61">
        <v>9.8566310234691496E-3</v>
      </c>
      <c r="T8" s="64">
        <f t="shared" si="0"/>
        <v>410.32366801000552</v>
      </c>
      <c r="U8" s="73">
        <v>24.7616150518786</v>
      </c>
      <c r="V8" s="76">
        <f t="shared" si="1"/>
        <v>2.6131265683675644</v>
      </c>
      <c r="W8" s="76">
        <v>6.0346543429892603E-2</v>
      </c>
      <c r="X8" s="64">
        <v>-12.280656112300001</v>
      </c>
      <c r="Y8" s="64">
        <v>-7.5965145748999898</v>
      </c>
      <c r="Z8" s="65">
        <v>23.078677159589802</v>
      </c>
      <c r="AA8" s="62">
        <v>-5.55</v>
      </c>
      <c r="AB8" s="111">
        <v>0.64999999999999902</v>
      </c>
      <c r="AC8" s="64">
        <f t="shared" si="2"/>
        <v>-35.376168858883325</v>
      </c>
      <c r="AD8" s="111">
        <v>0.63051090783870467</v>
      </c>
      <c r="AE8" s="109">
        <v>2</v>
      </c>
      <c r="AF8" s="81">
        <v>1.89301397205588E-3</v>
      </c>
      <c r="AG8" s="81">
        <v>6.5037669749616695E-5</v>
      </c>
      <c r="AH8" s="51">
        <v>5</v>
      </c>
      <c r="AI8" s="62">
        <v>28.3818507544756</v>
      </c>
      <c r="AJ8" s="64">
        <f t="shared" si="3"/>
        <v>0.21498752282096192</v>
      </c>
      <c r="AK8" s="64">
        <f t="shared" si="4"/>
        <v>27.779654283983334</v>
      </c>
      <c r="AL8" s="64">
        <f t="shared" si="5"/>
        <v>0.21076165849899486</v>
      </c>
      <c r="AM8" s="64">
        <f t="shared" si="6"/>
        <v>-7.1207381442357018</v>
      </c>
      <c r="AN8" s="64">
        <f t="shared" si="7"/>
        <v>-8.2327907825590501</v>
      </c>
      <c r="AO8" s="65">
        <f t="shared" si="8"/>
        <v>-6.5279201717703472</v>
      </c>
      <c r="AP8" s="61">
        <v>1.1761694417758901E-3</v>
      </c>
      <c r="AQ8" s="75">
        <v>7.1684453027999603E-4</v>
      </c>
      <c r="AR8" s="31">
        <v>-8.2059999999999995</v>
      </c>
      <c r="AS8" s="31">
        <v>-7.0979000000000001</v>
      </c>
      <c r="AT8" s="91">
        <v>-6.5076000000000001</v>
      </c>
      <c r="AU8" s="31"/>
      <c r="AV8" s="31"/>
      <c r="AW8" s="32"/>
      <c r="AX8" s="32"/>
      <c r="AY8" s="21"/>
      <c r="AZ8" s="31"/>
      <c r="BA8" s="31"/>
      <c r="BB8" s="31"/>
      <c r="BC8" s="31"/>
      <c r="BD8" s="31"/>
      <c r="BE8" s="31"/>
      <c r="BF8" s="31"/>
      <c r="BG8" s="33"/>
      <c r="BH8" s="32"/>
      <c r="BI8" s="31"/>
      <c r="BJ8" s="31"/>
      <c r="BK8" s="31"/>
    </row>
    <row r="9" spans="1:63" s="30" customFormat="1" x14ac:dyDescent="0.35">
      <c r="A9" s="116" t="s">
        <v>17</v>
      </c>
      <c r="B9" s="115">
        <v>39770.456250000003</v>
      </c>
      <c r="C9" s="115">
        <v>39797.460416666669</v>
      </c>
      <c r="D9" s="115">
        <v>39783.958333333336</v>
      </c>
      <c r="E9" s="65">
        <v>27.004166666666599</v>
      </c>
      <c r="F9" s="70"/>
      <c r="G9" s="73">
        <v>26.5</v>
      </c>
      <c r="H9" s="110"/>
      <c r="I9" s="106">
        <v>0</v>
      </c>
      <c r="J9" s="64"/>
      <c r="K9" s="111"/>
      <c r="L9" s="106">
        <v>0</v>
      </c>
      <c r="M9" s="73">
        <v>41.875</v>
      </c>
      <c r="N9" s="73">
        <v>78.693302144903797</v>
      </c>
      <c r="O9" s="106">
        <v>3</v>
      </c>
      <c r="P9" s="71">
        <v>9.7845631765743193E-2</v>
      </c>
      <c r="Q9" s="111">
        <v>1.6321443196834599E-2</v>
      </c>
      <c r="R9" s="105">
        <v>3</v>
      </c>
      <c r="S9" s="61">
        <v>5.03959265545451E-3</v>
      </c>
      <c r="T9" s="64">
        <f t="shared" si="0"/>
        <v>209.79421251933718</v>
      </c>
      <c r="U9" s="73">
        <v>3.9322523509207801</v>
      </c>
      <c r="V9" s="76">
        <f t="shared" si="1"/>
        <v>2.3217935033733421</v>
      </c>
      <c r="W9" s="76">
        <v>6.1882461834179801E-2</v>
      </c>
      <c r="X9" s="64">
        <v>-11.223442053699999</v>
      </c>
      <c r="Y9" s="64">
        <v>-7.5129537655999998</v>
      </c>
      <c r="Z9" s="65">
        <v>23.164820833505299</v>
      </c>
      <c r="AA9" s="62">
        <v>-6.0666666666666602</v>
      </c>
      <c r="AB9" s="111">
        <v>0.28674417556808701</v>
      </c>
      <c r="AC9" s="64">
        <f t="shared" si="2"/>
        <v>-35.877339334445601</v>
      </c>
      <c r="AD9" s="111">
        <v>0.27814666223830115</v>
      </c>
      <c r="AE9" s="109">
        <v>3</v>
      </c>
      <c r="AF9" s="81">
        <v>1.9961327345309299E-3</v>
      </c>
      <c r="AG9" s="81">
        <v>3.3910095430906298E-4</v>
      </c>
      <c r="AH9" s="51">
        <v>3</v>
      </c>
      <c r="AI9" s="62">
        <v>29.472134559137999</v>
      </c>
      <c r="AJ9" s="64">
        <f t="shared" si="3"/>
        <v>0.1987138858889749</v>
      </c>
      <c r="AK9" s="64">
        <f t="shared" si="4"/>
        <v>28.364385568845602</v>
      </c>
      <c r="AL9" s="64">
        <f t="shared" si="5"/>
        <v>0.1953125302231391</v>
      </c>
      <c r="AM9" s="64">
        <f t="shared" si="6"/>
        <v>-7.6365887336322658</v>
      </c>
      <c r="AN9" s="64">
        <f t="shared" si="7"/>
        <v>-8.7480636048182987</v>
      </c>
      <c r="AO9" s="65">
        <f t="shared" si="8"/>
        <v>-7.0440787598454335</v>
      </c>
      <c r="AP9" s="61">
        <v>5.5317241028426901E-4</v>
      </c>
      <c r="AQ9" s="75">
        <v>1.44296032424666E-3</v>
      </c>
      <c r="AR9" s="31">
        <v>-8.9977</v>
      </c>
      <c r="AS9" s="31">
        <v>-7.9214000000000002</v>
      </c>
      <c r="AT9" s="91">
        <v>-7.3479999999999999</v>
      </c>
      <c r="AU9" s="31"/>
      <c r="AV9" s="31"/>
      <c r="AW9" s="32"/>
      <c r="AX9" s="32"/>
      <c r="AY9" s="21"/>
      <c r="AZ9" s="31"/>
      <c r="BA9" s="31"/>
      <c r="BB9" s="31"/>
      <c r="BC9" s="31"/>
      <c r="BD9" s="31"/>
      <c r="BE9" s="31"/>
      <c r="BF9" s="31"/>
      <c r="BG9" s="33"/>
      <c r="BH9" s="32"/>
      <c r="BI9" s="31"/>
      <c r="BJ9" s="31"/>
      <c r="BK9" s="31"/>
    </row>
    <row r="10" spans="1:63" s="30" customFormat="1" x14ac:dyDescent="0.35">
      <c r="A10" s="116" t="s">
        <v>15</v>
      </c>
      <c r="B10" s="115">
        <v>39770.506944444445</v>
      </c>
      <c r="C10" s="115">
        <v>39797.493055555555</v>
      </c>
      <c r="D10" s="115">
        <v>39784</v>
      </c>
      <c r="E10" s="65">
        <v>26.9861111111111</v>
      </c>
      <c r="F10" s="70"/>
      <c r="G10" s="73">
        <v>26.5</v>
      </c>
      <c r="H10" s="110">
        <v>8.1649658092773705E-2</v>
      </c>
      <c r="I10" s="106">
        <v>3</v>
      </c>
      <c r="J10" s="64"/>
      <c r="K10" s="111">
        <v>0.108423039781937</v>
      </c>
      <c r="L10" s="106">
        <v>3</v>
      </c>
      <c r="M10" s="73">
        <v>18</v>
      </c>
      <c r="N10" s="73">
        <v>10.1689432787978</v>
      </c>
      <c r="O10" s="106">
        <v>3</v>
      </c>
      <c r="P10" s="71">
        <v>0.23501472085193001</v>
      </c>
      <c r="Q10" s="111">
        <v>3.1328195818784599E-2</v>
      </c>
      <c r="R10" s="105">
        <v>2</v>
      </c>
      <c r="S10" s="61">
        <v>9.6986927431806404E-3</v>
      </c>
      <c r="T10" s="64">
        <f t="shared" si="0"/>
        <v>403.74882369120462</v>
      </c>
      <c r="U10" s="73">
        <v>7.5215387281621302</v>
      </c>
      <c r="V10" s="76">
        <f t="shared" si="1"/>
        <v>2.6061112700384457</v>
      </c>
      <c r="W10" s="76">
        <v>6.0499530901415903E-2</v>
      </c>
      <c r="X10" s="64">
        <v>-12.8498697103</v>
      </c>
      <c r="Y10" s="64">
        <v>-7.9159775771999996</v>
      </c>
      <c r="Z10" s="65">
        <v>22.749339555888699</v>
      </c>
      <c r="AA10" s="62">
        <v>-6.0333333333333297</v>
      </c>
      <c r="AB10" s="111">
        <v>0.24944382578492899</v>
      </c>
      <c r="AC10" s="64">
        <f t="shared" si="2"/>
        <v>-35.845005755377073</v>
      </c>
      <c r="AD10" s="111">
        <v>0.24196469700063925</v>
      </c>
      <c r="AE10" s="109">
        <v>3</v>
      </c>
      <c r="AF10" s="81">
        <v>1.93891383898868E-3</v>
      </c>
      <c r="AG10" s="81">
        <v>2.2312107929564501E-4</v>
      </c>
      <c r="AH10" s="51">
        <v>3</v>
      </c>
      <c r="AI10" s="62">
        <v>28.814360818756299</v>
      </c>
      <c r="AJ10" s="64">
        <f t="shared" si="3"/>
        <v>0.19876474276160475</v>
      </c>
      <c r="AK10" s="64">
        <f t="shared" si="4"/>
        <v>27.929028178177074</v>
      </c>
      <c r="AL10" s="64">
        <f t="shared" si="5"/>
        <v>0.1953125302231391</v>
      </c>
      <c r="AM10" s="64">
        <f t="shared" si="6"/>
        <v>-7.603308050445321</v>
      </c>
      <c r="AN10" s="64">
        <f t="shared" si="7"/>
        <v>-8.7148201969305319</v>
      </c>
      <c r="AO10" s="65">
        <f t="shared" si="8"/>
        <v>-7.0107782057759778</v>
      </c>
      <c r="AP10" s="61">
        <v>5.5317241028426901E-4</v>
      </c>
      <c r="AQ10" s="75">
        <v>1.3857414287044201E-3</v>
      </c>
      <c r="AR10" s="31">
        <v>-8.8778000000000006</v>
      </c>
      <c r="AS10" s="31">
        <v>-7.7819000000000003</v>
      </c>
      <c r="AT10" s="91">
        <v>-7.1981000000000002</v>
      </c>
      <c r="AU10" s="31"/>
      <c r="AV10" s="31"/>
      <c r="AW10" s="32"/>
      <c r="AX10" s="32"/>
      <c r="AY10" s="21"/>
      <c r="AZ10" s="31"/>
      <c r="BA10" s="31"/>
      <c r="BB10" s="31"/>
      <c r="BC10" s="31"/>
      <c r="BD10" s="31"/>
      <c r="BE10" s="31"/>
      <c r="BF10" s="31"/>
      <c r="BG10" s="33"/>
      <c r="BH10" s="32"/>
      <c r="BI10" s="31"/>
      <c r="BJ10" s="31"/>
      <c r="BK10" s="31"/>
    </row>
    <row r="11" spans="1:63" s="30" customFormat="1" x14ac:dyDescent="0.35">
      <c r="A11" s="116" t="s">
        <v>15</v>
      </c>
      <c r="B11" s="115">
        <v>39798.430555555555</v>
      </c>
      <c r="C11" s="115">
        <v>39825.543749999997</v>
      </c>
      <c r="D11" s="115">
        <v>39811.98715277778</v>
      </c>
      <c r="E11" s="65">
        <v>27.1131944444444</v>
      </c>
      <c r="F11" s="70"/>
      <c r="G11" s="73">
        <v>27</v>
      </c>
      <c r="H11" s="110"/>
      <c r="I11" s="106">
        <v>0</v>
      </c>
      <c r="J11" s="64"/>
      <c r="K11" s="111"/>
      <c r="L11" s="106">
        <v>0</v>
      </c>
      <c r="M11" s="73">
        <v>19.25</v>
      </c>
      <c r="N11" s="73">
        <v>0.94280904158206302</v>
      </c>
      <c r="O11" s="106">
        <v>3</v>
      </c>
      <c r="P11" s="71">
        <v>0.20795203034359599</v>
      </c>
      <c r="Q11" s="111">
        <v>3.0960872858697801E-2</v>
      </c>
      <c r="R11" s="105">
        <v>3</v>
      </c>
      <c r="S11" s="61">
        <v>4.7261122352278903E-3</v>
      </c>
      <c r="T11" s="64">
        <f t="shared" si="0"/>
        <v>196.74427328853571</v>
      </c>
      <c r="U11" s="73">
        <v>5.7688215590798197</v>
      </c>
      <c r="V11" s="76">
        <f t="shared" si="1"/>
        <v>2.2939021000380437</v>
      </c>
      <c r="W11" s="76">
        <v>6.08569637493847E-2</v>
      </c>
      <c r="X11" s="64">
        <v>-12.790246184100001</v>
      </c>
      <c r="Y11" s="64">
        <v>-7.9460261289999998</v>
      </c>
      <c r="Z11" s="65">
        <v>22.718362203352601</v>
      </c>
      <c r="AA11" s="62">
        <v>-6.6</v>
      </c>
      <c r="AB11" s="111">
        <v>0</v>
      </c>
      <c r="AC11" s="64">
        <f t="shared" si="2"/>
        <v>-36.394676599542159</v>
      </c>
      <c r="AD11" s="111">
        <v>0</v>
      </c>
      <c r="AE11" s="109">
        <v>1</v>
      </c>
      <c r="AF11" s="81">
        <v>1.9334830339321301E-3</v>
      </c>
      <c r="AG11" s="81">
        <v>1.93987025948103E-4</v>
      </c>
      <c r="AH11" s="51">
        <v>2</v>
      </c>
      <c r="AI11" s="62">
        <v>28.784072046646401</v>
      </c>
      <c r="AJ11" s="64">
        <f t="shared" si="3"/>
        <v>0.2579723427639542</v>
      </c>
      <c r="AK11" s="64">
        <f t="shared" si="4"/>
        <v>28.448650470542159</v>
      </c>
      <c r="AL11" s="64">
        <f t="shared" si="5"/>
        <v>0.25147754052100535</v>
      </c>
      <c r="AM11" s="64">
        <f t="shared" si="6"/>
        <v>-8.2552574100341189</v>
      </c>
      <c r="AN11" s="64">
        <f t="shared" si="7"/>
        <v>-9.3792565387994955</v>
      </c>
      <c r="AO11" s="65">
        <f t="shared" si="8"/>
        <v>-7.6728812711440924</v>
      </c>
      <c r="AP11" s="61">
        <v>5.4875305563229101E-4</v>
      </c>
      <c r="AQ11" s="75">
        <v>1.3847299782998399E-3</v>
      </c>
      <c r="AR11" s="31">
        <v>-8.9679000000000002</v>
      </c>
      <c r="AS11" s="31">
        <v>-7.8605</v>
      </c>
      <c r="AT11" s="91">
        <v>-7.2870999999999997</v>
      </c>
      <c r="AU11" s="31"/>
      <c r="AV11" s="31"/>
      <c r="AW11" s="32"/>
      <c r="AX11" s="32"/>
      <c r="AY11" s="21"/>
      <c r="AZ11" s="31"/>
      <c r="BA11" s="31"/>
      <c r="BB11" s="31"/>
      <c r="BC11" s="31"/>
      <c r="BD11" s="31"/>
      <c r="BE11" s="31"/>
      <c r="BF11" s="31"/>
      <c r="BG11" s="33"/>
      <c r="BH11" s="32"/>
      <c r="BI11" s="31"/>
      <c r="BJ11" s="31"/>
      <c r="BK11" s="31"/>
    </row>
    <row r="12" spans="1:63" s="30" customFormat="1" x14ac:dyDescent="0.35">
      <c r="A12" s="116" t="s">
        <v>17</v>
      </c>
      <c r="B12" s="115">
        <v>39798.4375</v>
      </c>
      <c r="C12" s="115">
        <v>39825.476388888892</v>
      </c>
      <c r="D12" s="115">
        <v>39811.956944444442</v>
      </c>
      <c r="E12" s="65">
        <v>27.038888888888799</v>
      </c>
      <c r="F12" s="70"/>
      <c r="G12" s="73">
        <v>26.5</v>
      </c>
      <c r="H12" s="110">
        <v>0</v>
      </c>
      <c r="I12" s="106">
        <v>1</v>
      </c>
      <c r="J12" s="64"/>
      <c r="K12" s="111">
        <v>0</v>
      </c>
      <c r="L12" s="106">
        <v>1</v>
      </c>
      <c r="M12" s="73">
        <v>46</v>
      </c>
      <c r="N12" s="73">
        <v>2.2484562605386702</v>
      </c>
      <c r="O12" s="106">
        <v>3</v>
      </c>
      <c r="P12" s="71">
        <v>9.0339497761339302E-2</v>
      </c>
      <c r="Q12" s="111">
        <v>3.5007499386727002E-2</v>
      </c>
      <c r="R12" s="105">
        <v>3</v>
      </c>
      <c r="S12" s="61">
        <v>3.0422847750153298E-3</v>
      </c>
      <c r="T12" s="64">
        <f t="shared" si="0"/>
        <v>126.64788253136051</v>
      </c>
      <c r="U12" s="73">
        <v>24.342523624177399</v>
      </c>
      <c r="V12" s="76">
        <f t="shared" si="1"/>
        <v>2.1025979330714284</v>
      </c>
      <c r="W12" s="76">
        <v>6.0047068160564203E-2</v>
      </c>
      <c r="X12" s="64">
        <v>-12.8763173844</v>
      </c>
      <c r="Y12" s="64">
        <v>-8.4400759172999997</v>
      </c>
      <c r="Z12" s="65">
        <v>22.209041336096199</v>
      </c>
      <c r="AA12" s="62">
        <v>-5.4</v>
      </c>
      <c r="AB12" s="111">
        <v>0</v>
      </c>
      <c r="AC12" s="64">
        <f t="shared" si="2"/>
        <v>-35.230667753074918</v>
      </c>
      <c r="AD12" s="111">
        <v>0</v>
      </c>
      <c r="AE12" s="109">
        <v>1</v>
      </c>
      <c r="AF12" s="81">
        <v>1.9813498003991999E-3</v>
      </c>
      <c r="AG12" s="81">
        <v>5.5129251512577699E-5</v>
      </c>
      <c r="AH12" s="51">
        <v>3</v>
      </c>
      <c r="AI12" s="62">
        <v>28.537557673557998</v>
      </c>
      <c r="AJ12" s="64">
        <f t="shared" si="3"/>
        <v>0.25783307905490538</v>
      </c>
      <c r="AK12" s="64">
        <f t="shared" si="4"/>
        <v>26.790591835774919</v>
      </c>
      <c r="AL12" s="64">
        <f t="shared" si="5"/>
        <v>0.25147754052100535</v>
      </c>
      <c r="AM12" s="64">
        <f t="shared" si="6"/>
        <v>-6.9709750698946209</v>
      </c>
      <c r="AN12" s="64">
        <f t="shared" si="7"/>
        <v>-8.0831954470644405</v>
      </c>
      <c r="AO12" s="65">
        <f t="shared" si="8"/>
        <v>-6.3780676784582511</v>
      </c>
      <c r="AP12" s="61">
        <v>5.5317241028426901E-4</v>
      </c>
      <c r="AQ12" s="75">
        <v>1.42817739011493E-3</v>
      </c>
      <c r="AR12" s="31">
        <v>-8.9718</v>
      </c>
      <c r="AS12" s="31">
        <v>-7.8994</v>
      </c>
      <c r="AT12" s="91">
        <v>-7.3279999999999896</v>
      </c>
      <c r="AU12" s="31"/>
      <c r="AV12" s="31"/>
      <c r="AW12" s="32"/>
      <c r="AX12" s="32"/>
      <c r="AY12" s="21"/>
      <c r="AZ12" s="31"/>
      <c r="BA12" s="31"/>
      <c r="BB12" s="31"/>
      <c r="BC12" s="31"/>
      <c r="BD12" s="31"/>
      <c r="BE12" s="31"/>
      <c r="BF12" s="31"/>
      <c r="BG12" s="33"/>
      <c r="BH12" s="32"/>
      <c r="BI12" s="31"/>
      <c r="BJ12" s="31"/>
      <c r="BK12" s="31"/>
    </row>
    <row r="13" spans="1:63" s="30" customFormat="1" x14ac:dyDescent="0.35">
      <c r="A13" s="116" t="s">
        <v>17</v>
      </c>
      <c r="B13" s="115">
        <v>39826.44027777778</v>
      </c>
      <c r="C13" s="115">
        <v>39861.481944444444</v>
      </c>
      <c r="D13" s="115">
        <v>39843.961111111108</v>
      </c>
      <c r="E13" s="65">
        <v>35.0416666666666</v>
      </c>
      <c r="F13" s="70"/>
      <c r="G13" s="73">
        <v>26.5</v>
      </c>
      <c r="H13" s="110">
        <v>0</v>
      </c>
      <c r="I13" s="106">
        <v>1</v>
      </c>
      <c r="J13" s="64"/>
      <c r="K13" s="111">
        <v>0</v>
      </c>
      <c r="L13" s="106">
        <v>1</v>
      </c>
      <c r="M13" s="73">
        <v>50.5833333333333</v>
      </c>
      <c r="N13" s="73">
        <v>122.82058675390699</v>
      </c>
      <c r="O13" s="106">
        <v>3</v>
      </c>
      <c r="P13" s="71">
        <v>8.3703448741310596E-2</v>
      </c>
      <c r="Q13" s="111">
        <v>4.63690989227247E-2</v>
      </c>
      <c r="R13" s="105">
        <v>3</v>
      </c>
      <c r="S13" s="61">
        <v>5.4683472057072899E-3</v>
      </c>
      <c r="T13" s="64">
        <f t="shared" si="0"/>
        <v>227.6429216083562</v>
      </c>
      <c r="U13" s="73">
        <v>0.97823263628173496</v>
      </c>
      <c r="V13" s="76">
        <f t="shared" si="1"/>
        <v>2.357254150782031</v>
      </c>
      <c r="W13" s="76">
        <v>0.15128075354114401</v>
      </c>
      <c r="X13" s="64">
        <v>-12.425754059699999</v>
      </c>
      <c r="Y13" s="64">
        <v>-8.1811520896999994</v>
      </c>
      <c r="Z13" s="65">
        <v>22.475968499207301</v>
      </c>
      <c r="AA13" s="62">
        <v>-6.3</v>
      </c>
      <c r="AB13" s="111">
        <v>0.1</v>
      </c>
      <c r="AC13" s="64">
        <f t="shared" si="2"/>
        <v>-36.103674387925345</v>
      </c>
      <c r="AD13" s="111">
        <v>9.700167812903164E-2</v>
      </c>
      <c r="AE13" s="109">
        <v>2</v>
      </c>
      <c r="AF13" s="81">
        <v>1.96961077844311E-3</v>
      </c>
      <c r="AG13" s="81">
        <v>2.7626497005987999E-4</v>
      </c>
      <c r="AH13" s="51">
        <v>2</v>
      </c>
      <c r="AI13" s="62">
        <v>28.823816497678099</v>
      </c>
      <c r="AJ13" s="64">
        <f t="shared" si="3"/>
        <v>0.2151298011812702</v>
      </c>
      <c r="AK13" s="64">
        <f t="shared" si="4"/>
        <v>27.922522298225346</v>
      </c>
      <c r="AL13" s="64">
        <f t="shared" si="5"/>
        <v>0.21076165849899486</v>
      </c>
      <c r="AM13" s="64">
        <f t="shared" si="6"/>
        <v>-7.8695535159404244</v>
      </c>
      <c r="AN13" s="64">
        <f t="shared" si="7"/>
        <v>-8.9807674600320979</v>
      </c>
      <c r="AO13" s="65">
        <f t="shared" si="8"/>
        <v>-7.2771826383309417</v>
      </c>
      <c r="AP13" s="61">
        <v>5.5317241028426901E-4</v>
      </c>
      <c r="AQ13" s="75">
        <v>1.4164383681588399E-3</v>
      </c>
      <c r="AR13" s="31">
        <v>-8.9764999999999997</v>
      </c>
      <c r="AS13" s="31">
        <v>-7.9070999999999998</v>
      </c>
      <c r="AT13" s="91">
        <v>-7.3373999999999997</v>
      </c>
      <c r="AU13" s="31"/>
      <c r="AV13" s="31"/>
      <c r="AW13" s="32"/>
      <c r="AX13" s="32"/>
      <c r="AY13" s="21"/>
      <c r="AZ13" s="31"/>
      <c r="BA13" s="31"/>
      <c r="BB13" s="31"/>
      <c r="BC13" s="31"/>
      <c r="BD13" s="31"/>
      <c r="BE13" s="31"/>
      <c r="BF13" s="31"/>
      <c r="BG13" s="33"/>
      <c r="BH13" s="32"/>
      <c r="BI13" s="31"/>
      <c r="BJ13" s="31"/>
      <c r="BK13" s="31"/>
    </row>
    <row r="14" spans="1:63" s="30" customFormat="1" x14ac:dyDescent="0.35">
      <c r="A14" s="116" t="s">
        <v>15</v>
      </c>
      <c r="B14" s="115">
        <v>39826.472222222219</v>
      </c>
      <c r="C14" s="115">
        <v>39861.554861111108</v>
      </c>
      <c r="D14" s="115">
        <v>39844.013541666667</v>
      </c>
      <c r="E14" s="65">
        <v>35.082638888888802</v>
      </c>
      <c r="F14" s="70"/>
      <c r="G14" s="73">
        <v>26.75</v>
      </c>
      <c r="H14" s="110"/>
      <c r="I14" s="106">
        <v>0</v>
      </c>
      <c r="J14" s="64"/>
      <c r="K14" s="111"/>
      <c r="L14" s="106">
        <v>0</v>
      </c>
      <c r="M14" s="73">
        <v>11.75</v>
      </c>
      <c r="N14" s="73">
        <v>5.7763033461745401</v>
      </c>
      <c r="O14" s="106">
        <v>3</v>
      </c>
      <c r="P14" s="71">
        <v>0.25490555362525702</v>
      </c>
      <c r="Q14" s="111">
        <v>3.9154162771768498E-4</v>
      </c>
      <c r="R14" s="105">
        <v>3</v>
      </c>
      <c r="S14" s="61">
        <v>3.0678992062392399E-3</v>
      </c>
      <c r="T14" s="64">
        <f t="shared" si="0"/>
        <v>127.71419082156227</v>
      </c>
      <c r="U14" s="73">
        <v>2.94570376536441</v>
      </c>
      <c r="V14" s="76">
        <f t="shared" si="1"/>
        <v>2.1062391560973093</v>
      </c>
      <c r="W14" s="76">
        <v>6.25942923827561E-2</v>
      </c>
      <c r="X14" s="64">
        <v>-14.13004838885</v>
      </c>
      <c r="Y14" s="64">
        <v>-8.3486141358000001</v>
      </c>
      <c r="Z14" s="65">
        <v>22.303330201262401</v>
      </c>
      <c r="AA14" s="62">
        <v>-6.36666666666666</v>
      </c>
      <c r="AB14" s="111">
        <v>0.124721912892464</v>
      </c>
      <c r="AC14" s="64">
        <f t="shared" si="2"/>
        <v>-36.168341546062408</v>
      </c>
      <c r="AD14" s="111">
        <v>0.12098234850031914</v>
      </c>
      <c r="AE14" s="109">
        <v>3</v>
      </c>
      <c r="AF14" s="81">
        <v>1.81127744510978E-3</v>
      </c>
      <c r="AG14" s="81">
        <v>4.9938286500726201E-5</v>
      </c>
      <c r="AH14" s="51">
        <v>4</v>
      </c>
      <c r="AI14" s="62">
        <v>28.327861346845999</v>
      </c>
      <c r="AJ14" s="64">
        <f t="shared" si="3"/>
        <v>0.19884461429226827</v>
      </c>
      <c r="AK14" s="64">
        <f t="shared" si="4"/>
        <v>27.819727410262409</v>
      </c>
      <c r="AL14" s="64">
        <f t="shared" si="5"/>
        <v>0.1953125302231391</v>
      </c>
      <c r="AM14" s="64">
        <f t="shared" si="6"/>
        <v>-7.9792507399232591</v>
      </c>
      <c r="AN14" s="64">
        <f t="shared" si="7"/>
        <v>-9.0969577837529414</v>
      </c>
      <c r="AO14" s="65">
        <f t="shared" si="8"/>
        <v>-7.3918330242856882</v>
      </c>
      <c r="AP14" s="61">
        <v>5.5095786766366903E-4</v>
      </c>
      <c r="AQ14" s="75">
        <v>1.26031957744611E-3</v>
      </c>
      <c r="AR14" s="31">
        <v>-8.9187999999999992</v>
      </c>
      <c r="AS14" s="31">
        <v>-7.8102</v>
      </c>
      <c r="AT14" s="91">
        <v>-7.2279</v>
      </c>
      <c r="AU14" s="31"/>
      <c r="AV14" s="31"/>
      <c r="AW14" s="32"/>
      <c r="AX14" s="32"/>
      <c r="AY14" s="21"/>
      <c r="AZ14" s="31"/>
      <c r="BA14" s="31"/>
      <c r="BB14" s="31"/>
      <c r="BC14" s="31"/>
      <c r="BD14" s="31"/>
      <c r="BE14" s="31"/>
      <c r="BF14" s="31"/>
      <c r="BG14" s="33"/>
      <c r="BH14" s="32"/>
      <c r="BI14" s="31"/>
      <c r="BJ14" s="31"/>
      <c r="BK14" s="31"/>
    </row>
    <row r="15" spans="1:63" s="30" customFormat="1" x14ac:dyDescent="0.35">
      <c r="A15" s="116" t="s">
        <v>15</v>
      </c>
      <c r="B15" s="115">
        <v>39861.511111111111</v>
      </c>
      <c r="C15" s="115">
        <v>39888.501388888886</v>
      </c>
      <c r="D15" s="115">
        <v>39875.006249999999</v>
      </c>
      <c r="E15" s="65">
        <v>26.990277777777699</v>
      </c>
      <c r="F15" s="70"/>
      <c r="G15" s="73">
        <v>26.4</v>
      </c>
      <c r="H15" s="110"/>
      <c r="I15" s="106">
        <v>0</v>
      </c>
      <c r="J15" s="64"/>
      <c r="K15" s="111"/>
      <c r="L15" s="106">
        <v>0</v>
      </c>
      <c r="M15" s="73">
        <v>14.6666666666666</v>
      </c>
      <c r="N15" s="73">
        <v>19.722300469328299</v>
      </c>
      <c r="O15" s="106">
        <v>3</v>
      </c>
      <c r="P15" s="71">
        <v>0.215358392819292</v>
      </c>
      <c r="Q15" s="111">
        <v>2.7849119560587901E-2</v>
      </c>
      <c r="R15" s="105">
        <v>3</v>
      </c>
      <c r="S15" s="61">
        <v>7.44971954922045E-3</v>
      </c>
      <c r="T15" s="64">
        <f t="shared" si="0"/>
        <v>310.12586793637598</v>
      </c>
      <c r="U15" s="73">
        <v>5.4734279732816198</v>
      </c>
      <c r="V15" s="76">
        <f t="shared" si="1"/>
        <v>2.491537992723881</v>
      </c>
      <c r="W15" s="76">
        <v>6.0952455341071E-2</v>
      </c>
      <c r="X15" s="64">
        <v>-11.427098334949999</v>
      </c>
      <c r="Y15" s="64">
        <v>-7.2586035963499898</v>
      </c>
      <c r="Z15" s="65">
        <v>23.427032966486799</v>
      </c>
      <c r="AA15" s="62">
        <v>-6.2666666666666604</v>
      </c>
      <c r="AB15" s="111">
        <v>0.28674417556808701</v>
      </c>
      <c r="AC15" s="64">
        <f t="shared" si="2"/>
        <v>-36.071340808856803</v>
      </c>
      <c r="AD15" s="111">
        <v>0.27814666223830115</v>
      </c>
      <c r="AE15" s="109">
        <v>3</v>
      </c>
      <c r="AF15" s="81">
        <v>1.7733033932135699E-3</v>
      </c>
      <c r="AG15" s="81">
        <v>2.44161018049444E-4</v>
      </c>
      <c r="AH15" s="51">
        <v>3</v>
      </c>
      <c r="AI15" s="62">
        <v>29.376131712696001</v>
      </c>
      <c r="AJ15" s="64">
        <f t="shared" si="3"/>
        <v>0.19869405304073995</v>
      </c>
      <c r="AK15" s="64">
        <f t="shared" si="4"/>
        <v>28.812737212506814</v>
      </c>
      <c r="AL15" s="64">
        <f t="shared" si="5"/>
        <v>0.1953125302231391</v>
      </c>
      <c r="AM15" s="64">
        <f t="shared" si="6"/>
        <v>-7.8189960648586521</v>
      </c>
      <c r="AN15" s="64">
        <f t="shared" si="7"/>
        <v>-8.9276167167486165</v>
      </c>
      <c r="AO15" s="65">
        <f t="shared" si="8"/>
        <v>-7.2246373276103668</v>
      </c>
      <c r="AP15" s="61">
        <v>5.5406096397871195E-4</v>
      </c>
      <c r="AQ15" s="75">
        <v>1.2192424292348601E-3</v>
      </c>
      <c r="AR15" s="31">
        <v>-8.7850999999999999</v>
      </c>
      <c r="AS15" s="31">
        <v>-7.6877000000000004</v>
      </c>
      <c r="AT15" s="91">
        <v>-7.0995999999999997</v>
      </c>
      <c r="AU15" s="31"/>
      <c r="AV15" s="31"/>
      <c r="AW15" s="32"/>
      <c r="AX15" s="32"/>
      <c r="AY15" s="21"/>
      <c r="AZ15" s="31"/>
      <c r="BA15" s="31"/>
      <c r="BB15" s="31"/>
      <c r="BC15" s="31"/>
      <c r="BD15" s="31"/>
      <c r="BE15" s="31"/>
      <c r="BF15" s="31"/>
      <c r="BG15" s="33"/>
      <c r="BH15" s="32"/>
      <c r="BI15" s="31"/>
      <c r="BJ15" s="31"/>
      <c r="BK15" s="31"/>
    </row>
    <row r="16" spans="1:63" s="30" customFormat="1" x14ac:dyDescent="0.35">
      <c r="A16" s="116" t="s">
        <v>17</v>
      </c>
      <c r="B16" s="115">
        <v>39862.429166666669</v>
      </c>
      <c r="C16" s="115">
        <v>39888.45416666667</v>
      </c>
      <c r="D16" s="115">
        <v>39875.441666666666</v>
      </c>
      <c r="E16" s="65">
        <v>26.024999999999999</v>
      </c>
      <c r="F16" s="70"/>
      <c r="G16" s="73">
        <v>26.5</v>
      </c>
      <c r="H16" s="110">
        <v>0.205480466765632</v>
      </c>
      <c r="I16" s="106">
        <v>3</v>
      </c>
      <c r="J16" s="64"/>
      <c r="K16" s="111">
        <v>0.57563491516373</v>
      </c>
      <c r="L16" s="106">
        <v>3</v>
      </c>
      <c r="M16" s="73">
        <v>53.9166666666666</v>
      </c>
      <c r="N16" s="73">
        <v>2.2484562605386702</v>
      </c>
      <c r="O16" s="106">
        <v>3</v>
      </c>
      <c r="P16" s="71">
        <v>7.8861350156015905E-2</v>
      </c>
      <c r="Q16" s="111">
        <v>4.9718780250398303E-2</v>
      </c>
      <c r="R16" s="105">
        <v>3</v>
      </c>
      <c r="S16" s="61">
        <v>7.7971181556192801E-3</v>
      </c>
      <c r="T16" s="64">
        <f t="shared" si="0"/>
        <v>324.58779413608084</v>
      </c>
      <c r="U16" s="73">
        <v>40.546725968468998</v>
      </c>
      <c r="V16" s="76">
        <f t="shared" si="1"/>
        <v>2.5113321845012591</v>
      </c>
      <c r="W16" s="76">
        <v>6.0012923230498401E-2</v>
      </c>
      <c r="X16" s="64">
        <v>-10.447145622400001</v>
      </c>
      <c r="Y16" s="64">
        <v>-7.8263372437000003</v>
      </c>
      <c r="Z16" s="65">
        <v>22.841750672097199</v>
      </c>
      <c r="AA16" s="62">
        <v>-6.43333333333333</v>
      </c>
      <c r="AB16" s="111">
        <v>4.7140452079103001E-2</v>
      </c>
      <c r="AC16" s="64">
        <f t="shared" si="2"/>
        <v>-36.233008704199484</v>
      </c>
      <c r="AD16" s="111">
        <v>4.5727029594341891E-2</v>
      </c>
      <c r="AE16" s="109">
        <v>3</v>
      </c>
      <c r="AF16" s="81">
        <v>1.9386227544910099E-3</v>
      </c>
      <c r="AG16" s="81"/>
      <c r="AH16" s="51">
        <v>0</v>
      </c>
      <c r="AI16" s="62">
        <v>29.131164448445901</v>
      </c>
      <c r="AJ16" s="64">
        <f t="shared" si="3"/>
        <v>0.19878026357619291</v>
      </c>
      <c r="AK16" s="64">
        <f t="shared" si="4"/>
        <v>28.406671460499485</v>
      </c>
      <c r="AL16" s="64">
        <f t="shared" si="5"/>
        <v>0.1953125302231391</v>
      </c>
      <c r="AM16" s="64">
        <f t="shared" si="6"/>
        <v>-8.0026762486879761</v>
      </c>
      <c r="AN16" s="64">
        <f t="shared" si="7"/>
        <v>-9.1137410915828241</v>
      </c>
      <c r="AO16" s="65">
        <f t="shared" si="8"/>
        <v>-7.41038485460831</v>
      </c>
      <c r="AP16" s="61">
        <v>5.5317241028426901E-4</v>
      </c>
      <c r="AQ16" s="75">
        <v>1.38545034420674E-3</v>
      </c>
      <c r="AR16" s="31">
        <v>-8.9131999999999998</v>
      </c>
      <c r="AS16" s="31">
        <v>-7.8457999999999997</v>
      </c>
      <c r="AT16" s="91">
        <v>-7.2770999999999999</v>
      </c>
      <c r="AU16" s="31"/>
      <c r="AV16" s="31"/>
      <c r="AW16" s="32"/>
      <c r="AX16" s="32"/>
      <c r="AY16" s="21"/>
      <c r="AZ16" s="31"/>
      <c r="BA16" s="31"/>
      <c r="BB16" s="31"/>
      <c r="BC16" s="31"/>
      <c r="BD16" s="31"/>
      <c r="BE16" s="31"/>
      <c r="BF16" s="31"/>
      <c r="BG16" s="33"/>
      <c r="BH16" s="32"/>
      <c r="BI16" s="31"/>
      <c r="BJ16" s="31"/>
      <c r="BK16" s="31"/>
    </row>
    <row r="17" spans="1:63" s="30" customFormat="1" x14ac:dyDescent="0.35">
      <c r="A17" s="116" t="s">
        <v>17</v>
      </c>
      <c r="B17" s="115">
        <v>39889.460416666669</v>
      </c>
      <c r="C17" s="115">
        <v>39916.461805555555</v>
      </c>
      <c r="D17" s="115">
        <v>39902.961111111108</v>
      </c>
      <c r="E17" s="65">
        <v>27.001388888888801</v>
      </c>
      <c r="F17" s="70">
        <v>706.21052631578902</v>
      </c>
      <c r="G17" s="73">
        <v>26.5</v>
      </c>
      <c r="H17" s="110">
        <v>0.16996731711975899</v>
      </c>
      <c r="I17" s="106">
        <v>3</v>
      </c>
      <c r="J17" s="64"/>
      <c r="K17" s="111">
        <v>0.47849300470911299</v>
      </c>
      <c r="L17" s="106">
        <v>3</v>
      </c>
      <c r="M17" s="73">
        <v>64.4166666666666</v>
      </c>
      <c r="N17" s="73">
        <v>2.9948515493207801</v>
      </c>
      <c r="O17" s="106">
        <v>3</v>
      </c>
      <c r="P17" s="71">
        <v>6.5251458343213706E-2</v>
      </c>
      <c r="Q17" s="111">
        <v>2.85067612288658E-2</v>
      </c>
      <c r="R17" s="105">
        <v>3</v>
      </c>
      <c r="S17" s="61">
        <v>2.5354251324520901E-3</v>
      </c>
      <c r="T17" s="64">
        <f t="shared" si="0"/>
        <v>105.54772090335739</v>
      </c>
      <c r="U17" s="73">
        <v>31.265525144460899</v>
      </c>
      <c r="V17" s="76">
        <f t="shared" si="1"/>
        <v>2.0234488600048128</v>
      </c>
      <c r="W17" s="76">
        <v>6.0029617037936599E-2</v>
      </c>
      <c r="X17" s="64">
        <v>-8.4508111819000007</v>
      </c>
      <c r="Y17" s="64">
        <v>-6.9598427415999904</v>
      </c>
      <c r="Z17" s="65">
        <v>23.735028519257099</v>
      </c>
      <c r="AA17" s="62">
        <v>-6.5</v>
      </c>
      <c r="AB17" s="111">
        <v>8.1649658092772304E-2</v>
      </c>
      <c r="AC17" s="64">
        <f t="shared" si="2"/>
        <v>-36.297675862336554</v>
      </c>
      <c r="AD17" s="111">
        <v>7.9201538536605817E-2</v>
      </c>
      <c r="AE17" s="109">
        <v>3</v>
      </c>
      <c r="AF17" s="81">
        <v>1.8093812375249499E-3</v>
      </c>
      <c r="AG17" s="81"/>
      <c r="AH17" s="51">
        <v>0</v>
      </c>
      <c r="AI17" s="62">
        <v>29.978948911459899</v>
      </c>
      <c r="AJ17" s="64">
        <f t="shared" si="3"/>
        <v>0.19867068952696473</v>
      </c>
      <c r="AK17" s="64">
        <f t="shared" si="4"/>
        <v>29.337833120736562</v>
      </c>
      <c r="AL17" s="64">
        <f t="shared" si="5"/>
        <v>0.1953125302231391</v>
      </c>
      <c r="AM17" s="64">
        <f t="shared" si="6"/>
        <v>-8.0692376150616383</v>
      </c>
      <c r="AN17" s="64">
        <f t="shared" si="7"/>
        <v>-9.1802279073581303</v>
      </c>
      <c r="AO17" s="65">
        <f t="shared" si="8"/>
        <v>-7.4769859627469941</v>
      </c>
      <c r="AP17" s="61">
        <v>5.5317241028426901E-4</v>
      </c>
      <c r="AQ17" s="75">
        <v>1.25620882724068E-3</v>
      </c>
      <c r="AR17" s="31">
        <v>-8.8449000000000009</v>
      </c>
      <c r="AS17" s="31">
        <v>-7.7839</v>
      </c>
      <c r="AT17" s="91">
        <v>-7.2186000000000003</v>
      </c>
      <c r="AU17" s="31"/>
      <c r="AV17" s="31"/>
      <c r="AW17" s="32"/>
      <c r="AX17" s="32"/>
      <c r="AY17" s="21"/>
      <c r="AZ17" s="31"/>
      <c r="BA17" s="31"/>
      <c r="BB17" s="31"/>
      <c r="BC17" s="31"/>
      <c r="BD17" s="31"/>
      <c r="BE17" s="31"/>
      <c r="BF17" s="31"/>
      <c r="BG17" s="33"/>
      <c r="BH17" s="32"/>
      <c r="BI17" s="31"/>
      <c r="BJ17" s="31"/>
      <c r="BK17" s="31"/>
    </row>
    <row r="18" spans="1:63" s="30" customFormat="1" x14ac:dyDescent="0.35">
      <c r="A18" s="116" t="s">
        <v>15</v>
      </c>
      <c r="B18" s="115">
        <v>39889.53125</v>
      </c>
      <c r="C18" s="115">
        <v>39916.515277777777</v>
      </c>
      <c r="D18" s="115">
        <v>39903.023263888892</v>
      </c>
      <c r="E18" s="65">
        <v>26.984027777777701</v>
      </c>
      <c r="F18" s="70">
        <v>706.21052631578902</v>
      </c>
      <c r="G18" s="73">
        <v>26.3</v>
      </c>
      <c r="H18" s="110">
        <v>0</v>
      </c>
      <c r="I18" s="106">
        <v>1</v>
      </c>
      <c r="J18" s="64"/>
      <c r="K18" s="111">
        <v>0</v>
      </c>
      <c r="L18" s="106">
        <v>1</v>
      </c>
      <c r="M18" s="73">
        <v>21.75</v>
      </c>
      <c r="N18" s="73">
        <v>5.9166666666666599</v>
      </c>
      <c r="O18" s="106">
        <v>2</v>
      </c>
      <c r="P18" s="71">
        <v>0.181834146687889</v>
      </c>
      <c r="Q18" s="111">
        <v>0</v>
      </c>
      <c r="R18" s="105">
        <v>1</v>
      </c>
      <c r="S18" s="61">
        <v>6.7291659160513004E-3</v>
      </c>
      <c r="T18" s="64">
        <f t="shared" si="0"/>
        <v>280.12979635208728</v>
      </c>
      <c r="U18" s="73">
        <v>25.457593272691</v>
      </c>
      <c r="V18" s="76">
        <f t="shared" si="1"/>
        <v>2.4473593055499432</v>
      </c>
      <c r="W18" s="76">
        <v>6.0041450365728097E-2</v>
      </c>
      <c r="X18" s="64">
        <v>-12.299416172500001</v>
      </c>
      <c r="Y18" s="64">
        <v>-7.6191979662999998</v>
      </c>
      <c r="Z18" s="65">
        <v>23.055292624561599</v>
      </c>
      <c r="AA18" s="62">
        <v>-6.7</v>
      </c>
      <c r="AB18" s="111">
        <v>0.2</v>
      </c>
      <c r="AC18" s="64">
        <f t="shared" si="2"/>
        <v>-36.491677336747763</v>
      </c>
      <c r="AD18" s="111">
        <v>0.19400335625806328</v>
      </c>
      <c r="AE18" s="109">
        <v>2</v>
      </c>
      <c r="AF18" s="81">
        <v>1.7306012974051799E-3</v>
      </c>
      <c r="AG18" s="81"/>
      <c r="AH18" s="51">
        <v>0</v>
      </c>
      <c r="AI18" s="62">
        <v>28.912216003420902</v>
      </c>
      <c r="AJ18" s="64">
        <f t="shared" si="3"/>
        <v>0.21509924330590172</v>
      </c>
      <c r="AK18" s="64">
        <f t="shared" si="4"/>
        <v>28.872479370447763</v>
      </c>
      <c r="AL18" s="64">
        <f t="shared" si="5"/>
        <v>0.21076165849899486</v>
      </c>
      <c r="AM18" s="64">
        <f t="shared" si="6"/>
        <v>-8.2343714110335213</v>
      </c>
      <c r="AN18" s="64">
        <f t="shared" si="7"/>
        <v>-9.3398773554766876</v>
      </c>
      <c r="AO18" s="65">
        <f t="shared" si="8"/>
        <v>-7.6383033367578719</v>
      </c>
      <c r="AP18" s="61">
        <v>5.5495108664560403E-4</v>
      </c>
      <c r="AQ18" s="75">
        <v>1.17565021075958E-3</v>
      </c>
      <c r="AR18" s="31">
        <v>-8.6300000000000008</v>
      </c>
      <c r="AS18" s="31">
        <v>-7.5403000000000002</v>
      </c>
      <c r="AT18" s="91">
        <v>-6.9531000000000001</v>
      </c>
      <c r="AU18" s="31"/>
      <c r="AV18" s="31"/>
      <c r="AW18" s="32"/>
      <c r="AX18" s="32"/>
      <c r="AY18" s="21"/>
      <c r="AZ18" s="31"/>
      <c r="BA18" s="31"/>
      <c r="BB18" s="31"/>
      <c r="BC18" s="31"/>
      <c r="BD18" s="31"/>
      <c r="BE18" s="31"/>
      <c r="BF18" s="31"/>
      <c r="BG18" s="33"/>
      <c r="BH18" s="32"/>
      <c r="BI18" s="31"/>
      <c r="BJ18" s="31"/>
      <c r="BK18" s="31"/>
    </row>
    <row r="19" spans="1:63" s="30" customFormat="1" x14ac:dyDescent="0.35">
      <c r="A19" s="116" t="s">
        <v>18</v>
      </c>
      <c r="B19" s="115">
        <v>39917.454861111109</v>
      </c>
      <c r="C19" s="115">
        <v>39975.505555555559</v>
      </c>
      <c r="D19" s="115">
        <v>39946.480208333334</v>
      </c>
      <c r="E19" s="65">
        <v>56.9791666666666</v>
      </c>
      <c r="F19" s="70">
        <v>698.38024282560696</v>
      </c>
      <c r="G19" s="73">
        <v>26.5</v>
      </c>
      <c r="H19" s="110">
        <v>0.59999999999999898</v>
      </c>
      <c r="I19" s="106">
        <v>2</v>
      </c>
      <c r="J19" s="64"/>
      <c r="K19" s="111">
        <v>0.37</v>
      </c>
      <c r="L19" s="106">
        <v>2</v>
      </c>
      <c r="M19" s="73">
        <v>422.13676991195098</v>
      </c>
      <c r="N19" s="73">
        <v>1.0914934835771299</v>
      </c>
      <c r="O19" s="106">
        <v>3</v>
      </c>
      <c r="P19" s="71">
        <v>8.4497382619079901E-3</v>
      </c>
      <c r="Q19" s="111">
        <v>3.5766787204242201E-2</v>
      </c>
      <c r="R19" s="105">
        <v>3</v>
      </c>
      <c r="S19" s="61">
        <v>3.9382815356482902E-4</v>
      </c>
      <c r="T19" s="64">
        <f t="shared" si="0"/>
        <v>16.394751122524273</v>
      </c>
      <c r="U19" s="73">
        <v>38.073139706231302</v>
      </c>
      <c r="V19" s="76">
        <f t="shared" si="1"/>
        <v>1.2147048283286677</v>
      </c>
      <c r="W19" s="76">
        <v>6.0016738206130599E-2</v>
      </c>
      <c r="X19" s="64"/>
      <c r="Y19" s="64">
        <v>-6.66</v>
      </c>
      <c r="Z19" s="65">
        <v>24.044139399999999</v>
      </c>
      <c r="AA19" s="62">
        <v>-7.2</v>
      </c>
      <c r="AB19" s="111">
        <v>8.1649658092772595E-2</v>
      </c>
      <c r="AC19" s="64">
        <f t="shared" si="2"/>
        <v>-36.976681022775779</v>
      </c>
      <c r="AD19" s="111">
        <v>7.9201538536606095E-2</v>
      </c>
      <c r="AE19" s="109">
        <v>3</v>
      </c>
      <c r="AF19" s="81">
        <v>1.7033076703735299E-3</v>
      </c>
      <c r="AG19" s="81"/>
      <c r="AH19" s="51">
        <v>0</v>
      </c>
      <c r="AI19" s="62">
        <v>29.760935766983401</v>
      </c>
      <c r="AJ19" s="64">
        <f t="shared" si="3"/>
        <v>0.19867921576326963</v>
      </c>
      <c r="AK19" s="64">
        <f t="shared" si="4"/>
        <v>30.316681022775779</v>
      </c>
      <c r="AL19" s="64">
        <f t="shared" si="5"/>
        <v>0.1953125302231391</v>
      </c>
      <c r="AM19" s="64">
        <f t="shared" si="6"/>
        <v>-8.7681319619861142</v>
      </c>
      <c r="AN19" s="64">
        <f t="shared" si="7"/>
        <v>-9.8783394729997553</v>
      </c>
      <c r="AO19" s="65">
        <f t="shared" si="8"/>
        <v>-8.1762975982036323</v>
      </c>
      <c r="AP19" s="61">
        <v>5.5317241028426901E-4</v>
      </c>
      <c r="AQ19" s="75">
        <v>1.1501352600892601E-3</v>
      </c>
      <c r="AR19" s="31">
        <v>-7.3971999999999998</v>
      </c>
      <c r="AS19" s="31">
        <v>-6.4747000000000003</v>
      </c>
      <c r="AT19" s="91">
        <v>-5.9832999999999998</v>
      </c>
      <c r="AU19" s="31"/>
      <c r="AV19" s="31"/>
      <c r="AW19" s="32"/>
      <c r="AX19" s="32"/>
      <c r="AY19" s="21"/>
      <c r="AZ19" s="31"/>
      <c r="BA19" s="31"/>
      <c r="BB19" s="31"/>
      <c r="BC19" s="31"/>
      <c r="BD19" s="31"/>
      <c r="BE19" s="31"/>
      <c r="BF19" s="31"/>
      <c r="BG19" s="33"/>
      <c r="BH19" s="32"/>
      <c r="BI19" s="31"/>
      <c r="BJ19" s="31"/>
      <c r="BK19" s="31"/>
    </row>
    <row r="20" spans="1:63" s="30" customFormat="1" x14ac:dyDescent="0.35">
      <c r="A20" s="116" t="s">
        <v>17</v>
      </c>
      <c r="B20" s="115">
        <v>39917.518055555556</v>
      </c>
      <c r="C20" s="115">
        <v>39975.460416666669</v>
      </c>
      <c r="D20" s="115">
        <v>39946.489236111112</v>
      </c>
      <c r="E20" s="65">
        <v>56.845833333333303</v>
      </c>
      <c r="F20" s="70">
        <v>698.87735326688801</v>
      </c>
      <c r="G20" s="73">
        <v>26.5</v>
      </c>
      <c r="H20" s="110">
        <v>0.25</v>
      </c>
      <c r="I20" s="106">
        <v>2</v>
      </c>
      <c r="J20" s="64"/>
      <c r="K20" s="111">
        <v>0.24</v>
      </c>
      <c r="L20" s="106">
        <v>2</v>
      </c>
      <c r="M20" s="73">
        <v>77.9444444444444</v>
      </c>
      <c r="N20" s="73">
        <v>0.47790695928014598</v>
      </c>
      <c r="O20" s="106">
        <v>3</v>
      </c>
      <c r="P20" s="71">
        <v>5.34309144847313E-2</v>
      </c>
      <c r="Q20" s="111">
        <v>8.1826392258823894E-3</v>
      </c>
      <c r="R20" s="105">
        <v>3</v>
      </c>
      <c r="S20" s="61">
        <v>3.2032250971194402E-3</v>
      </c>
      <c r="T20" s="64">
        <f t="shared" si="0"/>
        <v>133.34769945047125</v>
      </c>
      <c r="U20" s="73">
        <v>48.760848796177797</v>
      </c>
      <c r="V20" s="76">
        <f t="shared" si="1"/>
        <v>2.124985527528076</v>
      </c>
      <c r="W20" s="76">
        <v>6.0010181513971798E-2</v>
      </c>
      <c r="X20" s="64">
        <v>-11.330525614100001</v>
      </c>
      <c r="Y20" s="64">
        <v>-7.8390193841999896</v>
      </c>
      <c r="Z20" s="65">
        <v>22.8286765266343</v>
      </c>
      <c r="AA20" s="62">
        <v>-7.1666666666666599</v>
      </c>
      <c r="AB20" s="111">
        <v>9.4280904158206405E-2</v>
      </c>
      <c r="AC20" s="64">
        <f t="shared" si="2"/>
        <v>-36.94434744370723</v>
      </c>
      <c r="AD20" s="111">
        <v>9.1454059188684184E-2</v>
      </c>
      <c r="AE20" s="109">
        <v>3</v>
      </c>
      <c r="AF20" s="81">
        <v>1.9084687767322399E-3</v>
      </c>
      <c r="AG20" s="81"/>
      <c r="AH20" s="51">
        <v>0</v>
      </c>
      <c r="AI20" s="62">
        <v>29.059667454136701</v>
      </c>
      <c r="AJ20" s="64">
        <f t="shared" si="3"/>
        <v>0.19883214106017866</v>
      </c>
      <c r="AK20" s="64">
        <f t="shared" si="4"/>
        <v>29.10532805950724</v>
      </c>
      <c r="AL20" s="64">
        <f t="shared" si="5"/>
        <v>0.1953125302231391</v>
      </c>
      <c r="AM20" s="64">
        <f t="shared" si="6"/>
        <v>-8.7348512787991694</v>
      </c>
      <c r="AN20" s="64">
        <f t="shared" si="7"/>
        <v>-9.8450960651119885</v>
      </c>
      <c r="AO20" s="65">
        <f t="shared" si="8"/>
        <v>-8.1429970441341766</v>
      </c>
      <c r="AP20" s="61">
        <v>5.5317241028426901E-4</v>
      </c>
      <c r="AQ20" s="75">
        <v>1.35529636644798E-3</v>
      </c>
      <c r="AR20" s="31">
        <v>-8.7392000000000003</v>
      </c>
      <c r="AS20" s="31">
        <v>-7.6889000000000003</v>
      </c>
      <c r="AT20" s="91">
        <v>-7.1294000000000004</v>
      </c>
      <c r="AU20" s="31"/>
      <c r="AV20" s="31"/>
      <c r="AW20" s="32"/>
      <c r="AX20" s="32"/>
      <c r="AY20" s="21"/>
      <c r="AZ20" s="31"/>
      <c r="BA20" s="31"/>
      <c r="BB20" s="31"/>
      <c r="BC20" s="31"/>
      <c r="BD20" s="31"/>
      <c r="BE20" s="31"/>
      <c r="BF20" s="31"/>
      <c r="BG20" s="33"/>
      <c r="BH20" s="32"/>
      <c r="BI20" s="31"/>
      <c r="BJ20" s="31"/>
      <c r="BK20" s="31"/>
    </row>
    <row r="21" spans="1:63" s="30" customFormat="1" x14ac:dyDescent="0.35">
      <c r="A21" s="116" t="s">
        <v>15</v>
      </c>
      <c r="B21" s="115">
        <v>39917.527083333334</v>
      </c>
      <c r="C21" s="115">
        <v>39975.520833333336</v>
      </c>
      <c r="D21" s="115">
        <v>39946.523958333331</v>
      </c>
      <c r="E21" s="65">
        <v>56.852777777777703</v>
      </c>
      <c r="F21" s="70">
        <v>698.87735326688801</v>
      </c>
      <c r="G21" s="73">
        <v>26.5</v>
      </c>
      <c r="H21" s="110">
        <v>0.25</v>
      </c>
      <c r="I21" s="106">
        <v>2</v>
      </c>
      <c r="J21" s="64"/>
      <c r="K21" s="111"/>
      <c r="L21" s="106">
        <v>0</v>
      </c>
      <c r="M21" s="73">
        <v>23.9444444444444</v>
      </c>
      <c r="N21" s="73">
        <v>2.25</v>
      </c>
      <c r="O21" s="106">
        <v>2</v>
      </c>
      <c r="P21" s="71">
        <v>0.161973683356226</v>
      </c>
      <c r="Q21" s="111">
        <v>1.64799885434176E-2</v>
      </c>
      <c r="R21" s="105">
        <v>2</v>
      </c>
      <c r="S21" s="61">
        <v>6.9920945912932998E-3</v>
      </c>
      <c r="T21" s="64">
        <f t="shared" si="0"/>
        <v>291.07530686104587</v>
      </c>
      <c r="U21" s="73">
        <v>7.8102790767500299</v>
      </c>
      <c r="V21" s="76">
        <f t="shared" si="1"/>
        <v>2.46400536397931</v>
      </c>
      <c r="W21" s="76">
        <v>6.1154355882521098E-2</v>
      </c>
      <c r="X21" s="64">
        <v>-11.3295342038</v>
      </c>
      <c r="Y21" s="64">
        <v>-7.2142703299999997</v>
      </c>
      <c r="Z21" s="65">
        <v>23.472736574099699</v>
      </c>
      <c r="AA21" s="62">
        <v>-6.25</v>
      </c>
      <c r="AB21" s="111">
        <v>4.9999999999999802E-2</v>
      </c>
      <c r="AC21" s="64">
        <f t="shared" si="2"/>
        <v>-36.05517401932255</v>
      </c>
      <c r="AD21" s="111">
        <v>4.8500839064515626E-2</v>
      </c>
      <c r="AE21" s="109">
        <v>2</v>
      </c>
      <c r="AF21" s="81">
        <v>1.9900892659126101E-3</v>
      </c>
      <c r="AG21" s="81">
        <v>7.7565618887272397E-5</v>
      </c>
      <c r="AH21" s="51">
        <v>5</v>
      </c>
      <c r="AI21" s="62">
        <v>29.370477464031801</v>
      </c>
      <c r="AJ21" s="64">
        <f t="shared" si="3"/>
        <v>0.21500727332408981</v>
      </c>
      <c r="AK21" s="64">
        <f t="shared" si="4"/>
        <v>28.840903689322552</v>
      </c>
      <c r="AL21" s="64">
        <f t="shared" si="5"/>
        <v>0.21076165849899486</v>
      </c>
      <c r="AM21" s="64">
        <f t="shared" si="6"/>
        <v>-7.8196324911600641</v>
      </c>
      <c r="AN21" s="64">
        <f t="shared" si="7"/>
        <v>-8.9309023482004477</v>
      </c>
      <c r="AO21" s="65">
        <f t="shared" si="8"/>
        <v>-7.2272318072267581</v>
      </c>
      <c r="AP21" s="61">
        <v>5.5317241028426901E-4</v>
      </c>
      <c r="AQ21" s="75">
        <v>1.43691685562834E-3</v>
      </c>
      <c r="AR21" s="31">
        <v>-8.6984999999999992</v>
      </c>
      <c r="AS21" s="31">
        <v>-7.6067999999999998</v>
      </c>
      <c r="AT21" s="91">
        <v>-7.0252999999999997</v>
      </c>
      <c r="AU21" s="31"/>
      <c r="AV21" s="31"/>
      <c r="AW21" s="32"/>
      <c r="AX21" s="32"/>
      <c r="AY21" s="21"/>
      <c r="AZ21" s="31"/>
      <c r="BA21" s="31"/>
      <c r="BB21" s="31"/>
      <c r="BC21" s="31"/>
      <c r="BD21" s="31"/>
      <c r="BE21" s="31"/>
      <c r="BF21" s="31"/>
      <c r="BG21" s="33"/>
      <c r="BH21" s="32"/>
      <c r="BI21" s="31"/>
      <c r="BJ21" s="31"/>
      <c r="BK21" s="31"/>
    </row>
    <row r="22" spans="1:63" s="30" customFormat="1" x14ac:dyDescent="0.35">
      <c r="A22" s="116" t="s">
        <v>16</v>
      </c>
      <c r="B22" s="115">
        <v>39976.432638888888</v>
      </c>
      <c r="C22" s="115">
        <v>40046.477083333331</v>
      </c>
      <c r="D22" s="115">
        <v>40011.454861111109</v>
      </c>
      <c r="E22" s="65">
        <v>69.0138888888888</v>
      </c>
      <c r="F22" s="70">
        <v>1223.8594164456199</v>
      </c>
      <c r="G22" s="73">
        <v>26.5</v>
      </c>
      <c r="H22" s="110">
        <v>9.9999999999999603E-2</v>
      </c>
      <c r="I22" s="106">
        <v>2</v>
      </c>
      <c r="J22" s="64"/>
      <c r="K22" s="111"/>
      <c r="L22" s="106">
        <v>0</v>
      </c>
      <c r="M22" s="73">
        <v>99.2777777777777</v>
      </c>
      <c r="N22" s="73">
        <v>5.1666666666666599</v>
      </c>
      <c r="O22" s="106">
        <v>2</v>
      </c>
      <c r="P22" s="71">
        <v>4.9765581505048902E-2</v>
      </c>
      <c r="Q22" s="111">
        <v>2.3067172262547099E-2</v>
      </c>
      <c r="R22" s="105">
        <v>2</v>
      </c>
      <c r="S22" s="61">
        <v>9.6358864962769498E-3</v>
      </c>
      <c r="T22" s="64">
        <f t="shared" si="0"/>
        <v>401.13424985333819</v>
      </c>
      <c r="U22" s="73">
        <v>18.710864505707899</v>
      </c>
      <c r="V22" s="76">
        <f t="shared" si="1"/>
        <v>2.6032897447223116</v>
      </c>
      <c r="W22" s="76">
        <v>6.0333130642125601E-2</v>
      </c>
      <c r="X22" s="64">
        <v>-9.1300000000000008</v>
      </c>
      <c r="Y22" s="64">
        <v>-7.42</v>
      </c>
      <c r="Z22" s="65">
        <v>23.260647800000001</v>
      </c>
      <c r="AA22" s="62">
        <v>-6.1999999999999904</v>
      </c>
      <c r="AB22" s="111">
        <v>0.1</v>
      </c>
      <c r="AC22" s="64">
        <f t="shared" si="2"/>
        <v>-36.006673650719733</v>
      </c>
      <c r="AD22" s="111">
        <v>9.700167812903164E-2</v>
      </c>
      <c r="AE22" s="109">
        <v>2</v>
      </c>
      <c r="AF22" s="81">
        <v>1.2615126889078899E-3</v>
      </c>
      <c r="AG22" s="81">
        <v>9.8374620841116097E-5</v>
      </c>
      <c r="AH22" s="51">
        <v>5</v>
      </c>
      <c r="AI22" s="62">
        <v>29.213542013821002</v>
      </c>
      <c r="AJ22" s="64">
        <f t="shared" si="3"/>
        <v>0.21502757388766791</v>
      </c>
      <c r="AK22" s="64">
        <f t="shared" si="4"/>
        <v>28.586673650719732</v>
      </c>
      <c r="AL22" s="64">
        <f t="shared" si="5"/>
        <v>0.21076165849899486</v>
      </c>
      <c r="AM22" s="64">
        <f t="shared" si="6"/>
        <v>-7.7697114663797038</v>
      </c>
      <c r="AN22" s="64">
        <f t="shared" si="7"/>
        <v>-8.8810372363689112</v>
      </c>
      <c r="AO22" s="65">
        <f t="shared" si="8"/>
        <v>-7.1772809761226881</v>
      </c>
      <c r="AP22" s="61">
        <v>1.1761694417758901E-3</v>
      </c>
      <c r="AQ22" s="75">
        <v>8.53432471320072E-5</v>
      </c>
      <c r="AR22" s="31">
        <v>-8.9130000000000003</v>
      </c>
      <c r="AS22" s="31">
        <v>-7.7968999999999999</v>
      </c>
      <c r="AT22" s="91">
        <v>-7.2022000000000004</v>
      </c>
      <c r="AU22" s="31"/>
      <c r="AV22" s="31"/>
      <c r="AW22" s="32"/>
      <c r="AX22" s="32"/>
      <c r="AY22" s="21"/>
      <c r="AZ22" s="31"/>
      <c r="BA22" s="31"/>
      <c r="BB22" s="31"/>
      <c r="BC22" s="31"/>
      <c r="BD22" s="31"/>
      <c r="BE22" s="31"/>
      <c r="BF22" s="31"/>
      <c r="BG22" s="33"/>
      <c r="BH22" s="32"/>
      <c r="BI22" s="31"/>
      <c r="BJ22" s="31"/>
      <c r="BK22" s="31"/>
    </row>
    <row r="23" spans="1:63" s="30" customFormat="1" x14ac:dyDescent="0.35">
      <c r="A23" s="116" t="s">
        <v>17</v>
      </c>
      <c r="B23" s="115">
        <v>39976.433333333334</v>
      </c>
      <c r="C23" s="115">
        <v>40046.479166666664</v>
      </c>
      <c r="D23" s="115">
        <v>40011.456250000003</v>
      </c>
      <c r="E23" s="65">
        <v>70.045833333333306</v>
      </c>
      <c r="F23" s="70">
        <v>1223.8594164456199</v>
      </c>
      <c r="G23" s="73">
        <v>26.5</v>
      </c>
      <c r="H23" s="110"/>
      <c r="I23" s="106">
        <v>0</v>
      </c>
      <c r="J23" s="64"/>
      <c r="K23" s="111"/>
      <c r="L23" s="106">
        <v>0</v>
      </c>
      <c r="M23" s="73">
        <v>74.4444444444444</v>
      </c>
      <c r="N23" s="73">
        <v>50.6725315638772</v>
      </c>
      <c r="O23" s="106">
        <v>2</v>
      </c>
      <c r="P23" s="71">
        <v>5.35425588279781E-2</v>
      </c>
      <c r="Q23" s="111">
        <v>2.7831887533266899E-3</v>
      </c>
      <c r="R23" s="105">
        <v>2</v>
      </c>
      <c r="S23" s="61">
        <v>1.5428469454523499E-3</v>
      </c>
      <c r="T23" s="64">
        <f t="shared" si="0"/>
        <v>64.227484657656035</v>
      </c>
      <c r="U23" s="73">
        <v>0.86569822868053803</v>
      </c>
      <c r="V23" s="76">
        <f t="shared" si="1"/>
        <v>1.8077209140631334</v>
      </c>
      <c r="W23" s="76">
        <v>0.12337554778641099</v>
      </c>
      <c r="X23" s="64">
        <v>-11.872976342899999</v>
      </c>
      <c r="Y23" s="64">
        <v>-8.0884174713999997</v>
      </c>
      <c r="Z23" s="65">
        <v>22.571569544559001</v>
      </c>
      <c r="AA23" s="62">
        <v>-6.3</v>
      </c>
      <c r="AB23" s="111">
        <v>8.1649658092772595E-2</v>
      </c>
      <c r="AC23" s="64">
        <f t="shared" si="2"/>
        <v>-36.103674387925345</v>
      </c>
      <c r="AD23" s="111">
        <v>7.9201538536606095E-2</v>
      </c>
      <c r="AE23" s="109">
        <v>3</v>
      </c>
      <c r="AF23" s="81">
        <v>1.9372504990019901E-3</v>
      </c>
      <c r="AG23" s="81">
        <v>1.3846411877090401E-4</v>
      </c>
      <c r="AH23" s="51">
        <v>8</v>
      </c>
      <c r="AI23" s="62">
        <v>28.808267285467199</v>
      </c>
      <c r="AJ23" s="64">
        <f t="shared" si="3"/>
        <v>0.19880571527928534</v>
      </c>
      <c r="AK23" s="64">
        <f t="shared" si="4"/>
        <v>28.015256916525345</v>
      </c>
      <c r="AL23" s="64">
        <f t="shared" si="5"/>
        <v>0.1953125302231391</v>
      </c>
      <c r="AM23" s="64">
        <f t="shared" si="6"/>
        <v>-7.8695535159404244</v>
      </c>
      <c r="AN23" s="64">
        <f t="shared" si="7"/>
        <v>-8.9807674600320979</v>
      </c>
      <c r="AO23" s="65">
        <f t="shared" si="8"/>
        <v>-7.2771826383309417</v>
      </c>
      <c r="AP23" s="61">
        <v>1.1761694417758901E-3</v>
      </c>
      <c r="AQ23" s="75">
        <v>7.61081057226104E-4</v>
      </c>
      <c r="AR23" s="31">
        <v>-8.9702999999999999</v>
      </c>
      <c r="AS23" s="31">
        <v>-7.8855000000000004</v>
      </c>
      <c r="AT23" s="91">
        <v>-7.3076999999999996</v>
      </c>
      <c r="AU23" s="31"/>
      <c r="AV23" s="31"/>
      <c r="AW23" s="32"/>
      <c r="AX23" s="32"/>
      <c r="AY23" s="21"/>
      <c r="AZ23" s="31"/>
      <c r="BA23" s="31"/>
      <c r="BB23" s="31"/>
      <c r="BC23" s="31"/>
      <c r="BD23" s="31"/>
      <c r="BE23" s="31"/>
      <c r="BF23" s="31"/>
      <c r="BG23" s="33"/>
      <c r="BH23" s="32"/>
      <c r="BI23" s="31"/>
      <c r="BJ23" s="31"/>
      <c r="BK23" s="31"/>
    </row>
    <row r="24" spans="1:63" s="30" customFormat="1" x14ac:dyDescent="0.35">
      <c r="A24" s="116" t="s">
        <v>18</v>
      </c>
      <c r="B24" s="115">
        <v>39976.446527777778</v>
      </c>
      <c r="C24" s="115">
        <v>40046.493055555555</v>
      </c>
      <c r="D24" s="115">
        <v>40011.46979166667</v>
      </c>
      <c r="E24" s="65">
        <v>68.998611111111103</v>
      </c>
      <c r="F24" s="70">
        <v>1223.8594164456199</v>
      </c>
      <c r="G24" s="73">
        <v>26.5</v>
      </c>
      <c r="H24" s="110">
        <v>4.7140452079103799E-2</v>
      </c>
      <c r="I24" s="106">
        <v>3</v>
      </c>
      <c r="J24" s="64"/>
      <c r="K24" s="111">
        <v>3.7416573867739202E-2</v>
      </c>
      <c r="L24" s="106">
        <v>3</v>
      </c>
      <c r="M24" s="73">
        <v>260.76107692668802</v>
      </c>
      <c r="N24" s="73">
        <v>0.15713484026367699</v>
      </c>
      <c r="O24" s="106">
        <v>3</v>
      </c>
      <c r="P24" s="71">
        <v>1.17585066291681E-2</v>
      </c>
      <c r="Q24" s="111">
        <v>5.0514378259129897E-2</v>
      </c>
      <c r="R24" s="105">
        <v>3</v>
      </c>
      <c r="S24" s="61">
        <v>1.6855411743398001E-4</v>
      </c>
      <c r="T24" s="64">
        <f t="shared" si="0"/>
        <v>7.0167731305982945</v>
      </c>
      <c r="U24" s="73">
        <v>25.470489259811199</v>
      </c>
      <c r="V24" s="76">
        <f t="shared" si="1"/>
        <v>0.84613743495519655</v>
      </c>
      <c r="W24" s="76">
        <v>6.0034920191021503E-2</v>
      </c>
      <c r="X24" s="64">
        <v>-10.0011135134</v>
      </c>
      <c r="Y24" s="64">
        <v>-7.8495629911</v>
      </c>
      <c r="Z24" s="65">
        <v>22.817807016845101</v>
      </c>
      <c r="AA24" s="62">
        <v>-5.5666666666666602</v>
      </c>
      <c r="AB24" s="111">
        <v>9.4280904158206405E-2</v>
      </c>
      <c r="AC24" s="64">
        <f t="shared" si="2"/>
        <v>-35.392335648417593</v>
      </c>
      <c r="AD24" s="111">
        <v>9.1454059188684184E-2</v>
      </c>
      <c r="AE24" s="109">
        <v>3</v>
      </c>
      <c r="AF24" s="81">
        <v>1.87312874251497E-3</v>
      </c>
      <c r="AG24" s="81">
        <v>1.5927443929757699E-5</v>
      </c>
      <c r="AH24" s="51">
        <v>4</v>
      </c>
      <c r="AI24" s="62">
        <v>28.881303095470699</v>
      </c>
      <c r="AJ24" s="64">
        <f t="shared" si="3"/>
        <v>0.19872411994940023</v>
      </c>
      <c r="AK24" s="64">
        <f t="shared" si="4"/>
        <v>27.542772657317592</v>
      </c>
      <c r="AL24" s="64">
        <f t="shared" si="5"/>
        <v>0.1953125302231391</v>
      </c>
      <c r="AM24" s="64">
        <f t="shared" si="6"/>
        <v>-7.1373784858290037</v>
      </c>
      <c r="AN24" s="64">
        <f t="shared" si="7"/>
        <v>-8.2494124865028198</v>
      </c>
      <c r="AO24" s="65">
        <f t="shared" si="8"/>
        <v>-6.5445704488049614</v>
      </c>
      <c r="AP24" s="61">
        <v>1.1761694417758901E-3</v>
      </c>
      <c r="AQ24" s="75">
        <v>6.9695930073907799E-4</v>
      </c>
      <c r="AR24" s="31">
        <v>-8.5714000000000006</v>
      </c>
      <c r="AS24" s="31">
        <v>-7.5212000000000003</v>
      </c>
      <c r="AT24" s="91">
        <v>-6.9617000000000004</v>
      </c>
      <c r="AU24" s="31"/>
      <c r="AV24" s="31"/>
      <c r="AW24" s="32"/>
      <c r="AX24" s="32"/>
      <c r="AY24" s="21"/>
      <c r="AZ24" s="31"/>
      <c r="BA24" s="31"/>
      <c r="BB24" s="31"/>
      <c r="BC24" s="31"/>
      <c r="BD24" s="31"/>
      <c r="BE24" s="31"/>
      <c r="BF24" s="31"/>
      <c r="BG24" s="33"/>
      <c r="BH24" s="32"/>
      <c r="BI24" s="31"/>
      <c r="BJ24" s="31"/>
      <c r="BK24" s="31"/>
    </row>
    <row r="25" spans="1:63" s="30" customFormat="1" x14ac:dyDescent="0.35">
      <c r="A25" s="116" t="s">
        <v>17</v>
      </c>
      <c r="B25" s="115">
        <v>40047.508333333331</v>
      </c>
      <c r="C25" s="115">
        <v>40105.46875</v>
      </c>
      <c r="D25" s="115">
        <v>40076.488541666666</v>
      </c>
      <c r="E25" s="65">
        <v>56.877083333333303</v>
      </c>
      <c r="F25" s="70">
        <v>2012.34567901234</v>
      </c>
      <c r="G25" s="73">
        <v>26.3</v>
      </c>
      <c r="H25" s="110"/>
      <c r="I25" s="106">
        <v>0</v>
      </c>
      <c r="J25" s="64">
        <v>7.81</v>
      </c>
      <c r="K25" s="111"/>
      <c r="L25" s="106">
        <v>0</v>
      </c>
      <c r="M25" s="73">
        <v>54.2222222222222</v>
      </c>
      <c r="N25" s="73">
        <v>7838.5747488581901</v>
      </c>
      <c r="O25" s="106">
        <v>3</v>
      </c>
      <c r="P25" s="71">
        <v>7.4399298361597505E-2</v>
      </c>
      <c r="Q25" s="111">
        <v>3.4798735665122001E-3</v>
      </c>
      <c r="R25" s="105">
        <v>3</v>
      </c>
      <c r="S25" s="61">
        <v>8.3548587963808499E-4</v>
      </c>
      <c r="T25" s="64">
        <f t="shared" si="0"/>
        <v>34.780609103393815</v>
      </c>
      <c r="U25" s="73">
        <v>1.1255024777178799</v>
      </c>
      <c r="V25" s="76">
        <f t="shared" si="1"/>
        <v>1.5413371834150118</v>
      </c>
      <c r="W25" s="76">
        <v>8.2032813089673598E-2</v>
      </c>
      <c r="X25" s="64">
        <v>-13.149014216699999</v>
      </c>
      <c r="Y25" s="64">
        <v>-8.3070269632000002</v>
      </c>
      <c r="Z25" s="65">
        <v>22.3462028333674</v>
      </c>
      <c r="AA25" s="62">
        <v>-5.75</v>
      </c>
      <c r="AB25" s="111">
        <v>0.15</v>
      </c>
      <c r="AC25" s="64">
        <f t="shared" si="2"/>
        <v>-35.570170333294534</v>
      </c>
      <c r="AD25" s="111">
        <v>0.14550251719354745</v>
      </c>
      <c r="AE25" s="109">
        <v>2</v>
      </c>
      <c r="AF25" s="81">
        <v>1.9415668662674599E-3</v>
      </c>
      <c r="AG25" s="81"/>
      <c r="AH25" s="51">
        <v>0</v>
      </c>
      <c r="AI25" s="62">
        <v>28.6214017350317</v>
      </c>
      <c r="AJ25" s="64">
        <f t="shared" si="3"/>
        <v>0.215093080101044</v>
      </c>
      <c r="AK25" s="64">
        <f t="shared" si="4"/>
        <v>27.263143370094532</v>
      </c>
      <c r="AL25" s="64">
        <f t="shared" si="5"/>
        <v>0.21076165849899486</v>
      </c>
      <c r="AM25" s="64">
        <f t="shared" si="6"/>
        <v>-7.2858388960233924</v>
      </c>
      <c r="AN25" s="64">
        <f t="shared" si="7"/>
        <v>-8.3924021551219994</v>
      </c>
      <c r="AO25" s="65">
        <f t="shared" si="8"/>
        <v>-6.689200737512806</v>
      </c>
      <c r="AP25" s="61">
        <v>1.18004192679595E-3</v>
      </c>
      <c r="AQ25" s="75">
        <v>7.6152493947151097E-4</v>
      </c>
      <c r="AR25" s="31">
        <v>-9.0086999999999993</v>
      </c>
      <c r="AS25" s="31">
        <v>-7.9223999999999997</v>
      </c>
      <c r="AT25" s="91">
        <v>-7.3371000000000004</v>
      </c>
      <c r="AU25" s="31"/>
      <c r="AV25" s="31"/>
      <c r="AW25" s="32"/>
      <c r="AX25" s="32"/>
      <c r="AY25" s="21"/>
      <c r="AZ25" s="31"/>
      <c r="BA25" s="31"/>
      <c r="BB25" s="31"/>
      <c r="BC25" s="31"/>
      <c r="BD25" s="31"/>
      <c r="BE25" s="31"/>
      <c r="BF25" s="31"/>
      <c r="BG25" s="33"/>
      <c r="BH25" s="32"/>
      <c r="BI25" s="31"/>
      <c r="BJ25" s="31"/>
      <c r="BK25" s="31"/>
    </row>
    <row r="26" spans="1:63" s="30" customFormat="1" x14ac:dyDescent="0.35">
      <c r="A26" s="116" t="s">
        <v>16</v>
      </c>
      <c r="B26" s="115">
        <v>40047.510416666664</v>
      </c>
      <c r="C26" s="115">
        <v>40105.474999999999</v>
      </c>
      <c r="D26" s="115">
        <v>40076.492708333331</v>
      </c>
      <c r="E26" s="65">
        <v>56.8819444444444</v>
      </c>
      <c r="F26" s="70">
        <v>2012.34567901234</v>
      </c>
      <c r="G26" s="73">
        <v>26.2</v>
      </c>
      <c r="H26" s="110"/>
      <c r="I26" s="106">
        <v>0</v>
      </c>
      <c r="J26" s="64">
        <v>7.84</v>
      </c>
      <c r="K26" s="111"/>
      <c r="L26" s="106">
        <v>0</v>
      </c>
      <c r="M26" s="73">
        <v>46.9444444444444</v>
      </c>
      <c r="N26" s="73">
        <v>6.0184900284225904</v>
      </c>
      <c r="O26" s="106">
        <v>3</v>
      </c>
      <c r="P26" s="71">
        <v>0.11643894158170499</v>
      </c>
      <c r="Q26" s="111">
        <v>3.5606761166299301E-3</v>
      </c>
      <c r="R26" s="105">
        <v>3</v>
      </c>
      <c r="S26" s="61">
        <v>8.42446587718187E-4</v>
      </c>
      <c r="T26" s="64">
        <f t="shared" si="0"/>
        <v>35.070377814891046</v>
      </c>
      <c r="U26" s="73">
        <v>8.1901022581756404</v>
      </c>
      <c r="V26" s="76">
        <f t="shared" si="1"/>
        <v>1.5449404445823443</v>
      </c>
      <c r="W26" s="76">
        <v>6.0421228648288902E-2</v>
      </c>
      <c r="X26" s="64">
        <v>-11.15</v>
      </c>
      <c r="Y26" s="64">
        <v>-7.59</v>
      </c>
      <c r="Z26" s="65">
        <v>23.085393100000001</v>
      </c>
      <c r="AA26" s="62">
        <v>-6.3333333333333304</v>
      </c>
      <c r="AB26" s="111">
        <v>0.124721912892464</v>
      </c>
      <c r="AC26" s="64">
        <f t="shared" si="2"/>
        <v>-36.13600796699388</v>
      </c>
      <c r="AD26" s="111">
        <v>0.12098234850031914</v>
      </c>
      <c r="AE26" s="109">
        <v>3</v>
      </c>
      <c r="AF26" s="81">
        <v>1.7291417165668599E-3</v>
      </c>
      <c r="AG26" s="81"/>
      <c r="AH26" s="51">
        <v>0</v>
      </c>
      <c r="AI26" s="62">
        <v>29.243524504748201</v>
      </c>
      <c r="AJ26" s="64">
        <f t="shared" si="3"/>
        <v>0.19874226984790647</v>
      </c>
      <c r="AK26" s="64">
        <f t="shared" si="4"/>
        <v>28.54600796699388</v>
      </c>
      <c r="AL26" s="64">
        <f t="shared" si="5"/>
        <v>0.1953125302231391</v>
      </c>
      <c r="AM26" s="64">
        <f t="shared" si="6"/>
        <v>-7.8509718423604227</v>
      </c>
      <c r="AN26" s="64">
        <f t="shared" si="7"/>
        <v>-8.9542517682890548</v>
      </c>
      <c r="AO26" s="65">
        <f t="shared" si="8"/>
        <v>-7.2527131041782695</v>
      </c>
      <c r="AP26" s="61">
        <v>1.1819834148989201E-3</v>
      </c>
      <c r="AQ26" s="75">
        <v>5.4715830166794102E-4</v>
      </c>
      <c r="AR26" s="31">
        <v>-8.9387000000000008</v>
      </c>
      <c r="AS26" s="31">
        <v>-7.8475999999999999</v>
      </c>
      <c r="AT26" s="91">
        <v>-7.2563000000000004</v>
      </c>
      <c r="AU26" s="31"/>
      <c r="AV26" s="31"/>
      <c r="AW26" s="32"/>
      <c r="AX26" s="32"/>
      <c r="AY26" s="21"/>
      <c r="AZ26" s="31"/>
      <c r="BA26" s="31"/>
      <c r="BB26" s="31"/>
      <c r="BC26" s="31"/>
      <c r="BD26" s="31"/>
      <c r="BE26" s="31"/>
      <c r="BF26" s="31"/>
      <c r="BG26" s="33"/>
      <c r="BH26" s="32"/>
      <c r="BI26" s="31"/>
      <c r="BJ26" s="31"/>
      <c r="BK26" s="31"/>
    </row>
    <row r="27" spans="1:63" s="30" customFormat="1" x14ac:dyDescent="0.35">
      <c r="A27" s="116" t="s">
        <v>15</v>
      </c>
      <c r="B27" s="115">
        <v>40047.522916666669</v>
      </c>
      <c r="C27" s="115">
        <v>40105.497916666667</v>
      </c>
      <c r="D27" s="115">
        <v>40076.510416666664</v>
      </c>
      <c r="E27" s="65">
        <v>56.904166666666598</v>
      </c>
      <c r="F27" s="70">
        <v>2012.34567901234</v>
      </c>
      <c r="G27" s="73">
        <v>26.8</v>
      </c>
      <c r="H27" s="110">
        <v>9.9999999999999603E-2</v>
      </c>
      <c r="I27" s="106">
        <v>2</v>
      </c>
      <c r="J27" s="64">
        <v>7.89</v>
      </c>
      <c r="K27" s="111">
        <v>5.0000000000000697E-2</v>
      </c>
      <c r="L27" s="106">
        <v>2</v>
      </c>
      <c r="M27" s="73">
        <v>10.4166666666666</v>
      </c>
      <c r="N27" s="73">
        <v>14.5226515281269</v>
      </c>
      <c r="O27" s="106">
        <v>3</v>
      </c>
      <c r="P27" s="71">
        <v>0.31199042006163802</v>
      </c>
      <c r="Q27" s="111">
        <v>1.50319670901066E-2</v>
      </c>
      <c r="R27" s="105">
        <v>3</v>
      </c>
      <c r="S27" s="61">
        <v>7.7561982865927597E-3</v>
      </c>
      <c r="T27" s="64">
        <f t="shared" si="0"/>
        <v>322.88433270859389</v>
      </c>
      <c r="U27" s="73">
        <v>6.5009397056125398</v>
      </c>
      <c r="V27" s="76">
        <f t="shared" si="1"/>
        <v>2.5090469722909874</v>
      </c>
      <c r="W27" s="76">
        <v>6.0423062280636097E-2</v>
      </c>
      <c r="X27" s="64">
        <v>-13.619402253599899</v>
      </c>
      <c r="Y27" s="64">
        <v>-7.4472104593999999</v>
      </c>
      <c r="Z27" s="65">
        <v>23.2325962652999</v>
      </c>
      <c r="AA27" s="62">
        <v>-5.86666666666666</v>
      </c>
      <c r="AB27" s="111">
        <v>9.4280904158206405E-2</v>
      </c>
      <c r="AC27" s="64">
        <f t="shared" si="2"/>
        <v>-35.683337860034399</v>
      </c>
      <c r="AD27" s="111">
        <v>9.1454059188684184E-2</v>
      </c>
      <c r="AE27" s="109">
        <v>3</v>
      </c>
      <c r="AF27" s="81">
        <v>1.96202594810379E-3</v>
      </c>
      <c r="AG27" s="81">
        <v>1.08027560243256E-4</v>
      </c>
      <c r="AH27" s="51">
        <v>3</v>
      </c>
      <c r="AI27" s="62">
        <v>28.884301717857198</v>
      </c>
      <c r="AJ27" s="64">
        <f t="shared" si="3"/>
        <v>0.19869155776103892</v>
      </c>
      <c r="AK27" s="64">
        <f t="shared" si="4"/>
        <v>28.236127400634398</v>
      </c>
      <c r="AL27" s="64">
        <f t="shared" si="5"/>
        <v>0.1953125302231391</v>
      </c>
      <c r="AM27" s="64">
        <f t="shared" si="6"/>
        <v>-7.4886848531159558</v>
      </c>
      <c r="AN27" s="64">
        <f t="shared" si="7"/>
        <v>-8.6082671338891714</v>
      </c>
      <c r="AO27" s="65">
        <f t="shared" si="8"/>
        <v>-6.9019536878897725</v>
      </c>
      <c r="AP27" s="61">
        <v>1.1703868202151801E-3</v>
      </c>
      <c r="AQ27" s="75">
        <v>7.9163912788860705E-4</v>
      </c>
      <c r="AR27" s="31">
        <v>-8.6143999999999998</v>
      </c>
      <c r="AS27" s="31">
        <v>-7.4988999999999999</v>
      </c>
      <c r="AT27" s="91">
        <v>-6.9146000000000001</v>
      </c>
      <c r="AU27" s="31"/>
      <c r="AV27" s="31"/>
      <c r="AW27" s="32"/>
      <c r="AX27" s="32"/>
      <c r="AY27" s="21"/>
      <c r="AZ27" s="31"/>
      <c r="BA27" s="31"/>
      <c r="BB27" s="31"/>
      <c r="BC27" s="31"/>
      <c r="BD27" s="31"/>
      <c r="BE27" s="31"/>
      <c r="BF27" s="31"/>
      <c r="BG27" s="33"/>
      <c r="BH27" s="32"/>
      <c r="BI27" s="31"/>
      <c r="BJ27" s="31"/>
      <c r="BK27" s="31"/>
    </row>
    <row r="28" spans="1:63" s="30" customFormat="1" x14ac:dyDescent="0.35">
      <c r="A28" s="116" t="s">
        <v>18</v>
      </c>
      <c r="B28" s="115">
        <v>40107.5</v>
      </c>
      <c r="C28" s="115">
        <v>40168.472222222219</v>
      </c>
      <c r="D28" s="115">
        <v>40137.986111111109</v>
      </c>
      <c r="E28" s="65">
        <v>59.895138888888802</v>
      </c>
      <c r="F28" s="70">
        <v>817.07482993197198</v>
      </c>
      <c r="G28" s="73">
        <v>26.5</v>
      </c>
      <c r="H28" s="110"/>
      <c r="I28" s="106">
        <v>0</v>
      </c>
      <c r="J28" s="64"/>
      <c r="K28" s="111"/>
      <c r="L28" s="106">
        <v>0</v>
      </c>
      <c r="M28" s="73">
        <v>328.474275631561</v>
      </c>
      <c r="N28" s="73">
        <v>1.6329931618554401</v>
      </c>
      <c r="O28" s="106">
        <v>3</v>
      </c>
      <c r="P28" s="71">
        <v>1.01325854735748E-2</v>
      </c>
      <c r="Q28" s="111">
        <v>1.1952297171234701E-3</v>
      </c>
      <c r="R28" s="105">
        <v>3</v>
      </c>
      <c r="S28" s="61">
        <v>6.24758547925267E-4</v>
      </c>
      <c r="T28" s="64">
        <f t="shared" si="0"/>
        <v>26.008198784646606</v>
      </c>
      <c r="U28" s="73">
        <v>11.867425742178201</v>
      </c>
      <c r="V28" s="76">
        <f t="shared" si="1"/>
        <v>1.4151102758799954</v>
      </c>
      <c r="W28" s="76">
        <v>6.0126036271178698E-2</v>
      </c>
      <c r="X28" s="64"/>
      <c r="Y28" s="64">
        <v>-7.43</v>
      </c>
      <c r="Z28" s="65">
        <v>23.2503387</v>
      </c>
      <c r="AA28" s="62">
        <v>-5.9666666666666597</v>
      </c>
      <c r="AB28" s="111">
        <v>0.205480466765632</v>
      </c>
      <c r="AC28" s="64">
        <f t="shared" si="2"/>
        <v>-35.780338597240004</v>
      </c>
      <c r="AD28" s="111">
        <v>0.19931950099003018</v>
      </c>
      <c r="AE28" s="109">
        <v>3</v>
      </c>
      <c r="AF28" s="81">
        <v>1.7044522954091799E-3</v>
      </c>
      <c r="AG28" s="81">
        <v>9.9675648702594798E-5</v>
      </c>
      <c r="AH28" s="51">
        <v>2</v>
      </c>
      <c r="AI28" s="62">
        <v>29.270552037182</v>
      </c>
      <c r="AJ28" s="64">
        <f t="shared" si="3"/>
        <v>0.19869612193327738</v>
      </c>
      <c r="AK28" s="64">
        <f t="shared" si="4"/>
        <v>28.350338597240004</v>
      </c>
      <c r="AL28" s="64">
        <f t="shared" si="5"/>
        <v>0.1953125302231391</v>
      </c>
      <c r="AM28" s="64">
        <f t="shared" si="6"/>
        <v>-7.5367466840715451</v>
      </c>
      <c r="AN28" s="64">
        <f t="shared" si="7"/>
        <v>-8.648333381155112</v>
      </c>
      <c r="AO28" s="65">
        <f t="shared" si="8"/>
        <v>-6.9441770976371799</v>
      </c>
      <c r="AP28" s="61">
        <v>1.1761694417758901E-3</v>
      </c>
      <c r="AQ28" s="75">
        <v>5.2828285363328996E-4</v>
      </c>
      <c r="AR28" s="31">
        <v>-8.6038999999999994</v>
      </c>
      <c r="AS28" s="31">
        <v>-7.5438000000000001</v>
      </c>
      <c r="AT28" s="91">
        <v>-6.9790999999999999</v>
      </c>
      <c r="AU28" s="31"/>
      <c r="AV28" s="31"/>
      <c r="AW28" s="32"/>
      <c r="AX28" s="32"/>
      <c r="AY28" s="21"/>
      <c r="AZ28" s="31"/>
      <c r="BA28" s="31"/>
      <c r="BB28" s="31"/>
      <c r="BC28" s="31"/>
      <c r="BD28" s="31"/>
      <c r="BE28" s="31"/>
      <c r="BF28" s="31"/>
      <c r="BG28" s="33"/>
      <c r="BH28" s="32"/>
      <c r="BI28" s="31"/>
      <c r="BJ28" s="31"/>
      <c r="BK28" s="31"/>
    </row>
    <row r="29" spans="1:63" s="30" customFormat="1" x14ac:dyDescent="0.35">
      <c r="A29" s="116" t="s">
        <v>17</v>
      </c>
      <c r="B29" s="115">
        <v>40107.512499999997</v>
      </c>
      <c r="C29" s="115">
        <v>40168.459722222222</v>
      </c>
      <c r="D29" s="115">
        <v>40137.986111111109</v>
      </c>
      <c r="E29" s="65">
        <v>59.869444444444397</v>
      </c>
      <c r="F29" s="70">
        <v>817.07482993197198</v>
      </c>
      <c r="G29" s="73">
        <v>26.4</v>
      </c>
      <c r="H29" s="110"/>
      <c r="I29" s="106">
        <v>0</v>
      </c>
      <c r="J29" s="64">
        <v>8.23</v>
      </c>
      <c r="K29" s="111"/>
      <c r="L29" s="106">
        <v>0</v>
      </c>
      <c r="M29" s="73">
        <v>55.7222222222222</v>
      </c>
      <c r="N29" s="73">
        <v>1928.5851915455901</v>
      </c>
      <c r="O29" s="106">
        <v>3</v>
      </c>
      <c r="P29" s="71">
        <v>7.7939217016422896E-2</v>
      </c>
      <c r="Q29" s="111">
        <v>3.3477989568345398E-2</v>
      </c>
      <c r="R29" s="105">
        <v>3</v>
      </c>
      <c r="S29" s="61">
        <v>2.0260752563449002E-3</v>
      </c>
      <c r="T29" s="64">
        <f t="shared" si="0"/>
        <v>84.343892844144449</v>
      </c>
      <c r="U29" s="73">
        <v>0.97191580026219304</v>
      </c>
      <c r="V29" s="76">
        <f t="shared" si="1"/>
        <v>1.9260536417549055</v>
      </c>
      <c r="W29" s="76">
        <v>0.45311742811211903</v>
      </c>
      <c r="X29" s="64">
        <v>-12.506961560399899</v>
      </c>
      <c r="Y29" s="64">
        <v>-8.0726164161000007</v>
      </c>
      <c r="Z29" s="65">
        <v>22.587859010478301</v>
      </c>
      <c r="AA29" s="62">
        <v>-5.5</v>
      </c>
      <c r="AB29" s="111">
        <v>0.29999999999999899</v>
      </c>
      <c r="AC29" s="64">
        <f t="shared" si="2"/>
        <v>-35.327668490280523</v>
      </c>
      <c r="AD29" s="111">
        <v>0.29100503438709391</v>
      </c>
      <c r="AE29" s="109">
        <v>2</v>
      </c>
      <c r="AF29" s="81">
        <v>1.93997005988023E-3</v>
      </c>
      <c r="AG29" s="81">
        <v>1.7082185628742501E-4</v>
      </c>
      <c r="AH29" s="51">
        <v>2</v>
      </c>
      <c r="AI29" s="62">
        <v>28.8577479163046</v>
      </c>
      <c r="AJ29" s="64">
        <f t="shared" si="3"/>
        <v>0.21504083254411621</v>
      </c>
      <c r="AK29" s="64">
        <f t="shared" si="4"/>
        <v>27.255052074180522</v>
      </c>
      <c r="AL29" s="64">
        <f t="shared" si="5"/>
        <v>0.21076165849899486</v>
      </c>
      <c r="AM29" s="64">
        <f t="shared" si="6"/>
        <v>-7.0535270225096838</v>
      </c>
      <c r="AN29" s="64">
        <f t="shared" si="7"/>
        <v>-8.1630029767944734</v>
      </c>
      <c r="AO29" s="65">
        <f t="shared" si="8"/>
        <v>-6.4587097366581929</v>
      </c>
      <c r="AP29" s="61">
        <v>1.17810393856263E-3</v>
      </c>
      <c r="AQ29" s="75">
        <v>7.6186612131760802E-4</v>
      </c>
      <c r="AR29" s="31">
        <v>-9.0253999999999994</v>
      </c>
      <c r="AS29" s="31">
        <v>-7.9370000000000003</v>
      </c>
      <c r="AT29" s="91">
        <v>-7.3539000000000003</v>
      </c>
      <c r="AU29" s="31"/>
      <c r="AV29" s="31"/>
      <c r="AW29" s="32"/>
      <c r="AX29" s="32"/>
      <c r="AY29" s="21"/>
      <c r="AZ29" s="31"/>
      <c r="BA29" s="31"/>
      <c r="BB29" s="31"/>
      <c r="BC29" s="31"/>
      <c r="BD29" s="31"/>
      <c r="BE29" s="31"/>
      <c r="BF29" s="31"/>
      <c r="BG29" s="33"/>
      <c r="BH29" s="32"/>
      <c r="BI29" s="31"/>
      <c r="BJ29" s="31"/>
      <c r="BK29" s="31"/>
    </row>
    <row r="30" spans="1:63" s="30" customFormat="1" x14ac:dyDescent="0.35">
      <c r="A30" s="116" t="s">
        <v>16</v>
      </c>
      <c r="B30" s="115">
        <v>40107.513888888891</v>
      </c>
      <c r="C30" s="115">
        <v>40168.456944444442</v>
      </c>
      <c r="D30" s="115">
        <v>40137.98541666667</v>
      </c>
      <c r="E30" s="65">
        <v>59.880555555555503</v>
      </c>
      <c r="F30" s="70">
        <v>815.38147138964496</v>
      </c>
      <c r="G30" s="73">
        <v>26.266666666666602</v>
      </c>
      <c r="H30" s="110"/>
      <c r="I30" s="106">
        <v>0</v>
      </c>
      <c r="J30" s="64">
        <v>8.33</v>
      </c>
      <c r="K30" s="111"/>
      <c r="L30" s="106">
        <v>0</v>
      </c>
      <c r="M30" s="73">
        <v>35.3888888888888</v>
      </c>
      <c r="N30" s="73">
        <v>59.001254600882</v>
      </c>
      <c r="O30" s="106">
        <v>3</v>
      </c>
      <c r="P30" s="71">
        <v>0.12650223415658099</v>
      </c>
      <c r="Q30" s="111">
        <v>1.45338786568681E-3</v>
      </c>
      <c r="R30" s="105">
        <v>3</v>
      </c>
      <c r="S30" s="61">
        <v>3.3077515424224302E-3</v>
      </c>
      <c r="T30" s="64">
        <f t="shared" si="0"/>
        <v>137.69905178765904</v>
      </c>
      <c r="U30" s="73">
        <v>3.2644623953368099</v>
      </c>
      <c r="V30" s="76">
        <f t="shared" si="1"/>
        <v>2.138930949662841</v>
      </c>
      <c r="W30" s="76">
        <v>6.2095068418503402E-2</v>
      </c>
      <c r="X30" s="64">
        <v>-9.2799999999999994</v>
      </c>
      <c r="Y30" s="64">
        <v>-7.34</v>
      </c>
      <c r="Z30" s="65">
        <v>23.343120599999999</v>
      </c>
      <c r="AA30" s="62">
        <v>-6.6</v>
      </c>
      <c r="AB30" s="111">
        <v>8.1649658092772595E-2</v>
      </c>
      <c r="AC30" s="64">
        <f t="shared" si="2"/>
        <v>-36.394676599542159</v>
      </c>
      <c r="AD30" s="111">
        <v>7.9201538536606095E-2</v>
      </c>
      <c r="AE30" s="109">
        <v>3</v>
      </c>
      <c r="AF30" s="81">
        <v>1.4232160678642699E-3</v>
      </c>
      <c r="AG30" s="81">
        <v>2.5300509758524802E-5</v>
      </c>
      <c r="AH30" s="51">
        <v>3</v>
      </c>
      <c r="AI30" s="62">
        <v>29.2270564746931</v>
      </c>
      <c r="AJ30" s="64">
        <f t="shared" si="3"/>
        <v>0.19872757873257388</v>
      </c>
      <c r="AK30" s="64">
        <f t="shared" si="4"/>
        <v>29.054676599542159</v>
      </c>
      <c r="AL30" s="64">
        <f t="shared" si="5"/>
        <v>0.1953125302231391</v>
      </c>
      <c r="AM30" s="64">
        <f t="shared" si="6"/>
        <v>-8.1287623144974077</v>
      </c>
      <c r="AN30" s="64">
        <f t="shared" si="7"/>
        <v>-9.2335019623731114</v>
      </c>
      <c r="AO30" s="65">
        <f t="shared" si="8"/>
        <v>-7.5319776847676394</v>
      </c>
      <c r="AP30" s="61">
        <v>1.1806240053529201E-3</v>
      </c>
      <c r="AQ30" s="75">
        <v>2.4259206251134901E-4</v>
      </c>
      <c r="AR30" s="31">
        <v>-8.7501999999999995</v>
      </c>
      <c r="AS30" s="31">
        <v>-7.6475999999999997</v>
      </c>
      <c r="AT30" s="91">
        <v>-7.0522999999999998</v>
      </c>
      <c r="AU30" s="31"/>
      <c r="AV30" s="31"/>
      <c r="AW30" s="32"/>
      <c r="AX30" s="32"/>
      <c r="AY30" s="21"/>
      <c r="AZ30" s="31"/>
      <c r="BA30" s="31"/>
      <c r="BB30" s="31"/>
      <c r="BC30" s="31"/>
      <c r="BD30" s="31"/>
      <c r="BE30" s="31"/>
      <c r="BF30" s="31"/>
      <c r="BG30" s="33"/>
      <c r="BH30" s="32"/>
      <c r="BI30" s="31"/>
      <c r="BJ30" s="31"/>
      <c r="BK30" s="31"/>
    </row>
    <row r="31" spans="1:63" s="30" customFormat="1" x14ac:dyDescent="0.35">
      <c r="A31" s="116" t="s">
        <v>15</v>
      </c>
      <c r="B31" s="115">
        <v>40107.522222222222</v>
      </c>
      <c r="C31" s="115">
        <v>40168.54583333333</v>
      </c>
      <c r="D31" s="115">
        <v>40138.03402777778</v>
      </c>
      <c r="E31" s="65">
        <v>59.972916666666599</v>
      </c>
      <c r="F31" s="70">
        <v>817.07482993197198</v>
      </c>
      <c r="G31" s="73">
        <v>26.233333333333299</v>
      </c>
      <c r="H31" s="110"/>
      <c r="I31" s="106">
        <v>0</v>
      </c>
      <c r="J31" s="64">
        <v>8.4799999999999898</v>
      </c>
      <c r="K31" s="111"/>
      <c r="L31" s="106">
        <v>0</v>
      </c>
      <c r="M31" s="73">
        <v>11.2222222222222</v>
      </c>
      <c r="N31" s="73">
        <v>1.47140632678019</v>
      </c>
      <c r="O31" s="106">
        <v>2</v>
      </c>
      <c r="P31" s="71">
        <v>0.20742867482768601</v>
      </c>
      <c r="Q31" s="111">
        <v>4.9580472921433895E-4</v>
      </c>
      <c r="R31" s="105">
        <v>2</v>
      </c>
      <c r="S31" s="61">
        <v>1.01914336332371E-2</v>
      </c>
      <c r="T31" s="64">
        <f t="shared" si="0"/>
        <v>424.26123294189807</v>
      </c>
      <c r="U31" s="73">
        <v>-0.87763722051432402</v>
      </c>
      <c r="V31" s="76">
        <f t="shared" si="1"/>
        <v>2.6276333497288999</v>
      </c>
      <c r="W31" s="76">
        <v>0.16032770667854301</v>
      </c>
      <c r="X31" s="64">
        <v>-14.260429606599899</v>
      </c>
      <c r="Y31" s="64">
        <v>-7.9741886873499999</v>
      </c>
      <c r="Z31" s="65">
        <v>22.689329140323999</v>
      </c>
      <c r="AA31" s="62">
        <v>-6.7249999999999996</v>
      </c>
      <c r="AB31" s="111">
        <v>2.4999999999999901E-2</v>
      </c>
      <c r="AC31" s="64">
        <f t="shared" si="2"/>
        <v>-36.515927521049164</v>
      </c>
      <c r="AD31" s="111">
        <v>2.4250419532257813E-2</v>
      </c>
      <c r="AE31" s="109">
        <v>2</v>
      </c>
      <c r="AF31" s="81">
        <v>1.9909555888223498E-3</v>
      </c>
      <c r="AG31" s="81">
        <v>2.0486090319361201E-4</v>
      </c>
      <c r="AH31" s="51">
        <v>2</v>
      </c>
      <c r="AI31" s="62">
        <v>28.017973063927599</v>
      </c>
      <c r="AJ31" s="64">
        <f t="shared" si="3"/>
        <v>0.21514486368463676</v>
      </c>
      <c r="AK31" s="64">
        <f t="shared" si="4"/>
        <v>28.541738833699164</v>
      </c>
      <c r="AL31" s="64">
        <f t="shared" si="5"/>
        <v>0.21076165849899486</v>
      </c>
      <c r="AM31" s="64">
        <f t="shared" si="6"/>
        <v>-8.2478057894245467</v>
      </c>
      <c r="AN31" s="64">
        <f t="shared" si="7"/>
        <v>-9.3515287385341708</v>
      </c>
      <c r="AO31" s="65">
        <f t="shared" si="8"/>
        <v>-7.6504396351947435</v>
      </c>
      <c r="AP31" s="61">
        <v>1.1814006004691199E-3</v>
      </c>
      <c r="AQ31" s="75">
        <v>8.0955498835323496E-4</v>
      </c>
      <c r="AR31" s="31">
        <v>-8.1669999999999998</v>
      </c>
      <c r="AS31" s="31">
        <v>-7.0663</v>
      </c>
      <c r="AT31" s="91">
        <v>-6.4709000000000003</v>
      </c>
      <c r="AU31" s="31"/>
      <c r="AV31" s="31"/>
      <c r="AW31" s="32"/>
      <c r="AX31" s="32"/>
      <c r="AY31" s="21"/>
      <c r="AZ31" s="31"/>
      <c r="BA31" s="31"/>
      <c r="BB31" s="31"/>
      <c r="BC31" s="31"/>
      <c r="BD31" s="31"/>
      <c r="BE31" s="31"/>
      <c r="BF31" s="31"/>
      <c r="BG31" s="33"/>
      <c r="BH31" s="32"/>
      <c r="BI31" s="31"/>
      <c r="BJ31" s="31"/>
      <c r="BK31" s="31"/>
    </row>
    <row r="32" spans="1:63" s="30" customFormat="1" x14ac:dyDescent="0.35">
      <c r="A32" s="116" t="s">
        <v>18</v>
      </c>
      <c r="B32" s="115">
        <v>40169.466666666667</v>
      </c>
      <c r="C32" s="115">
        <v>40250.495138888888</v>
      </c>
      <c r="D32" s="115">
        <v>40209.980902777781</v>
      </c>
      <c r="E32" s="65">
        <v>79.940277777777695</v>
      </c>
      <c r="F32" s="70">
        <v>814.64606181455599</v>
      </c>
      <c r="G32" s="73">
        <v>26.5</v>
      </c>
      <c r="H32" s="110"/>
      <c r="I32" s="106">
        <v>0</v>
      </c>
      <c r="J32" s="64"/>
      <c r="K32" s="111"/>
      <c r="L32" s="106">
        <v>0</v>
      </c>
      <c r="M32" s="73">
        <v>370.341424524562</v>
      </c>
      <c r="N32" s="73">
        <v>0.25</v>
      </c>
      <c r="O32" s="106">
        <v>2</v>
      </c>
      <c r="P32" s="71">
        <v>9.06953928584746E-3</v>
      </c>
      <c r="Q32" s="111">
        <v>3.1628135406434901E-2</v>
      </c>
      <c r="R32" s="105">
        <v>2</v>
      </c>
      <c r="S32" s="61">
        <v>1.02463992216412E-3</v>
      </c>
      <c r="T32" s="64">
        <f t="shared" si="0"/>
        <v>42.654940643592433</v>
      </c>
      <c r="U32" s="73">
        <v>27.300209001249801</v>
      </c>
      <c r="V32" s="76">
        <f t="shared" si="1"/>
        <v>1.6299693419508696</v>
      </c>
      <c r="W32" s="76">
        <v>6.0156013937884299E-2</v>
      </c>
      <c r="X32" s="64"/>
      <c r="Y32" s="64">
        <v>-6.27</v>
      </c>
      <c r="Z32" s="65">
        <v>24.446194299999998</v>
      </c>
      <c r="AA32" s="62">
        <v>-5.5</v>
      </c>
      <c r="AB32" s="111">
        <v>0.59999999999999898</v>
      </c>
      <c r="AC32" s="64">
        <f t="shared" si="2"/>
        <v>-35.327668490280523</v>
      </c>
      <c r="AD32" s="111">
        <v>0.58201006877418882</v>
      </c>
      <c r="AE32" s="109">
        <v>2</v>
      </c>
      <c r="AF32" s="81">
        <v>1.3025864105123E-3</v>
      </c>
      <c r="AG32" s="81">
        <v>1.02172775915808E-4</v>
      </c>
      <c r="AH32" s="51">
        <v>5</v>
      </c>
      <c r="AI32" s="62">
        <v>30.321157478305501</v>
      </c>
      <c r="AJ32" s="64">
        <f t="shared" si="3"/>
        <v>0.21482144007791598</v>
      </c>
      <c r="AK32" s="64">
        <f t="shared" si="4"/>
        <v>29.057668490280523</v>
      </c>
      <c r="AL32" s="64">
        <f t="shared" si="5"/>
        <v>0.21076165849899486</v>
      </c>
      <c r="AM32" s="64">
        <f t="shared" si="6"/>
        <v>-7.0708171194552278</v>
      </c>
      <c r="AN32" s="64">
        <f t="shared" si="7"/>
        <v>-8.1829256707275135</v>
      </c>
      <c r="AO32" s="65">
        <f t="shared" si="8"/>
        <v>-6.4779693406662773</v>
      </c>
      <c r="AP32" s="61">
        <v>5.5317241028426901E-4</v>
      </c>
      <c r="AQ32" s="75">
        <v>7.4941400022803895E-4</v>
      </c>
      <c r="AR32" s="31">
        <v>-7.8848000000000003</v>
      </c>
      <c r="AS32" s="31">
        <v>-6.9145000000000003</v>
      </c>
      <c r="AT32" s="91">
        <v>-6.3977000000000004</v>
      </c>
      <c r="AU32" s="31"/>
      <c r="AV32" s="31"/>
      <c r="AW32" s="32"/>
      <c r="AX32" s="32"/>
      <c r="AY32" s="21"/>
      <c r="AZ32" s="31"/>
      <c r="BA32" s="31"/>
      <c r="BB32" s="31"/>
      <c r="BC32" s="31"/>
      <c r="BD32" s="31"/>
      <c r="BE32" s="31"/>
      <c r="BF32" s="31"/>
      <c r="BG32" s="33"/>
      <c r="BH32" s="32"/>
      <c r="BI32" s="31"/>
      <c r="BJ32" s="31"/>
      <c r="BK32" s="31"/>
    </row>
    <row r="33" spans="1:63" s="30" customFormat="1" x14ac:dyDescent="0.35">
      <c r="A33" s="116" t="s">
        <v>16</v>
      </c>
      <c r="B33" s="115">
        <v>40169.484027777777</v>
      </c>
      <c r="C33" s="115">
        <v>40250.490972222222</v>
      </c>
      <c r="D33" s="115">
        <v>40209.987500000003</v>
      </c>
      <c r="E33" s="65">
        <v>79.918750000000003</v>
      </c>
      <c r="F33" s="70">
        <v>814.64606181455599</v>
      </c>
      <c r="G33" s="73">
        <v>26.25</v>
      </c>
      <c r="H33" s="110"/>
      <c r="I33" s="106">
        <v>0</v>
      </c>
      <c r="J33" s="64">
        <v>8.4250000000000007</v>
      </c>
      <c r="K33" s="111"/>
      <c r="L33" s="106">
        <v>0</v>
      </c>
      <c r="M33" s="73">
        <v>38.6666666666666</v>
      </c>
      <c r="N33" s="73">
        <v>5839.3349486877396</v>
      </c>
      <c r="O33" s="106">
        <v>4</v>
      </c>
      <c r="P33" s="71">
        <v>0.114480551937776</v>
      </c>
      <c r="Q33" s="111">
        <v>3.0475213364396798E-2</v>
      </c>
      <c r="R33" s="105">
        <v>4</v>
      </c>
      <c r="S33" s="61">
        <v>2.7989677015718799E-3</v>
      </c>
      <c r="T33" s="64">
        <f t="shared" si="0"/>
        <v>116.51878732357045</v>
      </c>
      <c r="U33" s="73">
        <v>-0.70233681052297503</v>
      </c>
      <c r="V33" s="76">
        <f t="shared" si="1"/>
        <v>2.0663959560326783</v>
      </c>
      <c r="W33" s="76">
        <v>0.12532896345068301</v>
      </c>
      <c r="X33" s="64">
        <v>-9.09</v>
      </c>
      <c r="Y33" s="64">
        <v>-6.88</v>
      </c>
      <c r="Z33" s="65">
        <v>23.817339199999999</v>
      </c>
      <c r="AA33" s="62">
        <v>-5.5</v>
      </c>
      <c r="AB33" s="111">
        <v>0.48989794855663499</v>
      </c>
      <c r="AC33" s="64">
        <f t="shared" si="2"/>
        <v>-35.327668490280523</v>
      </c>
      <c r="AD33" s="111">
        <v>0.47520923121963604</v>
      </c>
      <c r="AE33" s="109">
        <v>3</v>
      </c>
      <c r="AF33" s="81">
        <v>1.32069194943446E-3</v>
      </c>
      <c r="AG33" s="81">
        <v>1.2644119359463699E-4</v>
      </c>
      <c r="AH33" s="51">
        <v>3</v>
      </c>
      <c r="AI33" s="62">
        <v>29.455604782304899</v>
      </c>
      <c r="AJ33" s="64">
        <f t="shared" si="3"/>
        <v>0.19859182565329184</v>
      </c>
      <c r="AK33" s="64">
        <f t="shared" si="4"/>
        <v>28.447668490280524</v>
      </c>
      <c r="AL33" s="64">
        <f t="shared" si="5"/>
        <v>0.1953125302231391</v>
      </c>
      <c r="AM33" s="64">
        <f t="shared" si="6"/>
        <v>-7.0275696558842355</v>
      </c>
      <c r="AN33" s="64">
        <f t="shared" si="7"/>
        <v>-8.1330932312620234</v>
      </c>
      <c r="AO33" s="65">
        <f t="shared" si="8"/>
        <v>-6.4297955069248474</v>
      </c>
      <c r="AP33" s="61">
        <v>5.5539673744119296E-4</v>
      </c>
      <c r="AQ33" s="75">
        <v>7.6529521199327096E-4</v>
      </c>
      <c r="AR33" s="31">
        <v>-8.3694000000000006</v>
      </c>
      <c r="AS33" s="31">
        <v>-7.2882999999999996</v>
      </c>
      <c r="AT33" s="91">
        <v>-6.7041000000000004</v>
      </c>
      <c r="AU33" s="31"/>
      <c r="AV33" s="31"/>
      <c r="AW33" s="32"/>
      <c r="AX33" s="32"/>
      <c r="AY33" s="21"/>
      <c r="AZ33" s="31"/>
      <c r="BA33" s="31"/>
      <c r="BB33" s="31"/>
      <c r="BC33" s="31"/>
      <c r="BD33" s="31"/>
      <c r="BE33" s="31"/>
      <c r="BF33" s="31"/>
      <c r="BG33" s="33"/>
      <c r="BH33" s="32"/>
      <c r="BI33" s="31"/>
      <c r="BJ33" s="31"/>
      <c r="BK33" s="31"/>
    </row>
    <row r="34" spans="1:63" s="30" customFormat="1" x14ac:dyDescent="0.35">
      <c r="A34" s="116" t="s">
        <v>17</v>
      </c>
      <c r="B34" s="115">
        <v>40169.484027777777</v>
      </c>
      <c r="C34" s="115">
        <v>40250.488888888889</v>
      </c>
      <c r="D34" s="115">
        <v>40209.986458333333</v>
      </c>
      <c r="E34" s="65">
        <v>79.9583333333333</v>
      </c>
      <c r="F34" s="70">
        <v>814.64606181455599</v>
      </c>
      <c r="G34" s="73">
        <v>26.5</v>
      </c>
      <c r="H34" s="110"/>
      <c r="I34" s="106">
        <v>0</v>
      </c>
      <c r="J34" s="64"/>
      <c r="K34" s="111"/>
      <c r="L34" s="106">
        <v>0</v>
      </c>
      <c r="M34" s="73">
        <v>64.1111111111111</v>
      </c>
      <c r="N34" s="73">
        <v>396.897063411739</v>
      </c>
      <c r="O34" s="106">
        <v>4</v>
      </c>
      <c r="P34" s="71">
        <v>5.0791774766487101E-2</v>
      </c>
      <c r="Q34" s="111">
        <v>3.01979476810341E-3</v>
      </c>
      <c r="R34" s="105">
        <v>4</v>
      </c>
      <c r="S34" s="61">
        <v>3.6952996352267002E-3</v>
      </c>
      <c r="T34" s="64">
        <f t="shared" si="0"/>
        <v>153.83236900234371</v>
      </c>
      <c r="U34" s="73">
        <v>1.50734952403686</v>
      </c>
      <c r="V34" s="76">
        <f t="shared" si="1"/>
        <v>2.1870477281832854</v>
      </c>
      <c r="W34" s="76">
        <v>6.5731497970610495E-2</v>
      </c>
      <c r="X34" s="64">
        <v>-12.471146297699899</v>
      </c>
      <c r="Y34" s="64">
        <v>-7.7781981203999999</v>
      </c>
      <c r="Z34" s="65">
        <v>22.891377775698398</v>
      </c>
      <c r="AA34" s="62">
        <v>-5.8999999999999897</v>
      </c>
      <c r="AB34" s="111">
        <v>0.216024689946928</v>
      </c>
      <c r="AC34" s="64">
        <f t="shared" si="2"/>
        <v>-35.715671439102927</v>
      </c>
      <c r="AD34" s="111">
        <v>0.20954757442155766</v>
      </c>
      <c r="AE34" s="109">
        <v>3</v>
      </c>
      <c r="AF34" s="81">
        <v>1.88539587491683E-3</v>
      </c>
      <c r="AG34" s="81">
        <v>1.33387300423118E-4</v>
      </c>
      <c r="AH34" s="51">
        <v>4</v>
      </c>
      <c r="AI34" s="62">
        <v>29.053869052501899</v>
      </c>
      <c r="AJ34" s="64">
        <f t="shared" si="3"/>
        <v>0.19873746390696226</v>
      </c>
      <c r="AK34" s="64">
        <f t="shared" si="4"/>
        <v>27.937473318702928</v>
      </c>
      <c r="AL34" s="64">
        <f t="shared" si="5"/>
        <v>0.1953125302231391</v>
      </c>
      <c r="AM34" s="64">
        <f t="shared" si="6"/>
        <v>-7.470185317697883</v>
      </c>
      <c r="AN34" s="64">
        <f t="shared" si="7"/>
        <v>-8.5818465653798057</v>
      </c>
      <c r="AO34" s="65">
        <f t="shared" si="8"/>
        <v>-6.8775759894986095</v>
      </c>
      <c r="AP34" s="61">
        <v>5.5317241028426901E-4</v>
      </c>
      <c r="AQ34" s="75">
        <v>1.3322234646325601E-3</v>
      </c>
      <c r="AR34" s="31">
        <v>-8.7378</v>
      </c>
      <c r="AS34" s="31">
        <v>-7.6776999999999997</v>
      </c>
      <c r="AT34" s="91">
        <v>-7.1129999999999898</v>
      </c>
      <c r="AU34" s="31"/>
      <c r="AV34" s="31"/>
      <c r="AW34" s="32"/>
      <c r="AX34" s="32"/>
      <c r="AY34" s="21"/>
      <c r="AZ34" s="31"/>
      <c r="BA34" s="31"/>
      <c r="BB34" s="31"/>
      <c r="BC34" s="31"/>
      <c r="BD34" s="31"/>
      <c r="BE34" s="31"/>
      <c r="BF34" s="31"/>
      <c r="BG34" s="33"/>
      <c r="BH34" s="32"/>
      <c r="BI34" s="31"/>
      <c r="BJ34" s="31"/>
      <c r="BK34" s="31"/>
    </row>
    <row r="35" spans="1:63" s="30" customFormat="1" x14ac:dyDescent="0.35">
      <c r="A35" s="116" t="s">
        <v>17</v>
      </c>
      <c r="B35" s="115">
        <v>40250.489583333336</v>
      </c>
      <c r="C35" s="115">
        <v>40336.417361111111</v>
      </c>
      <c r="D35" s="115">
        <v>40293.453472222223</v>
      </c>
      <c r="E35" s="65">
        <v>84.904166666666598</v>
      </c>
      <c r="F35" s="70">
        <v>1154.89383215369</v>
      </c>
      <c r="G35" s="73">
        <v>26.5</v>
      </c>
      <c r="H35" s="110"/>
      <c r="I35" s="106">
        <v>0</v>
      </c>
      <c r="J35" s="64"/>
      <c r="K35" s="111"/>
      <c r="L35" s="106">
        <v>0</v>
      </c>
      <c r="M35" s="73">
        <v>79.0833333333333</v>
      </c>
      <c r="N35" s="73">
        <v>4.8153400710645498</v>
      </c>
      <c r="O35" s="106">
        <v>4</v>
      </c>
      <c r="P35" s="71">
        <v>5.5553832635101198E-2</v>
      </c>
      <c r="Q35" s="111">
        <v>3.0401747879376501E-3</v>
      </c>
      <c r="R35" s="105">
        <v>4</v>
      </c>
      <c r="S35" s="61">
        <v>3.0197575698091301E-3</v>
      </c>
      <c r="T35" s="64">
        <f t="shared" si="0"/>
        <v>125.7100929916879</v>
      </c>
      <c r="U35" s="73">
        <v>7.5677706520127996</v>
      </c>
      <c r="V35" s="76">
        <f t="shared" si="1"/>
        <v>2.0993701476511699</v>
      </c>
      <c r="W35" s="76">
        <v>6.0200183389516597E-2</v>
      </c>
      <c r="X35" s="64">
        <v>-11.879848841699999</v>
      </c>
      <c r="Y35" s="64">
        <v>-7.5502422532000004</v>
      </c>
      <c r="Z35" s="65">
        <v>23.126379758753501</v>
      </c>
      <c r="AA35" s="62">
        <v>-6.43333333333333</v>
      </c>
      <c r="AB35" s="111">
        <v>4.7140452079103001E-2</v>
      </c>
      <c r="AC35" s="64">
        <f t="shared" si="2"/>
        <v>-36.233008704199484</v>
      </c>
      <c r="AD35" s="111">
        <v>4.5727029594341891E-2</v>
      </c>
      <c r="AE35" s="109">
        <v>3</v>
      </c>
      <c r="AF35" s="81">
        <v>1.9174151696606701E-3</v>
      </c>
      <c r="AG35" s="81">
        <v>2.2627691051917399E-5</v>
      </c>
      <c r="AH35" s="51">
        <v>4</v>
      </c>
      <c r="AI35" s="62">
        <v>29.317134121820999</v>
      </c>
      <c r="AJ35" s="64">
        <f t="shared" si="3"/>
        <v>0.19874387034175564</v>
      </c>
      <c r="AK35" s="64">
        <f t="shared" si="4"/>
        <v>28.682766450999484</v>
      </c>
      <c r="AL35" s="64">
        <f t="shared" si="5"/>
        <v>0.1953125302231391</v>
      </c>
      <c r="AM35" s="64">
        <f t="shared" si="6"/>
        <v>-8.0026762486879761</v>
      </c>
      <c r="AN35" s="64">
        <f t="shared" si="7"/>
        <v>-9.1137410915828241</v>
      </c>
      <c r="AO35" s="65">
        <f t="shared" si="8"/>
        <v>-7.41038485460831</v>
      </c>
      <c r="AP35" s="61">
        <v>5.5317241028426901E-4</v>
      </c>
      <c r="AQ35" s="75">
        <v>1.3642427593764E-3</v>
      </c>
      <c r="AR35" s="31">
        <v>-8.6954999999999991</v>
      </c>
      <c r="AS35" s="31">
        <v>-7.6467999999999998</v>
      </c>
      <c r="AT35" s="91">
        <v>-7.0880999999999998</v>
      </c>
      <c r="AU35" s="31"/>
      <c r="AV35" s="31"/>
      <c r="AW35" s="32"/>
      <c r="AX35" s="32"/>
      <c r="AY35" s="21"/>
      <c r="AZ35" s="31"/>
      <c r="BA35" s="31"/>
      <c r="BB35" s="31"/>
      <c r="BC35" s="31"/>
      <c r="BD35" s="31"/>
      <c r="BE35" s="31"/>
      <c r="BF35" s="31"/>
      <c r="BG35" s="33"/>
      <c r="BH35" s="32"/>
      <c r="BI35" s="31"/>
      <c r="BJ35" s="31"/>
      <c r="BK35" s="31"/>
    </row>
    <row r="36" spans="1:63" s="30" customFormat="1" x14ac:dyDescent="0.35">
      <c r="A36" s="116" t="s">
        <v>16</v>
      </c>
      <c r="B36" s="115">
        <v>40250.490972222222</v>
      </c>
      <c r="C36" s="115">
        <v>40336.419444444444</v>
      </c>
      <c r="D36" s="115">
        <v>40293.455208333333</v>
      </c>
      <c r="E36" s="65">
        <v>84.908333333333303</v>
      </c>
      <c r="F36" s="70">
        <v>1154.89383215369</v>
      </c>
      <c r="G36" s="73">
        <v>26.5</v>
      </c>
      <c r="H36" s="110">
        <v>5.0000000000000697E-2</v>
      </c>
      <c r="I36" s="106">
        <v>2</v>
      </c>
      <c r="J36" s="64"/>
      <c r="K36" s="111">
        <v>3.4999999999999198E-2</v>
      </c>
      <c r="L36" s="106">
        <v>2</v>
      </c>
      <c r="M36" s="73">
        <v>3481.31908940019</v>
      </c>
      <c r="N36" s="73">
        <v>1.7051121392469699</v>
      </c>
      <c r="O36" s="106">
        <v>3</v>
      </c>
      <c r="P36" s="71">
        <v>4.1579941898630901E-2</v>
      </c>
      <c r="Q36" s="111">
        <v>2.01092849562543E-2</v>
      </c>
      <c r="R36" s="105">
        <v>3</v>
      </c>
      <c r="S36" s="61">
        <v>-1.34615762096345E-4</v>
      </c>
      <c r="T36" s="64">
        <f t="shared" si="0"/>
        <v>-5.6039465354657887</v>
      </c>
      <c r="U36" s="73">
        <v>20.457984246694</v>
      </c>
      <c r="V36" s="76" t="str">
        <f t="shared" si="1"/>
        <v/>
      </c>
      <c r="W36" s="76">
        <v>6.0042212656991001E-2</v>
      </c>
      <c r="X36" s="64">
        <v>-6.13</v>
      </c>
      <c r="Y36" s="64">
        <v>-6.24</v>
      </c>
      <c r="Z36" s="65">
        <v>24.4771216</v>
      </c>
      <c r="AA36" s="62">
        <v>-5.8333333333333304</v>
      </c>
      <c r="AB36" s="111">
        <v>4.7140452079103397E-2</v>
      </c>
      <c r="AC36" s="64">
        <f t="shared" si="2"/>
        <v>-35.651004280965864</v>
      </c>
      <c r="AD36" s="111">
        <v>4.5727029594342279E-2</v>
      </c>
      <c r="AE36" s="109">
        <v>3</v>
      </c>
      <c r="AF36" s="81">
        <v>1.05622089155023E-3</v>
      </c>
      <c r="AG36" s="81">
        <v>7.18000356357873E-5</v>
      </c>
      <c r="AH36" s="51">
        <v>4</v>
      </c>
      <c r="AI36" s="62">
        <v>29.697537852027601</v>
      </c>
      <c r="AJ36" s="64">
        <f t="shared" si="3"/>
        <v>0.19853043737152762</v>
      </c>
      <c r="AK36" s="64">
        <f t="shared" si="4"/>
        <v>29.411004280965862</v>
      </c>
      <c r="AL36" s="64">
        <f t="shared" si="5"/>
        <v>0.1953125302231391</v>
      </c>
      <c r="AM36" s="64">
        <f t="shared" si="6"/>
        <v>-7.4036239513239934</v>
      </c>
      <c r="AN36" s="64">
        <f t="shared" si="7"/>
        <v>-8.5153597496042721</v>
      </c>
      <c r="AO36" s="65">
        <f t="shared" si="8"/>
        <v>-6.8109748813598117</v>
      </c>
      <c r="AP36" s="61">
        <v>5.5317241028426901E-4</v>
      </c>
      <c r="AQ36" s="75">
        <v>5.0304848126596303E-4</v>
      </c>
      <c r="AR36" s="31">
        <v>-7.2910000000000004</v>
      </c>
      <c r="AS36" s="31">
        <v>-6.3118999999999996</v>
      </c>
      <c r="AT36" s="91">
        <v>-5.7903000000000002</v>
      </c>
      <c r="AU36" s="31"/>
      <c r="AV36" s="31"/>
      <c r="AW36" s="32"/>
      <c r="AX36" s="32"/>
      <c r="AY36" s="21"/>
      <c r="AZ36" s="31"/>
      <c r="BA36" s="31"/>
      <c r="BB36" s="31"/>
      <c r="BC36" s="31"/>
      <c r="BD36" s="31"/>
      <c r="BE36" s="31"/>
      <c r="BF36" s="31"/>
      <c r="BG36" s="33"/>
      <c r="BH36" s="32"/>
      <c r="BI36" s="31"/>
      <c r="BJ36" s="31"/>
      <c r="BK36" s="31"/>
    </row>
    <row r="37" spans="1:63" s="30" customFormat="1" x14ac:dyDescent="0.35">
      <c r="A37" s="116" t="s">
        <v>18</v>
      </c>
      <c r="B37" s="115">
        <v>40250.49722222222</v>
      </c>
      <c r="C37" s="115">
        <v>40336.568749999999</v>
      </c>
      <c r="D37" s="115">
        <v>40293.532986111109</v>
      </c>
      <c r="E37" s="65">
        <v>85.0486111111111</v>
      </c>
      <c r="F37" s="70">
        <v>1154.89383215369</v>
      </c>
      <c r="G37" s="73">
        <v>26.5</v>
      </c>
      <c r="H37" s="110"/>
      <c r="I37" s="106">
        <v>0</v>
      </c>
      <c r="J37" s="64"/>
      <c r="K37" s="111"/>
      <c r="L37" s="106">
        <v>0</v>
      </c>
      <c r="M37" s="73">
        <v>630.40417384385898</v>
      </c>
      <c r="N37" s="73">
        <v>2058.81343340373</v>
      </c>
      <c r="O37" s="106">
        <v>2</v>
      </c>
      <c r="P37" s="71">
        <v>6.26114351060002E-3</v>
      </c>
      <c r="Q37" s="111">
        <v>3.2211623921304198E-3</v>
      </c>
      <c r="R37" s="105">
        <v>2</v>
      </c>
      <c r="S37" s="61">
        <v>5.5086143545357005E-4</v>
      </c>
      <c r="T37" s="64">
        <f t="shared" si="0"/>
        <v>22.931921081591987</v>
      </c>
      <c r="U37" s="73">
        <v>1.2552488408601601</v>
      </c>
      <c r="V37" s="76">
        <f t="shared" si="1"/>
        <v>1.3604404385148086</v>
      </c>
      <c r="W37" s="76">
        <v>9.3651287132498706E-2</v>
      </c>
      <c r="X37" s="64"/>
      <c r="Y37" s="64">
        <v>-6.29</v>
      </c>
      <c r="Z37" s="65">
        <v>24.425576100000001</v>
      </c>
      <c r="AA37" s="62">
        <v>-6.1</v>
      </c>
      <c r="AB37" s="111">
        <v>0</v>
      </c>
      <c r="AC37" s="64">
        <f t="shared" si="2"/>
        <v>-35.909672913514143</v>
      </c>
      <c r="AD37" s="111">
        <v>0</v>
      </c>
      <c r="AE37" s="109">
        <v>1</v>
      </c>
      <c r="AF37" s="81">
        <v>1.23511246257485E-3</v>
      </c>
      <c r="AG37" s="81">
        <v>0</v>
      </c>
      <c r="AH37" s="51">
        <v>1</v>
      </c>
      <c r="AI37" s="62">
        <v>30.049515703060798</v>
      </c>
      <c r="AJ37" s="64">
        <f t="shared" si="3"/>
        <v>0.25772529518520954</v>
      </c>
      <c r="AK37" s="64">
        <f t="shared" si="4"/>
        <v>29.619672913514144</v>
      </c>
      <c r="AL37" s="64">
        <f t="shared" si="5"/>
        <v>0.25147754052100535</v>
      </c>
      <c r="AM37" s="64">
        <f t="shared" si="6"/>
        <v>-7.6698694168190968</v>
      </c>
      <c r="AN37" s="64">
        <f t="shared" si="7"/>
        <v>-8.7813070127058381</v>
      </c>
      <c r="AO37" s="65">
        <f t="shared" si="8"/>
        <v>-7.0773793139146619</v>
      </c>
      <c r="AP37" s="61">
        <v>5.5317241028426901E-4</v>
      </c>
      <c r="AQ37" s="75">
        <v>6.8194005229057998E-4</v>
      </c>
      <c r="AR37" s="31">
        <v>-7.5316000000000001</v>
      </c>
      <c r="AS37" s="31">
        <v>-6.5766</v>
      </c>
      <c r="AT37" s="91">
        <v>-6.0678999999999998</v>
      </c>
      <c r="AU37" s="31"/>
      <c r="AV37" s="31"/>
      <c r="AW37" s="32"/>
      <c r="AX37" s="32"/>
      <c r="AY37" s="21"/>
      <c r="AZ37" s="31"/>
      <c r="BA37" s="31"/>
      <c r="BB37" s="31"/>
      <c r="BC37" s="31"/>
      <c r="BD37" s="31"/>
      <c r="BE37" s="31"/>
      <c r="BF37" s="31"/>
      <c r="BG37" s="33"/>
      <c r="BH37" s="32"/>
      <c r="BI37" s="31"/>
      <c r="BJ37" s="31"/>
      <c r="BK37" s="31"/>
    </row>
    <row r="38" spans="1:63" s="30" customFormat="1" x14ac:dyDescent="0.35">
      <c r="A38" s="116" t="s">
        <v>15</v>
      </c>
      <c r="B38" s="115">
        <v>40250.538194444445</v>
      </c>
      <c r="C38" s="115">
        <v>40301.493055555555</v>
      </c>
      <c r="D38" s="115">
        <v>40276.015625</v>
      </c>
      <c r="E38" s="65">
        <v>49.906944444444399</v>
      </c>
      <c r="F38" s="70">
        <v>878.46501128668103</v>
      </c>
      <c r="G38" s="73">
        <v>26.75</v>
      </c>
      <c r="H38" s="110"/>
      <c r="I38" s="106">
        <v>0</v>
      </c>
      <c r="J38" s="64">
        <v>8.5649999999999995</v>
      </c>
      <c r="K38" s="111"/>
      <c r="L38" s="106">
        <v>0</v>
      </c>
      <c r="M38" s="73">
        <v>14.1666666666666</v>
      </c>
      <c r="N38" s="73">
        <v>44.689325374961001</v>
      </c>
      <c r="O38" s="106">
        <v>3</v>
      </c>
      <c r="P38" s="71">
        <v>0.26948084127795502</v>
      </c>
      <c r="Q38" s="111">
        <v>3.0345577500462399E-2</v>
      </c>
      <c r="R38" s="105">
        <v>3</v>
      </c>
      <c r="S38" s="61">
        <v>1.20143600589994E-3</v>
      </c>
      <c r="T38" s="64">
        <f t="shared" si="0"/>
        <v>50.014820240947316</v>
      </c>
      <c r="U38" s="73">
        <v>0.78762390803734394</v>
      </c>
      <c r="V38" s="76">
        <f t="shared" si="1"/>
        <v>1.6990987122394174</v>
      </c>
      <c r="W38" s="76">
        <v>0.263289738011379</v>
      </c>
      <c r="X38" s="64">
        <v>-13.9602510977</v>
      </c>
      <c r="Y38" s="64">
        <v>-7.75471474195</v>
      </c>
      <c r="Z38" s="65">
        <v>22.915587025376301</v>
      </c>
      <c r="AA38" s="62">
        <v>-5.9</v>
      </c>
      <c r="AB38" s="111">
        <v>0.163299316185545</v>
      </c>
      <c r="AC38" s="64">
        <f t="shared" si="2"/>
        <v>-35.715671439102934</v>
      </c>
      <c r="AD38" s="111">
        <v>0.15840307707321202</v>
      </c>
      <c r="AE38" s="109">
        <v>3</v>
      </c>
      <c r="AF38" s="81">
        <v>1.96357285429141E-3</v>
      </c>
      <c r="AG38" s="81">
        <v>2.6950984420272202E-4</v>
      </c>
      <c r="AH38" s="51">
        <v>3</v>
      </c>
      <c r="AI38" s="62">
        <v>28.4235633325568</v>
      </c>
      <c r="AJ38" s="64">
        <f t="shared" si="3"/>
        <v>0.19873436732579472</v>
      </c>
      <c r="AK38" s="64">
        <f t="shared" si="4"/>
        <v>27.960956697152934</v>
      </c>
      <c r="AL38" s="64">
        <f t="shared" si="5"/>
        <v>0.1953125302231391</v>
      </c>
      <c r="AM38" s="64">
        <f t="shared" si="6"/>
        <v>-7.5133414343564482</v>
      </c>
      <c r="AN38" s="64">
        <f t="shared" si="7"/>
        <v>-8.6315734169165808</v>
      </c>
      <c r="AO38" s="65">
        <f t="shared" si="8"/>
        <v>-6.9256478339854084</v>
      </c>
      <c r="AP38" s="61">
        <v>5.5095786766366903E-4</v>
      </c>
      <c r="AQ38" s="75">
        <v>1.41261498662774E-3</v>
      </c>
      <c r="AR38" s="31">
        <v>-8.3999000000000006</v>
      </c>
      <c r="AS38" s="31">
        <v>-7.2938000000000001</v>
      </c>
      <c r="AT38" s="91">
        <v>-6.7129000000000003</v>
      </c>
      <c r="AU38" s="31"/>
      <c r="AV38" s="31"/>
      <c r="AW38" s="32"/>
      <c r="AX38" s="32"/>
      <c r="AY38" s="21"/>
      <c r="AZ38" s="31"/>
      <c r="BA38" s="31"/>
      <c r="BB38" s="31"/>
      <c r="BC38" s="31"/>
      <c r="BD38" s="31"/>
      <c r="BE38" s="31"/>
      <c r="BF38" s="31"/>
      <c r="BG38" s="33"/>
      <c r="BH38" s="32"/>
      <c r="BI38" s="31"/>
      <c r="BJ38" s="31"/>
      <c r="BK38" s="31"/>
    </row>
    <row r="39" spans="1:63" s="30" customFormat="1" x14ac:dyDescent="0.35">
      <c r="A39" s="116" t="s">
        <v>15</v>
      </c>
      <c r="B39" s="115">
        <v>40302.474305555559</v>
      </c>
      <c r="C39" s="115">
        <v>40336.448611111111</v>
      </c>
      <c r="D39" s="115">
        <v>40319.461458333331</v>
      </c>
      <c r="E39" s="65">
        <v>33.974305555555503</v>
      </c>
      <c r="F39" s="70">
        <v>1379.17582417582</v>
      </c>
      <c r="G39" s="73">
        <v>26.2</v>
      </c>
      <c r="H39" s="110"/>
      <c r="I39" s="106">
        <v>0</v>
      </c>
      <c r="J39" s="64">
        <v>8.5399999999999991</v>
      </c>
      <c r="K39" s="111"/>
      <c r="L39" s="106">
        <v>0</v>
      </c>
      <c r="M39" s="73">
        <v>19.4166666666666</v>
      </c>
      <c r="N39" s="73">
        <v>1.5292291086252101</v>
      </c>
      <c r="O39" s="106">
        <v>4</v>
      </c>
      <c r="P39" s="71">
        <v>0.15252615734584199</v>
      </c>
      <c r="Q39" s="111">
        <v>1.34400187691375E-3</v>
      </c>
      <c r="R39" s="105">
        <v>3</v>
      </c>
      <c r="S39" s="61">
        <v>8.7725119064650595E-3</v>
      </c>
      <c r="T39" s="64">
        <f t="shared" si="0"/>
        <v>365.19265604560309</v>
      </c>
      <c r="U39" s="73">
        <v>7.3899034742387704</v>
      </c>
      <c r="V39" s="76">
        <f t="shared" si="1"/>
        <v>2.5625220353711899</v>
      </c>
      <c r="W39" s="76">
        <v>6.0325762386416397E-2</v>
      </c>
      <c r="X39" s="64">
        <v>-13.932558345099901</v>
      </c>
      <c r="Y39" s="64">
        <v>-7.7110273392000002</v>
      </c>
      <c r="Z39" s="65">
        <v>22.960624805745301</v>
      </c>
      <c r="AA39" s="62">
        <v>-6.4666666666666597</v>
      </c>
      <c r="AB39" s="111">
        <v>4.7140452079103001E-2</v>
      </c>
      <c r="AC39" s="64">
        <f t="shared" si="2"/>
        <v>-36.265342283268012</v>
      </c>
      <c r="AD39" s="111">
        <v>4.5727029594341891E-2</v>
      </c>
      <c r="AE39" s="109">
        <v>3</v>
      </c>
      <c r="AF39" s="81">
        <v>1.9560878243512899E-3</v>
      </c>
      <c r="AG39" s="81">
        <v>2.05070326113405E-5</v>
      </c>
      <c r="AH39" s="51">
        <v>3</v>
      </c>
      <c r="AI39" s="62">
        <v>28.417303298884601</v>
      </c>
      <c r="AJ39" s="64">
        <f t="shared" si="3"/>
        <v>0.19876734132463911</v>
      </c>
      <c r="AK39" s="64">
        <f t="shared" si="4"/>
        <v>28.554314944068011</v>
      </c>
      <c r="AL39" s="64">
        <f t="shared" si="5"/>
        <v>0.1953125302231391</v>
      </c>
      <c r="AM39" s="64">
        <f t="shared" si="6"/>
        <v>-7.9841015341627326</v>
      </c>
      <c r="AN39" s="64">
        <f t="shared" si="7"/>
        <v>-9.0872334185045247</v>
      </c>
      <c r="AO39" s="65">
        <f t="shared" si="8"/>
        <v>-7.3859230722285929</v>
      </c>
      <c r="AP39" s="61">
        <v>5.55842781763036E-4</v>
      </c>
      <c r="AQ39" s="75">
        <v>1.40024504258826E-3</v>
      </c>
      <c r="AR39" s="31">
        <v>-8.2157</v>
      </c>
      <c r="AS39" s="31">
        <v>-7.1273999999999997</v>
      </c>
      <c r="AT39" s="91">
        <v>-6.5377000000000001</v>
      </c>
      <c r="AU39" s="31"/>
      <c r="AV39" s="31"/>
      <c r="AW39" s="32"/>
      <c r="AX39" s="32"/>
      <c r="AY39" s="21"/>
      <c r="AZ39" s="31"/>
      <c r="BA39" s="31"/>
      <c r="BB39" s="31"/>
      <c r="BC39" s="31"/>
      <c r="BD39" s="31"/>
      <c r="BE39" s="31"/>
      <c r="BF39" s="31"/>
      <c r="BG39" s="33"/>
      <c r="BH39" s="32"/>
      <c r="BI39" s="31"/>
      <c r="BJ39" s="31"/>
      <c r="BK39" s="31"/>
    </row>
    <row r="40" spans="1:63" s="30" customFormat="1" x14ac:dyDescent="0.35">
      <c r="A40" s="116" t="s">
        <v>18</v>
      </c>
      <c r="B40" s="115">
        <v>40337.395138888889</v>
      </c>
      <c r="C40" s="115">
        <v>40406.439583333333</v>
      </c>
      <c r="D40" s="115">
        <v>40371.917361111111</v>
      </c>
      <c r="E40" s="65">
        <v>68.084027777777706</v>
      </c>
      <c r="F40" s="70">
        <v>535.98723975822702</v>
      </c>
      <c r="G40" s="73">
        <v>26.5</v>
      </c>
      <c r="H40" s="110">
        <v>0</v>
      </c>
      <c r="I40" s="106">
        <v>1</v>
      </c>
      <c r="J40" s="64"/>
      <c r="K40" s="111">
        <v>0</v>
      </c>
      <c r="L40" s="106">
        <v>1</v>
      </c>
      <c r="M40" s="73">
        <v>1164.19889416152</v>
      </c>
      <c r="N40" s="73">
        <v>41.948013093222102</v>
      </c>
      <c r="O40" s="106">
        <v>3</v>
      </c>
      <c r="P40" s="71">
        <v>4.9567896810029299E-3</v>
      </c>
      <c r="Q40" s="111">
        <v>3.8435969978741401E-2</v>
      </c>
      <c r="R40" s="105">
        <v>3</v>
      </c>
      <c r="S40" s="61">
        <v>2.8861394722624401E-4</v>
      </c>
      <c r="T40" s="64">
        <f t="shared" si="0"/>
        <v>12.014767843367803</v>
      </c>
      <c r="U40" s="73">
        <v>1.60597662928132</v>
      </c>
      <c r="V40" s="76">
        <f t="shared" si="1"/>
        <v>1.0797153835195785</v>
      </c>
      <c r="W40" s="76">
        <v>7.0894604530175404E-2</v>
      </c>
      <c r="X40" s="64"/>
      <c r="Y40" s="64">
        <v>-6.95</v>
      </c>
      <c r="Z40" s="65">
        <v>23.745175499999998</v>
      </c>
      <c r="AA40" s="62">
        <v>-5.05</v>
      </c>
      <c r="AB40" s="111">
        <v>0.25</v>
      </c>
      <c r="AC40" s="64">
        <f t="shared" si="2"/>
        <v>-34.89116517285531</v>
      </c>
      <c r="AD40" s="111">
        <v>0.24250419532257908</v>
      </c>
      <c r="AE40" s="109">
        <v>2</v>
      </c>
      <c r="AF40" s="81">
        <v>1.5105857035928099E-3</v>
      </c>
      <c r="AG40" s="81">
        <v>2.6558169904106302E-4</v>
      </c>
      <c r="AH40" s="51">
        <v>3</v>
      </c>
      <c r="AI40" s="62">
        <v>29.6534026848114</v>
      </c>
      <c r="AJ40" s="64">
        <f t="shared" si="3"/>
        <v>0.21486152922947929</v>
      </c>
      <c r="AK40" s="64">
        <f t="shared" si="4"/>
        <v>27.94116517285531</v>
      </c>
      <c r="AL40" s="64">
        <f t="shared" si="5"/>
        <v>0.21076165849899486</v>
      </c>
      <c r="AM40" s="64">
        <f t="shared" si="6"/>
        <v>-6.6215278964323261</v>
      </c>
      <c r="AN40" s="64">
        <f t="shared" si="7"/>
        <v>-7.7341396642435711</v>
      </c>
      <c r="AO40" s="65">
        <f t="shared" si="8"/>
        <v>-6.0284118607298751</v>
      </c>
      <c r="AP40" s="61">
        <v>1.1761694417758901E-3</v>
      </c>
      <c r="AQ40" s="75">
        <v>3.3441626181692299E-4</v>
      </c>
      <c r="AR40" s="31">
        <v>-8.6117000000000008</v>
      </c>
      <c r="AS40" s="31">
        <v>-7.5354999999999999</v>
      </c>
      <c r="AT40" s="91">
        <v>-6.9622000000000002</v>
      </c>
      <c r="AU40" s="31"/>
      <c r="AV40" s="31"/>
      <c r="AW40" s="32"/>
      <c r="AX40" s="32"/>
      <c r="AY40" s="21"/>
      <c r="AZ40" s="31"/>
      <c r="BA40" s="31"/>
      <c r="BB40" s="31"/>
      <c r="BC40" s="31"/>
      <c r="BD40" s="31"/>
      <c r="BE40" s="31"/>
      <c r="BF40" s="31"/>
      <c r="BG40" s="33"/>
      <c r="BH40" s="32"/>
      <c r="BI40" s="31"/>
      <c r="BJ40" s="31"/>
      <c r="BK40" s="31"/>
    </row>
    <row r="41" spans="1:63" s="30" customFormat="1" x14ac:dyDescent="0.35">
      <c r="A41" s="116" t="s">
        <v>16</v>
      </c>
      <c r="B41" s="115">
        <v>40337.415972222225</v>
      </c>
      <c r="C41" s="115">
        <v>40406.459722222222</v>
      </c>
      <c r="D41" s="115">
        <v>40371.937847222223</v>
      </c>
      <c r="E41" s="65">
        <v>68.0763888888888</v>
      </c>
      <c r="F41" s="70">
        <v>535.98723975822702</v>
      </c>
      <c r="G41" s="73">
        <v>26.5</v>
      </c>
      <c r="H41" s="110"/>
      <c r="I41" s="106">
        <v>0</v>
      </c>
      <c r="J41" s="64"/>
      <c r="K41" s="111"/>
      <c r="L41" s="106">
        <v>0</v>
      </c>
      <c r="M41" s="73">
        <v>124.111111111111</v>
      </c>
      <c r="N41" s="73">
        <v>1.1889408088351501</v>
      </c>
      <c r="O41" s="106">
        <v>3</v>
      </c>
      <c r="P41" s="71">
        <v>4.2173622741010601E-2</v>
      </c>
      <c r="Q41" s="111">
        <v>1.0474204383564901E-3</v>
      </c>
      <c r="R41" s="105">
        <v>3</v>
      </c>
      <c r="S41" s="61">
        <v>2.2401305722740501E-4</v>
      </c>
      <c r="T41" s="64">
        <f t="shared" si="0"/>
        <v>9.3254844484715846</v>
      </c>
      <c r="U41" s="73">
        <v>6.5231944187898501</v>
      </c>
      <c r="V41" s="76">
        <f t="shared" si="1"/>
        <v>0.96967140217863756</v>
      </c>
      <c r="W41" s="76">
        <v>6.0419586854722901E-2</v>
      </c>
      <c r="X41" s="64">
        <v>-5.95</v>
      </c>
      <c r="Y41" s="64">
        <v>-6.5</v>
      </c>
      <c r="Z41" s="65">
        <v>24.209085000000002</v>
      </c>
      <c r="AA41" s="62">
        <v>-6.4666666666666597</v>
      </c>
      <c r="AB41" s="111">
        <v>4.7140452079103001E-2</v>
      </c>
      <c r="AC41" s="64">
        <f t="shared" si="2"/>
        <v>-36.265342283268012</v>
      </c>
      <c r="AD41" s="111">
        <v>4.5727029594341891E-2</v>
      </c>
      <c r="AE41" s="109">
        <v>3</v>
      </c>
      <c r="AF41" s="81">
        <v>1.0254491017964E-3</v>
      </c>
      <c r="AG41" s="81">
        <v>4.5840032533335497E-5</v>
      </c>
      <c r="AH41" s="51">
        <v>3</v>
      </c>
      <c r="AI41" s="62">
        <v>30.072909829994501</v>
      </c>
      <c r="AJ41" s="64">
        <f t="shared" si="3"/>
        <v>0.19860793186301359</v>
      </c>
      <c r="AK41" s="64">
        <f t="shared" si="4"/>
        <v>29.765342283268012</v>
      </c>
      <c r="AL41" s="64">
        <f t="shared" si="5"/>
        <v>0.1953125302231391</v>
      </c>
      <c r="AM41" s="64">
        <f t="shared" si="6"/>
        <v>-8.0359569318746935</v>
      </c>
      <c r="AN41" s="64">
        <f t="shared" si="7"/>
        <v>-9.1469844994704772</v>
      </c>
      <c r="AO41" s="65">
        <f t="shared" si="8"/>
        <v>-7.443685408677652</v>
      </c>
      <c r="AP41" s="61">
        <v>1.1761694417758901E-3</v>
      </c>
      <c r="AQ41" s="75">
        <v>-1.5072033997948401E-4</v>
      </c>
      <c r="AR41" s="31">
        <v>-9.0376999999999992</v>
      </c>
      <c r="AS41" s="31">
        <v>-7.8930999999999996</v>
      </c>
      <c r="AT41" s="91">
        <v>-7.2831999999999999</v>
      </c>
      <c r="AU41" s="31"/>
      <c r="AV41" s="31"/>
      <c r="AW41" s="32"/>
      <c r="AX41" s="32"/>
      <c r="AY41" s="21"/>
      <c r="AZ41" s="31"/>
      <c r="BA41" s="31"/>
      <c r="BB41" s="31"/>
      <c r="BC41" s="31"/>
      <c r="BD41" s="31"/>
      <c r="BE41" s="31"/>
      <c r="BF41" s="31"/>
      <c r="BG41" s="33"/>
      <c r="BH41" s="32"/>
      <c r="BI41" s="31"/>
      <c r="BJ41" s="31"/>
      <c r="BK41" s="31"/>
    </row>
    <row r="42" spans="1:63" s="30" customFormat="1" x14ac:dyDescent="0.35">
      <c r="A42" s="116" t="s">
        <v>17</v>
      </c>
      <c r="B42" s="115">
        <v>40337.415972222225</v>
      </c>
      <c r="C42" s="115">
        <v>40406.459722222222</v>
      </c>
      <c r="D42" s="115">
        <v>40371.937847222223</v>
      </c>
      <c r="E42" s="65">
        <v>68.074305555555497</v>
      </c>
      <c r="F42" s="70">
        <v>535.98723975822702</v>
      </c>
      <c r="G42" s="73">
        <v>26.5</v>
      </c>
      <c r="H42" s="110"/>
      <c r="I42" s="106">
        <v>0</v>
      </c>
      <c r="J42" s="64"/>
      <c r="K42" s="111"/>
      <c r="L42" s="106">
        <v>0</v>
      </c>
      <c r="M42" s="73">
        <v>84.5555555555555</v>
      </c>
      <c r="N42" s="73">
        <v>10.3070903319565</v>
      </c>
      <c r="O42" s="106">
        <v>4</v>
      </c>
      <c r="P42" s="71">
        <v>5.19656150015778E-2</v>
      </c>
      <c r="Q42" s="111">
        <v>1.10356339111621E-2</v>
      </c>
      <c r="R42" s="105">
        <v>4</v>
      </c>
      <c r="S42" s="61">
        <v>2.5934895487977599E-3</v>
      </c>
      <c r="T42" s="64">
        <f t="shared" si="0"/>
        <v>107.96489612672592</v>
      </c>
      <c r="U42" s="73">
        <v>8.5777923592986909</v>
      </c>
      <c r="V42" s="76">
        <f t="shared" si="1"/>
        <v>2.0332825712587344</v>
      </c>
      <c r="W42" s="76">
        <v>6.0382718633473199E-2</v>
      </c>
      <c r="X42" s="64">
        <v>-11.607072196600001</v>
      </c>
      <c r="Y42" s="64">
        <v>-7.6022677347999998</v>
      </c>
      <c r="Z42" s="65">
        <v>23.072746169517298</v>
      </c>
      <c r="AA42" s="62">
        <v>-6.5</v>
      </c>
      <c r="AB42" s="111">
        <v>0</v>
      </c>
      <c r="AC42" s="64">
        <f t="shared" si="2"/>
        <v>-36.297675862336554</v>
      </c>
      <c r="AD42" s="111">
        <v>0</v>
      </c>
      <c r="AE42" s="109">
        <v>2</v>
      </c>
      <c r="AF42" s="81">
        <v>1.91949434464404E-3</v>
      </c>
      <c r="AG42" s="81">
        <v>3.7856974972524998E-6</v>
      </c>
      <c r="AH42" s="51">
        <v>3</v>
      </c>
      <c r="AI42" s="62">
        <v>29.2982612019422</v>
      </c>
      <c r="AJ42" s="64">
        <f t="shared" si="3"/>
        <v>0.21507820922157986</v>
      </c>
      <c r="AK42" s="64">
        <f t="shared" si="4"/>
        <v>28.695408127536552</v>
      </c>
      <c r="AL42" s="64">
        <f t="shared" si="5"/>
        <v>0.21076165849899486</v>
      </c>
      <c r="AM42" s="64">
        <f t="shared" si="6"/>
        <v>-8.0692376150616383</v>
      </c>
      <c r="AN42" s="64">
        <f t="shared" si="7"/>
        <v>-9.1802279073581303</v>
      </c>
      <c r="AO42" s="65">
        <f t="shared" si="8"/>
        <v>-7.4769859627469941</v>
      </c>
      <c r="AP42" s="61">
        <v>1.1761694417758901E-3</v>
      </c>
      <c r="AQ42" s="75">
        <v>7.4332490286815303E-4</v>
      </c>
      <c r="AR42" s="31">
        <v>-8.9540000000000006</v>
      </c>
      <c r="AS42" s="31">
        <v>-7.8716999999999997</v>
      </c>
      <c r="AT42" s="91">
        <v>-7.2950999999999997</v>
      </c>
      <c r="AU42" s="31"/>
      <c r="AV42" s="31"/>
      <c r="AW42" s="32"/>
      <c r="AX42" s="32"/>
      <c r="AY42" s="21"/>
      <c r="AZ42" s="31"/>
      <c r="BA42" s="31"/>
      <c r="BB42" s="31"/>
      <c r="BC42" s="31"/>
      <c r="BD42" s="31"/>
      <c r="BE42" s="31"/>
      <c r="BF42" s="31"/>
      <c r="BG42" s="33"/>
      <c r="BH42" s="32"/>
      <c r="BI42" s="31"/>
      <c r="BJ42" s="31"/>
      <c r="BK42" s="31"/>
    </row>
    <row r="43" spans="1:63" s="30" customFormat="1" x14ac:dyDescent="0.35">
      <c r="A43" s="116" t="s">
        <v>15</v>
      </c>
      <c r="B43" s="115">
        <v>40337.461805555555</v>
      </c>
      <c r="C43" s="115">
        <v>40406.497916666667</v>
      </c>
      <c r="D43" s="115">
        <v>40371.979861111111</v>
      </c>
      <c r="E43" s="65">
        <v>68.092361111111103</v>
      </c>
      <c r="F43" s="70">
        <v>535.98723975822702</v>
      </c>
      <c r="G43" s="73">
        <v>26.2</v>
      </c>
      <c r="H43" s="110"/>
      <c r="I43" s="106">
        <v>0</v>
      </c>
      <c r="J43" s="64">
        <v>8.2050000000000001</v>
      </c>
      <c r="K43" s="111"/>
      <c r="L43" s="106">
        <v>0</v>
      </c>
      <c r="M43" s="73">
        <v>23.2222222222222</v>
      </c>
      <c r="N43" s="73">
        <v>897.62953495233205</v>
      </c>
      <c r="O43" s="106">
        <v>3</v>
      </c>
      <c r="P43" s="71">
        <v>0.12656466633776201</v>
      </c>
      <c r="Q43" s="111">
        <v>3.0761712353412499E-3</v>
      </c>
      <c r="R43" s="105">
        <v>3</v>
      </c>
      <c r="S43" s="61">
        <v>7.6425606559716898E-3</v>
      </c>
      <c r="T43" s="64">
        <f t="shared" si="0"/>
        <v>318.15368901204289</v>
      </c>
      <c r="U43" s="73">
        <v>1.0528976806086101</v>
      </c>
      <c r="V43" s="76">
        <f t="shared" si="1"/>
        <v>2.5026369632732819</v>
      </c>
      <c r="W43" s="76">
        <v>8.7633626744591395E-2</v>
      </c>
      <c r="X43" s="64">
        <v>-13.561323171750001</v>
      </c>
      <c r="Y43" s="64">
        <v>-7.4565365012000004</v>
      </c>
      <c r="Z43" s="65">
        <v>23.222981955547901</v>
      </c>
      <c r="AA43" s="62">
        <v>-6.1666666666666599</v>
      </c>
      <c r="AB43" s="111">
        <v>0.124721912892464</v>
      </c>
      <c r="AC43" s="64">
        <f t="shared" si="2"/>
        <v>-35.974340071651199</v>
      </c>
      <c r="AD43" s="111">
        <v>0.12098234850031914</v>
      </c>
      <c r="AE43" s="109">
        <v>3</v>
      </c>
      <c r="AF43" s="81">
        <v>1.9294743845642E-3</v>
      </c>
      <c r="AG43" s="81">
        <v>1.06180763473053E-4</v>
      </c>
      <c r="AH43" s="51">
        <v>2</v>
      </c>
      <c r="AI43" s="62">
        <v>28.7407899828358</v>
      </c>
      <c r="AJ43" s="64">
        <f t="shared" si="3"/>
        <v>0.19871328732238519</v>
      </c>
      <c r="AK43" s="64">
        <f t="shared" si="4"/>
        <v>28.5178035704512</v>
      </c>
      <c r="AL43" s="64">
        <f t="shared" si="5"/>
        <v>0.1953125302231391</v>
      </c>
      <c r="AM43" s="64">
        <f t="shared" si="6"/>
        <v>-7.6845597276073931</v>
      </c>
      <c r="AN43" s="64">
        <f t="shared" si="7"/>
        <v>-8.7880247055195468</v>
      </c>
      <c r="AO43" s="65">
        <f t="shared" si="8"/>
        <v>-7.0862006441151379</v>
      </c>
      <c r="AP43" s="61">
        <v>1.1819834148989201E-3</v>
      </c>
      <c r="AQ43" s="75">
        <v>7.4749096966528E-4</v>
      </c>
      <c r="AR43" s="31">
        <v>-8.3317999999999994</v>
      </c>
      <c r="AS43" s="31">
        <v>-7.2363</v>
      </c>
      <c r="AT43" s="91">
        <v>-6.6426999999999996</v>
      </c>
      <c r="AU43" s="31"/>
      <c r="AV43" s="31"/>
      <c r="AW43" s="32"/>
      <c r="AX43" s="32"/>
      <c r="AY43" s="21"/>
      <c r="AZ43" s="31"/>
      <c r="BA43" s="31"/>
      <c r="BB43" s="31"/>
      <c r="BC43" s="31"/>
      <c r="BD43" s="31"/>
      <c r="BE43" s="31"/>
      <c r="BF43" s="31"/>
      <c r="BG43" s="33"/>
      <c r="BH43" s="32"/>
      <c r="BI43" s="31"/>
      <c r="BJ43" s="31"/>
      <c r="BK43" s="31"/>
    </row>
    <row r="44" spans="1:63" s="30" customFormat="1" x14ac:dyDescent="0.35">
      <c r="A44" s="116" t="s">
        <v>18</v>
      </c>
      <c r="B44" s="115">
        <v>40407.422222222223</v>
      </c>
      <c r="C44" s="115">
        <v>40476.540972222225</v>
      </c>
      <c r="D44" s="115">
        <v>40441.98159722222</v>
      </c>
      <c r="E44" s="65">
        <v>68.2465277777777</v>
      </c>
      <c r="F44" s="70">
        <v>485.49637681159402</v>
      </c>
      <c r="G44" s="73">
        <v>26.5</v>
      </c>
      <c r="H44" s="110"/>
      <c r="I44" s="106">
        <v>0</v>
      </c>
      <c r="J44" s="64"/>
      <c r="K44" s="111"/>
      <c r="L44" s="106">
        <v>0</v>
      </c>
      <c r="M44" s="73">
        <v>2472.8885717725202</v>
      </c>
      <c r="N44" s="73">
        <v>1749.3853464208901</v>
      </c>
      <c r="O44" s="106">
        <v>3</v>
      </c>
      <c r="P44" s="71">
        <v>3.8371168039224501E-3</v>
      </c>
      <c r="Q44" s="111">
        <v>3.6051862752429602E-3</v>
      </c>
      <c r="R44" s="105">
        <v>3</v>
      </c>
      <c r="S44" s="61">
        <v>8.1469346222374394E-5</v>
      </c>
      <c r="T44" s="64">
        <f t="shared" si="0"/>
        <v>3.3915037392336229</v>
      </c>
      <c r="U44" s="73">
        <v>0.79313252062822703</v>
      </c>
      <c r="V44" s="76">
        <f t="shared" si="1"/>
        <v>0.53039230022387263</v>
      </c>
      <c r="W44" s="76">
        <v>0.23385866023177401</v>
      </c>
      <c r="X44" s="64"/>
      <c r="Y44" s="64">
        <v>-7.24</v>
      </c>
      <c r="Z44" s="65">
        <v>23.446211599999899</v>
      </c>
      <c r="AA44" s="62">
        <v>-6.2</v>
      </c>
      <c r="AB44" s="111">
        <v>8.1649658092772595E-2</v>
      </c>
      <c r="AC44" s="64">
        <f t="shared" si="2"/>
        <v>-36.006673650719748</v>
      </c>
      <c r="AD44" s="111">
        <v>7.9201538536606095E-2</v>
      </c>
      <c r="AE44" s="109">
        <v>3</v>
      </c>
      <c r="AF44" s="81">
        <v>1.3207027195608701E-3</v>
      </c>
      <c r="AG44" s="81">
        <v>2.9606374750498998E-4</v>
      </c>
      <c r="AH44" s="51">
        <v>2</v>
      </c>
      <c r="AI44" s="62">
        <v>29.394871156933501</v>
      </c>
      <c r="AJ44" s="64">
        <f t="shared" si="3"/>
        <v>0.19868704421465147</v>
      </c>
      <c r="AK44" s="64">
        <f t="shared" si="4"/>
        <v>28.766673650719746</v>
      </c>
      <c r="AL44" s="64">
        <f t="shared" si="5"/>
        <v>0.1953125302231391</v>
      </c>
      <c r="AM44" s="64">
        <f t="shared" si="6"/>
        <v>-7.7697114663798175</v>
      </c>
      <c r="AN44" s="64">
        <f t="shared" si="7"/>
        <v>-8.8810372363690249</v>
      </c>
      <c r="AO44" s="65">
        <f t="shared" si="8"/>
        <v>-7.1772809761228018</v>
      </c>
      <c r="AP44" s="61">
        <v>1.1761694417758901E-3</v>
      </c>
      <c r="AQ44" s="75">
        <v>1.4453327778498601E-4</v>
      </c>
      <c r="AR44" s="31">
        <v>-8.8788</v>
      </c>
      <c r="AS44" s="31">
        <v>-7.7678000000000003</v>
      </c>
      <c r="AT44" s="91">
        <v>-7.1757999999999997</v>
      </c>
      <c r="AU44" s="31"/>
      <c r="AV44" s="31"/>
      <c r="AW44" s="32"/>
      <c r="AX44" s="32"/>
      <c r="AY44" s="21"/>
      <c r="AZ44" s="31"/>
      <c r="BA44" s="31"/>
      <c r="BB44" s="31"/>
      <c r="BC44" s="31"/>
      <c r="BD44" s="31"/>
      <c r="BE44" s="31"/>
      <c r="BF44" s="31"/>
      <c r="BG44" s="33"/>
      <c r="BH44" s="32"/>
      <c r="BI44" s="31"/>
      <c r="BJ44" s="31"/>
      <c r="BK44" s="31"/>
    </row>
    <row r="45" spans="1:63" s="30" customFormat="1" x14ac:dyDescent="0.35">
      <c r="A45" s="116" t="s">
        <v>16</v>
      </c>
      <c r="B45" s="115">
        <v>40407.432638888888</v>
      </c>
      <c r="C45" s="115">
        <v>40476.522916666669</v>
      </c>
      <c r="D45" s="115">
        <v>40441.977777777778</v>
      </c>
      <c r="E45" s="65">
        <v>68.188194444444406</v>
      </c>
      <c r="F45" s="70">
        <v>485.49637681159402</v>
      </c>
      <c r="G45" s="73">
        <v>26.5</v>
      </c>
      <c r="H45" s="110"/>
      <c r="I45" s="106">
        <v>0</v>
      </c>
      <c r="J45" s="64"/>
      <c r="K45" s="111"/>
      <c r="L45" s="106">
        <v>0</v>
      </c>
      <c r="M45" s="73">
        <v>103.055555555555</v>
      </c>
      <c r="N45" s="73">
        <v>22.495404194558098</v>
      </c>
      <c r="O45" s="106">
        <v>3</v>
      </c>
      <c r="P45" s="71">
        <v>5.3905554594140898E-2</v>
      </c>
      <c r="Q45" s="111">
        <v>1.86369871385708E-3</v>
      </c>
      <c r="R45" s="105">
        <v>3</v>
      </c>
      <c r="S45" s="61">
        <v>7.1859946430924399E-5</v>
      </c>
      <c r="T45" s="64">
        <f t="shared" si="0"/>
        <v>2.991472109723099</v>
      </c>
      <c r="U45" s="73">
        <v>0.94973747812965403</v>
      </c>
      <c r="V45" s="76">
        <f t="shared" si="1"/>
        <v>0.47588495815589538</v>
      </c>
      <c r="W45" s="76">
        <v>0.101843232207128</v>
      </c>
      <c r="X45" s="64">
        <v>-6.46</v>
      </c>
      <c r="Y45" s="64">
        <v>-5.76</v>
      </c>
      <c r="Z45" s="65">
        <v>24.971958399999998</v>
      </c>
      <c r="AA45" s="62">
        <v>-6.1333333333333302</v>
      </c>
      <c r="AB45" s="111">
        <v>4.7140452079103397E-2</v>
      </c>
      <c r="AC45" s="64">
        <f t="shared" si="2"/>
        <v>-35.942006492582678</v>
      </c>
      <c r="AD45" s="111">
        <v>4.5727029594342279E-2</v>
      </c>
      <c r="AE45" s="109">
        <v>3</v>
      </c>
      <c r="AF45" s="81">
        <v>1.1360612109115101E-3</v>
      </c>
      <c r="AG45" s="81">
        <v>3.00093455633212E-5</v>
      </c>
      <c r="AH45" s="51">
        <v>3</v>
      </c>
      <c r="AI45" s="62">
        <v>30.582728321645</v>
      </c>
      <c r="AJ45" s="64">
        <f t="shared" si="3"/>
        <v>0.19848792687292938</v>
      </c>
      <c r="AK45" s="64">
        <f t="shared" si="4"/>
        <v>30.18200649258268</v>
      </c>
      <c r="AL45" s="64">
        <f t="shared" si="5"/>
        <v>0.1953125302231391</v>
      </c>
      <c r="AM45" s="64">
        <f t="shared" si="6"/>
        <v>-7.7031501000059279</v>
      </c>
      <c r="AN45" s="64">
        <f t="shared" si="7"/>
        <v>-8.8145504205936049</v>
      </c>
      <c r="AO45" s="65">
        <f t="shared" si="8"/>
        <v>-7.1106798679841177</v>
      </c>
      <c r="AP45" s="61">
        <v>1.1761694417758901E-3</v>
      </c>
      <c r="AQ45" s="75">
        <v>-4.0108230864381001E-5</v>
      </c>
      <c r="AR45" s="31">
        <v>-8.6938999999999993</v>
      </c>
      <c r="AS45" s="31">
        <v>-7.5655000000000001</v>
      </c>
      <c r="AT45" s="91">
        <v>-6.9642999999999997</v>
      </c>
      <c r="AU45" s="31"/>
      <c r="AV45" s="31"/>
      <c r="AW45" s="32"/>
      <c r="AX45" s="32"/>
      <c r="AY45" s="21"/>
      <c r="AZ45" s="31"/>
      <c r="BA45" s="31"/>
      <c r="BB45" s="31"/>
      <c r="BC45" s="31"/>
      <c r="BD45" s="31"/>
      <c r="BE45" s="31"/>
      <c r="BF45" s="31"/>
      <c r="BG45" s="33"/>
      <c r="BH45" s="32"/>
      <c r="BI45" s="31"/>
      <c r="BJ45" s="31"/>
      <c r="BK45" s="31"/>
    </row>
    <row r="46" spans="1:63" s="30" customFormat="1" x14ac:dyDescent="0.35">
      <c r="A46" s="116" t="s">
        <v>17</v>
      </c>
      <c r="B46" s="115">
        <v>40407.43472222222</v>
      </c>
      <c r="C46" s="115">
        <v>40476.522916666669</v>
      </c>
      <c r="D46" s="115">
        <v>40441.978819444441</v>
      </c>
      <c r="E46" s="65">
        <v>68.193749999999994</v>
      </c>
      <c r="F46" s="70">
        <v>485.49637681159402</v>
      </c>
      <c r="G46" s="73">
        <v>26.5</v>
      </c>
      <c r="H46" s="110"/>
      <c r="I46" s="106">
        <v>0</v>
      </c>
      <c r="J46" s="64"/>
      <c r="K46" s="111"/>
      <c r="L46" s="106">
        <v>0</v>
      </c>
      <c r="M46" s="73">
        <v>88.7916666666666</v>
      </c>
      <c r="N46" s="73">
        <v>3852.7368944762202</v>
      </c>
      <c r="O46" s="106">
        <v>3</v>
      </c>
      <c r="P46" s="71">
        <v>4.9177132050159299E-2</v>
      </c>
      <c r="Q46" s="111">
        <v>4.50614142191374E-3</v>
      </c>
      <c r="R46" s="105">
        <v>3</v>
      </c>
      <c r="S46" s="61">
        <v>2.9426450371184301E-3</v>
      </c>
      <c r="T46" s="64">
        <f t="shared" si="0"/>
        <v>122.49995991601016</v>
      </c>
      <c r="U46" s="73">
        <v>0.929236899399425</v>
      </c>
      <c r="V46" s="76">
        <f t="shared" si="1"/>
        <v>2.088135946592319</v>
      </c>
      <c r="W46" s="76">
        <v>0.15371283511328901</v>
      </c>
      <c r="X46" s="64">
        <v>-11.682092358599901</v>
      </c>
      <c r="Y46" s="64">
        <v>-7.6628942429999896</v>
      </c>
      <c r="Z46" s="65">
        <v>23.0102456959488</v>
      </c>
      <c r="AA46" s="62">
        <v>-5.7</v>
      </c>
      <c r="AB46" s="111">
        <v>0</v>
      </c>
      <c r="AC46" s="64">
        <f t="shared" si="2"/>
        <v>-35.521669964691732</v>
      </c>
      <c r="AD46" s="111">
        <v>0</v>
      </c>
      <c r="AE46" s="109">
        <v>1</v>
      </c>
      <c r="AF46" s="81">
        <v>1.95691949434464E-3</v>
      </c>
      <c r="AG46" s="81">
        <v>3.2185628742514898E-5</v>
      </c>
      <c r="AH46" s="51">
        <v>2</v>
      </c>
      <c r="AI46" s="62">
        <v>29.237168397948899</v>
      </c>
      <c r="AJ46" s="64">
        <f t="shared" si="3"/>
        <v>0.25780134798952625</v>
      </c>
      <c r="AK46" s="64">
        <f t="shared" si="4"/>
        <v>27.858775721691742</v>
      </c>
      <c r="AL46" s="64">
        <f t="shared" si="5"/>
        <v>0.25147754052100535</v>
      </c>
      <c r="AM46" s="64">
        <f t="shared" si="6"/>
        <v>-7.2705012185765554</v>
      </c>
      <c r="AN46" s="64">
        <f t="shared" si="7"/>
        <v>-8.3823861180535459</v>
      </c>
      <c r="AO46" s="65">
        <f t="shared" si="8"/>
        <v>-6.6777726650823297</v>
      </c>
      <c r="AP46" s="61">
        <v>1.1761694417758901E-3</v>
      </c>
      <c r="AQ46" s="75">
        <v>7.8075005256875195E-4</v>
      </c>
      <c r="AR46" s="31">
        <v>-8.9374000000000002</v>
      </c>
      <c r="AS46" s="31">
        <v>-7.8575999999999997</v>
      </c>
      <c r="AT46" s="91">
        <v>-7.2823000000000002</v>
      </c>
      <c r="AU46" s="31"/>
      <c r="AV46" s="31"/>
      <c r="AW46" s="32"/>
      <c r="AX46" s="32"/>
      <c r="AY46" s="21"/>
      <c r="AZ46" s="31"/>
      <c r="BA46" s="31"/>
      <c r="BB46" s="31"/>
      <c r="BC46" s="31"/>
      <c r="BD46" s="31"/>
      <c r="BE46" s="31"/>
      <c r="BF46" s="31"/>
      <c r="BG46" s="33"/>
      <c r="BH46" s="32"/>
      <c r="BI46" s="31"/>
      <c r="BJ46" s="31"/>
      <c r="BK46" s="31"/>
    </row>
    <row r="47" spans="1:63" s="30" customFormat="1" x14ac:dyDescent="0.35">
      <c r="A47" s="116" t="s">
        <v>15</v>
      </c>
      <c r="B47" s="115">
        <v>40407.472222222219</v>
      </c>
      <c r="C47" s="115">
        <v>40476.570833333331</v>
      </c>
      <c r="D47" s="115">
        <v>40442.021527777775</v>
      </c>
      <c r="E47" s="65">
        <v>68.2118055555555</v>
      </c>
      <c r="F47" s="70">
        <v>486.48550724637602</v>
      </c>
      <c r="G47" s="73">
        <v>26.25</v>
      </c>
      <c r="H47" s="110"/>
      <c r="I47" s="106">
        <v>0</v>
      </c>
      <c r="J47" s="64">
        <v>8.1649999999999991</v>
      </c>
      <c r="K47" s="111"/>
      <c r="L47" s="106">
        <v>0</v>
      </c>
      <c r="M47" s="73">
        <v>26.5</v>
      </c>
      <c r="N47" s="73">
        <v>6.1116161407480298</v>
      </c>
      <c r="O47" s="106">
        <v>3</v>
      </c>
      <c r="P47" s="71">
        <v>0.13039884040036201</v>
      </c>
      <c r="Q47" s="111">
        <v>6.03674255666995E-3</v>
      </c>
      <c r="R47" s="105">
        <v>3</v>
      </c>
      <c r="S47" s="61">
        <v>8.1848002036141905E-3</v>
      </c>
      <c r="T47" s="64">
        <f t="shared" si="0"/>
        <v>340.72668779823948</v>
      </c>
      <c r="U47" s="73">
        <v>8.1145626069765697</v>
      </c>
      <c r="V47" s="76">
        <f t="shared" si="1"/>
        <v>2.5324061515003211</v>
      </c>
      <c r="W47" s="76">
        <v>6.0336238832063502E-2</v>
      </c>
      <c r="X47" s="64">
        <v>-12.0030839406</v>
      </c>
      <c r="Y47" s="64">
        <v>-7.2516495840999999</v>
      </c>
      <c r="Z47" s="65">
        <v>23.434201927255401</v>
      </c>
      <c r="AA47" s="62">
        <v>-6.35</v>
      </c>
      <c r="AB47" s="111">
        <v>5.0000000000000197E-2</v>
      </c>
      <c r="AC47" s="64">
        <f t="shared" si="2"/>
        <v>-36.152174756528147</v>
      </c>
      <c r="AD47" s="111">
        <v>4.8500839064516008E-2</v>
      </c>
      <c r="AE47" s="109">
        <v>2</v>
      </c>
      <c r="AF47" s="81">
        <v>2.0494635728542901E-3</v>
      </c>
      <c r="AG47" s="81">
        <v>5.6502290760521097E-5</v>
      </c>
      <c r="AH47" s="51">
        <v>3</v>
      </c>
      <c r="AI47" s="62">
        <v>29.014250410156599</v>
      </c>
      <c r="AJ47" s="64">
        <f t="shared" si="3"/>
        <v>0.21502130260294297</v>
      </c>
      <c r="AK47" s="64">
        <f t="shared" si="4"/>
        <v>28.900525172428146</v>
      </c>
      <c r="AL47" s="64">
        <f t="shared" si="5"/>
        <v>0.21076165849899486</v>
      </c>
      <c r="AM47" s="64">
        <f t="shared" si="6"/>
        <v>-7.8762640407936715</v>
      </c>
      <c r="AN47" s="64">
        <f t="shared" si="7"/>
        <v>-8.9808427242267044</v>
      </c>
      <c r="AO47" s="65">
        <f t="shared" si="8"/>
        <v>-7.2790008099102579</v>
      </c>
      <c r="AP47" s="61">
        <v>1.1810122329220601E-3</v>
      </c>
      <c r="AQ47" s="75">
        <v>8.6845133993222203E-4</v>
      </c>
      <c r="AR47" s="31">
        <v>-8.3920999999999992</v>
      </c>
      <c r="AS47" s="31">
        <v>-7.2976999999999999</v>
      </c>
      <c r="AT47" s="91">
        <v>-6.7064000000000004</v>
      </c>
      <c r="AU47" s="31"/>
      <c r="AV47" s="31"/>
      <c r="AW47" s="32"/>
      <c r="AX47" s="32"/>
      <c r="AY47" s="21"/>
      <c r="AZ47" s="31"/>
      <c r="BA47" s="31"/>
      <c r="BB47" s="31"/>
      <c r="BC47" s="31"/>
      <c r="BD47" s="31"/>
      <c r="BE47" s="31"/>
      <c r="BF47" s="31"/>
      <c r="BG47" s="33"/>
      <c r="BH47" s="32"/>
      <c r="BI47" s="31"/>
      <c r="BJ47" s="31"/>
      <c r="BK47" s="31"/>
    </row>
    <row r="48" spans="1:63" s="30" customFormat="1" x14ac:dyDescent="0.35">
      <c r="A48" s="116" t="s">
        <v>18</v>
      </c>
      <c r="B48" s="115">
        <v>40477.417361111111</v>
      </c>
      <c r="C48" s="115">
        <v>40532.393055555556</v>
      </c>
      <c r="D48" s="115">
        <v>40504.90520833333</v>
      </c>
      <c r="E48" s="65">
        <v>53.979861111111099</v>
      </c>
      <c r="F48" s="70">
        <v>568.01886792452797</v>
      </c>
      <c r="G48" s="73">
        <v>26.5</v>
      </c>
      <c r="H48" s="110">
        <v>4.7140452079102099E-2</v>
      </c>
      <c r="I48" s="106">
        <v>3</v>
      </c>
      <c r="J48" s="64"/>
      <c r="K48" s="111">
        <v>0.13816254517375101</v>
      </c>
      <c r="L48" s="106">
        <v>3</v>
      </c>
      <c r="M48" s="73">
        <v>2626.1081430050999</v>
      </c>
      <c r="N48" s="73">
        <v>7.6984045164413999</v>
      </c>
      <c r="O48" s="106">
        <v>3</v>
      </c>
      <c r="P48" s="71">
        <v>4.1176579096528299E-3</v>
      </c>
      <c r="Q48" s="111">
        <v>9.0851190704718601E-2</v>
      </c>
      <c r="R48" s="105">
        <v>3</v>
      </c>
      <c r="S48" s="61">
        <v>3.2197192883153501E-4</v>
      </c>
      <c r="T48" s="64">
        <f t="shared" si="0"/>
        <v>13.403433944097603</v>
      </c>
      <c r="U48" s="73">
        <v>19.834823419484099</v>
      </c>
      <c r="V48" s="76">
        <f t="shared" si="1"/>
        <v>1.1272160783585594</v>
      </c>
      <c r="W48" s="76">
        <v>6.0071078060382997E-2</v>
      </c>
      <c r="X48" s="64"/>
      <c r="Y48" s="64">
        <v>-6.84</v>
      </c>
      <c r="Z48" s="65">
        <v>23.858575600000002</v>
      </c>
      <c r="AA48" s="62">
        <v>-5.9</v>
      </c>
      <c r="AB48" s="111">
        <v>8.8817841970012504E-16</v>
      </c>
      <c r="AC48" s="64">
        <f t="shared" si="2"/>
        <v>-35.715671439102934</v>
      </c>
      <c r="AD48" s="111">
        <v>8.6154797188903496E-16</v>
      </c>
      <c r="AE48" s="109">
        <v>3</v>
      </c>
      <c r="AF48" s="81">
        <v>1.6412175648702499E-3</v>
      </c>
      <c r="AG48" s="81">
        <v>2.7525135852877699E-5</v>
      </c>
      <c r="AH48" s="51">
        <v>3</v>
      </c>
      <c r="AI48" s="62">
        <v>29.6970883218364</v>
      </c>
      <c r="AJ48" s="64">
        <f t="shared" si="3"/>
        <v>0.19861388398987059</v>
      </c>
      <c r="AK48" s="64">
        <f t="shared" si="4"/>
        <v>28.875671439102934</v>
      </c>
      <c r="AL48" s="64">
        <f t="shared" si="5"/>
        <v>0.1953125302231391</v>
      </c>
      <c r="AM48" s="64">
        <f t="shared" si="6"/>
        <v>-7.470185317697883</v>
      </c>
      <c r="AN48" s="64">
        <f t="shared" si="7"/>
        <v>-8.5818465653798057</v>
      </c>
      <c r="AO48" s="65">
        <f t="shared" si="8"/>
        <v>-6.8775759894986095</v>
      </c>
      <c r="AP48" s="61">
        <v>1.1761694417758901E-3</v>
      </c>
      <c r="AQ48" s="75">
        <v>4.65048123094368E-4</v>
      </c>
      <c r="AR48" s="31">
        <v>-8.4048999999999996</v>
      </c>
      <c r="AS48" s="31">
        <v>-7.3494999999999999</v>
      </c>
      <c r="AT48" s="91">
        <v>-6.7873000000000001</v>
      </c>
      <c r="AU48" s="31"/>
      <c r="AV48" s="31"/>
      <c r="AW48" s="32"/>
      <c r="AX48" s="32"/>
      <c r="AY48" s="21"/>
      <c r="AZ48" s="31"/>
      <c r="BA48" s="31"/>
      <c r="BB48" s="31"/>
      <c r="BC48" s="31"/>
      <c r="BD48" s="31"/>
      <c r="BE48" s="31"/>
      <c r="BF48" s="31"/>
      <c r="BG48" s="33"/>
      <c r="BH48" s="32"/>
      <c r="BI48" s="31"/>
      <c r="BJ48" s="31"/>
      <c r="BK48" s="31"/>
    </row>
    <row r="49" spans="1:63" s="30" customFormat="1" x14ac:dyDescent="0.35">
      <c r="A49" s="116" t="s">
        <v>17</v>
      </c>
      <c r="B49" s="115">
        <v>40477.431944444441</v>
      </c>
      <c r="C49" s="115">
        <v>40532.384722222225</v>
      </c>
      <c r="D49" s="115">
        <v>40504.908333333333</v>
      </c>
      <c r="E49" s="65">
        <v>53.955555555555499</v>
      </c>
      <c r="F49" s="70">
        <v>568.01886792452797</v>
      </c>
      <c r="G49" s="73">
        <v>26.5</v>
      </c>
      <c r="H49" s="110">
        <v>0</v>
      </c>
      <c r="I49" s="106">
        <v>1</v>
      </c>
      <c r="J49" s="64"/>
      <c r="K49" s="111">
        <v>0</v>
      </c>
      <c r="L49" s="106">
        <v>1</v>
      </c>
      <c r="M49" s="73">
        <v>83.5</v>
      </c>
      <c r="N49" s="73">
        <v>1.4423061095274601</v>
      </c>
      <c r="O49" s="106">
        <v>3</v>
      </c>
      <c r="P49" s="71">
        <v>5.8891944961516701E-2</v>
      </c>
      <c r="Q49" s="111">
        <v>1.9902007844175899E-2</v>
      </c>
      <c r="R49" s="105">
        <v>3</v>
      </c>
      <c r="S49" s="61">
        <v>3.4124382207578199E-3</v>
      </c>
      <c r="T49" s="64">
        <f t="shared" si="0"/>
        <v>142.05707449786107</v>
      </c>
      <c r="U49" s="73">
        <v>31.116289192476099</v>
      </c>
      <c r="V49" s="76">
        <f t="shared" si="1"/>
        <v>2.1524628666325434</v>
      </c>
      <c r="W49" s="76">
        <v>6.0022719271934401E-2</v>
      </c>
      <c r="X49" s="64">
        <v>-12.719657970799901</v>
      </c>
      <c r="Y49" s="64">
        <v>-7.7794986754999904</v>
      </c>
      <c r="Z49" s="65">
        <v>22.8900370204402</v>
      </c>
      <c r="AA49" s="62">
        <v>-5.85</v>
      </c>
      <c r="AB49" s="111">
        <v>5.0000000000000197E-2</v>
      </c>
      <c r="AC49" s="64">
        <f t="shared" si="2"/>
        <v>-35.667171070500139</v>
      </c>
      <c r="AD49" s="111">
        <v>4.8500839064516008E-2</v>
      </c>
      <c r="AE49" s="109">
        <v>2</v>
      </c>
      <c r="AF49" s="81">
        <v>1.9549234863606101E-3</v>
      </c>
      <c r="AG49" s="81">
        <v>2.9120090819294199E-5</v>
      </c>
      <c r="AH49" s="51">
        <v>3</v>
      </c>
      <c r="AI49" s="62">
        <v>29.1532074886095</v>
      </c>
      <c r="AJ49" s="64">
        <f t="shared" si="3"/>
        <v>0.21503821098949866</v>
      </c>
      <c r="AK49" s="64">
        <f t="shared" si="4"/>
        <v>27.887672395000148</v>
      </c>
      <c r="AL49" s="64">
        <f t="shared" si="5"/>
        <v>0.21076165849899486</v>
      </c>
      <c r="AM49" s="64">
        <f t="shared" si="6"/>
        <v>-7.4202642929175227</v>
      </c>
      <c r="AN49" s="64">
        <f t="shared" si="7"/>
        <v>-8.5319814535481555</v>
      </c>
      <c r="AO49" s="65">
        <f t="shared" si="8"/>
        <v>-6.8276251583945395</v>
      </c>
      <c r="AP49" s="61">
        <v>1.1761694417758901E-3</v>
      </c>
      <c r="AQ49" s="75">
        <v>7.7875404458472002E-4</v>
      </c>
      <c r="AR49" s="31">
        <v>-8.9811999999999994</v>
      </c>
      <c r="AS49" s="31">
        <v>-7.8998999999999997</v>
      </c>
      <c r="AT49" s="91">
        <v>-7.3238000000000003</v>
      </c>
      <c r="AU49" s="31"/>
      <c r="AV49" s="31"/>
      <c r="AW49" s="32"/>
      <c r="AX49" s="32"/>
      <c r="AY49" s="21"/>
      <c r="AZ49" s="31"/>
      <c r="BA49" s="31"/>
      <c r="BB49" s="31"/>
      <c r="BC49" s="31"/>
      <c r="BD49" s="31"/>
      <c r="BE49" s="31"/>
      <c r="BF49" s="31"/>
      <c r="BG49" s="33"/>
      <c r="BH49" s="32"/>
      <c r="BI49" s="31"/>
      <c r="BJ49" s="31"/>
      <c r="BK49" s="31"/>
    </row>
    <row r="50" spans="1:63" s="30" customFormat="1" x14ac:dyDescent="0.35">
      <c r="A50" s="116" t="s">
        <v>16</v>
      </c>
      <c r="B50" s="115">
        <v>40477.432638888888</v>
      </c>
      <c r="C50" s="115">
        <v>40532.383333333331</v>
      </c>
      <c r="D50" s="115">
        <v>40504.907986111109</v>
      </c>
      <c r="E50" s="65">
        <v>53.9618055555555</v>
      </c>
      <c r="F50" s="70">
        <v>568.01886792452797</v>
      </c>
      <c r="G50" s="73">
        <v>26.3</v>
      </c>
      <c r="H50" s="110">
        <v>0</v>
      </c>
      <c r="I50" s="106">
        <v>1</v>
      </c>
      <c r="J50" s="64">
        <v>8.16</v>
      </c>
      <c r="K50" s="111">
        <v>0</v>
      </c>
      <c r="L50" s="106">
        <v>1</v>
      </c>
      <c r="M50" s="73">
        <v>43.6666666666666</v>
      </c>
      <c r="N50" s="73">
        <v>91.614025288869499</v>
      </c>
      <c r="O50" s="106">
        <v>3</v>
      </c>
      <c r="P50" s="71">
        <v>0.10910499365055901</v>
      </c>
      <c r="Q50" s="111">
        <v>2.4505876571201901E-2</v>
      </c>
      <c r="R50" s="105">
        <v>3</v>
      </c>
      <c r="S50" s="61">
        <v>4.0258104369088896E-3</v>
      </c>
      <c r="T50" s="64">
        <f t="shared" si="0"/>
        <v>167.59126939541451</v>
      </c>
      <c r="U50" s="73">
        <v>4.3313809473324003</v>
      </c>
      <c r="V50" s="76">
        <f t="shared" si="1"/>
        <v>2.2242513904747123</v>
      </c>
      <c r="W50" s="76">
        <v>6.1203367091733102E-2</v>
      </c>
      <c r="X50" s="64">
        <v>-8.5449999999999999</v>
      </c>
      <c r="Y50" s="64">
        <v>-7.2649999999999997</v>
      </c>
      <c r="Z50" s="65">
        <v>23.42043885</v>
      </c>
      <c r="AA50" s="62">
        <v>-5.86666666666666</v>
      </c>
      <c r="AB50" s="111">
        <v>0.44969125210773497</v>
      </c>
      <c r="AC50" s="64">
        <f t="shared" si="2"/>
        <v>-35.683337860034399</v>
      </c>
      <c r="AD50" s="111">
        <v>0.43620806094395725</v>
      </c>
      <c r="AE50" s="109">
        <v>3</v>
      </c>
      <c r="AF50" s="81">
        <v>1.4546739853626E-3</v>
      </c>
      <c r="AG50" s="81">
        <v>2.8168437997627102E-4</v>
      </c>
      <c r="AH50" s="51">
        <v>3</v>
      </c>
      <c r="AI50" s="62">
        <v>29.0678624699773</v>
      </c>
      <c r="AJ50" s="64">
        <f t="shared" si="3"/>
        <v>0.19866755397937644</v>
      </c>
      <c r="AK50" s="64">
        <f t="shared" si="4"/>
        <v>28.418337860034399</v>
      </c>
      <c r="AL50" s="64">
        <f t="shared" si="5"/>
        <v>0.1953125302231391</v>
      </c>
      <c r="AM50" s="64">
        <f t="shared" si="6"/>
        <v>-7.4023253452351128</v>
      </c>
      <c r="AN50" s="64">
        <f t="shared" si="7"/>
        <v>-8.5087587586742757</v>
      </c>
      <c r="AO50" s="65">
        <f t="shared" si="8"/>
        <v>-6.8057571970691697</v>
      </c>
      <c r="AP50" s="61">
        <v>1.18004192679595E-3</v>
      </c>
      <c r="AQ50" s="75">
        <v>2.7463205856665399E-4</v>
      </c>
      <c r="AR50" s="31">
        <v>-8.5130999999999997</v>
      </c>
      <c r="AS50" s="31">
        <v>-7.4109999999999996</v>
      </c>
      <c r="AT50" s="91">
        <v>-6.8170999999999999</v>
      </c>
      <c r="AU50" s="31"/>
      <c r="AV50" s="31"/>
      <c r="AW50" s="32"/>
      <c r="AX50" s="32"/>
      <c r="AY50" s="21"/>
      <c r="AZ50" s="31"/>
      <c r="BA50" s="31"/>
      <c r="BB50" s="31"/>
      <c r="BC50" s="31"/>
      <c r="BD50" s="31"/>
      <c r="BE50" s="31"/>
      <c r="BF50" s="31"/>
      <c r="BG50" s="33"/>
      <c r="BH50" s="32"/>
      <c r="BI50" s="31"/>
      <c r="BJ50" s="31"/>
      <c r="BK50" s="31"/>
    </row>
    <row r="51" spans="1:63" s="30" customFormat="1" x14ac:dyDescent="0.35">
      <c r="A51" s="116" t="s">
        <v>15</v>
      </c>
      <c r="B51" s="115">
        <v>40477.472222222219</v>
      </c>
      <c r="C51" s="115">
        <v>40532.414583333331</v>
      </c>
      <c r="D51" s="115">
        <v>40504.943402777775</v>
      </c>
      <c r="E51" s="65">
        <v>53.924305555555499</v>
      </c>
      <c r="F51" s="70">
        <v>568.38709677419297</v>
      </c>
      <c r="G51" s="73">
        <v>26.3333333333333</v>
      </c>
      <c r="H51" s="110"/>
      <c r="I51" s="106">
        <v>0</v>
      </c>
      <c r="J51" s="64">
        <v>8.3166666666666593</v>
      </c>
      <c r="K51" s="111"/>
      <c r="L51" s="106">
        <v>0</v>
      </c>
      <c r="M51" s="73">
        <v>17.7222222222222</v>
      </c>
      <c r="N51" s="73">
        <v>2100.4902160124002</v>
      </c>
      <c r="O51" s="106">
        <v>2</v>
      </c>
      <c r="P51" s="71">
        <v>0.24661950412258801</v>
      </c>
      <c r="Q51" s="111">
        <v>4.4649686942232699E-4</v>
      </c>
      <c r="R51" s="105">
        <v>2</v>
      </c>
      <c r="S51" s="61">
        <v>7.9316737711039899E-3</v>
      </c>
      <c r="T51" s="64">
        <f t="shared" si="0"/>
        <v>330.18923681619833</v>
      </c>
      <c r="U51" s="73">
        <v>-1.9713503326963999</v>
      </c>
      <c r="V51" s="76">
        <f t="shared" si="1"/>
        <v>2.5187629124533721</v>
      </c>
      <c r="W51" s="76">
        <v>0.95173809820749899</v>
      </c>
      <c r="X51" s="64">
        <v>-13.370793284499999</v>
      </c>
      <c r="Y51" s="64">
        <v>-7.5000417488000002</v>
      </c>
      <c r="Z51" s="65">
        <v>23.178131960744501</v>
      </c>
      <c r="AA51" s="62"/>
      <c r="AB51" s="111"/>
      <c r="AC51" s="64"/>
      <c r="AD51" s="111"/>
      <c r="AE51" s="109">
        <v>0</v>
      </c>
      <c r="AF51" s="81">
        <v>1.9700598802395199E-3</v>
      </c>
      <c r="AG51" s="81"/>
      <c r="AH51" s="51">
        <v>0</v>
      </c>
      <c r="AI51" s="62">
        <v>28.831072614025</v>
      </c>
      <c r="AJ51" s="64"/>
      <c r="AK51" s="64" t="str">
        <f t="shared" si="4"/>
        <v/>
      </c>
      <c r="AL51" s="64"/>
      <c r="AM51" s="64">
        <f t="shared" si="6"/>
        <v>29.321536295109127</v>
      </c>
      <c r="AN51" s="64">
        <f t="shared" si="7"/>
        <v>28.173250165590161</v>
      </c>
      <c r="AO51" s="65">
        <f t="shared" si="8"/>
        <v>29.939498521221822</v>
      </c>
      <c r="AP51" s="61">
        <v>1.1794601632372701E-3</v>
      </c>
      <c r="AQ51" s="75">
        <v>7.9059971700224795E-4</v>
      </c>
      <c r="AR51" s="31">
        <v>-8.5037000000000003</v>
      </c>
      <c r="AS51" s="31">
        <v>-7.4031000000000002</v>
      </c>
      <c r="AT51" s="91">
        <v>-6.8110999999999997</v>
      </c>
      <c r="AU51" s="31"/>
      <c r="AV51" s="31"/>
      <c r="AW51" s="32"/>
      <c r="AX51" s="32"/>
      <c r="AY51" s="21"/>
      <c r="AZ51" s="31"/>
      <c r="BA51" s="31"/>
      <c r="BB51" s="31"/>
      <c r="BC51" s="31"/>
      <c r="BD51" s="31"/>
      <c r="BE51" s="31"/>
      <c r="BF51" s="31"/>
      <c r="BG51" s="33"/>
      <c r="BH51" s="32"/>
      <c r="BI51" s="31"/>
      <c r="BJ51" s="31"/>
      <c r="BK51" s="31"/>
    </row>
    <row r="52" spans="1:63" s="30" customFormat="1" x14ac:dyDescent="0.35">
      <c r="A52" s="116" t="s">
        <v>18</v>
      </c>
      <c r="B52" s="115">
        <v>40533.435416666667</v>
      </c>
      <c r="C52" s="115">
        <v>40595.368750000001</v>
      </c>
      <c r="D52" s="115">
        <v>40564.402083333334</v>
      </c>
      <c r="E52" s="65">
        <v>60.874305555555502</v>
      </c>
      <c r="F52" s="70">
        <v>378.80081300812998</v>
      </c>
      <c r="G52" s="73">
        <v>26.5</v>
      </c>
      <c r="H52" s="110"/>
      <c r="I52" s="106">
        <v>0</v>
      </c>
      <c r="J52" s="64"/>
      <c r="K52" s="111"/>
      <c r="L52" s="106">
        <v>0</v>
      </c>
      <c r="M52" s="73">
        <v>3157.2201021788201</v>
      </c>
      <c r="N52" s="73">
        <v>3.6540185894234098</v>
      </c>
      <c r="O52" s="106">
        <v>3</v>
      </c>
      <c r="P52" s="71">
        <v>6.39390226851708E-3</v>
      </c>
      <c r="Q52" s="111">
        <v>7.1219830433408397E-3</v>
      </c>
      <c r="R52" s="105">
        <v>3</v>
      </c>
      <c r="S52" s="61">
        <v>1.45217262346125E-4</v>
      </c>
      <c r="T52" s="64">
        <f t="shared" si="0"/>
        <v>6.0452785137594907</v>
      </c>
      <c r="U52" s="73">
        <v>9.8302048672993596</v>
      </c>
      <c r="V52" s="76">
        <f t="shared" si="1"/>
        <v>0.7814163141632946</v>
      </c>
      <c r="W52" s="76">
        <v>6.0227985500946997E-2</v>
      </c>
      <c r="X52" s="64"/>
      <c r="Y52" s="64">
        <v>-6.31</v>
      </c>
      <c r="Z52" s="65">
        <v>24.404957899999999</v>
      </c>
      <c r="AA52" s="62">
        <v>-6.2</v>
      </c>
      <c r="AB52" s="111">
        <v>0.216024689946928</v>
      </c>
      <c r="AC52" s="64">
        <f t="shared" si="2"/>
        <v>-36.006673650719748</v>
      </c>
      <c r="AD52" s="111">
        <v>0.20954757442155766</v>
      </c>
      <c r="AE52" s="109">
        <v>3</v>
      </c>
      <c r="AF52" s="81">
        <v>1.6090319361277399E-3</v>
      </c>
      <c r="AG52" s="81">
        <v>4.0071161792498401E-4</v>
      </c>
      <c r="AH52" s="51">
        <v>3</v>
      </c>
      <c r="AI52" s="62">
        <v>29.828222136299001</v>
      </c>
      <c r="AJ52" s="64">
        <f t="shared" si="3"/>
        <v>0.19856471101137918</v>
      </c>
      <c r="AK52" s="64">
        <f t="shared" si="4"/>
        <v>29.696673650719749</v>
      </c>
      <c r="AL52" s="64">
        <f t="shared" si="5"/>
        <v>0.1953125302231391</v>
      </c>
      <c r="AM52" s="64">
        <f t="shared" si="6"/>
        <v>-7.7697114663798175</v>
      </c>
      <c r="AN52" s="64">
        <f t="shared" si="7"/>
        <v>-8.8810372363690249</v>
      </c>
      <c r="AO52" s="65">
        <f t="shared" si="8"/>
        <v>-7.1772809761228018</v>
      </c>
      <c r="AP52" s="61">
        <v>5.5317241028426901E-4</v>
      </c>
      <c r="AQ52" s="75">
        <v>1.05585952584347E-3</v>
      </c>
      <c r="AR52" s="31">
        <v>-6.9227999999999996</v>
      </c>
      <c r="AS52" s="31">
        <v>-6.0286</v>
      </c>
      <c r="AT52" s="91">
        <v>-5.5523999999999996</v>
      </c>
      <c r="AU52" s="31"/>
      <c r="AV52" s="31"/>
      <c r="AW52" s="32"/>
      <c r="AX52" s="32"/>
      <c r="AY52" s="21"/>
      <c r="AZ52" s="31"/>
      <c r="BA52" s="31"/>
      <c r="BB52" s="31"/>
      <c r="BC52" s="31"/>
      <c r="BD52" s="31"/>
      <c r="BE52" s="31"/>
      <c r="BF52" s="31"/>
      <c r="BG52" s="33"/>
      <c r="BH52" s="32"/>
      <c r="BI52" s="31"/>
      <c r="BJ52" s="31"/>
      <c r="BK52" s="31"/>
    </row>
    <row r="53" spans="1:63" s="30" customFormat="1" x14ac:dyDescent="0.35">
      <c r="A53" s="116" t="s">
        <v>16</v>
      </c>
      <c r="B53" s="115">
        <v>40533.443055555559</v>
      </c>
      <c r="C53" s="115">
        <v>40595.381944444445</v>
      </c>
      <c r="D53" s="115">
        <v>40564.412499999999</v>
      </c>
      <c r="E53" s="65">
        <v>60.882638888888799</v>
      </c>
      <c r="F53" s="70">
        <v>378.80081300812998</v>
      </c>
      <c r="G53" s="73">
        <v>26.2</v>
      </c>
      <c r="H53" s="110"/>
      <c r="I53" s="106">
        <v>0</v>
      </c>
      <c r="J53" s="64">
        <v>8.49</v>
      </c>
      <c r="K53" s="111"/>
      <c r="L53" s="106">
        <v>0</v>
      </c>
      <c r="M53" s="73">
        <v>71.2777777777777</v>
      </c>
      <c r="N53" s="73">
        <v>0.82026794779074397</v>
      </c>
      <c r="O53" s="106">
        <v>3</v>
      </c>
      <c r="P53" s="71">
        <v>8.5686121400503704E-2</v>
      </c>
      <c r="Q53" s="111">
        <v>9.7978345547098406E-3</v>
      </c>
      <c r="R53" s="105">
        <v>3</v>
      </c>
      <c r="S53" s="61">
        <v>5.4416169542950102E-4</v>
      </c>
      <c r="T53" s="64">
        <f t="shared" si="0"/>
        <v>22.65301626159377</v>
      </c>
      <c r="U53" s="73">
        <v>31.640437225716401</v>
      </c>
      <c r="V53" s="76">
        <f t="shared" si="1"/>
        <v>1.3551260367485098</v>
      </c>
      <c r="W53" s="76">
        <v>6.0021919589518899E-2</v>
      </c>
      <c r="X53" s="64">
        <v>-5.87</v>
      </c>
      <c r="Y53" s="64">
        <v>-6.24</v>
      </c>
      <c r="Z53" s="65">
        <v>24.4771216</v>
      </c>
      <c r="AA53" s="62"/>
      <c r="AB53" s="111"/>
      <c r="AC53" s="64"/>
      <c r="AD53" s="111"/>
      <c r="AE53" s="109">
        <v>0</v>
      </c>
      <c r="AF53" s="81">
        <v>1.1827178975382499E-3</v>
      </c>
      <c r="AG53" s="81">
        <v>4.3038922155688599E-5</v>
      </c>
      <c r="AH53" s="51">
        <v>2</v>
      </c>
      <c r="AI53" s="62">
        <v>29.245151506379901</v>
      </c>
      <c r="AJ53" s="64"/>
      <c r="AK53" s="64" t="str">
        <f t="shared" si="4"/>
        <v/>
      </c>
      <c r="AL53" s="64"/>
      <c r="AM53" s="64">
        <f t="shared" si="6"/>
        <v>29.345464047239602</v>
      </c>
      <c r="AN53" s="64">
        <f t="shared" si="7"/>
        <v>28.200821301947826</v>
      </c>
      <c r="AO53" s="65">
        <f t="shared" si="8"/>
        <v>29.966151969111706</v>
      </c>
      <c r="AP53" s="61">
        <v>5.55842781763036E-4</v>
      </c>
      <c r="AQ53" s="75">
        <v>6.2687511577521997E-4</v>
      </c>
      <c r="AR53" s="31">
        <v>-7.4160000000000004</v>
      </c>
      <c r="AS53" s="31">
        <v>-6.3494000000000002</v>
      </c>
      <c r="AT53" s="91">
        <v>-5.7713999999999999</v>
      </c>
      <c r="AU53" s="31"/>
      <c r="AV53" s="31"/>
      <c r="AW53" s="32"/>
      <c r="AX53" s="32"/>
      <c r="AY53" s="21"/>
      <c r="AZ53" s="31"/>
      <c r="BA53" s="31"/>
      <c r="BB53" s="31"/>
      <c r="BC53" s="31"/>
      <c r="BD53" s="31"/>
      <c r="BE53" s="31"/>
      <c r="BF53" s="31"/>
      <c r="BG53" s="33"/>
      <c r="BH53" s="32"/>
      <c r="BI53" s="31"/>
      <c r="BJ53" s="31"/>
      <c r="BK53" s="31"/>
    </row>
    <row r="54" spans="1:63" s="30" customFormat="1" x14ac:dyDescent="0.35">
      <c r="A54" s="116" t="s">
        <v>17</v>
      </c>
      <c r="B54" s="115">
        <v>40533.443749999999</v>
      </c>
      <c r="C54" s="115">
        <v>40595.382638888892</v>
      </c>
      <c r="D54" s="115">
        <v>40564.413194444445</v>
      </c>
      <c r="E54" s="65">
        <v>60.882638888888799</v>
      </c>
      <c r="F54" s="70">
        <v>378.80081300812998</v>
      </c>
      <c r="G54" s="73">
        <v>26.5</v>
      </c>
      <c r="H54" s="110">
        <v>0</v>
      </c>
      <c r="I54" s="106">
        <v>1</v>
      </c>
      <c r="J54" s="64"/>
      <c r="K54" s="111">
        <v>0</v>
      </c>
      <c r="L54" s="106">
        <v>1</v>
      </c>
      <c r="M54" s="73">
        <v>73.6666666666666</v>
      </c>
      <c r="N54" s="73">
        <v>37.050266155889098</v>
      </c>
      <c r="O54" s="106">
        <v>3</v>
      </c>
      <c r="P54" s="71">
        <v>5.7422114738659401E-2</v>
      </c>
      <c r="Q54" s="111">
        <v>4.9750818966409101E-2</v>
      </c>
      <c r="R54" s="105">
        <v>3</v>
      </c>
      <c r="S54" s="61">
        <v>3.23064183139242E-3</v>
      </c>
      <c r="T54" s="64">
        <f t="shared" si="0"/>
        <v>134.48903617545957</v>
      </c>
      <c r="U54" s="73">
        <v>1.0403715764801</v>
      </c>
      <c r="V54" s="76">
        <f t="shared" si="1"/>
        <v>2.1286868811965829</v>
      </c>
      <c r="W54" s="76">
        <v>8.8925989123826002E-2</v>
      </c>
      <c r="X54" s="64">
        <v>-11.735136951699999</v>
      </c>
      <c r="Y54" s="64">
        <v>-7.4938400922000001</v>
      </c>
      <c r="Z54" s="65">
        <v>23.1845253105501</v>
      </c>
      <c r="AA54" s="62">
        <v>-5.86666666666666</v>
      </c>
      <c r="AB54" s="111">
        <v>0.23570226039551501</v>
      </c>
      <c r="AC54" s="64">
        <f t="shared" si="2"/>
        <v>-35.683337860034399</v>
      </c>
      <c r="AD54" s="111">
        <v>0.22863514797170947</v>
      </c>
      <c r="AE54" s="109">
        <v>3</v>
      </c>
      <c r="AF54" s="81">
        <v>1.9807884231536899E-3</v>
      </c>
      <c r="AG54" s="81">
        <v>3.2079401550758199E-4</v>
      </c>
      <c r="AH54" s="51">
        <v>3</v>
      </c>
      <c r="AI54" s="62">
        <v>29.290094359075301</v>
      </c>
      <c r="AJ54" s="64">
        <f t="shared" si="3"/>
        <v>0.19869770224752439</v>
      </c>
      <c r="AK54" s="64">
        <f t="shared" si="4"/>
        <v>28.1894977678344</v>
      </c>
      <c r="AL54" s="64">
        <f t="shared" si="5"/>
        <v>0.1953125302231391</v>
      </c>
      <c r="AM54" s="64">
        <f t="shared" si="6"/>
        <v>-7.4369046345109382</v>
      </c>
      <c r="AN54" s="64">
        <f t="shared" si="7"/>
        <v>-8.5486031574920389</v>
      </c>
      <c r="AO54" s="65">
        <f t="shared" si="8"/>
        <v>-6.8442754354291537</v>
      </c>
      <c r="AP54" s="61">
        <v>5.5317241028426901E-4</v>
      </c>
      <c r="AQ54" s="75">
        <v>1.42761601286942E-3</v>
      </c>
      <c r="AR54" s="31">
        <v>-8.6347000000000005</v>
      </c>
      <c r="AS54" s="31">
        <v>-7.5824999999999996</v>
      </c>
      <c r="AT54" s="91">
        <v>-7.0220000000000002</v>
      </c>
      <c r="AU54" s="31"/>
      <c r="AV54" s="31"/>
      <c r="AW54" s="32"/>
      <c r="AX54" s="32"/>
      <c r="AY54" s="21"/>
      <c r="AZ54" s="31"/>
      <c r="BA54" s="31"/>
      <c r="BB54" s="31"/>
      <c r="BC54" s="31"/>
      <c r="BD54" s="31"/>
      <c r="BE54" s="31"/>
      <c r="BF54" s="31"/>
      <c r="BG54" s="33"/>
      <c r="BH54" s="32"/>
      <c r="BI54" s="31"/>
      <c r="BJ54" s="31"/>
      <c r="BK54" s="31"/>
    </row>
    <row r="55" spans="1:63" s="30" customFormat="1" x14ac:dyDescent="0.35">
      <c r="A55" s="116" t="s">
        <v>15</v>
      </c>
      <c r="B55" s="115">
        <v>40533.467361111114</v>
      </c>
      <c r="C55" s="115">
        <v>40595.397916666669</v>
      </c>
      <c r="D55" s="115">
        <v>40564.432638888888</v>
      </c>
      <c r="E55" s="65">
        <v>60.893749999999997</v>
      </c>
      <c r="F55" s="70">
        <v>378.45997286295699</v>
      </c>
      <c r="G55" s="73">
        <v>26.4</v>
      </c>
      <c r="H55" s="110"/>
      <c r="I55" s="106">
        <v>0</v>
      </c>
      <c r="J55" s="64">
        <v>8.4600000000000009</v>
      </c>
      <c r="K55" s="111"/>
      <c r="L55" s="106">
        <v>0</v>
      </c>
      <c r="M55" s="73">
        <v>15.2777777777777</v>
      </c>
      <c r="N55" s="73">
        <v>8.7107142766753896</v>
      </c>
      <c r="O55" s="106">
        <v>3</v>
      </c>
      <c r="P55" s="71">
        <v>0.27261153277869599</v>
      </c>
      <c r="Q55" s="111">
        <v>6.58526218259845E-3</v>
      </c>
      <c r="R55" s="105">
        <v>3</v>
      </c>
      <c r="S55" s="61">
        <v>1.24530021553936E-2</v>
      </c>
      <c r="T55" s="64">
        <f t="shared" si="0"/>
        <v>518.4085221381423</v>
      </c>
      <c r="U55" s="73">
        <v>4.1586967228640699</v>
      </c>
      <c r="V55" s="76">
        <f t="shared" si="1"/>
        <v>2.7146721323053371</v>
      </c>
      <c r="W55" s="76">
        <v>6.10499858708069E-2</v>
      </c>
      <c r="X55" s="64">
        <v>-12.7405000063</v>
      </c>
      <c r="Y55" s="64">
        <v>-7.1724756492999902</v>
      </c>
      <c r="Z55" s="65">
        <v>23.515823128380099</v>
      </c>
      <c r="AA55" s="62">
        <v>-6.4</v>
      </c>
      <c r="AB55" s="111">
        <v>0.19999999999999901</v>
      </c>
      <c r="AC55" s="64">
        <f t="shared" si="2"/>
        <v>-36.20067512513095</v>
      </c>
      <c r="AD55" s="111">
        <v>0.19400335625806231</v>
      </c>
      <c r="AE55" s="109">
        <v>2</v>
      </c>
      <c r="AF55" s="81">
        <v>1.89695608782435E-3</v>
      </c>
      <c r="AG55" s="81">
        <v>1.85456553168759E-4</v>
      </c>
      <c r="AH55" s="51">
        <v>3</v>
      </c>
      <c r="AI55" s="62">
        <v>29.110764100302301</v>
      </c>
      <c r="AJ55" s="64">
        <f t="shared" si="3"/>
        <v>0.21501641067752686</v>
      </c>
      <c r="AK55" s="64">
        <f t="shared" si="4"/>
        <v>29.028199475830959</v>
      </c>
      <c r="AL55" s="64">
        <f t="shared" si="5"/>
        <v>0.21076165849899486</v>
      </c>
      <c r="AM55" s="64">
        <f t="shared" si="6"/>
        <v>-7.9521211157019707</v>
      </c>
      <c r="AN55" s="64">
        <f t="shared" si="7"/>
        <v>-9.060593019349426</v>
      </c>
      <c r="AO55" s="65">
        <f t="shared" si="8"/>
        <v>-7.3578421260367577</v>
      </c>
      <c r="AP55" s="61">
        <v>5.5406096397871195E-4</v>
      </c>
      <c r="AQ55" s="75">
        <v>1.3428951238456299E-3</v>
      </c>
      <c r="AR55" s="31">
        <v>-8.4276</v>
      </c>
      <c r="AS55" s="31">
        <v>-7.3311000000000002</v>
      </c>
      <c r="AT55" s="91">
        <v>-6.7435</v>
      </c>
      <c r="AU55" s="31"/>
      <c r="AV55" s="31"/>
      <c r="AW55" s="32"/>
      <c r="AX55" s="32"/>
      <c r="AY55" s="21"/>
      <c r="AZ55" s="31"/>
      <c r="BA55" s="31"/>
      <c r="BB55" s="31"/>
      <c r="BC55" s="31"/>
      <c r="BD55" s="31"/>
      <c r="BE55" s="31"/>
      <c r="BF55" s="31"/>
      <c r="BG55" s="33"/>
      <c r="BH55" s="32"/>
      <c r="BI55" s="31"/>
      <c r="BJ55" s="31"/>
      <c r="BK55" s="31"/>
    </row>
    <row r="56" spans="1:63" s="30" customFormat="1" x14ac:dyDescent="0.35">
      <c r="A56" s="116" t="s">
        <v>16</v>
      </c>
      <c r="B56" s="115">
        <v>40596.40625</v>
      </c>
      <c r="C56" s="115">
        <v>40658.400694444441</v>
      </c>
      <c r="D56" s="115">
        <v>40627.40347222222</v>
      </c>
      <c r="E56" s="65">
        <v>60.934722222222199</v>
      </c>
      <c r="F56" s="70"/>
      <c r="G56" s="73">
        <v>26.2</v>
      </c>
      <c r="H56" s="110"/>
      <c r="I56" s="106">
        <v>0</v>
      </c>
      <c r="J56" s="64">
        <v>8.49</v>
      </c>
      <c r="K56" s="111"/>
      <c r="L56" s="106">
        <v>0</v>
      </c>
      <c r="M56" s="73">
        <v>116.166666666666</v>
      </c>
      <c r="N56" s="73">
        <v>3.625</v>
      </c>
      <c r="O56" s="106">
        <v>2</v>
      </c>
      <c r="P56" s="71">
        <v>8.1052382681828794E-2</v>
      </c>
      <c r="Q56" s="111">
        <v>6.5499492158584199E-3</v>
      </c>
      <c r="R56" s="105">
        <v>2</v>
      </c>
      <c r="S56" s="61">
        <v>1.7000159551433199E-3</v>
      </c>
      <c r="T56" s="64">
        <f t="shared" si="0"/>
        <v>70.770304856600731</v>
      </c>
      <c r="U56" s="73">
        <v>7.2869175484389199</v>
      </c>
      <c r="V56" s="76">
        <f t="shared" si="1"/>
        <v>1.8498510664156904</v>
      </c>
      <c r="W56" s="76">
        <v>6.4405357313559494E-2</v>
      </c>
      <c r="X56" s="64">
        <v>-7.75</v>
      </c>
      <c r="Y56" s="64">
        <v>-7.18</v>
      </c>
      <c r="Z56" s="65">
        <v>23.508066199999998</v>
      </c>
      <c r="AA56" s="62">
        <v>-6.6749999999999998</v>
      </c>
      <c r="AB56" s="111">
        <v>7.5000000000000094E-2</v>
      </c>
      <c r="AC56" s="64">
        <f t="shared" si="2"/>
        <v>-36.467427152446355</v>
      </c>
      <c r="AD56" s="111">
        <v>7.275125859677381E-2</v>
      </c>
      <c r="AE56" s="109">
        <v>2</v>
      </c>
      <c r="AF56" s="81">
        <v>1.54765469061876E-3</v>
      </c>
      <c r="AG56" s="81">
        <v>4.8816717730633098E-4</v>
      </c>
      <c r="AH56" s="51">
        <v>4</v>
      </c>
      <c r="AI56" s="62">
        <v>29.119950243707301</v>
      </c>
      <c r="AJ56" s="64">
        <f t="shared" si="3"/>
        <v>0.21504341519202747</v>
      </c>
      <c r="AK56" s="64">
        <f t="shared" si="4"/>
        <v>29.287427152446355</v>
      </c>
      <c r="AL56" s="64">
        <f t="shared" si="5"/>
        <v>0.21076165849899486</v>
      </c>
      <c r="AM56" s="64">
        <f t="shared" si="6"/>
        <v>-8.1921166776040764</v>
      </c>
      <c r="AN56" s="64">
        <f t="shared" si="7"/>
        <v>-9.2950172469664949</v>
      </c>
      <c r="AO56" s="65">
        <f t="shared" si="8"/>
        <v>-7.5940636473073937</v>
      </c>
      <c r="AP56" s="61">
        <v>5.55842781763036E-4</v>
      </c>
      <c r="AQ56" s="75">
        <v>9.9181190885572592E-4</v>
      </c>
      <c r="AR56" s="31">
        <v>-7.9862000000000002</v>
      </c>
      <c r="AS56" s="31">
        <v>-6.9565999999999999</v>
      </c>
      <c r="AT56" s="91">
        <v>-6.3986999999999998</v>
      </c>
      <c r="AU56" s="31"/>
      <c r="AV56" s="31"/>
      <c r="AW56" s="32"/>
      <c r="AX56" s="32"/>
      <c r="AY56" s="21"/>
      <c r="AZ56" s="31"/>
      <c r="BA56" s="31"/>
      <c r="BB56" s="31"/>
      <c r="BC56" s="31"/>
      <c r="BD56" s="34"/>
      <c r="BE56" s="34"/>
      <c r="BF56" s="34"/>
      <c r="BG56" s="33"/>
      <c r="BH56" s="32"/>
      <c r="BI56" s="31"/>
      <c r="BJ56" s="31"/>
      <c r="BK56" s="31"/>
    </row>
    <row r="57" spans="1:63" s="30" customFormat="1" x14ac:dyDescent="0.35">
      <c r="A57" s="116" t="s">
        <v>17</v>
      </c>
      <c r="B57" s="115">
        <v>40596.407638888886</v>
      </c>
      <c r="C57" s="115">
        <v>40658.417361111111</v>
      </c>
      <c r="D57" s="115">
        <v>40627.412499999999</v>
      </c>
      <c r="E57" s="65">
        <v>60.932638888888803</v>
      </c>
      <c r="F57" s="70"/>
      <c r="G57" s="73">
        <v>26.5</v>
      </c>
      <c r="H57" s="110"/>
      <c r="I57" s="106">
        <v>0</v>
      </c>
      <c r="J57" s="64"/>
      <c r="K57" s="111"/>
      <c r="L57" s="106">
        <v>0</v>
      </c>
      <c r="M57" s="73">
        <v>75.6666666666666</v>
      </c>
      <c r="N57" s="73">
        <v>1628.0223389719099</v>
      </c>
      <c r="O57" s="106">
        <v>3</v>
      </c>
      <c r="P57" s="71">
        <v>5.1136372754794199E-2</v>
      </c>
      <c r="Q57" s="111">
        <v>2.9367242355838702E-4</v>
      </c>
      <c r="R57" s="105">
        <v>3</v>
      </c>
      <c r="S57" s="61">
        <v>3.9207230206397201E-3</v>
      </c>
      <c r="T57" s="64">
        <f t="shared" si="0"/>
        <v>163.21656428546473</v>
      </c>
      <c r="U57" s="73">
        <v>-1.3233364955506901</v>
      </c>
      <c r="V57" s="76">
        <f t="shared" si="1"/>
        <v>2.2127642317017013</v>
      </c>
      <c r="W57" s="76">
        <v>7.36741155723728E-2</v>
      </c>
      <c r="X57" s="64">
        <v>-11.481117879599999</v>
      </c>
      <c r="Y57" s="64">
        <v>-7.4577341263000001</v>
      </c>
      <c r="Z57" s="65">
        <v>23.221747311855999</v>
      </c>
      <c r="AA57" s="62"/>
      <c r="AB57" s="111"/>
      <c r="AC57" s="64"/>
      <c r="AD57" s="111"/>
      <c r="AE57" s="109">
        <v>0</v>
      </c>
      <c r="AF57" s="81">
        <v>1.71024617431803E-3</v>
      </c>
      <c r="AG57" s="81"/>
      <c r="AH57" s="51">
        <v>0</v>
      </c>
      <c r="AI57" s="62">
        <v>29.175525084634199</v>
      </c>
      <c r="AJ57" s="64"/>
      <c r="AK57" s="64" t="str">
        <f t="shared" si="4"/>
        <v/>
      </c>
      <c r="AL57" s="64"/>
      <c r="AM57" s="64">
        <f t="shared" si="6"/>
        <v>29.291657330529006</v>
      </c>
      <c r="AN57" s="64">
        <f t="shared" si="7"/>
        <v>28.138821787364122</v>
      </c>
      <c r="AO57" s="65">
        <f t="shared" si="8"/>
        <v>29.906216035515627</v>
      </c>
      <c r="AP57" s="61">
        <v>5.5317241028426901E-4</v>
      </c>
      <c r="AQ57" s="75">
        <v>1.1570737640337601E-3</v>
      </c>
      <c r="AR57" s="31">
        <v>-8.5061</v>
      </c>
      <c r="AS57" s="31">
        <v>-7.4505999999999997</v>
      </c>
      <c r="AT57" s="91">
        <v>-6.8883999999999999</v>
      </c>
      <c r="AU57" s="31"/>
      <c r="AV57" s="31"/>
      <c r="AW57" s="32"/>
      <c r="AX57" s="32"/>
      <c r="AY57" s="21"/>
      <c r="AZ57" s="31"/>
      <c r="BA57" s="31"/>
      <c r="BB57" s="31"/>
      <c r="BC57" s="31"/>
      <c r="BD57" s="31"/>
      <c r="BE57" s="31"/>
      <c r="BF57" s="31"/>
      <c r="BG57" s="33"/>
      <c r="BH57" s="32"/>
      <c r="BI57" s="31"/>
      <c r="BJ57" s="31"/>
      <c r="BK57" s="31"/>
    </row>
    <row r="58" spans="1:63" s="30" customFormat="1" x14ac:dyDescent="0.35">
      <c r="A58" s="116" t="s">
        <v>15</v>
      </c>
      <c r="B58" s="115">
        <v>40596.420138888891</v>
      </c>
      <c r="C58" s="115">
        <v>40658.426388888889</v>
      </c>
      <c r="D58" s="115">
        <v>40627.423263888886</v>
      </c>
      <c r="E58" s="65">
        <v>61.408333333333303</v>
      </c>
      <c r="F58" s="70"/>
      <c r="G58" s="73">
        <v>26.5</v>
      </c>
      <c r="H58" s="110">
        <v>0</v>
      </c>
      <c r="I58" s="106">
        <v>1</v>
      </c>
      <c r="J58" s="64"/>
      <c r="K58" s="111">
        <v>0</v>
      </c>
      <c r="L58" s="106">
        <v>1</v>
      </c>
      <c r="M58" s="73">
        <v>13.9444444444444</v>
      </c>
      <c r="N58" s="73">
        <v>1.08866210790363</v>
      </c>
      <c r="O58" s="106">
        <v>3</v>
      </c>
      <c r="P58" s="71">
        <v>0.29716178538326299</v>
      </c>
      <c r="Q58" s="111">
        <v>6.06277513643802E-2</v>
      </c>
      <c r="R58" s="105">
        <v>3</v>
      </c>
      <c r="S58" s="61">
        <v>1.2662939340480401E-2</v>
      </c>
      <c r="T58" s="64">
        <f t="shared" si="0"/>
        <v>527.1480392846604</v>
      </c>
      <c r="U58" s="73">
        <v>32.626927334971498</v>
      </c>
      <c r="V58" s="76">
        <f t="shared" si="1"/>
        <v>2.7219325955084055</v>
      </c>
      <c r="W58" s="76">
        <v>6.0026199380537701E-2</v>
      </c>
      <c r="X58" s="64">
        <v>-13.355030359700001</v>
      </c>
      <c r="Y58" s="64">
        <v>-7.3888730600999999</v>
      </c>
      <c r="Z58" s="65">
        <v>23.292736873612299</v>
      </c>
      <c r="AA58" s="62">
        <v>-5.6</v>
      </c>
      <c r="AB58" s="111">
        <v>0</v>
      </c>
      <c r="AC58" s="64">
        <f t="shared" si="2"/>
        <v>-35.424669227486127</v>
      </c>
      <c r="AD58" s="111">
        <v>0</v>
      </c>
      <c r="AE58" s="109">
        <v>1</v>
      </c>
      <c r="AF58" s="81">
        <v>1.90606287425149E-3</v>
      </c>
      <c r="AG58" s="81">
        <v>7.8948133142912104E-5</v>
      </c>
      <c r="AH58" s="51">
        <v>3</v>
      </c>
      <c r="AI58" s="62"/>
      <c r="AJ58" s="64"/>
      <c r="AK58" s="64"/>
      <c r="AL58" s="64"/>
      <c r="AM58" s="64"/>
      <c r="AN58" s="64"/>
      <c r="AO58" s="65"/>
      <c r="AP58" s="61">
        <v>5.5317241028426901E-4</v>
      </c>
      <c r="AQ58" s="75">
        <v>1.3528904639672199E-3</v>
      </c>
      <c r="AR58" s="31"/>
      <c r="AS58" s="31"/>
      <c r="AT58" s="91"/>
      <c r="AU58" s="31"/>
      <c r="AV58" s="31"/>
      <c r="AW58" s="32"/>
      <c r="AX58" s="32"/>
      <c r="AY58" s="21"/>
      <c r="AZ58" s="31"/>
      <c r="BA58" s="31"/>
      <c r="BB58" s="31"/>
      <c r="BC58" s="31"/>
      <c r="BD58" s="31"/>
      <c r="BE58" s="31"/>
      <c r="BF58" s="31"/>
      <c r="BG58" s="33"/>
      <c r="BH58" s="32"/>
      <c r="BI58" s="31"/>
      <c r="BJ58" s="31"/>
      <c r="BK58" s="31"/>
    </row>
    <row r="59" spans="1:63" s="30" customFormat="1" x14ac:dyDescent="0.35">
      <c r="A59" s="116" t="s">
        <v>18</v>
      </c>
      <c r="B59" s="115">
        <v>40631.459027777775</v>
      </c>
      <c r="C59" s="115">
        <v>40658.390277777777</v>
      </c>
      <c r="D59" s="115">
        <v>40644.92465277778</v>
      </c>
      <c r="E59" s="65">
        <v>26.931249999999999</v>
      </c>
      <c r="F59" s="70"/>
      <c r="G59" s="73">
        <v>26.5</v>
      </c>
      <c r="H59" s="110">
        <v>0</v>
      </c>
      <c r="I59" s="106">
        <v>1</v>
      </c>
      <c r="J59" s="64"/>
      <c r="K59" s="111">
        <v>0</v>
      </c>
      <c r="L59" s="106">
        <v>1</v>
      </c>
      <c r="M59" s="73">
        <v>3710.2894963266899</v>
      </c>
      <c r="N59" s="73">
        <v>2.8588178511707998</v>
      </c>
      <c r="O59" s="106">
        <v>3</v>
      </c>
      <c r="P59" s="71">
        <v>1.08479474176275E-3</v>
      </c>
      <c r="Q59" s="111">
        <v>6.9059519247320997E-2</v>
      </c>
      <c r="R59" s="105">
        <v>3</v>
      </c>
      <c r="S59" s="61">
        <v>-4.9756323973042698E-5</v>
      </c>
      <c r="T59" s="64">
        <f t="shared" si="0"/>
        <v>-2.0713159811604012</v>
      </c>
      <c r="U59" s="73">
        <v>24.953149671691701</v>
      </c>
      <c r="V59" s="76" t="str">
        <f t="shared" si="1"/>
        <v/>
      </c>
      <c r="W59" s="76">
        <v>6.0028414893269599E-2</v>
      </c>
      <c r="X59" s="64"/>
      <c r="Y59" s="64">
        <v>-6.78</v>
      </c>
      <c r="Z59" s="65">
        <v>23.920430199999998</v>
      </c>
      <c r="AA59" s="62">
        <v>-5.6</v>
      </c>
      <c r="AB59" s="111">
        <v>0</v>
      </c>
      <c r="AC59" s="64">
        <f t="shared" si="2"/>
        <v>-35.424669227486127</v>
      </c>
      <c r="AD59" s="111">
        <v>0</v>
      </c>
      <c r="AE59" s="109">
        <v>1</v>
      </c>
      <c r="AF59" s="81"/>
      <c r="AG59" s="81">
        <v>2.7250023959103002E-4</v>
      </c>
      <c r="AH59" s="51">
        <v>4</v>
      </c>
      <c r="AI59" s="62"/>
      <c r="AJ59" s="64"/>
      <c r="AK59" s="64"/>
      <c r="AL59" s="64"/>
      <c r="AM59" s="64"/>
      <c r="AN59" s="64"/>
      <c r="AO59" s="65"/>
      <c r="AP59" s="61">
        <v>5.5317241028426901E-4</v>
      </c>
      <c r="AQ59" s="75"/>
      <c r="AR59" s="31"/>
      <c r="AS59" s="31"/>
      <c r="AT59" s="91"/>
      <c r="AU59" s="31"/>
      <c r="AV59" s="31"/>
      <c r="AW59" s="32"/>
      <c r="AX59" s="32"/>
      <c r="AY59" s="21"/>
      <c r="AZ59" s="31"/>
      <c r="BA59" s="31"/>
      <c r="BB59" s="31"/>
      <c r="BC59" s="31"/>
      <c r="BD59" s="34"/>
      <c r="BE59" s="34"/>
      <c r="BF59" s="34"/>
      <c r="BG59" s="33"/>
      <c r="BH59" s="32"/>
      <c r="BI59" s="31"/>
      <c r="BJ59" s="31"/>
      <c r="BK59" s="31"/>
    </row>
    <row r="60" spans="1:63" s="30" customFormat="1" x14ac:dyDescent="0.35">
      <c r="A60" s="116" t="s">
        <v>18</v>
      </c>
      <c r="B60" s="115">
        <v>40659.381944444445</v>
      </c>
      <c r="C60" s="115">
        <v>40714.413888888892</v>
      </c>
      <c r="D60" s="115">
        <v>40686.897916666669</v>
      </c>
      <c r="E60" s="65">
        <v>54.002083333333303</v>
      </c>
      <c r="F60" s="70"/>
      <c r="G60" s="73">
        <v>26.5</v>
      </c>
      <c r="H60" s="110"/>
      <c r="I60" s="106">
        <v>0</v>
      </c>
      <c r="J60" s="64"/>
      <c r="K60" s="111"/>
      <c r="L60" s="106">
        <v>0</v>
      </c>
      <c r="M60" s="73">
        <v>5849.0479131183401</v>
      </c>
      <c r="N60" s="73">
        <v>3.3398085255975798</v>
      </c>
      <c r="O60" s="106">
        <v>3</v>
      </c>
      <c r="P60" s="71">
        <v>6.17937321832676E-4</v>
      </c>
      <c r="Q60" s="111">
        <v>6.1185305338932999E-3</v>
      </c>
      <c r="R60" s="105">
        <v>3</v>
      </c>
      <c r="S60" s="61">
        <v>1.89437135913097E-4</v>
      </c>
      <c r="T60" s="64">
        <f t="shared" si="0"/>
        <v>7.8861164915366597</v>
      </c>
      <c r="U60" s="73">
        <v>12.4087545818882</v>
      </c>
      <c r="V60" s="76">
        <f t="shared" si="1"/>
        <v>0.8968631880628315</v>
      </c>
      <c r="W60" s="76">
        <v>6.0181381996954102E-2</v>
      </c>
      <c r="X60" s="64"/>
      <c r="Y60" s="64">
        <v>-6.89</v>
      </c>
      <c r="Z60" s="65">
        <v>23.807030099999999</v>
      </c>
      <c r="AA60" s="62">
        <v>-6.1</v>
      </c>
      <c r="AB60" s="111">
        <v>0.141421356237309</v>
      </c>
      <c r="AC60" s="64">
        <f t="shared" si="2"/>
        <v>-35.909672913514143</v>
      </c>
      <c r="AD60" s="111">
        <v>0.13718108878302568</v>
      </c>
      <c r="AE60" s="109">
        <v>3</v>
      </c>
      <c r="AF60" s="81"/>
      <c r="AG60" s="81">
        <v>3.6510293467255503E-4</v>
      </c>
      <c r="AH60" s="51">
        <v>4</v>
      </c>
      <c r="AI60" s="62"/>
      <c r="AJ60" s="64"/>
      <c r="AK60" s="64"/>
      <c r="AL60" s="64"/>
      <c r="AM60" s="64"/>
      <c r="AN60" s="64"/>
      <c r="AO60" s="65"/>
      <c r="AP60" s="61">
        <v>5.5317241028426901E-4</v>
      </c>
      <c r="AQ60" s="75"/>
      <c r="AR60" s="31"/>
      <c r="AS60" s="31"/>
      <c r="AT60" s="91"/>
      <c r="AU60" s="31"/>
      <c r="AV60" s="31"/>
      <c r="AW60" s="32"/>
      <c r="AX60" s="32"/>
      <c r="AY60" s="21"/>
      <c r="AZ60" s="31"/>
      <c r="BA60" s="31"/>
      <c r="BB60" s="31"/>
      <c r="BC60" s="31"/>
      <c r="BD60" s="31"/>
      <c r="BE60" s="31"/>
      <c r="BF60" s="31"/>
      <c r="BG60" s="33"/>
      <c r="BH60" s="32"/>
      <c r="BI60" s="31"/>
      <c r="BJ60" s="31"/>
      <c r="BK60" s="31"/>
    </row>
    <row r="61" spans="1:63" s="30" customFormat="1" x14ac:dyDescent="0.35">
      <c r="A61" s="116" t="s">
        <v>17</v>
      </c>
      <c r="B61" s="115">
        <v>40659.384722222225</v>
      </c>
      <c r="C61" s="115">
        <v>40714.429166666669</v>
      </c>
      <c r="D61" s="115">
        <v>40686.906944444447</v>
      </c>
      <c r="E61" s="65">
        <v>54.031944444444399</v>
      </c>
      <c r="F61" s="70"/>
      <c r="G61" s="73">
        <v>26.5</v>
      </c>
      <c r="H61" s="110">
        <v>0</v>
      </c>
      <c r="I61" s="106">
        <v>1</v>
      </c>
      <c r="J61" s="64"/>
      <c r="K61" s="111">
        <v>0</v>
      </c>
      <c r="L61" s="106">
        <v>1</v>
      </c>
      <c r="M61" s="73">
        <v>80.7777777777777</v>
      </c>
      <c r="N61" s="73">
        <v>0.15713484026367699</v>
      </c>
      <c r="O61" s="106">
        <v>3</v>
      </c>
      <c r="P61" s="71">
        <v>4.9654475027366897E-2</v>
      </c>
      <c r="Q61" s="111">
        <v>1.53174355361517E-2</v>
      </c>
      <c r="R61" s="105">
        <v>3</v>
      </c>
      <c r="S61" s="61">
        <v>4.95299591291161E-3</v>
      </c>
      <c r="T61" s="64">
        <f t="shared" si="0"/>
        <v>206.18925937121631</v>
      </c>
      <c r="U61" s="73">
        <v>31.346036627379299</v>
      </c>
      <c r="V61" s="76">
        <f t="shared" si="1"/>
        <v>2.3142660386521396</v>
      </c>
      <c r="W61" s="76">
        <v>6.0028446288358003E-2</v>
      </c>
      <c r="X61" s="64">
        <v>-12.013228523800001</v>
      </c>
      <c r="Y61" s="64">
        <v>-7.6517150378999998</v>
      </c>
      <c r="Z61" s="65">
        <v>23.021770450278499</v>
      </c>
      <c r="AA61" s="62">
        <v>-5.2</v>
      </c>
      <c r="AB61" s="111">
        <v>0</v>
      </c>
      <c r="AC61" s="64">
        <f t="shared" si="2"/>
        <v>-35.036666278663724</v>
      </c>
      <c r="AD61" s="111">
        <v>0</v>
      </c>
      <c r="AE61" s="109">
        <v>1</v>
      </c>
      <c r="AF61" s="81">
        <v>1.7797529940119701E-3</v>
      </c>
      <c r="AG61" s="81">
        <v>3.7421369569572702E-4</v>
      </c>
      <c r="AH61" s="51">
        <v>4</v>
      </c>
      <c r="AI61" s="62">
        <v>28.879448738793901</v>
      </c>
      <c r="AJ61" s="64">
        <f t="shared" si="3"/>
        <v>0.2577213288902544</v>
      </c>
      <c r="AK61" s="64">
        <f t="shared" si="4"/>
        <v>27.384951240763723</v>
      </c>
      <c r="AL61" s="64">
        <f t="shared" si="5"/>
        <v>0.25147754052100535</v>
      </c>
      <c r="AM61" s="64">
        <f t="shared" si="6"/>
        <v>-6.7712909707732933</v>
      </c>
      <c r="AN61" s="64">
        <f t="shared" si="7"/>
        <v>-7.8837349997381807</v>
      </c>
      <c r="AO61" s="65">
        <f t="shared" si="8"/>
        <v>-6.1782643540419713</v>
      </c>
      <c r="AP61" s="61">
        <v>5.5317241028426901E-4</v>
      </c>
      <c r="AQ61" s="75">
        <v>1.2265805837277E-3</v>
      </c>
      <c r="AR61" s="31">
        <v>-8.3748000000000005</v>
      </c>
      <c r="AS61" s="31">
        <v>-7.3239000000000001</v>
      </c>
      <c r="AT61" s="91">
        <v>-6.7641</v>
      </c>
      <c r="AU61" s="31"/>
      <c r="AV61" s="31"/>
      <c r="AW61" s="32"/>
      <c r="AX61" s="32"/>
      <c r="AY61" s="21"/>
      <c r="AZ61" s="31"/>
      <c r="BA61" s="31"/>
      <c r="BB61" s="31"/>
      <c r="BC61" s="31"/>
      <c r="BD61" s="31"/>
      <c r="BE61" s="31"/>
      <c r="BF61" s="31"/>
      <c r="BG61" s="33"/>
      <c r="BH61" s="32"/>
      <c r="BI61" s="31"/>
      <c r="BJ61" s="31"/>
      <c r="BK61" s="31"/>
    </row>
    <row r="62" spans="1:63" s="30" customFormat="1" x14ac:dyDescent="0.35">
      <c r="A62" s="116" t="s">
        <v>16</v>
      </c>
      <c r="B62" s="115">
        <v>40659.385416666664</v>
      </c>
      <c r="C62" s="115">
        <v>40714.43472222222</v>
      </c>
      <c r="D62" s="115">
        <v>40686.910069444442</v>
      </c>
      <c r="E62" s="65">
        <v>54.0347222222222</v>
      </c>
      <c r="F62" s="70"/>
      <c r="G62" s="73">
        <v>26.5</v>
      </c>
      <c r="H62" s="110"/>
      <c r="I62" s="106">
        <v>0</v>
      </c>
      <c r="J62" s="64"/>
      <c r="K62" s="111"/>
      <c r="L62" s="106">
        <v>0</v>
      </c>
      <c r="M62" s="73">
        <v>137.944444444444</v>
      </c>
      <c r="N62" s="73">
        <v>443.89462063237198</v>
      </c>
      <c r="O62" s="106">
        <v>3</v>
      </c>
      <c r="P62" s="71">
        <v>6.2088863801202501E-2</v>
      </c>
      <c r="Q62" s="111">
        <v>6.6135151125016299E-5</v>
      </c>
      <c r="R62" s="105">
        <v>3</v>
      </c>
      <c r="S62" s="61">
        <v>1.52642590926636E-3</v>
      </c>
      <c r="T62" s="64">
        <f t="shared" si="0"/>
        <v>63.543890051718442</v>
      </c>
      <c r="U62" s="73">
        <v>1.07279582465275</v>
      </c>
      <c r="V62" s="76">
        <f t="shared" si="1"/>
        <v>1.8030737980939393</v>
      </c>
      <c r="W62" s="76">
        <v>0.13603601034857499</v>
      </c>
      <c r="X62" s="64">
        <v>-8.3149999999999995</v>
      </c>
      <c r="Y62" s="64">
        <v>-6.7949999999999999</v>
      </c>
      <c r="Z62" s="65">
        <v>23.904966550000001</v>
      </c>
      <c r="AA62" s="62"/>
      <c r="AB62" s="111"/>
      <c r="AC62" s="64"/>
      <c r="AD62" s="111"/>
      <c r="AE62" s="109">
        <v>0</v>
      </c>
      <c r="AF62" s="81">
        <v>1.46581836327345E-3</v>
      </c>
      <c r="AG62" s="81"/>
      <c r="AH62" s="51">
        <v>0</v>
      </c>
      <c r="AI62" s="62">
        <v>29.708859862995499</v>
      </c>
      <c r="AJ62" s="64"/>
      <c r="AK62" s="64" t="str">
        <f t="shared" si="4"/>
        <v/>
      </c>
      <c r="AL62" s="64"/>
      <c r="AM62" s="64">
        <f t="shared" si="6"/>
        <v>29.291657330529006</v>
      </c>
      <c r="AN62" s="64">
        <f t="shared" si="7"/>
        <v>28.138821787364122</v>
      </c>
      <c r="AO62" s="65">
        <f t="shared" si="8"/>
        <v>29.906216035515627</v>
      </c>
      <c r="AP62" s="61">
        <v>5.5317241028426901E-4</v>
      </c>
      <c r="AQ62" s="75">
        <v>9.1264595298918302E-4</v>
      </c>
      <c r="AR62" s="31">
        <v>-8.1860999999999997</v>
      </c>
      <c r="AS62" s="31">
        <v>-7.1584000000000003</v>
      </c>
      <c r="AT62" s="91">
        <v>-6.6109</v>
      </c>
      <c r="AU62" s="31"/>
      <c r="AV62" s="31"/>
      <c r="AW62" s="32"/>
      <c r="AX62" s="32"/>
      <c r="AY62" s="21"/>
      <c r="AZ62" s="31"/>
      <c r="BA62" s="31"/>
      <c r="BB62" s="31"/>
      <c r="BC62" s="31"/>
      <c r="BD62" s="31"/>
      <c r="BE62" s="31"/>
      <c r="BF62" s="31"/>
      <c r="BG62" s="33"/>
      <c r="BH62" s="32"/>
      <c r="BI62" s="31"/>
      <c r="BJ62" s="31"/>
      <c r="BK62" s="31"/>
    </row>
    <row r="63" spans="1:63" s="30" customFormat="1" x14ac:dyDescent="0.35">
      <c r="A63" s="116" t="s">
        <v>15</v>
      </c>
      <c r="B63" s="115">
        <v>40659.406944444447</v>
      </c>
      <c r="C63" s="115">
        <v>40714.413194444445</v>
      </c>
      <c r="D63" s="115">
        <v>40686.910069444442</v>
      </c>
      <c r="E63" s="65">
        <v>53.96875</v>
      </c>
      <c r="F63" s="70"/>
      <c r="G63" s="73">
        <v>26.3</v>
      </c>
      <c r="H63" s="110"/>
      <c r="I63" s="106">
        <v>0</v>
      </c>
      <c r="J63" s="64">
        <v>8.33</v>
      </c>
      <c r="K63" s="111"/>
      <c r="L63" s="106">
        <v>0</v>
      </c>
      <c r="M63" s="73">
        <v>13</v>
      </c>
      <c r="N63" s="73">
        <v>1.125</v>
      </c>
      <c r="O63" s="106">
        <v>2</v>
      </c>
      <c r="P63" s="71">
        <v>0.25736823185356</v>
      </c>
      <c r="Q63" s="111">
        <v>2.98481806124641E-3</v>
      </c>
      <c r="R63" s="105">
        <v>2</v>
      </c>
      <c r="S63" s="61">
        <v>1.3056815286624101E-2</v>
      </c>
      <c r="T63" s="64">
        <f t="shared" si="0"/>
        <v>543.54477997402751</v>
      </c>
      <c r="U63" s="73">
        <v>12.739687230921399</v>
      </c>
      <c r="V63" s="76">
        <f t="shared" si="1"/>
        <v>2.7352353292769558</v>
      </c>
      <c r="W63" s="76">
        <v>6.07246838601289E-2</v>
      </c>
      <c r="X63" s="64">
        <v>-13.117072535999901</v>
      </c>
      <c r="Y63" s="64">
        <v>-7.2987436270000003</v>
      </c>
      <c r="Z63" s="65">
        <v>23.3856522074894</v>
      </c>
      <c r="AA63" s="62">
        <v>-6.55</v>
      </c>
      <c r="AB63" s="111">
        <v>4.9999999999999802E-2</v>
      </c>
      <c r="AC63" s="64">
        <f t="shared" si="2"/>
        <v>-36.346176230939349</v>
      </c>
      <c r="AD63" s="111">
        <v>4.8500839064515626E-2</v>
      </c>
      <c r="AE63" s="109">
        <v>2</v>
      </c>
      <c r="AF63" s="81">
        <v>1.85321024617431E-3</v>
      </c>
      <c r="AG63" s="81">
        <v>6.6439801543161602E-5</v>
      </c>
      <c r="AH63" s="51">
        <v>4</v>
      </c>
      <c r="AI63" s="62">
        <v>28.732136345402999</v>
      </c>
      <c r="AJ63" s="64">
        <f t="shared" si="3"/>
        <v>0.21504600195697549</v>
      </c>
      <c r="AK63" s="64">
        <f t="shared" si="4"/>
        <v>29.047432603939349</v>
      </c>
      <c r="AL63" s="64">
        <f t="shared" si="5"/>
        <v>0.21076165849899486</v>
      </c>
      <c r="AM63" s="64">
        <f t="shared" si="6"/>
        <v>-8.0846031191897509</v>
      </c>
      <c r="AN63" s="64">
        <f t="shared" si="7"/>
        <v>-9.1902760080522512</v>
      </c>
      <c r="AO63" s="65">
        <f t="shared" si="8"/>
        <v>-7.4884450316138782</v>
      </c>
      <c r="AP63" s="61">
        <v>5.5495108664560403E-4</v>
      </c>
      <c r="AQ63" s="75">
        <v>1.2982591595287101E-3</v>
      </c>
      <c r="AR63" s="31">
        <v>-8.1709999999999994</v>
      </c>
      <c r="AS63" s="31">
        <v>-7.0749000000000004</v>
      </c>
      <c r="AT63" s="91">
        <v>-6.4842000000000004</v>
      </c>
      <c r="AU63" s="31"/>
      <c r="AV63" s="31"/>
      <c r="AW63" s="32"/>
      <c r="AX63" s="32"/>
      <c r="AY63" s="21"/>
      <c r="AZ63" s="31"/>
      <c r="BA63" s="31"/>
      <c r="BB63" s="31"/>
      <c r="BC63" s="31"/>
      <c r="BD63" s="34"/>
      <c r="BE63" s="34"/>
      <c r="BF63" s="34"/>
      <c r="BG63" s="33"/>
      <c r="BH63" s="32"/>
      <c r="BI63" s="31"/>
      <c r="BJ63" s="31"/>
      <c r="BK63" s="31"/>
    </row>
    <row r="64" spans="1:63" s="30" customFormat="1" x14ac:dyDescent="0.35">
      <c r="A64" s="116" t="s">
        <v>15</v>
      </c>
      <c r="B64" s="115">
        <v>40715.397916666669</v>
      </c>
      <c r="C64" s="115">
        <v>40784.443055555559</v>
      </c>
      <c r="D64" s="115">
        <v>40749.920486111114</v>
      </c>
      <c r="E64" s="65">
        <v>68.073611111111106</v>
      </c>
      <c r="F64" s="70">
        <v>2917.3395721925099</v>
      </c>
      <c r="G64" s="73">
        <v>26.3</v>
      </c>
      <c r="H64" s="110"/>
      <c r="I64" s="106">
        <v>0</v>
      </c>
      <c r="J64" s="64">
        <v>8.33</v>
      </c>
      <c r="K64" s="111"/>
      <c r="L64" s="106">
        <v>0</v>
      </c>
      <c r="M64" s="73">
        <v>14.4444444444444</v>
      </c>
      <c r="N64" s="73">
        <v>1435.7672810551801</v>
      </c>
      <c r="O64" s="106">
        <v>3</v>
      </c>
      <c r="P64" s="71">
        <v>0.23685041537494</v>
      </c>
      <c r="Q64" s="111">
        <v>3.01749932468232E-3</v>
      </c>
      <c r="R64" s="105">
        <v>3</v>
      </c>
      <c r="S64" s="61">
        <v>9.9855140472935502E-3</v>
      </c>
      <c r="T64" s="64">
        <f t="shared" si="0"/>
        <v>415.68896523518629</v>
      </c>
      <c r="U64" s="73">
        <v>-1.05072033447813</v>
      </c>
      <c r="V64" s="76">
        <f t="shared" si="1"/>
        <v>2.618768495997494</v>
      </c>
      <c r="W64" s="76">
        <v>0.15104970468106699</v>
      </c>
      <c r="X64" s="64">
        <v>-12.863351787599999</v>
      </c>
      <c r="Y64" s="64">
        <v>-7.1417216048999999</v>
      </c>
      <c r="Z64" s="65">
        <v>23.547527780292501</v>
      </c>
      <c r="AA64" s="62">
        <v>-6.4</v>
      </c>
      <c r="AB64" s="111">
        <v>0</v>
      </c>
      <c r="AC64" s="64">
        <f t="shared" si="2"/>
        <v>-36.20067512513095</v>
      </c>
      <c r="AD64" s="111">
        <v>0</v>
      </c>
      <c r="AE64" s="109">
        <v>1</v>
      </c>
      <c r="AF64" s="81">
        <v>1.68051397205588E-3</v>
      </c>
      <c r="AG64" s="81">
        <v>0</v>
      </c>
      <c r="AH64" s="51">
        <v>1</v>
      </c>
      <c r="AI64" s="62">
        <v>28.890300348726001</v>
      </c>
      <c r="AJ64" s="64">
        <f t="shared" si="3"/>
        <v>0.25785904096279805</v>
      </c>
      <c r="AK64" s="64">
        <f t="shared" si="4"/>
        <v>29.058953520230951</v>
      </c>
      <c r="AL64" s="64">
        <f t="shared" si="5"/>
        <v>0.25147754052100535</v>
      </c>
      <c r="AM64" s="64">
        <f t="shared" si="6"/>
        <v>-7.9348348273460942</v>
      </c>
      <c r="AN64" s="64">
        <f t="shared" si="7"/>
        <v>-9.0406746606278148</v>
      </c>
      <c r="AO64" s="65">
        <f t="shared" si="8"/>
        <v>-7.3385867264698845</v>
      </c>
      <c r="AP64" s="61">
        <v>1.18004192679595E-3</v>
      </c>
      <c r="AQ64" s="75">
        <v>5.00472045259934E-4</v>
      </c>
      <c r="AR64" s="31">
        <v>-8.2195999999999998</v>
      </c>
      <c r="AS64" s="31">
        <v>-7.1162000000000001</v>
      </c>
      <c r="AT64" s="91">
        <v>-6.5217000000000001</v>
      </c>
      <c r="AU64" s="31"/>
      <c r="AV64" s="31"/>
      <c r="AW64" s="32"/>
      <c r="AX64" s="32"/>
      <c r="AY64" s="21"/>
      <c r="AZ64" s="31"/>
      <c r="BA64" s="31"/>
      <c r="BB64" s="31"/>
      <c r="BC64" s="31"/>
      <c r="BD64" s="31"/>
      <c r="BE64" s="31"/>
      <c r="BF64" s="31"/>
      <c r="BG64" s="33"/>
      <c r="BH64" s="32"/>
      <c r="BI64" s="31"/>
      <c r="BJ64" s="31"/>
      <c r="BK64" s="31"/>
    </row>
    <row r="65" spans="1:63" s="30" customFormat="1" x14ac:dyDescent="0.35">
      <c r="A65" s="116" t="s">
        <v>18</v>
      </c>
      <c r="B65" s="115">
        <v>40715.413888888892</v>
      </c>
      <c r="C65" s="115">
        <v>40784.410416666666</v>
      </c>
      <c r="D65" s="115">
        <v>40749.912152777775</v>
      </c>
      <c r="E65" s="65">
        <v>68.022222222222197</v>
      </c>
      <c r="F65" s="70">
        <v>2915.9170013386802</v>
      </c>
      <c r="G65" s="73">
        <v>26.5</v>
      </c>
      <c r="H65" s="110"/>
      <c r="I65" s="106">
        <v>0</v>
      </c>
      <c r="J65" s="64"/>
      <c r="K65" s="111"/>
      <c r="L65" s="106">
        <v>0</v>
      </c>
      <c r="M65" s="73">
        <v>5970.2508681451</v>
      </c>
      <c r="N65" s="73">
        <v>2254.8487990412</v>
      </c>
      <c r="O65" s="106">
        <v>3</v>
      </c>
      <c r="P65" s="71">
        <v>7.3675846516432005E-4</v>
      </c>
      <c r="Q65" s="111">
        <v>2.70195619876324E-3</v>
      </c>
      <c r="R65" s="105">
        <v>3</v>
      </c>
      <c r="S65" s="61">
        <v>-4.3147664162039801E-4</v>
      </c>
      <c r="T65" s="64">
        <f t="shared" si="0"/>
        <v>-17.962027576031488</v>
      </c>
      <c r="U65" s="73">
        <v>1.4262920868870399</v>
      </c>
      <c r="V65" s="76" t="str">
        <f t="shared" si="1"/>
        <v/>
      </c>
      <c r="W65" s="76">
        <v>8.1383965534960107E-2</v>
      </c>
      <c r="X65" s="64"/>
      <c r="Y65" s="64">
        <v>-7.44</v>
      </c>
      <c r="Z65" s="65">
        <v>23.2400296</v>
      </c>
      <c r="AA65" s="62">
        <v>-6.05</v>
      </c>
      <c r="AB65" s="111">
        <v>0.149999999999999</v>
      </c>
      <c r="AC65" s="64">
        <f t="shared" si="2"/>
        <v>-35.861172544911341</v>
      </c>
      <c r="AD65" s="111">
        <v>0.14550251719354648</v>
      </c>
      <c r="AE65" s="109">
        <v>2</v>
      </c>
      <c r="AF65" s="81"/>
      <c r="AG65" s="81">
        <v>0</v>
      </c>
      <c r="AH65" s="51">
        <v>1</v>
      </c>
      <c r="AI65" s="62"/>
      <c r="AJ65" s="64"/>
      <c r="AK65" s="64"/>
      <c r="AL65" s="64"/>
      <c r="AM65" s="64"/>
      <c r="AN65" s="64"/>
      <c r="AO65" s="65"/>
      <c r="AP65" s="61">
        <v>1.1761694417758901E-3</v>
      </c>
      <c r="AQ65" s="75"/>
      <c r="AR65" s="31"/>
      <c r="AS65" s="31"/>
      <c r="AT65" s="91"/>
      <c r="AU65" s="31"/>
      <c r="AV65" s="31"/>
      <c r="AW65" s="32"/>
      <c r="AX65" s="32"/>
      <c r="AY65" s="21"/>
      <c r="AZ65" s="31"/>
      <c r="BA65" s="31"/>
      <c r="BB65" s="31"/>
      <c r="BC65" s="31"/>
      <c r="BD65" s="31"/>
      <c r="BE65" s="31"/>
      <c r="BF65" s="31"/>
      <c r="BG65" s="33"/>
      <c r="BH65" s="32"/>
      <c r="BI65" s="31"/>
      <c r="BJ65" s="31"/>
      <c r="BK65" s="31"/>
    </row>
    <row r="66" spans="1:63" s="30" customFormat="1" x14ac:dyDescent="0.35">
      <c r="A66" s="116" t="s">
        <v>16</v>
      </c>
      <c r="B66" s="115">
        <v>40715.427083333336</v>
      </c>
      <c r="C66" s="115">
        <v>40784.429861111108</v>
      </c>
      <c r="D66" s="115">
        <v>40749.928472222222</v>
      </c>
      <c r="E66" s="65">
        <v>68.034027777777695</v>
      </c>
      <c r="F66" s="70">
        <v>2917.3395721925099</v>
      </c>
      <c r="G66" s="73">
        <v>26.4</v>
      </c>
      <c r="H66" s="110"/>
      <c r="I66" s="106">
        <v>0</v>
      </c>
      <c r="J66" s="64">
        <v>7.76</v>
      </c>
      <c r="K66" s="111"/>
      <c r="L66" s="106">
        <v>0</v>
      </c>
      <c r="M66" s="73">
        <v>81</v>
      </c>
      <c r="N66" s="73">
        <v>228.3658064757</v>
      </c>
      <c r="O66" s="106">
        <v>3</v>
      </c>
      <c r="P66" s="71">
        <v>8.4700008334948895E-2</v>
      </c>
      <c r="Q66" s="111">
        <v>1.90032551698002E-3</v>
      </c>
      <c r="R66" s="105">
        <v>3</v>
      </c>
      <c r="S66" s="61">
        <v>2.8103583786709299E-4</v>
      </c>
      <c r="T66" s="64">
        <f t="shared" si="0"/>
        <v>11.699297210306264</v>
      </c>
      <c r="U66" s="73">
        <v>0.99190983336203398</v>
      </c>
      <c r="V66" s="76">
        <f t="shared" si="1"/>
        <v>1.0681597739809372</v>
      </c>
      <c r="W66" s="76">
        <v>0.248925474600631</v>
      </c>
      <c r="X66" s="64">
        <v>-10.35</v>
      </c>
      <c r="Y66" s="64">
        <v>-6.94</v>
      </c>
      <c r="Z66" s="65">
        <v>23.755484599999999</v>
      </c>
      <c r="AA66" s="62">
        <v>-6.2</v>
      </c>
      <c r="AB66" s="111">
        <v>0.432049379893857</v>
      </c>
      <c r="AC66" s="64">
        <f t="shared" si="2"/>
        <v>-36.006673650719748</v>
      </c>
      <c r="AD66" s="111">
        <v>0.41909514884311627</v>
      </c>
      <c r="AE66" s="109">
        <v>3</v>
      </c>
      <c r="AF66" s="81">
        <v>1.41949434464404E-3</v>
      </c>
      <c r="AG66" s="81"/>
      <c r="AH66" s="51">
        <v>0</v>
      </c>
      <c r="AI66" s="62">
        <v>29.361656692403699</v>
      </c>
      <c r="AJ66" s="64">
        <f t="shared" si="3"/>
        <v>0.19864755257188382</v>
      </c>
      <c r="AK66" s="64">
        <f t="shared" si="4"/>
        <v>29.066673650719746</v>
      </c>
      <c r="AL66" s="64">
        <f t="shared" si="5"/>
        <v>0.1953125302231391</v>
      </c>
      <c r="AM66" s="64">
        <f t="shared" si="6"/>
        <v>-7.7524335394369928</v>
      </c>
      <c r="AN66" s="64">
        <f t="shared" si="7"/>
        <v>-8.8611285654483254</v>
      </c>
      <c r="AO66" s="65">
        <f t="shared" si="8"/>
        <v>-7.1580349283971145</v>
      </c>
      <c r="AP66" s="61">
        <v>1.17810393856263E-3</v>
      </c>
      <c r="AQ66" s="75">
        <v>2.4139040608141401E-4</v>
      </c>
      <c r="AR66" s="31">
        <v>-8.4893999999999998</v>
      </c>
      <c r="AS66" s="31">
        <v>-7.3861999999999997</v>
      </c>
      <c r="AT66" s="91">
        <v>-6.7949999999999999</v>
      </c>
      <c r="AU66" s="31"/>
      <c r="AV66" s="31"/>
      <c r="AW66" s="32"/>
      <c r="AX66" s="32"/>
      <c r="AY66" s="21"/>
      <c r="AZ66" s="31"/>
      <c r="BA66" s="31"/>
      <c r="BB66" s="31"/>
      <c r="BC66" s="31"/>
      <c r="BD66" s="31"/>
      <c r="BE66" s="31"/>
      <c r="BF66" s="31"/>
      <c r="BG66" s="33"/>
      <c r="BH66" s="32"/>
      <c r="BI66" s="31"/>
      <c r="BJ66" s="31"/>
      <c r="BK66" s="31"/>
    </row>
    <row r="67" spans="1:63" s="30" customFormat="1" x14ac:dyDescent="0.35">
      <c r="A67" s="116" t="s">
        <v>17</v>
      </c>
      <c r="B67" s="115">
        <v>40715.428472222222</v>
      </c>
      <c r="C67" s="115">
        <v>40784.42291666667</v>
      </c>
      <c r="D67" s="115">
        <v>40749.925694444442</v>
      </c>
      <c r="E67" s="65">
        <v>68.029861111111103</v>
      </c>
      <c r="F67" s="70">
        <v>2917.3395721925099</v>
      </c>
      <c r="G67" s="73">
        <v>26.5</v>
      </c>
      <c r="H67" s="110"/>
      <c r="I67" s="106">
        <v>0</v>
      </c>
      <c r="J67" s="64"/>
      <c r="K67" s="111"/>
      <c r="L67" s="106">
        <v>0</v>
      </c>
      <c r="M67" s="73">
        <v>80.2222222222222</v>
      </c>
      <c r="N67" s="73">
        <v>5.58492238304986</v>
      </c>
      <c r="O67" s="106">
        <v>3</v>
      </c>
      <c r="P67" s="71">
        <v>5.6220639372530502E-2</v>
      </c>
      <c r="Q67" s="111">
        <v>2.7673967560936E-2</v>
      </c>
      <c r="R67" s="105">
        <v>2</v>
      </c>
      <c r="S67" s="61">
        <v>1.63634025091104E-3</v>
      </c>
      <c r="T67" s="64">
        <f t="shared" si="0"/>
        <v>68.119536205375141</v>
      </c>
      <c r="U67" s="73">
        <v>13.7204645801782</v>
      </c>
      <c r="V67" s="76">
        <f t="shared" si="1"/>
        <v>1.8332716823890365</v>
      </c>
      <c r="W67" s="76">
        <v>6.0148302347815402E-2</v>
      </c>
      <c r="X67" s="64">
        <v>-12.832091977699999</v>
      </c>
      <c r="Y67" s="64">
        <v>-7.8950466117999998</v>
      </c>
      <c r="Z67" s="65">
        <v>22.770917497429199</v>
      </c>
      <c r="AA67" s="62">
        <v>-5.95</v>
      </c>
      <c r="AB67" s="111">
        <v>4.9999999999999802E-2</v>
      </c>
      <c r="AC67" s="64">
        <f t="shared" si="2"/>
        <v>-35.764171807705743</v>
      </c>
      <c r="AD67" s="111">
        <v>4.8500839064515626E-2</v>
      </c>
      <c r="AE67" s="109">
        <v>2</v>
      </c>
      <c r="AF67" s="81">
        <v>1.8805721889554199E-3</v>
      </c>
      <c r="AG67" s="81">
        <v>0</v>
      </c>
      <c r="AH67" s="51">
        <v>1</v>
      </c>
      <c r="AI67" s="62">
        <v>28.936097630809599</v>
      </c>
      <c r="AJ67" s="64">
        <f t="shared" si="3"/>
        <v>0.21506176244040354</v>
      </c>
      <c r="AK67" s="64">
        <f t="shared" si="4"/>
        <v>27.869125195905745</v>
      </c>
      <c r="AL67" s="64">
        <f t="shared" si="5"/>
        <v>0.21076165849899486</v>
      </c>
      <c r="AM67" s="64">
        <f t="shared" si="6"/>
        <v>-7.5201063424782433</v>
      </c>
      <c r="AN67" s="64">
        <f t="shared" si="7"/>
        <v>-8.6317116772113422</v>
      </c>
      <c r="AO67" s="65">
        <f t="shared" si="8"/>
        <v>-6.9275268206026794</v>
      </c>
      <c r="AP67" s="61">
        <v>1.1761694417758901E-3</v>
      </c>
      <c r="AQ67" s="75">
        <v>7.0440274717952997E-4</v>
      </c>
      <c r="AR67" s="31">
        <v>-8.9040999999999997</v>
      </c>
      <c r="AS67" s="31">
        <v>-7.8193000000000001</v>
      </c>
      <c r="AT67" s="91">
        <v>-7.2412999999999998</v>
      </c>
      <c r="AU67" s="31"/>
      <c r="AV67" s="31"/>
      <c r="AW67" s="32"/>
      <c r="AX67" s="32"/>
      <c r="AY67" s="21"/>
      <c r="AZ67" s="31"/>
      <c r="BA67" s="31"/>
      <c r="BB67" s="31"/>
      <c r="BC67" s="31"/>
      <c r="BD67" s="34"/>
      <c r="BE67" s="34"/>
      <c r="BF67" s="34"/>
      <c r="BG67" s="33"/>
      <c r="BH67" s="32"/>
      <c r="BI67" s="31"/>
      <c r="BJ67" s="31"/>
      <c r="BK67" s="31"/>
    </row>
    <row r="68" spans="1:63" s="30" customFormat="1" x14ac:dyDescent="0.35">
      <c r="A68" s="116" t="s">
        <v>18</v>
      </c>
      <c r="B68" s="115">
        <v>40785.47152777778</v>
      </c>
      <c r="C68" s="115">
        <v>40840.420138888891</v>
      </c>
      <c r="D68" s="115">
        <v>40812.945833333331</v>
      </c>
      <c r="E68" s="65">
        <v>53.980555555555497</v>
      </c>
      <c r="F68" s="70">
        <v>1343.3090185676299</v>
      </c>
      <c r="G68" s="73">
        <v>26.5</v>
      </c>
      <c r="H68" s="110">
        <v>0.4</v>
      </c>
      <c r="I68" s="106">
        <v>2</v>
      </c>
      <c r="J68" s="64"/>
      <c r="K68" s="111">
        <v>0.35499999999999998</v>
      </c>
      <c r="L68" s="106">
        <v>2</v>
      </c>
      <c r="M68" s="73">
        <v>1773.38929295459</v>
      </c>
      <c r="N68" s="73">
        <v>15.2041660957339</v>
      </c>
      <c r="O68" s="106">
        <v>3</v>
      </c>
      <c r="P68" s="71">
        <v>4.5834938389617197E-3</v>
      </c>
      <c r="Q68" s="111">
        <v>2.2229600685258099E-2</v>
      </c>
      <c r="R68" s="105">
        <v>3</v>
      </c>
      <c r="S68" s="61">
        <v>-1.6709720578396799E-4</v>
      </c>
      <c r="T68" s="64">
        <f t="shared" si="0"/>
        <v>-6.9561230635747817</v>
      </c>
      <c r="U68" s="73">
        <v>50.467822336220998</v>
      </c>
      <c r="V68" s="76" t="str">
        <f t="shared" si="1"/>
        <v/>
      </c>
      <c r="W68" s="76">
        <v>6.0010952439367903E-2</v>
      </c>
      <c r="X68" s="64">
        <v>-8.9253504382000006</v>
      </c>
      <c r="Y68" s="64">
        <v>-7.1568013909000001</v>
      </c>
      <c r="Z68" s="65">
        <v>23.531981878107199</v>
      </c>
      <c r="AA68" s="62">
        <v>-6.1666666666666599</v>
      </c>
      <c r="AB68" s="111">
        <v>0.32998316455372201</v>
      </c>
      <c r="AC68" s="64">
        <f t="shared" si="2"/>
        <v>-35.974340071651199</v>
      </c>
      <c r="AD68" s="111">
        <v>0.32008920716039424</v>
      </c>
      <c r="AE68" s="109">
        <v>3</v>
      </c>
      <c r="AF68" s="81">
        <v>1.8757485029940099E-3</v>
      </c>
      <c r="AG68" s="81">
        <v>8.9791323144909602E-5</v>
      </c>
      <c r="AH68" s="51">
        <v>3</v>
      </c>
      <c r="AI68" s="62">
        <v>29.679940994371901</v>
      </c>
      <c r="AJ68" s="64">
        <f t="shared" si="3"/>
        <v>0.19867380992401037</v>
      </c>
      <c r="AK68" s="64">
        <f t="shared" si="4"/>
        <v>28.817538680751198</v>
      </c>
      <c r="AL68" s="64">
        <f t="shared" si="5"/>
        <v>0.1953125302231391</v>
      </c>
      <c r="AM68" s="64">
        <f t="shared" si="6"/>
        <v>-7.7364307831928727</v>
      </c>
      <c r="AN68" s="64">
        <f t="shared" si="7"/>
        <v>-8.8477938284812581</v>
      </c>
      <c r="AO68" s="65">
        <f t="shared" si="8"/>
        <v>-7.1439804220534597</v>
      </c>
      <c r="AP68" s="61">
        <v>1.1761694417758901E-3</v>
      </c>
      <c r="AQ68" s="75">
        <v>6.9957906121811996E-4</v>
      </c>
      <c r="AR68" s="31">
        <v>-8.4880999999999993</v>
      </c>
      <c r="AS68" s="31">
        <v>-7.4653</v>
      </c>
      <c r="AT68" s="91">
        <v>-6.9203999999999999</v>
      </c>
      <c r="AU68" s="31"/>
      <c r="AV68" s="31"/>
      <c r="AW68" s="32"/>
      <c r="AX68" s="32"/>
      <c r="AY68" s="21"/>
      <c r="AZ68" s="31"/>
      <c r="BA68" s="31"/>
      <c r="BB68" s="31"/>
      <c r="BC68" s="31"/>
      <c r="BD68" s="31"/>
      <c r="BE68" s="31"/>
      <c r="BF68" s="31"/>
      <c r="BG68" s="33"/>
      <c r="BH68" s="32"/>
      <c r="BI68" s="31"/>
      <c r="BJ68" s="31"/>
      <c r="BK68" s="31"/>
    </row>
    <row r="69" spans="1:63" s="30" customFormat="1" x14ac:dyDescent="0.35">
      <c r="A69" s="116" t="s">
        <v>16</v>
      </c>
      <c r="B69" s="115">
        <v>40785.480555555558</v>
      </c>
      <c r="C69" s="115">
        <v>40840.414583333331</v>
      </c>
      <c r="D69" s="115">
        <v>40812.947569444441</v>
      </c>
      <c r="E69" s="65">
        <v>53.973611111111097</v>
      </c>
      <c r="F69" s="70">
        <v>1343.3090185676299</v>
      </c>
      <c r="G69" s="73">
        <v>26.5</v>
      </c>
      <c r="H69" s="110"/>
      <c r="I69" s="106">
        <v>0</v>
      </c>
      <c r="J69" s="64">
        <v>7.8366666666666598</v>
      </c>
      <c r="K69" s="111"/>
      <c r="L69" s="106">
        <v>0</v>
      </c>
      <c r="M69" s="73">
        <v>30.8333333333333</v>
      </c>
      <c r="N69" s="73">
        <v>699.60652896069701</v>
      </c>
      <c r="O69" s="106">
        <v>2</v>
      </c>
      <c r="P69" s="71">
        <v>0.1237254029561</v>
      </c>
      <c r="Q69" s="111">
        <v>9.7848333534209398E-4</v>
      </c>
      <c r="R69" s="105">
        <v>2</v>
      </c>
      <c r="S69" s="61">
        <v>2.9864594323357101E-3</v>
      </c>
      <c r="T69" s="64">
        <f t="shared" ref="T69:T132" si="9">S69/24/(1/100)/100.09*1000000</f>
        <v>124.32391815431568</v>
      </c>
      <c r="U69" s="73">
        <v>0.86081593914180199</v>
      </c>
      <c r="V69" s="76">
        <f t="shared" ref="V69:V132" si="10">IF(T69&gt;0,LOG10(T69),"")</f>
        <v>2.0945546887636617</v>
      </c>
      <c r="W69" s="76">
        <v>0.18648786300378201</v>
      </c>
      <c r="X69" s="64">
        <v>-11.375</v>
      </c>
      <c r="Y69" s="64">
        <v>-7.9450000000000003</v>
      </c>
      <c r="Z69" s="65">
        <v>22.71942005</v>
      </c>
      <c r="AA69" s="62">
        <v>-6.1</v>
      </c>
      <c r="AB69" s="111">
        <v>0</v>
      </c>
      <c r="AC69" s="64">
        <f t="shared" ref="AC69:AC132" si="11">(AA69-30.92)/1.03092</f>
        <v>-35.909672913514143</v>
      </c>
      <c r="AD69" s="111">
        <v>0</v>
      </c>
      <c r="AE69" s="109">
        <v>1</v>
      </c>
      <c r="AF69" s="81">
        <v>1.6892880904856901E-3</v>
      </c>
      <c r="AG69" s="81">
        <v>0</v>
      </c>
      <c r="AH69" s="51">
        <v>1</v>
      </c>
      <c r="AI69" s="62">
        <v>28.516785077683</v>
      </c>
      <c r="AJ69" s="64">
        <f t="shared" ref="AJ69:AJ132" si="12">1000*SQRT(((0.08*2)/(1000+Y69))^2+((0.1*2/1.03086/SQRT(AE69))/(1000+AC69))^2)</f>
        <v>0.25789319356776347</v>
      </c>
      <c r="AK69" s="64">
        <f t="shared" ref="AK69:AK132" si="13">IF(AND(Y69&lt;&gt;"",AC69&lt;&gt;""),Y69-AC69,"")</f>
        <v>27.964672913514143</v>
      </c>
      <c r="AL69" s="64">
        <f t="shared" ref="AL69:AL132" si="14">SQRT((0.08*2)^2+(0.1*2/1.03086/SQRT(AE69))^2)</f>
        <v>0.25147754052100535</v>
      </c>
      <c r="AM69" s="64">
        <f t="shared" ref="AM69:AM132" si="15">(EXP(15.63/(G69+273.15)-0.02329))*(1000+AC69)-1000</f>
        <v>-7.6698694168190968</v>
      </c>
      <c r="AN69" s="64">
        <f t="shared" ref="AN69:AN132" si="16">(EXP(18.03/(G69+273.15)-0.03242))*(1000+AC69)-1000</f>
        <v>-8.7813070127058381</v>
      </c>
      <c r="AO69" s="65">
        <f t="shared" ref="AO69:AO132" si="17">(EXP(17.4/(G69+273.15)-0.0286))*(1000+AC69)-1000</f>
        <v>-7.0773793139146619</v>
      </c>
      <c r="AP69" s="61">
        <v>1.1761694417758901E-3</v>
      </c>
      <c r="AQ69" s="75">
        <v>5.1311864870980399E-4</v>
      </c>
      <c r="AR69" s="31">
        <v>-8.6625999999999994</v>
      </c>
      <c r="AS69" s="31">
        <v>-7.5589000000000004</v>
      </c>
      <c r="AT69" s="91">
        <v>-6.9707999999999997</v>
      </c>
      <c r="AU69" s="31"/>
      <c r="AV69" s="31"/>
      <c r="AW69" s="32"/>
      <c r="AX69" s="32"/>
      <c r="AY69" s="21"/>
      <c r="AZ69" s="31"/>
      <c r="BA69" s="31"/>
      <c r="BB69" s="31"/>
      <c r="BC69" s="31"/>
      <c r="BD69" s="31"/>
      <c r="BE69" s="31"/>
      <c r="BF69" s="31"/>
      <c r="BG69" s="33"/>
      <c r="BH69" s="32"/>
      <c r="BI69" s="31"/>
      <c r="BJ69" s="31"/>
      <c r="BK69" s="31"/>
    </row>
    <row r="70" spans="1:63" s="30" customFormat="1" x14ac:dyDescent="0.35">
      <c r="A70" s="116" t="s">
        <v>17</v>
      </c>
      <c r="B70" s="115">
        <v>40785.481249999997</v>
      </c>
      <c r="C70" s="115">
        <v>40840.40625</v>
      </c>
      <c r="D70" s="115">
        <v>40812.943749999999</v>
      </c>
      <c r="E70" s="65">
        <v>53.897916666666603</v>
      </c>
      <c r="F70" s="70">
        <v>1343.3090185676299</v>
      </c>
      <c r="G70" s="73">
        <v>26.5</v>
      </c>
      <c r="H70" s="110">
        <v>0.45000000000000101</v>
      </c>
      <c r="I70" s="106">
        <v>2</v>
      </c>
      <c r="J70" s="64"/>
      <c r="K70" s="111">
        <v>4.9999999999998899E-3</v>
      </c>
      <c r="L70" s="106">
        <v>2</v>
      </c>
      <c r="M70" s="73">
        <v>67.3333333333333</v>
      </c>
      <c r="N70" s="73">
        <v>1.75</v>
      </c>
      <c r="O70" s="106">
        <v>2</v>
      </c>
      <c r="P70" s="71">
        <v>4.4918871687803702E-2</v>
      </c>
      <c r="Q70" s="111">
        <v>7.9115917095701205E-4</v>
      </c>
      <c r="R70" s="105">
        <v>2</v>
      </c>
      <c r="S70" s="61">
        <v>2.2770824475283301E-3</v>
      </c>
      <c r="T70" s="64">
        <f t="shared" si="9"/>
        <v>94.793121504326507</v>
      </c>
      <c r="U70" s="73">
        <v>11.9749815000821</v>
      </c>
      <c r="V70" s="76">
        <f t="shared" si="10"/>
        <v>1.9767768246682773</v>
      </c>
      <c r="W70" s="76">
        <v>6.01392740341197E-2</v>
      </c>
      <c r="X70" s="64">
        <v>-9.7324595966</v>
      </c>
      <c r="Y70" s="64">
        <v>-7.1656374673999998</v>
      </c>
      <c r="Z70" s="65">
        <v>23.522872678482599</v>
      </c>
      <c r="AA70" s="62">
        <v>-5.8</v>
      </c>
      <c r="AB70" s="111">
        <v>0.1</v>
      </c>
      <c r="AC70" s="64">
        <f t="shared" si="11"/>
        <v>-35.618670701897329</v>
      </c>
      <c r="AD70" s="111">
        <v>9.700167812903164E-2</v>
      </c>
      <c r="AE70" s="109">
        <v>2</v>
      </c>
      <c r="AF70" s="81">
        <v>1.8132485029940101E-3</v>
      </c>
      <c r="AG70" s="81">
        <v>8.62019710578843E-5</v>
      </c>
      <c r="AH70" s="51">
        <v>2</v>
      </c>
      <c r="AI70" s="62">
        <v>29.872349690343899</v>
      </c>
      <c r="AJ70" s="64">
        <f t="shared" si="12"/>
        <v>0.21495872078886932</v>
      </c>
      <c r="AK70" s="64">
        <f t="shared" si="13"/>
        <v>28.45303323449733</v>
      </c>
      <c r="AL70" s="64">
        <f t="shared" si="14"/>
        <v>0.21076165849899486</v>
      </c>
      <c r="AM70" s="64">
        <f t="shared" si="15"/>
        <v>-7.370343268137276</v>
      </c>
      <c r="AN70" s="64">
        <f t="shared" si="16"/>
        <v>-8.4821163417167327</v>
      </c>
      <c r="AO70" s="65">
        <f t="shared" si="17"/>
        <v>-6.7776743272904696</v>
      </c>
      <c r="AP70" s="61">
        <v>1.1761694417758901E-3</v>
      </c>
      <c r="AQ70" s="75">
        <v>6.3707906121812001E-4</v>
      </c>
      <c r="AR70" s="31">
        <v>-9.1424000000000003</v>
      </c>
      <c r="AS70" s="31">
        <v>-8.0519999999999996</v>
      </c>
      <c r="AT70" s="91">
        <v>-7.4710999999999999</v>
      </c>
      <c r="AU70" s="31"/>
      <c r="AV70" s="31"/>
      <c r="AW70" s="32"/>
      <c r="AX70" s="32"/>
      <c r="AY70" s="21"/>
      <c r="AZ70" s="31"/>
      <c r="BA70" s="31"/>
      <c r="BB70" s="31"/>
      <c r="BC70" s="31"/>
      <c r="BD70" s="31"/>
      <c r="BE70" s="31"/>
      <c r="BF70" s="31"/>
      <c r="BG70" s="33"/>
      <c r="BH70" s="32"/>
      <c r="BI70" s="31"/>
      <c r="BJ70" s="31"/>
      <c r="BK70" s="31"/>
    </row>
    <row r="71" spans="1:63" s="30" customFormat="1" x14ac:dyDescent="0.35">
      <c r="A71" s="116" t="s">
        <v>15</v>
      </c>
      <c r="B71" s="115">
        <v>40785.486111111109</v>
      </c>
      <c r="C71" s="115">
        <v>40840.431250000001</v>
      </c>
      <c r="D71" s="115">
        <v>40812.958680555559</v>
      </c>
      <c r="E71" s="65">
        <v>53.979861111111099</v>
      </c>
      <c r="F71" s="70">
        <v>1343.3090185676299</v>
      </c>
      <c r="G71" s="73">
        <v>26.8</v>
      </c>
      <c r="H71" s="110"/>
      <c r="I71" s="106">
        <v>0</v>
      </c>
      <c r="J71" s="64">
        <v>8.25</v>
      </c>
      <c r="K71" s="111"/>
      <c r="L71" s="106">
        <v>0</v>
      </c>
      <c r="M71" s="73">
        <v>10.8888888888888</v>
      </c>
      <c r="N71" s="73">
        <v>4.25</v>
      </c>
      <c r="O71" s="106">
        <v>2</v>
      </c>
      <c r="P71" s="71">
        <v>0.328552430002019</v>
      </c>
      <c r="Q71" s="111">
        <v>2.2809189617159099E-3</v>
      </c>
      <c r="R71" s="105">
        <v>2</v>
      </c>
      <c r="S71" s="61">
        <v>1.25437521709485E-2</v>
      </c>
      <c r="T71" s="64">
        <f t="shared" si="9"/>
        <v>522.18637272073875</v>
      </c>
      <c r="U71" s="73">
        <v>9.4210965952113899</v>
      </c>
      <c r="V71" s="76">
        <f t="shared" si="10"/>
        <v>2.7178255340334423</v>
      </c>
      <c r="W71" s="76">
        <v>6.0225782522434101E-2</v>
      </c>
      <c r="X71" s="64">
        <v>-13.7054467516</v>
      </c>
      <c r="Y71" s="64">
        <v>-6.9158445694999999</v>
      </c>
      <c r="Z71" s="65">
        <v>23.7803866748567</v>
      </c>
      <c r="AA71" s="62">
        <v>-6.1999999999999904</v>
      </c>
      <c r="AB71" s="111">
        <v>0.39999999999999902</v>
      </c>
      <c r="AC71" s="64">
        <f t="shared" si="11"/>
        <v>-36.006673650719733</v>
      </c>
      <c r="AD71" s="111">
        <v>0.38800671251612556</v>
      </c>
      <c r="AE71" s="109">
        <v>2</v>
      </c>
      <c r="AF71" s="81">
        <v>1.82909181636726E-3</v>
      </c>
      <c r="AG71" s="81"/>
      <c r="AH71" s="51">
        <v>0</v>
      </c>
      <c r="AI71" s="62">
        <v>28.715604531217402</v>
      </c>
      <c r="AJ71" s="64">
        <f t="shared" si="12"/>
        <v>0.21496623373341275</v>
      </c>
      <c r="AK71" s="64">
        <f t="shared" si="13"/>
        <v>29.090829081219734</v>
      </c>
      <c r="AL71" s="64">
        <f t="shared" si="14"/>
        <v>0.21076165849899486</v>
      </c>
      <c r="AM71" s="64">
        <f t="shared" si="15"/>
        <v>-7.8214743230552131</v>
      </c>
      <c r="AN71" s="64">
        <f t="shared" si="16"/>
        <v>-8.9406812074090567</v>
      </c>
      <c r="AO71" s="65">
        <f t="shared" si="17"/>
        <v>-7.2349398890404473</v>
      </c>
      <c r="AP71" s="61">
        <v>1.1703868202151801E-3</v>
      </c>
      <c r="AQ71" s="75">
        <v>6.5870499615207996E-4</v>
      </c>
      <c r="AR71" s="31">
        <v>-7.9204999999999997</v>
      </c>
      <c r="AS71" s="31">
        <v>-6.8036000000000003</v>
      </c>
      <c r="AT71" s="91">
        <v>-6.2186000000000003</v>
      </c>
      <c r="AU71" s="31"/>
      <c r="AV71" s="31"/>
      <c r="AW71" s="32"/>
      <c r="AX71" s="32"/>
      <c r="AY71" s="21"/>
      <c r="AZ71" s="31"/>
      <c r="BA71" s="31"/>
      <c r="BB71" s="31"/>
      <c r="BC71" s="31"/>
      <c r="BD71" s="31"/>
      <c r="BE71" s="31"/>
      <c r="BF71" s="31"/>
      <c r="BG71" s="33"/>
      <c r="BH71" s="32"/>
      <c r="BI71" s="31"/>
      <c r="BJ71" s="31"/>
      <c r="BK71" s="31"/>
    </row>
    <row r="72" spans="1:63" s="30" customFormat="1" x14ac:dyDescent="0.35">
      <c r="A72" s="116" t="s">
        <v>18</v>
      </c>
      <c r="B72" s="115">
        <v>40841.39166666667</v>
      </c>
      <c r="C72" s="115">
        <v>40896.431944444441</v>
      </c>
      <c r="D72" s="115">
        <v>40868.911805555559</v>
      </c>
      <c r="E72" s="65">
        <v>54.136805555555497</v>
      </c>
      <c r="F72" s="70">
        <v>664.07624633430999</v>
      </c>
      <c r="G72" s="73">
        <v>26.5</v>
      </c>
      <c r="H72" s="110"/>
      <c r="I72" s="106">
        <v>0</v>
      </c>
      <c r="J72" s="64"/>
      <c r="K72" s="111"/>
      <c r="L72" s="106">
        <v>0</v>
      </c>
      <c r="M72" s="73">
        <v>630.93074394756502</v>
      </c>
      <c r="N72" s="73">
        <v>80.463397964246695</v>
      </c>
      <c r="O72" s="106">
        <v>3</v>
      </c>
      <c r="P72" s="71">
        <v>6.6028683936402398E-3</v>
      </c>
      <c r="Q72" s="111">
        <v>1.0440427640767301E-3</v>
      </c>
      <c r="R72" s="105">
        <v>3</v>
      </c>
      <c r="S72" s="61">
        <v>9.5720461279895694E-5</v>
      </c>
      <c r="T72" s="64">
        <f t="shared" si="9"/>
        <v>3.9847662636916645</v>
      </c>
      <c r="U72" s="73">
        <v>-0.97354470489397305</v>
      </c>
      <c r="V72" s="76">
        <f t="shared" si="10"/>
        <v>0.60040285186361331</v>
      </c>
      <c r="W72" s="76">
        <v>0.41146271250885302</v>
      </c>
      <c r="X72" s="64">
        <v>-7.0098640769999996</v>
      </c>
      <c r="Y72" s="64">
        <v>-6.6662949243999998</v>
      </c>
      <c r="Z72" s="65">
        <v>24.037649899486699</v>
      </c>
      <c r="AA72" s="62">
        <v>-6.2666666666666604</v>
      </c>
      <c r="AB72" s="111">
        <v>0.205480466765632</v>
      </c>
      <c r="AC72" s="64">
        <f t="shared" si="11"/>
        <v>-36.071340808856803</v>
      </c>
      <c r="AD72" s="111">
        <v>0.19931950099003018</v>
      </c>
      <c r="AE72" s="109">
        <v>3</v>
      </c>
      <c r="AF72" s="81"/>
      <c r="AG72" s="81">
        <v>1.33031859963005E-4</v>
      </c>
      <c r="AH72" s="51">
        <v>3</v>
      </c>
      <c r="AI72" s="62">
        <v>29.9725932352931</v>
      </c>
      <c r="AJ72" s="64">
        <f t="shared" si="12"/>
        <v>0.19861610746950203</v>
      </c>
      <c r="AK72" s="64">
        <f t="shared" si="13"/>
        <v>29.405045884456804</v>
      </c>
      <c r="AL72" s="64">
        <f t="shared" si="14"/>
        <v>0.1953125302231391</v>
      </c>
      <c r="AM72" s="64">
        <f t="shared" si="15"/>
        <v>-7.8362728327534796</v>
      </c>
      <c r="AN72" s="64">
        <f t="shared" si="16"/>
        <v>-8.9475240521443311</v>
      </c>
      <c r="AO72" s="65">
        <f t="shared" si="17"/>
        <v>-7.2438820842614859</v>
      </c>
      <c r="AP72" s="61">
        <v>1.1761694417758901E-3</v>
      </c>
      <c r="AQ72" s="75"/>
      <c r="AR72" s="31"/>
      <c r="AS72" s="31"/>
      <c r="AT72" s="91"/>
      <c r="AU72" s="31"/>
      <c r="AV72" s="31"/>
      <c r="AW72" s="32"/>
      <c r="AX72" s="32"/>
      <c r="AY72" s="21"/>
      <c r="AZ72" s="31"/>
      <c r="BA72" s="31"/>
      <c r="BB72" s="31"/>
      <c r="BC72" s="31"/>
      <c r="BD72" s="31"/>
      <c r="BE72" s="31"/>
      <c r="BF72" s="31"/>
      <c r="BG72" s="33"/>
      <c r="BH72" s="32"/>
      <c r="BI72" s="31"/>
      <c r="BJ72" s="31"/>
      <c r="BK72" s="31"/>
    </row>
    <row r="73" spans="1:63" s="30" customFormat="1" x14ac:dyDescent="0.35">
      <c r="A73" s="116" t="s">
        <v>16</v>
      </c>
      <c r="B73" s="115">
        <v>40841.40625</v>
      </c>
      <c r="C73" s="115">
        <v>40896.444444444445</v>
      </c>
      <c r="D73" s="115">
        <v>40868.925347222219</v>
      </c>
      <c r="E73" s="65">
        <v>54.097916666666599</v>
      </c>
      <c r="F73" s="70">
        <v>664.07624633430999</v>
      </c>
      <c r="G73" s="73">
        <v>26.9</v>
      </c>
      <c r="H73" s="110"/>
      <c r="I73" s="106">
        <v>0</v>
      </c>
      <c r="J73" s="64">
        <v>8.1150000000000002</v>
      </c>
      <c r="K73" s="111"/>
      <c r="L73" s="106">
        <v>0</v>
      </c>
      <c r="M73" s="73">
        <v>55.1666666666666</v>
      </c>
      <c r="N73" s="73">
        <v>13.2303896343434</v>
      </c>
      <c r="O73" s="106">
        <v>3</v>
      </c>
      <c r="P73" s="71">
        <v>8.6639856785873104E-2</v>
      </c>
      <c r="Q73" s="111">
        <v>5.6568012221558297E-3</v>
      </c>
      <c r="R73" s="105">
        <v>3</v>
      </c>
      <c r="S73" s="61">
        <v>2.0201609735433401E-2</v>
      </c>
      <c r="T73" s="64">
        <f t="shared" si="9"/>
        <v>840.97685980256927</v>
      </c>
      <c r="U73" s="73">
        <v>4.1840283065060397</v>
      </c>
      <c r="V73" s="76">
        <f t="shared" si="10"/>
        <v>2.9247840459782743</v>
      </c>
      <c r="W73" s="76">
        <v>6.1431863844322997E-2</v>
      </c>
      <c r="X73" s="64">
        <v>-7.33</v>
      </c>
      <c r="Y73" s="64">
        <v>-6.66</v>
      </c>
      <c r="Z73" s="65">
        <v>24.044139399999999</v>
      </c>
      <c r="AA73" s="62">
        <v>-6.2666666666666604</v>
      </c>
      <c r="AB73" s="111">
        <v>0.32998316455372201</v>
      </c>
      <c r="AC73" s="64">
        <f t="shared" si="11"/>
        <v>-36.071340808856803</v>
      </c>
      <c r="AD73" s="111">
        <v>0.32008920716039424</v>
      </c>
      <c r="AE73" s="109">
        <v>3</v>
      </c>
      <c r="AF73" s="81">
        <v>1.26289088489687E-3</v>
      </c>
      <c r="AG73" s="81">
        <v>0</v>
      </c>
      <c r="AH73" s="51">
        <v>1</v>
      </c>
      <c r="AI73" s="62">
        <v>29.945389658225899</v>
      </c>
      <c r="AJ73" s="64">
        <f t="shared" si="12"/>
        <v>0.19861527966596265</v>
      </c>
      <c r="AK73" s="64">
        <f t="shared" si="13"/>
        <v>29.411340808856803</v>
      </c>
      <c r="AL73" s="64">
        <f t="shared" si="14"/>
        <v>0.1953125302231391</v>
      </c>
      <c r="AM73" s="64">
        <f t="shared" si="15"/>
        <v>-7.9052617457521137</v>
      </c>
      <c r="AN73" s="64">
        <f t="shared" si="16"/>
        <v>-9.027016713620128</v>
      </c>
      <c r="AO73" s="65">
        <f t="shared" si="17"/>
        <v>-7.3207291145628233</v>
      </c>
      <c r="AP73" s="61">
        <v>1.16846620821639E-3</v>
      </c>
      <c r="AQ73" s="75">
        <v>9.4424676680480803E-5</v>
      </c>
      <c r="AR73" s="31">
        <v>-8.9444999999999997</v>
      </c>
      <c r="AS73" s="31">
        <v>-7.82</v>
      </c>
      <c r="AT73" s="91">
        <v>-7.2343999999999999</v>
      </c>
      <c r="AU73" s="31"/>
      <c r="AV73" s="31"/>
      <c r="AW73" s="32"/>
      <c r="AX73" s="32"/>
      <c r="AY73" s="21"/>
      <c r="AZ73" s="31"/>
      <c r="BA73" s="31"/>
      <c r="BB73" s="31"/>
      <c r="BC73" s="31"/>
      <c r="BD73" s="31"/>
      <c r="BE73" s="31"/>
      <c r="BF73" s="31"/>
      <c r="BG73" s="33"/>
      <c r="BH73" s="32"/>
      <c r="BI73" s="31"/>
      <c r="BJ73" s="31"/>
      <c r="BK73" s="31"/>
    </row>
    <row r="74" spans="1:63" s="30" customFormat="1" x14ac:dyDescent="0.35">
      <c r="A74" s="116" t="s">
        <v>17</v>
      </c>
      <c r="B74" s="115">
        <v>40841.412499999999</v>
      </c>
      <c r="C74" s="115">
        <v>40896.445833333331</v>
      </c>
      <c r="D74" s="115">
        <v>40868.929166666669</v>
      </c>
      <c r="E74" s="65">
        <v>54.001388888888798</v>
      </c>
      <c r="F74" s="70">
        <v>664.07624633430999</v>
      </c>
      <c r="G74" s="73">
        <v>26.5</v>
      </c>
      <c r="H74" s="110"/>
      <c r="I74" s="106">
        <v>0</v>
      </c>
      <c r="J74" s="64"/>
      <c r="K74" s="111"/>
      <c r="L74" s="106">
        <v>0</v>
      </c>
      <c r="M74" s="73">
        <v>72.2777777777777</v>
      </c>
      <c r="N74" s="73">
        <v>988.06039526239999</v>
      </c>
      <c r="O74" s="106">
        <v>3</v>
      </c>
      <c r="P74" s="71">
        <v>2.8837660346040701E-2</v>
      </c>
      <c r="Q74" s="111">
        <v>4.6117895544834798E-3</v>
      </c>
      <c r="R74" s="105">
        <v>3</v>
      </c>
      <c r="S74" s="61">
        <v>5.4795812864896296E-3</v>
      </c>
      <c r="T74" s="64">
        <f t="shared" si="9"/>
        <v>228.11058740840033</v>
      </c>
      <c r="U74" s="73">
        <v>-0.90594943357326596</v>
      </c>
      <c r="V74" s="76">
        <f t="shared" si="10"/>
        <v>2.3581454428669093</v>
      </c>
      <c r="W74" s="76">
        <v>0.44639742145890599</v>
      </c>
      <c r="X74" s="64">
        <v>-11.051503611899999</v>
      </c>
      <c r="Y74" s="64">
        <v>-7.2894547395</v>
      </c>
      <c r="Z74" s="65">
        <v>23.395228214502001</v>
      </c>
      <c r="AA74" s="62">
        <v>-6.3</v>
      </c>
      <c r="AB74" s="111">
        <v>0</v>
      </c>
      <c r="AC74" s="64">
        <f t="shared" si="11"/>
        <v>-36.103674387925345</v>
      </c>
      <c r="AD74" s="111">
        <v>0</v>
      </c>
      <c r="AE74" s="109">
        <v>2</v>
      </c>
      <c r="AF74" s="81">
        <v>1.9273952095808301E-3</v>
      </c>
      <c r="AG74" s="81">
        <v>0</v>
      </c>
      <c r="AH74" s="51">
        <v>1</v>
      </c>
      <c r="AI74" s="62">
        <v>29.093526478961799</v>
      </c>
      <c r="AJ74" s="64">
        <f t="shared" si="12"/>
        <v>0.21502116259835424</v>
      </c>
      <c r="AK74" s="64">
        <f t="shared" si="13"/>
        <v>28.814219648425343</v>
      </c>
      <c r="AL74" s="64">
        <f t="shared" si="14"/>
        <v>0.21076165849899486</v>
      </c>
      <c r="AM74" s="64">
        <f t="shared" si="15"/>
        <v>-7.8695535159404244</v>
      </c>
      <c r="AN74" s="64">
        <f t="shared" si="16"/>
        <v>-8.9807674600320979</v>
      </c>
      <c r="AO74" s="65">
        <f t="shared" si="17"/>
        <v>-7.2771826383309417</v>
      </c>
      <c r="AP74" s="61">
        <v>1.1761694417758901E-3</v>
      </c>
      <c r="AQ74" s="75">
        <v>7.5122576780494604E-4</v>
      </c>
      <c r="AR74" s="31">
        <v>-8.4610000000000003</v>
      </c>
      <c r="AS74" s="31">
        <v>-7.3747999999999996</v>
      </c>
      <c r="AT74" s="91">
        <v>-6.7961999999999998</v>
      </c>
      <c r="AU74" s="31"/>
      <c r="AV74" s="31"/>
      <c r="AW74" s="32"/>
      <c r="AX74" s="32"/>
      <c r="AY74" s="21"/>
      <c r="AZ74" s="31"/>
      <c r="BA74" s="31"/>
      <c r="BB74" s="31"/>
      <c r="BC74" s="31"/>
      <c r="BD74" s="31"/>
      <c r="BE74" s="31"/>
      <c r="BF74" s="31"/>
      <c r="BG74" s="33"/>
      <c r="BH74" s="32"/>
      <c r="BI74" s="31"/>
      <c r="BJ74" s="31"/>
      <c r="BK74" s="31"/>
    </row>
    <row r="75" spans="1:63" s="30" customFormat="1" x14ac:dyDescent="0.35">
      <c r="A75" s="116" t="s">
        <v>18</v>
      </c>
      <c r="B75" s="115">
        <v>40897.395138888889</v>
      </c>
      <c r="C75" s="115">
        <v>40966.429861111108</v>
      </c>
      <c r="D75" s="115">
        <v>40931.912499999999</v>
      </c>
      <c r="E75" s="65">
        <v>68.047222222222203</v>
      </c>
      <c r="F75" s="70">
        <v>730.31727379553399</v>
      </c>
      <c r="G75" s="73">
        <v>26.5</v>
      </c>
      <c r="H75" s="110">
        <v>0.44969125210773497</v>
      </c>
      <c r="I75" s="106">
        <v>3</v>
      </c>
      <c r="J75" s="64"/>
      <c r="K75" s="111">
        <v>0.17568911937472501</v>
      </c>
      <c r="L75" s="106">
        <v>3</v>
      </c>
      <c r="M75" s="73">
        <v>6073.4823721900602</v>
      </c>
      <c r="N75" s="73">
        <v>2.3147407395555102</v>
      </c>
      <c r="O75" s="106">
        <v>3</v>
      </c>
      <c r="P75" s="71">
        <v>4.7016484538346696E-3</v>
      </c>
      <c r="Q75" s="111">
        <v>6.8062223724904298E-3</v>
      </c>
      <c r="R75" s="105">
        <v>3</v>
      </c>
      <c r="S75" s="61">
        <v>3.2957994856513598E-4</v>
      </c>
      <c r="T75" s="64">
        <f t="shared" si="9"/>
        <v>13.720149722130746</v>
      </c>
      <c r="U75" s="73">
        <v>4.4012698892609103</v>
      </c>
      <c r="V75" s="76">
        <f t="shared" si="10"/>
        <v>1.1373588506666814</v>
      </c>
      <c r="W75" s="76">
        <v>6.14910668090431E-2</v>
      </c>
      <c r="X75" s="64">
        <v>-5.7977799069999998</v>
      </c>
      <c r="Y75" s="64">
        <v>-5.8281506021</v>
      </c>
      <c r="Z75" s="65">
        <v>24.901701262789</v>
      </c>
      <c r="AA75" s="62">
        <v>-6.5</v>
      </c>
      <c r="AB75" s="111">
        <v>0.141421356237309</v>
      </c>
      <c r="AC75" s="64">
        <f t="shared" si="11"/>
        <v>-36.297675862336554</v>
      </c>
      <c r="AD75" s="111">
        <v>0.13718108878302568</v>
      </c>
      <c r="AE75" s="109">
        <v>3</v>
      </c>
      <c r="AF75" s="81"/>
      <c r="AG75" s="81">
        <v>8.1272950865734001E-5</v>
      </c>
      <c r="AH75" s="51">
        <v>3</v>
      </c>
      <c r="AI75" s="62">
        <v>30.363301678858601</v>
      </c>
      <c r="AJ75" s="64">
        <f t="shared" si="12"/>
        <v>0.19852197455182743</v>
      </c>
      <c r="AK75" s="64">
        <f t="shared" si="13"/>
        <v>30.469525260236555</v>
      </c>
      <c r="AL75" s="64">
        <f t="shared" si="14"/>
        <v>0.1953125302231391</v>
      </c>
      <c r="AM75" s="64">
        <f t="shared" si="15"/>
        <v>-8.0692376150616383</v>
      </c>
      <c r="AN75" s="64">
        <f t="shared" si="16"/>
        <v>-9.1802279073581303</v>
      </c>
      <c r="AO75" s="65">
        <f t="shared" si="17"/>
        <v>-7.4769859627469941</v>
      </c>
      <c r="AP75" s="61">
        <v>5.5317241028426901E-4</v>
      </c>
      <c r="AQ75" s="75"/>
      <c r="AR75" s="31"/>
      <c r="AS75" s="31"/>
      <c r="AT75" s="91"/>
      <c r="AU75" s="31"/>
      <c r="AV75" s="31"/>
      <c r="AW75" s="32"/>
      <c r="AX75" s="32"/>
      <c r="AY75" s="21"/>
      <c r="AZ75" s="31"/>
      <c r="BA75" s="31"/>
      <c r="BB75" s="31"/>
      <c r="BC75" s="31"/>
      <c r="BD75" s="31"/>
      <c r="BE75" s="31"/>
      <c r="BF75" s="31"/>
      <c r="BG75" s="33"/>
      <c r="BH75" s="32"/>
      <c r="BI75" s="31"/>
      <c r="BJ75" s="31"/>
      <c r="BK75" s="31"/>
    </row>
    <row r="76" spans="1:63" s="30" customFormat="1" x14ac:dyDescent="0.35">
      <c r="A76" s="116" t="s">
        <v>17</v>
      </c>
      <c r="B76" s="115">
        <v>40897.411111111112</v>
      </c>
      <c r="C76" s="115">
        <v>40966.408333333333</v>
      </c>
      <c r="D76" s="115">
        <v>40931.909722222219</v>
      </c>
      <c r="E76" s="65">
        <v>68.004166666666606</v>
      </c>
      <c r="F76" s="70">
        <v>730.65882352941105</v>
      </c>
      <c r="G76" s="73">
        <v>26.5</v>
      </c>
      <c r="H76" s="110">
        <v>0</v>
      </c>
      <c r="I76" s="106">
        <v>1</v>
      </c>
      <c r="J76" s="64"/>
      <c r="K76" s="111">
        <v>0</v>
      </c>
      <c r="L76" s="106">
        <v>1</v>
      </c>
      <c r="M76" s="73">
        <v>82.1666666666666</v>
      </c>
      <c r="N76" s="73">
        <v>5.10325483162885</v>
      </c>
      <c r="O76" s="106">
        <v>3</v>
      </c>
      <c r="P76" s="71">
        <v>5.4845036101984997E-2</v>
      </c>
      <c r="Q76" s="111">
        <v>3.3108688388562299E-3</v>
      </c>
      <c r="R76" s="105">
        <v>3</v>
      </c>
      <c r="S76" s="61">
        <v>4.7412830096195697E-3</v>
      </c>
      <c r="T76" s="64">
        <f t="shared" si="9"/>
        <v>197.37582049570258</v>
      </c>
      <c r="U76" s="73">
        <v>4.7852054768622301</v>
      </c>
      <c r="V76" s="76">
        <f t="shared" si="10"/>
        <v>2.2952939483919828</v>
      </c>
      <c r="W76" s="76">
        <v>6.1253657067688899E-2</v>
      </c>
      <c r="X76" s="64">
        <v>-11.3124306767</v>
      </c>
      <c r="Y76" s="64">
        <v>-7.5110540585000001</v>
      </c>
      <c r="Z76" s="65">
        <v>23.166779260551699</v>
      </c>
      <c r="AA76" s="62">
        <v>-6.5</v>
      </c>
      <c r="AB76" s="111">
        <v>8.1649658092772304E-2</v>
      </c>
      <c r="AC76" s="64">
        <f t="shared" si="11"/>
        <v>-36.297675862336554</v>
      </c>
      <c r="AD76" s="111">
        <v>7.9201538536605817E-2</v>
      </c>
      <c r="AE76" s="109">
        <v>3</v>
      </c>
      <c r="AF76" s="81">
        <v>2.0270708582834302E-3</v>
      </c>
      <c r="AG76" s="81">
        <v>3.6831387745143698E-5</v>
      </c>
      <c r="AH76" s="51">
        <v>3</v>
      </c>
      <c r="AI76" s="62">
        <v>28.887041609074899</v>
      </c>
      <c r="AJ76" s="64">
        <f t="shared" si="12"/>
        <v>0.19874326773701526</v>
      </c>
      <c r="AK76" s="64">
        <f t="shared" si="13"/>
        <v>28.786621803836553</v>
      </c>
      <c r="AL76" s="64">
        <f t="shared" si="14"/>
        <v>0.1953125302231391</v>
      </c>
      <c r="AM76" s="64">
        <f t="shared" si="15"/>
        <v>-8.0692376150616383</v>
      </c>
      <c r="AN76" s="64">
        <f t="shared" si="16"/>
        <v>-9.1802279073581303</v>
      </c>
      <c r="AO76" s="65">
        <f t="shared" si="17"/>
        <v>-7.4769859627469941</v>
      </c>
      <c r="AP76" s="61">
        <v>5.5317241028426901E-4</v>
      </c>
      <c r="AQ76" s="75">
        <v>1.4738984479991601E-3</v>
      </c>
      <c r="AR76" s="31">
        <v>-8.2037999999999993</v>
      </c>
      <c r="AS76" s="31">
        <v>-7.1585000000000001</v>
      </c>
      <c r="AT76" s="91">
        <v>-6.6016000000000004</v>
      </c>
      <c r="AU76" s="31"/>
      <c r="AV76" s="31"/>
      <c r="AW76" s="32"/>
      <c r="AX76" s="32"/>
      <c r="AY76" s="21"/>
      <c r="AZ76" s="31"/>
      <c r="BA76" s="31"/>
      <c r="BB76" s="31"/>
      <c r="BC76" s="31"/>
      <c r="BD76" s="31"/>
      <c r="BE76" s="31"/>
      <c r="BF76" s="31"/>
      <c r="BG76" s="33"/>
      <c r="BH76" s="32"/>
      <c r="BI76" s="31"/>
      <c r="BJ76" s="31"/>
      <c r="BK76" s="31"/>
    </row>
    <row r="77" spans="1:63" s="30" customFormat="1" x14ac:dyDescent="0.35">
      <c r="A77" s="116" t="s">
        <v>16</v>
      </c>
      <c r="B77" s="115">
        <v>40897.411805555559</v>
      </c>
      <c r="C77" s="115">
        <v>40966.409722222219</v>
      </c>
      <c r="D77" s="115">
        <v>40931.910763888889</v>
      </c>
      <c r="E77" s="65">
        <v>68.015277777777698</v>
      </c>
      <c r="F77" s="70">
        <v>730.65882352941105</v>
      </c>
      <c r="G77" s="73">
        <v>27.2</v>
      </c>
      <c r="H77" s="110">
        <v>0.3</v>
      </c>
      <c r="I77" s="106">
        <v>2</v>
      </c>
      <c r="J77" s="64">
        <v>8.42</v>
      </c>
      <c r="K77" s="111">
        <v>7.0000000000000201E-2</v>
      </c>
      <c r="L77" s="106">
        <v>2</v>
      </c>
      <c r="M77" s="73">
        <v>56</v>
      </c>
      <c r="N77" s="73">
        <v>4.2477299674700602</v>
      </c>
      <c r="O77" s="106">
        <v>3</v>
      </c>
      <c r="P77" s="71">
        <v>9.6509793021244905E-2</v>
      </c>
      <c r="Q77" s="111">
        <v>4.3899660774454598E-2</v>
      </c>
      <c r="R77" s="105">
        <v>3</v>
      </c>
      <c r="S77" s="61">
        <v>2.5844928631230299E-3</v>
      </c>
      <c r="T77" s="64">
        <f t="shared" si="9"/>
        <v>107.59037129595988</v>
      </c>
      <c r="U77" s="73">
        <v>21.6576716322087</v>
      </c>
      <c r="V77" s="76">
        <f t="shared" si="10"/>
        <v>2.0317734062732575</v>
      </c>
      <c r="W77" s="76">
        <v>6.0051621091918299E-2</v>
      </c>
      <c r="X77" s="64">
        <v>-7.85</v>
      </c>
      <c r="Y77" s="64">
        <v>-6.64</v>
      </c>
      <c r="Z77" s="65">
        <v>24.0647576</v>
      </c>
      <c r="AA77" s="62">
        <v>-5.6666666666666599</v>
      </c>
      <c r="AB77" s="111">
        <v>0.205480466765632</v>
      </c>
      <c r="AC77" s="64">
        <f t="shared" si="11"/>
        <v>-35.48933638562319</v>
      </c>
      <c r="AD77" s="111">
        <v>0.19931950099003018</v>
      </c>
      <c r="AE77" s="109">
        <v>3</v>
      </c>
      <c r="AF77" s="81">
        <v>1.20333790751829E-3</v>
      </c>
      <c r="AG77" s="81">
        <v>6.8966209180067694E-5</v>
      </c>
      <c r="AH77" s="51">
        <v>3</v>
      </c>
      <c r="AI77" s="62">
        <v>29.6637076204861</v>
      </c>
      <c r="AJ77" s="64">
        <f t="shared" si="12"/>
        <v>0.19857163156391813</v>
      </c>
      <c r="AK77" s="64">
        <f t="shared" si="13"/>
        <v>28.849336385623189</v>
      </c>
      <c r="AL77" s="64">
        <f t="shared" si="14"/>
        <v>0.1953125302231391</v>
      </c>
      <c r="AM77" s="64">
        <f t="shared" si="15"/>
        <v>-7.3579002260759125</v>
      </c>
      <c r="AN77" s="64">
        <f t="shared" si="16"/>
        <v>-8.4881956544963941</v>
      </c>
      <c r="AO77" s="65">
        <f t="shared" si="17"/>
        <v>-6.7788973124444283</v>
      </c>
      <c r="AP77" s="61">
        <v>5.4699617620110601E-4</v>
      </c>
      <c r="AQ77" s="75">
        <v>6.5634173131719003E-4</v>
      </c>
      <c r="AR77" s="31">
        <v>-8.4593000000000007</v>
      </c>
      <c r="AS77" s="31">
        <v>-7.3639999999999999</v>
      </c>
      <c r="AT77" s="91">
        <v>-6.8033000000000001</v>
      </c>
      <c r="AU77" s="31"/>
      <c r="AV77" s="31"/>
      <c r="AW77" s="32"/>
      <c r="AX77" s="32"/>
      <c r="AY77" s="21"/>
      <c r="AZ77" s="31"/>
      <c r="BA77" s="31"/>
      <c r="BB77" s="31"/>
      <c r="BC77" s="31"/>
      <c r="BD77" s="31"/>
      <c r="BE77" s="31"/>
      <c r="BF77" s="31"/>
      <c r="BG77" s="33"/>
      <c r="BH77" s="32"/>
      <c r="BI77" s="31"/>
      <c r="BJ77" s="31"/>
      <c r="BK77" s="31"/>
    </row>
    <row r="78" spans="1:63" s="30" customFormat="1" x14ac:dyDescent="0.35">
      <c r="A78" s="116" t="s">
        <v>18</v>
      </c>
      <c r="B78" s="115">
        <v>40967.416666666664</v>
      </c>
      <c r="C78" s="115">
        <v>41022.401388888888</v>
      </c>
      <c r="D78" s="115">
        <v>40994.90902777778</v>
      </c>
      <c r="E78" s="65">
        <v>53.968055555555502</v>
      </c>
      <c r="F78" s="70">
        <v>516.29247572815495</v>
      </c>
      <c r="G78" s="73">
        <v>26.5</v>
      </c>
      <c r="H78" s="110"/>
      <c r="I78" s="106">
        <v>0</v>
      </c>
      <c r="J78" s="64"/>
      <c r="K78" s="111"/>
      <c r="L78" s="106">
        <v>0</v>
      </c>
      <c r="M78" s="73">
        <v>2177.12287543619</v>
      </c>
      <c r="N78" s="73">
        <v>6.5</v>
      </c>
      <c r="O78" s="106">
        <v>2</v>
      </c>
      <c r="P78" s="71">
        <v>4.3677824878766798E-3</v>
      </c>
      <c r="Q78" s="111">
        <v>9.0496202333411602E-2</v>
      </c>
      <c r="R78" s="105">
        <v>2</v>
      </c>
      <c r="S78" s="61">
        <v>4.2098978305066601E-4</v>
      </c>
      <c r="T78" s="64">
        <f t="shared" si="9"/>
        <v>17.52546803920913</v>
      </c>
      <c r="U78" s="73">
        <v>24.3044226198883</v>
      </c>
      <c r="V78" s="76">
        <f t="shared" si="10"/>
        <v>1.2436696251626089</v>
      </c>
      <c r="W78" s="76">
        <v>6.0196887752363697E-2</v>
      </c>
      <c r="X78" s="64">
        <v>-7.7878513654999999</v>
      </c>
      <c r="Y78" s="64">
        <v>-6.1936485812999997</v>
      </c>
      <c r="Z78" s="65">
        <v>24.524905741051999</v>
      </c>
      <c r="AA78" s="62">
        <v>-6.3</v>
      </c>
      <c r="AB78" s="111">
        <v>0.1</v>
      </c>
      <c r="AC78" s="64">
        <f t="shared" si="11"/>
        <v>-36.103674387925345</v>
      </c>
      <c r="AD78" s="111">
        <v>9.700167812903164E-2</v>
      </c>
      <c r="AE78" s="109">
        <v>2</v>
      </c>
      <c r="AF78" s="81">
        <v>1.50255439121756E-3</v>
      </c>
      <c r="AG78" s="81">
        <v>8.3820009948549004E-5</v>
      </c>
      <c r="AH78" s="51">
        <v>6</v>
      </c>
      <c r="AI78" s="62">
        <v>30.297373945496599</v>
      </c>
      <c r="AJ78" s="64">
        <f t="shared" si="12"/>
        <v>0.21488798214907354</v>
      </c>
      <c r="AK78" s="64">
        <f t="shared" si="13"/>
        <v>29.910025806625345</v>
      </c>
      <c r="AL78" s="64">
        <f t="shared" si="14"/>
        <v>0.21076165849899486</v>
      </c>
      <c r="AM78" s="64">
        <f t="shared" si="15"/>
        <v>-7.8695535159404244</v>
      </c>
      <c r="AN78" s="64">
        <f t="shared" si="16"/>
        <v>-8.9807674600320979</v>
      </c>
      <c r="AO78" s="65">
        <f t="shared" si="17"/>
        <v>-7.2771826383309417</v>
      </c>
      <c r="AP78" s="61">
        <v>5.5317241028426901E-4</v>
      </c>
      <c r="AQ78" s="75">
        <v>9.49381980933295E-4</v>
      </c>
      <c r="AR78" s="31">
        <v>-7.3579999999999997</v>
      </c>
      <c r="AS78" s="31">
        <v>-6.4513999999999996</v>
      </c>
      <c r="AT78" s="91">
        <v>-5.9684999999999997</v>
      </c>
      <c r="AU78" s="31"/>
      <c r="AV78" s="31"/>
      <c r="AW78" s="32"/>
      <c r="AX78" s="32"/>
      <c r="AY78" s="21"/>
      <c r="AZ78" s="31"/>
      <c r="BA78" s="31"/>
      <c r="BB78" s="31"/>
      <c r="BC78" s="31"/>
      <c r="BD78" s="31"/>
      <c r="BE78" s="31"/>
      <c r="BF78" s="31"/>
      <c r="BG78" s="33"/>
      <c r="BH78" s="32"/>
      <c r="BI78" s="31"/>
      <c r="BJ78" s="31"/>
      <c r="BK78" s="31"/>
    </row>
    <row r="79" spans="1:63" s="30" customFormat="1" x14ac:dyDescent="0.35">
      <c r="A79" s="116" t="s">
        <v>16</v>
      </c>
      <c r="B79" s="115">
        <v>40967.426388888889</v>
      </c>
      <c r="C79" s="115">
        <v>41022.427083333336</v>
      </c>
      <c r="D79" s="115">
        <v>40994.926736111112</v>
      </c>
      <c r="E79" s="65">
        <v>53.954166666666602</v>
      </c>
      <c r="F79" s="70">
        <v>516.22572815533897</v>
      </c>
      <c r="G79" s="73">
        <v>26.5</v>
      </c>
      <c r="H79" s="110"/>
      <c r="I79" s="106">
        <v>0</v>
      </c>
      <c r="J79" s="64"/>
      <c r="K79" s="111"/>
      <c r="L79" s="106">
        <v>0</v>
      </c>
      <c r="M79" s="73">
        <v>1867.45744691086</v>
      </c>
      <c r="N79" s="73">
        <v>3.6666666666666701</v>
      </c>
      <c r="O79" s="106">
        <v>2</v>
      </c>
      <c r="P79" s="71">
        <v>2.8608701211894998E-2</v>
      </c>
      <c r="Q79" s="111">
        <v>1.7588042487526501E-3</v>
      </c>
      <c r="R79" s="105">
        <v>2</v>
      </c>
      <c r="S79" s="61">
        <v>5.1525214302287503E-5</v>
      </c>
      <c r="T79" s="64">
        <f t="shared" si="9"/>
        <v>2.144953471137955</v>
      </c>
      <c r="U79" s="73">
        <v>9.0215690827029107</v>
      </c>
      <c r="V79" s="76">
        <f t="shared" si="10"/>
        <v>0.33141787579943588</v>
      </c>
      <c r="W79" s="76">
        <v>6.0298989510888502E-2</v>
      </c>
      <c r="X79" s="64">
        <v>-8.07</v>
      </c>
      <c r="Y79" s="64">
        <v>-7.21</v>
      </c>
      <c r="Z79" s="65">
        <v>23.4771389</v>
      </c>
      <c r="AA79" s="62">
        <v>-6.5</v>
      </c>
      <c r="AB79" s="111">
        <v>9.9999999999999603E-2</v>
      </c>
      <c r="AC79" s="64">
        <f t="shared" si="11"/>
        <v>-36.297675862336554</v>
      </c>
      <c r="AD79" s="111">
        <v>9.7001678129031252E-2</v>
      </c>
      <c r="AE79" s="109">
        <v>2</v>
      </c>
      <c r="AF79" s="81">
        <v>8.8155713572854195E-4</v>
      </c>
      <c r="AG79" s="81">
        <v>3.2711826347305299E-5</v>
      </c>
      <c r="AH79" s="51">
        <v>2</v>
      </c>
      <c r="AI79" s="62">
        <v>28.720970358544498</v>
      </c>
      <c r="AJ79" s="64">
        <f t="shared" si="12"/>
        <v>0.21503046073353346</v>
      </c>
      <c r="AK79" s="64">
        <f t="shared" si="13"/>
        <v>29.087675862336553</v>
      </c>
      <c r="AL79" s="64">
        <f t="shared" si="14"/>
        <v>0.21076165849899486</v>
      </c>
      <c r="AM79" s="64">
        <f t="shared" si="15"/>
        <v>-8.0692376150616383</v>
      </c>
      <c r="AN79" s="64">
        <f t="shared" si="16"/>
        <v>-9.1802279073581303</v>
      </c>
      <c r="AO79" s="65">
        <f t="shared" si="17"/>
        <v>-7.4769859627469941</v>
      </c>
      <c r="AP79" s="61">
        <v>5.5317241028426901E-4</v>
      </c>
      <c r="AQ79" s="75">
        <v>3.2838472544427299E-4</v>
      </c>
      <c r="AR79" s="31">
        <v>-7.5658000000000003</v>
      </c>
      <c r="AS79" s="31">
        <v>-6.5457000000000001</v>
      </c>
      <c r="AT79" s="91">
        <v>-6.0023</v>
      </c>
      <c r="AU79" s="31"/>
      <c r="AV79" s="31"/>
      <c r="AW79" s="32"/>
      <c r="AX79" s="32"/>
      <c r="AY79" s="21"/>
      <c r="AZ79" s="31"/>
      <c r="BA79" s="31"/>
      <c r="BB79" s="31"/>
      <c r="BC79" s="31"/>
      <c r="BD79" s="31"/>
      <c r="BE79" s="31"/>
      <c r="BF79" s="31"/>
      <c r="BG79" s="33"/>
      <c r="BH79" s="32"/>
      <c r="BI79" s="31"/>
      <c r="BJ79" s="31"/>
      <c r="BK79" s="31"/>
    </row>
    <row r="80" spans="1:63" s="30" customFormat="1" x14ac:dyDescent="0.35">
      <c r="A80" s="116" t="s">
        <v>15</v>
      </c>
      <c r="B80" s="115">
        <v>40967.440972222219</v>
      </c>
      <c r="C80" s="115">
        <v>41022.445138888892</v>
      </c>
      <c r="D80" s="115">
        <v>40994.943055555559</v>
      </c>
      <c r="E80" s="65">
        <v>54.029861111111103</v>
      </c>
      <c r="F80" s="70">
        <v>516.22572815533897</v>
      </c>
      <c r="G80" s="73">
        <v>26.9</v>
      </c>
      <c r="H80" s="110">
        <v>0.29439202887759403</v>
      </c>
      <c r="I80" s="106">
        <v>3</v>
      </c>
      <c r="J80" s="64">
        <v>8.41</v>
      </c>
      <c r="K80" s="111">
        <v>6.1282587702833499E-2</v>
      </c>
      <c r="L80" s="106">
        <v>3</v>
      </c>
      <c r="M80" s="73">
        <v>15.8333333333333</v>
      </c>
      <c r="N80" s="73">
        <v>2.60460181549578</v>
      </c>
      <c r="O80" s="106">
        <v>3</v>
      </c>
      <c r="P80" s="71">
        <v>0.23923470379929701</v>
      </c>
      <c r="Q80" s="111">
        <v>4.1419962078824001E-2</v>
      </c>
      <c r="R80" s="105">
        <v>3</v>
      </c>
      <c r="S80" s="61">
        <v>9.7381334909965103E-3</v>
      </c>
      <c r="T80" s="64">
        <f t="shared" si="9"/>
        <v>405.39071048541769</v>
      </c>
      <c r="U80" s="73">
        <v>33.528905120061196</v>
      </c>
      <c r="V80" s="76">
        <f t="shared" si="10"/>
        <v>2.6078737926274727</v>
      </c>
      <c r="W80" s="76">
        <v>6.0022421027415597E-2</v>
      </c>
      <c r="X80" s="64">
        <v>-12.1231660388999</v>
      </c>
      <c r="Y80" s="64">
        <v>-6.7421622466500004</v>
      </c>
      <c r="Z80" s="65">
        <v>23.959437518306</v>
      </c>
      <c r="AA80" s="62">
        <v>-6.0666666666666602</v>
      </c>
      <c r="AB80" s="111">
        <v>4.7140452079103001E-2</v>
      </c>
      <c r="AC80" s="64">
        <f t="shared" si="11"/>
        <v>-35.877339334445601</v>
      </c>
      <c r="AD80" s="111">
        <v>4.5727029594341891E-2</v>
      </c>
      <c r="AE80" s="109">
        <v>3</v>
      </c>
      <c r="AF80" s="81">
        <v>1.8254085994677299E-3</v>
      </c>
      <c r="AG80" s="81">
        <v>2.4279316367265399E-5</v>
      </c>
      <c r="AH80" s="51">
        <v>2</v>
      </c>
      <c r="AI80" s="62">
        <v>29.0915467357176</v>
      </c>
      <c r="AJ80" s="64">
        <f t="shared" si="12"/>
        <v>0.19861240614917128</v>
      </c>
      <c r="AK80" s="64">
        <f t="shared" si="13"/>
        <v>29.135177087795601</v>
      </c>
      <c r="AL80" s="64">
        <f t="shared" si="14"/>
        <v>0.1953125302231391</v>
      </c>
      <c r="AM80" s="64">
        <f t="shared" si="15"/>
        <v>-7.7055915314248296</v>
      </c>
      <c r="AN80" s="64">
        <f t="shared" si="16"/>
        <v>-8.8275722650854505</v>
      </c>
      <c r="AO80" s="65">
        <f t="shared" si="17"/>
        <v>-7.1209412564751347</v>
      </c>
      <c r="AP80" s="61">
        <v>5.4963381617939295E-4</v>
      </c>
      <c r="AQ80" s="75">
        <v>1.2757747832883299E-3</v>
      </c>
      <c r="AR80" s="31">
        <v>-8.077</v>
      </c>
      <c r="AS80" s="31">
        <v>-6.9672000000000001</v>
      </c>
      <c r="AT80" s="91">
        <v>-6.3891999999999998</v>
      </c>
      <c r="AU80" s="31"/>
      <c r="AV80" s="31"/>
      <c r="AW80" s="32"/>
      <c r="AX80" s="32"/>
      <c r="AY80" s="21"/>
      <c r="AZ80" s="31"/>
      <c r="BA80" s="31"/>
      <c r="BB80" s="31"/>
      <c r="BC80" s="31"/>
      <c r="BD80" s="31"/>
      <c r="BE80" s="31"/>
      <c r="BF80" s="31"/>
      <c r="BG80" s="33"/>
      <c r="BH80" s="32"/>
      <c r="BI80" s="31"/>
      <c r="BJ80" s="31"/>
      <c r="BK80" s="31"/>
    </row>
    <row r="81" spans="1:63" s="30" customFormat="1" x14ac:dyDescent="0.35">
      <c r="A81" s="116" t="s">
        <v>17</v>
      </c>
      <c r="B81" s="115">
        <v>40967.538888888892</v>
      </c>
      <c r="C81" s="115">
        <v>41022.425000000003</v>
      </c>
      <c r="D81" s="115">
        <v>40994.981944444444</v>
      </c>
      <c r="E81" s="65">
        <v>53.348611111111097</v>
      </c>
      <c r="F81" s="70">
        <v>516.13746958637398</v>
      </c>
      <c r="G81" s="73">
        <v>26.5</v>
      </c>
      <c r="H81" s="110"/>
      <c r="I81" s="106">
        <v>0</v>
      </c>
      <c r="J81" s="64"/>
      <c r="K81" s="111"/>
      <c r="L81" s="106">
        <v>0</v>
      </c>
      <c r="M81" s="73">
        <v>92.5</v>
      </c>
      <c r="N81" s="73">
        <v>0</v>
      </c>
      <c r="O81" s="106">
        <v>1</v>
      </c>
      <c r="P81" s="71">
        <v>4.8735325474359097E-2</v>
      </c>
      <c r="Q81" s="111">
        <v>0</v>
      </c>
      <c r="R81" s="105">
        <v>1</v>
      </c>
      <c r="S81" s="61">
        <v>3.25612975449753E-3</v>
      </c>
      <c r="T81" s="64">
        <f t="shared" si="9"/>
        <v>135.5500780338333</v>
      </c>
      <c r="U81" s="73">
        <v>1.7981127388409901</v>
      </c>
      <c r="V81" s="76">
        <f t="shared" si="10"/>
        <v>2.1320997719323911</v>
      </c>
      <c r="W81" s="76">
        <v>6.9699773939148502E-2</v>
      </c>
      <c r="X81" s="64">
        <v>-10.848071795999999</v>
      </c>
      <c r="Y81" s="64">
        <v>-7.5076162066999999</v>
      </c>
      <c r="Z81" s="65">
        <v>23.1703233763509</v>
      </c>
      <c r="AA81" s="62">
        <v>-5.25</v>
      </c>
      <c r="AB81" s="111">
        <v>1.45086181285469</v>
      </c>
      <c r="AC81" s="64">
        <f t="shared" si="11"/>
        <v>-35.085166647266519</v>
      </c>
      <c r="AD81" s="111">
        <v>1.4073603058023396</v>
      </c>
      <c r="AE81" s="109">
        <v>3</v>
      </c>
      <c r="AF81" s="81"/>
      <c r="AG81" s="81">
        <v>1.5900099800399199E-4</v>
      </c>
      <c r="AH81" s="51">
        <v>2</v>
      </c>
      <c r="AI81" s="62">
        <v>29.259441097102901</v>
      </c>
      <c r="AJ81" s="64">
        <f t="shared" si="12"/>
        <v>0.19865743038226735</v>
      </c>
      <c r="AK81" s="64">
        <f t="shared" si="13"/>
        <v>27.577550440566519</v>
      </c>
      <c r="AL81" s="64">
        <f t="shared" si="14"/>
        <v>0.1953125302231391</v>
      </c>
      <c r="AM81" s="64">
        <f t="shared" si="15"/>
        <v>-6.8212119955536537</v>
      </c>
      <c r="AN81" s="64">
        <f t="shared" si="16"/>
        <v>-7.9336001115698309</v>
      </c>
      <c r="AO81" s="65">
        <f t="shared" si="17"/>
        <v>-6.2282151851460412</v>
      </c>
      <c r="AP81" s="61">
        <v>5.5317241028426901E-4</v>
      </c>
      <c r="AQ81" s="75"/>
      <c r="AR81" s="31"/>
      <c r="AS81" s="31"/>
      <c r="AT81" s="91"/>
      <c r="AU81" s="31"/>
      <c r="AV81" s="31"/>
      <c r="AW81" s="32"/>
      <c r="AX81" s="32"/>
      <c r="AY81" s="21"/>
      <c r="AZ81" s="31"/>
      <c r="BA81" s="31"/>
      <c r="BB81" s="31"/>
      <c r="BC81" s="31"/>
      <c r="BD81" s="31"/>
      <c r="BE81" s="31"/>
      <c r="BF81" s="31"/>
      <c r="BG81" s="33"/>
      <c r="BH81" s="32"/>
      <c r="BI81" s="31"/>
      <c r="BJ81" s="31"/>
      <c r="BK81" s="31"/>
    </row>
    <row r="82" spans="1:63" s="30" customFormat="1" x14ac:dyDescent="0.35">
      <c r="A82" s="116" t="s">
        <v>15</v>
      </c>
      <c r="B82" s="115">
        <v>41023.39166666667</v>
      </c>
      <c r="C82" s="115">
        <v>41088.449305555558</v>
      </c>
      <c r="D82" s="115">
        <v>41055.920486111114</v>
      </c>
      <c r="E82" s="65">
        <v>65.081944444444403</v>
      </c>
      <c r="F82" s="70">
        <v>743.987804878048</v>
      </c>
      <c r="G82" s="73">
        <v>26.85</v>
      </c>
      <c r="H82" s="110"/>
      <c r="I82" s="106">
        <v>0</v>
      </c>
      <c r="J82" s="64">
        <v>8.3149999999999995</v>
      </c>
      <c r="K82" s="111"/>
      <c r="L82" s="106">
        <v>0</v>
      </c>
      <c r="M82" s="73">
        <v>21.9166666666666</v>
      </c>
      <c r="N82" s="73">
        <v>22.25</v>
      </c>
      <c r="O82" s="106">
        <v>2</v>
      </c>
      <c r="P82" s="71">
        <v>0.166018262670584</v>
      </c>
      <c r="Q82" s="111">
        <v>8.4318256309406699E-3</v>
      </c>
      <c r="R82" s="105">
        <v>2</v>
      </c>
      <c r="S82" s="61">
        <v>4.7832006658273104E-3</v>
      </c>
      <c r="T82" s="64">
        <f t="shared" si="9"/>
        <v>199.12081900569947</v>
      </c>
      <c r="U82" s="73">
        <v>2.3343216123650401</v>
      </c>
      <c r="V82" s="76">
        <f t="shared" si="10"/>
        <v>2.2991166699048984</v>
      </c>
      <c r="W82" s="76">
        <v>6.49913770231592E-2</v>
      </c>
      <c r="X82" s="64">
        <v>-13.1673958274</v>
      </c>
      <c r="Y82" s="64">
        <v>-7.0629166385</v>
      </c>
      <c r="Z82" s="65">
        <v>23.628768608203899</v>
      </c>
      <c r="AA82" s="62">
        <v>-5.3</v>
      </c>
      <c r="AB82" s="111">
        <v>0.2</v>
      </c>
      <c r="AC82" s="64">
        <f t="shared" si="11"/>
        <v>-35.133667015869321</v>
      </c>
      <c r="AD82" s="111">
        <v>0.19400335625806328</v>
      </c>
      <c r="AE82" s="109">
        <v>2</v>
      </c>
      <c r="AF82" s="81">
        <v>1.8947047155688599E-3</v>
      </c>
      <c r="AG82" s="81">
        <v>1.12722554890219E-4</v>
      </c>
      <c r="AH82" s="51">
        <v>2</v>
      </c>
      <c r="AI82" s="62">
        <v>29.170815552705101</v>
      </c>
      <c r="AJ82" s="64">
        <f t="shared" si="12"/>
        <v>0.21489890500229508</v>
      </c>
      <c r="AK82" s="64">
        <f t="shared" si="13"/>
        <v>28.070750377369322</v>
      </c>
      <c r="AL82" s="64">
        <f t="shared" si="14"/>
        <v>0.21076165849899486</v>
      </c>
      <c r="AM82" s="64">
        <f t="shared" si="15"/>
        <v>-6.9315673733244694</v>
      </c>
      <c r="AN82" s="64">
        <f t="shared" si="16"/>
        <v>-8.0531009164001262</v>
      </c>
      <c r="AO82" s="65">
        <f t="shared" si="17"/>
        <v>-6.345484120516403</v>
      </c>
      <c r="AP82" s="61">
        <v>5.5007477815509397E-4</v>
      </c>
      <c r="AQ82" s="75">
        <v>1.3446299374137601E-3</v>
      </c>
      <c r="AR82" s="31">
        <v>-8.4303000000000008</v>
      </c>
      <c r="AS82" s="31">
        <v>-7.3276000000000003</v>
      </c>
      <c r="AT82" s="91">
        <v>-6.7516999999999996</v>
      </c>
      <c r="AU82" s="31"/>
      <c r="AV82" s="31"/>
      <c r="AW82" s="32"/>
      <c r="AX82" s="32"/>
      <c r="AY82" s="21"/>
      <c r="AZ82" s="31"/>
      <c r="BA82" s="31"/>
      <c r="BB82" s="31"/>
      <c r="BC82" s="31"/>
      <c r="BD82" s="31"/>
      <c r="BE82" s="31"/>
      <c r="BF82" s="31"/>
      <c r="BG82" s="33"/>
      <c r="BH82" s="32"/>
      <c r="BI82" s="31"/>
      <c r="BJ82" s="31"/>
      <c r="BK82" s="31"/>
    </row>
    <row r="83" spans="1:63" s="30" customFormat="1" x14ac:dyDescent="0.35">
      <c r="A83" s="116" t="s">
        <v>18</v>
      </c>
      <c r="B83" s="115">
        <v>41023.404861111114</v>
      </c>
      <c r="C83" s="115">
        <v>41088.413888888892</v>
      </c>
      <c r="D83" s="115">
        <v>41055.909375000003</v>
      </c>
      <c r="E83" s="65">
        <v>64.031944444444406</v>
      </c>
      <c r="F83" s="70">
        <v>744.80440097799499</v>
      </c>
      <c r="G83" s="73">
        <v>26.5</v>
      </c>
      <c r="H83" s="110">
        <v>0.20000000000000101</v>
      </c>
      <c r="I83" s="106">
        <v>2</v>
      </c>
      <c r="J83" s="64"/>
      <c r="K83" s="111">
        <v>5.9999999999999602E-2</v>
      </c>
      <c r="L83" s="106">
        <v>2</v>
      </c>
      <c r="M83" s="73">
        <v>1789.79908531364</v>
      </c>
      <c r="N83" s="73">
        <v>0.5</v>
      </c>
      <c r="O83" s="106">
        <v>2</v>
      </c>
      <c r="P83" s="71">
        <v>2.5526962288953199E-3</v>
      </c>
      <c r="Q83" s="111">
        <v>4.6271238082098001E-2</v>
      </c>
      <c r="R83" s="105">
        <v>2</v>
      </c>
      <c r="S83" s="61">
        <v>1.10882155174191E-4</v>
      </c>
      <c r="T83" s="64">
        <f t="shared" si="9"/>
        <v>4.6159354570133129</v>
      </c>
      <c r="U83" s="73">
        <v>3.7437885715567898</v>
      </c>
      <c r="V83" s="76">
        <f t="shared" si="10"/>
        <v>0.6642597276045783</v>
      </c>
      <c r="W83" s="76">
        <v>6.1804504759998699E-2</v>
      </c>
      <c r="X83" s="64">
        <v>-8.9014163828999902</v>
      </c>
      <c r="Y83" s="64">
        <v>-6.9237956351999896</v>
      </c>
      <c r="Z83" s="65">
        <v>23.7721898417159</v>
      </c>
      <c r="AA83" s="62">
        <v>-6.15</v>
      </c>
      <c r="AB83" s="111">
        <v>5.0000000000000197E-2</v>
      </c>
      <c r="AC83" s="64">
        <f t="shared" si="11"/>
        <v>-35.958173282116945</v>
      </c>
      <c r="AD83" s="111">
        <v>4.8500839064516008E-2</v>
      </c>
      <c r="AE83" s="109">
        <v>2</v>
      </c>
      <c r="AF83" s="81">
        <v>1.2772879241516901E-3</v>
      </c>
      <c r="AG83" s="81">
        <v>1.1019211576846499E-6</v>
      </c>
      <c r="AH83" s="51">
        <v>2</v>
      </c>
      <c r="AI83" s="62">
        <v>29.612712017481901</v>
      </c>
      <c r="AJ83" s="64">
        <f t="shared" si="12"/>
        <v>0.21496246081575759</v>
      </c>
      <c r="AK83" s="64">
        <f t="shared" si="13"/>
        <v>29.034377646916955</v>
      </c>
      <c r="AL83" s="64">
        <f t="shared" si="14"/>
        <v>0.21076165849899486</v>
      </c>
      <c r="AM83" s="64">
        <f t="shared" si="15"/>
        <v>-7.7197904415994572</v>
      </c>
      <c r="AN83" s="64">
        <f t="shared" si="16"/>
        <v>-8.8311721245374883</v>
      </c>
      <c r="AO83" s="65">
        <f t="shared" si="17"/>
        <v>-7.1273301450187319</v>
      </c>
      <c r="AP83" s="61">
        <v>5.5317241028426901E-4</v>
      </c>
      <c r="AQ83" s="75">
        <v>7.2411551386742702E-4</v>
      </c>
      <c r="AR83" s="31">
        <v>-7.6215999999999999</v>
      </c>
      <c r="AS83" s="31">
        <v>-6.6830999999999996</v>
      </c>
      <c r="AT83" s="91">
        <v>-6.1832000000000003</v>
      </c>
      <c r="AU83" s="31"/>
      <c r="AV83" s="31"/>
      <c r="AW83" s="32"/>
      <c r="AX83" s="32"/>
      <c r="AY83" s="21"/>
      <c r="AZ83" s="31"/>
      <c r="BA83" s="31"/>
      <c r="BB83" s="31"/>
      <c r="BC83" s="31"/>
      <c r="BD83" s="31"/>
      <c r="BE83" s="31"/>
      <c r="BF83" s="31"/>
      <c r="BG83" s="33"/>
      <c r="BH83" s="32"/>
      <c r="BI83" s="31"/>
      <c r="BJ83" s="31"/>
      <c r="BK83" s="31"/>
    </row>
    <row r="84" spans="1:63" s="30" customFormat="1" x14ac:dyDescent="0.35">
      <c r="A84" s="116" t="s">
        <v>17</v>
      </c>
      <c r="B84" s="115">
        <v>41023.415277777778</v>
      </c>
      <c r="C84" s="115">
        <v>41088.430555555555</v>
      </c>
      <c r="D84" s="115">
        <v>41055.92291666667</v>
      </c>
      <c r="E84" s="65">
        <v>64.018055555555506</v>
      </c>
      <c r="F84" s="70">
        <v>743.987804878048</v>
      </c>
      <c r="G84" s="73">
        <v>26.5</v>
      </c>
      <c r="H84" s="110"/>
      <c r="I84" s="106">
        <v>0</v>
      </c>
      <c r="J84" s="64"/>
      <c r="K84" s="111"/>
      <c r="L84" s="106">
        <v>0</v>
      </c>
      <c r="M84" s="73">
        <v>111.083333333333</v>
      </c>
      <c r="N84" s="73">
        <v>16.7545870402964</v>
      </c>
      <c r="O84" s="106">
        <v>2</v>
      </c>
      <c r="P84" s="71">
        <v>4.4306618130272202E-2</v>
      </c>
      <c r="Q84" s="111">
        <v>1.76490685168213E-4</v>
      </c>
      <c r="R84" s="105">
        <v>2</v>
      </c>
      <c r="S84" s="61">
        <v>3.7576898878354898E-3</v>
      </c>
      <c r="T84" s="64">
        <f t="shared" si="9"/>
        <v>156.42962533034807</v>
      </c>
      <c r="U84" s="73">
        <v>0.99051375024383603</v>
      </c>
      <c r="V84" s="76">
        <f t="shared" si="10"/>
        <v>2.1943190051119164</v>
      </c>
      <c r="W84" s="76">
        <v>0.14187045952823099</v>
      </c>
      <c r="X84" s="64">
        <v>-11.935622391500001</v>
      </c>
      <c r="Y84" s="64">
        <v>-7.7667208154999896</v>
      </c>
      <c r="Z84" s="65">
        <v>22.9032098440928</v>
      </c>
      <c r="AA84" s="62">
        <v>-6.4499999999999904</v>
      </c>
      <c r="AB84" s="111">
        <v>0.1</v>
      </c>
      <c r="AC84" s="64">
        <f t="shared" si="11"/>
        <v>-36.249175493733738</v>
      </c>
      <c r="AD84" s="111">
        <v>9.700167812903164E-2</v>
      </c>
      <c r="AE84" s="109">
        <v>2</v>
      </c>
      <c r="AF84" s="81"/>
      <c r="AG84" s="81">
        <v>4.4539421157684602E-5</v>
      </c>
      <c r="AH84" s="51">
        <v>2</v>
      </c>
      <c r="AI84" s="62">
        <v>28.8641682740714</v>
      </c>
      <c r="AJ84" s="64">
        <f t="shared" si="12"/>
        <v>0.21509349970657063</v>
      </c>
      <c r="AK84" s="64">
        <f t="shared" si="13"/>
        <v>28.482454678233747</v>
      </c>
      <c r="AL84" s="64">
        <f t="shared" si="14"/>
        <v>0.21076165849899486</v>
      </c>
      <c r="AM84" s="64">
        <f t="shared" si="15"/>
        <v>-8.0193165902813917</v>
      </c>
      <c r="AN84" s="64">
        <f t="shared" si="16"/>
        <v>-9.1303627955267075</v>
      </c>
      <c r="AO84" s="65">
        <f t="shared" si="17"/>
        <v>-7.4270351316430379</v>
      </c>
      <c r="AP84" s="61">
        <v>5.5317241028426901E-4</v>
      </c>
      <c r="AQ84" s="75"/>
      <c r="AR84" s="31"/>
      <c r="AS84" s="31"/>
      <c r="AT84" s="91"/>
      <c r="AU84" s="31"/>
      <c r="AV84" s="31"/>
      <c r="AW84" s="32"/>
      <c r="AX84" s="32"/>
      <c r="AY84" s="21"/>
      <c r="AZ84" s="31"/>
      <c r="BA84" s="31"/>
      <c r="BB84" s="31"/>
      <c r="BC84" s="31"/>
      <c r="BD84" s="31"/>
      <c r="BE84" s="31"/>
      <c r="BF84" s="31"/>
      <c r="BG84" s="33"/>
      <c r="BH84" s="32"/>
      <c r="BI84" s="31"/>
      <c r="BJ84" s="31"/>
      <c r="BK84" s="31"/>
    </row>
    <row r="85" spans="1:63" s="30" customFormat="1" x14ac:dyDescent="0.35">
      <c r="A85" s="116" t="s">
        <v>18</v>
      </c>
      <c r="B85" s="115">
        <v>41089.405555555553</v>
      </c>
      <c r="C85" s="115">
        <v>41148.427083333336</v>
      </c>
      <c r="D85" s="115">
        <v>41118.916319444441</v>
      </c>
      <c r="E85" s="65">
        <v>58.05</v>
      </c>
      <c r="F85" s="70">
        <v>1739.5671641791</v>
      </c>
      <c r="G85" s="73">
        <v>26.5</v>
      </c>
      <c r="H85" s="110"/>
      <c r="I85" s="106">
        <v>0</v>
      </c>
      <c r="J85" s="64"/>
      <c r="K85" s="111"/>
      <c r="L85" s="106">
        <v>0</v>
      </c>
      <c r="M85" s="73">
        <v>1124.52025496947</v>
      </c>
      <c r="N85" s="73">
        <v>6.9419995696262697</v>
      </c>
      <c r="O85" s="106">
        <v>3</v>
      </c>
      <c r="P85" s="71">
        <v>6.3161429869928402E-3</v>
      </c>
      <c r="Q85" s="111">
        <v>1.85505323337212E-3</v>
      </c>
      <c r="R85" s="105">
        <v>3</v>
      </c>
      <c r="S85" s="61">
        <v>-4.8751076658105002E-5</v>
      </c>
      <c r="T85" s="64">
        <f t="shared" si="9"/>
        <v>-2.0294683392490507</v>
      </c>
      <c r="U85" s="73">
        <v>8.4050214850283105</v>
      </c>
      <c r="V85" s="76" t="str">
        <f t="shared" si="10"/>
        <v/>
      </c>
      <c r="W85" s="76">
        <v>6.03134715999133E-2</v>
      </c>
      <c r="X85" s="64">
        <v>-10.5875651804</v>
      </c>
      <c r="Y85" s="64">
        <v>-7.2935316686</v>
      </c>
      <c r="Z85" s="65">
        <v>23.391025267523499</v>
      </c>
      <c r="AA85" s="62">
        <v>-6.6</v>
      </c>
      <c r="AB85" s="111">
        <v>8.1649658092772595E-2</v>
      </c>
      <c r="AC85" s="64">
        <f t="shared" si="11"/>
        <v>-36.394676599542159</v>
      </c>
      <c r="AD85" s="111">
        <v>7.9201538536606095E-2</v>
      </c>
      <c r="AE85" s="109">
        <v>3</v>
      </c>
      <c r="AF85" s="81">
        <v>1.46970184630738E-3</v>
      </c>
      <c r="AG85" s="81">
        <v>5.5442016947841201E-4</v>
      </c>
      <c r="AH85" s="51">
        <v>3</v>
      </c>
      <c r="AI85" s="62">
        <v>29.441576569643299</v>
      </c>
      <c r="AJ85" s="64">
        <f t="shared" si="12"/>
        <v>0.19872145926654253</v>
      </c>
      <c r="AK85" s="64">
        <f t="shared" si="13"/>
        <v>29.101144930942159</v>
      </c>
      <c r="AL85" s="64">
        <f t="shared" si="14"/>
        <v>0.1953125302231391</v>
      </c>
      <c r="AM85" s="64">
        <f t="shared" si="15"/>
        <v>-8.1690796646223589</v>
      </c>
      <c r="AN85" s="64">
        <f t="shared" si="16"/>
        <v>-9.2799581310213171</v>
      </c>
      <c r="AO85" s="65">
        <f t="shared" si="17"/>
        <v>-7.576887624955134</v>
      </c>
      <c r="AP85" s="61">
        <v>1.1761694417758901E-3</v>
      </c>
      <c r="AQ85" s="75">
        <v>2.9353240453149299E-4</v>
      </c>
      <c r="AR85" s="31">
        <v>-8.7918000000000003</v>
      </c>
      <c r="AS85" s="31">
        <v>-7.7087000000000003</v>
      </c>
      <c r="AT85" s="91">
        <v>-7.1317000000000004</v>
      </c>
      <c r="AU85" s="31"/>
      <c r="AV85" s="31"/>
      <c r="AW85" s="32"/>
      <c r="AX85" s="32"/>
      <c r="AY85" s="21"/>
      <c r="AZ85" s="31"/>
      <c r="BA85" s="31"/>
      <c r="BB85" s="31"/>
      <c r="BC85" s="31"/>
      <c r="BD85" s="31"/>
      <c r="BE85" s="31"/>
      <c r="BF85" s="31"/>
      <c r="BG85" s="33"/>
      <c r="BH85" s="32"/>
      <c r="BI85" s="31"/>
      <c r="BJ85" s="31"/>
      <c r="BK85" s="31"/>
    </row>
    <row r="86" spans="1:63" s="30" customFormat="1" x14ac:dyDescent="0.35">
      <c r="A86" s="116" t="s">
        <v>16</v>
      </c>
      <c r="B86" s="115">
        <v>41089.413888888892</v>
      </c>
      <c r="C86" s="115">
        <v>41148.417361111111</v>
      </c>
      <c r="D86" s="115">
        <v>41118.915625000001</v>
      </c>
      <c r="E86" s="65">
        <v>58.004861111111097</v>
      </c>
      <c r="F86" s="70">
        <v>1739.5671641791</v>
      </c>
      <c r="G86" s="73">
        <v>27.8</v>
      </c>
      <c r="H86" s="110">
        <v>4.7140452079102099E-2</v>
      </c>
      <c r="I86" s="106">
        <v>3</v>
      </c>
      <c r="J86" s="64">
        <v>8.26</v>
      </c>
      <c r="K86" s="111">
        <v>4.1096093353126299E-2</v>
      </c>
      <c r="L86" s="106">
        <v>3</v>
      </c>
      <c r="M86" s="73">
        <v>154.26451283236099</v>
      </c>
      <c r="N86" s="73">
        <v>2.3253832818284801</v>
      </c>
      <c r="O86" s="106">
        <v>3</v>
      </c>
      <c r="P86" s="71">
        <v>3.6585639587730701E-2</v>
      </c>
      <c r="Q86" s="111">
        <v>1.9334605670615401E-2</v>
      </c>
      <c r="R86" s="105">
        <v>3</v>
      </c>
      <c r="S86" s="61">
        <v>1.5533180887623201E-4</v>
      </c>
      <c r="T86" s="64">
        <f t="shared" si="9"/>
        <v>6.4663389980780641</v>
      </c>
      <c r="U86" s="73">
        <v>28.568224416107501</v>
      </c>
      <c r="V86" s="76">
        <f t="shared" si="10"/>
        <v>0.8106584687777757</v>
      </c>
      <c r="W86" s="76">
        <v>6.0026924753631597E-2</v>
      </c>
      <c r="X86" s="64">
        <v>-10.225</v>
      </c>
      <c r="Y86" s="64">
        <v>-7.89</v>
      </c>
      <c r="Z86" s="65">
        <v>22.7761201</v>
      </c>
      <c r="AA86" s="62">
        <v>-5.8333333333333304</v>
      </c>
      <c r="AB86" s="111">
        <v>0.30912061651652301</v>
      </c>
      <c r="AC86" s="64">
        <f t="shared" si="11"/>
        <v>-35.651004280965864</v>
      </c>
      <c r="AD86" s="111">
        <v>0.29985218546383585</v>
      </c>
      <c r="AE86" s="109">
        <v>3</v>
      </c>
      <c r="AF86" s="81">
        <v>1.1872634730538899E-3</v>
      </c>
      <c r="AG86" s="81">
        <v>5.7502495009980101E-5</v>
      </c>
      <c r="AH86" s="51">
        <v>2</v>
      </c>
      <c r="AI86" s="62">
        <v>28.8405453318714</v>
      </c>
      <c r="AJ86" s="64">
        <f t="shared" si="12"/>
        <v>0.19874765618065318</v>
      </c>
      <c r="AK86" s="64">
        <f t="shared" si="13"/>
        <v>27.761004280965864</v>
      </c>
      <c r="AL86" s="64">
        <f t="shared" si="14"/>
        <v>0.1953125302231391</v>
      </c>
      <c r="AM86" s="64">
        <f t="shared" si="15"/>
        <v>-7.6272474613192571</v>
      </c>
      <c r="AN86" s="64">
        <f t="shared" si="16"/>
        <v>-8.7730274618442081</v>
      </c>
      <c r="AO86" s="65">
        <f t="shared" si="17"/>
        <v>-7.060067820067502</v>
      </c>
      <c r="AP86" s="61">
        <v>1.1513350254297001E-3</v>
      </c>
      <c r="AQ86" s="75">
        <v>3.5928447624186502E-5</v>
      </c>
      <c r="AR86" s="31">
        <v>-9.3239999999999998</v>
      </c>
      <c r="AS86" s="31">
        <v>-8.1654</v>
      </c>
      <c r="AT86" s="91">
        <v>-7.5922000000000001</v>
      </c>
      <c r="AU86" s="31"/>
      <c r="AV86" s="31"/>
      <c r="AW86" s="32"/>
      <c r="AX86" s="32"/>
      <c r="AY86" s="21"/>
      <c r="AZ86" s="31"/>
      <c r="BA86" s="31"/>
      <c r="BB86" s="31"/>
      <c r="BC86" s="31"/>
      <c r="BD86" s="31"/>
      <c r="BE86" s="31"/>
      <c r="BF86" s="31"/>
      <c r="BG86" s="33"/>
      <c r="BH86" s="32"/>
      <c r="BI86" s="31"/>
      <c r="BJ86" s="31"/>
      <c r="BK86" s="31"/>
    </row>
    <row r="87" spans="1:63" s="30" customFormat="1" x14ac:dyDescent="0.35">
      <c r="A87" s="116" t="s">
        <v>17</v>
      </c>
      <c r="B87" s="115">
        <v>41089.415972222225</v>
      </c>
      <c r="C87" s="115">
        <v>41148.414583333331</v>
      </c>
      <c r="D87" s="115">
        <v>41118.915277777778</v>
      </c>
      <c r="E87" s="65">
        <v>57.998611111111103</v>
      </c>
      <c r="F87" s="70">
        <v>1740.7922272047799</v>
      </c>
      <c r="G87" s="73">
        <v>26.5</v>
      </c>
      <c r="H87" s="110"/>
      <c r="I87" s="106">
        <v>0</v>
      </c>
      <c r="J87" s="64"/>
      <c r="K87" s="111"/>
      <c r="L87" s="106">
        <v>0</v>
      </c>
      <c r="M87" s="73">
        <v>110.555555555555</v>
      </c>
      <c r="N87" s="73">
        <v>1.0274023338281499</v>
      </c>
      <c r="O87" s="106">
        <v>3</v>
      </c>
      <c r="P87" s="71">
        <v>4.3361691440110602E-2</v>
      </c>
      <c r="Q87" s="111">
        <v>4.1187517475709901E-4</v>
      </c>
      <c r="R87" s="105">
        <v>3</v>
      </c>
      <c r="S87" s="61">
        <v>1.6360736607677201E-3</v>
      </c>
      <c r="T87" s="64">
        <f t="shared" si="9"/>
        <v>68.108438270877869</v>
      </c>
      <c r="U87" s="73">
        <v>8.4420488567288299</v>
      </c>
      <c r="V87" s="76">
        <f t="shared" si="10"/>
        <v>1.8332009220075234</v>
      </c>
      <c r="W87" s="76">
        <v>6.0301383719213703E-2</v>
      </c>
      <c r="X87" s="64">
        <v>-11.822790059300001</v>
      </c>
      <c r="Y87" s="64">
        <v>-7.6065937946000002</v>
      </c>
      <c r="Z87" s="65">
        <v>23.0682863912089</v>
      </c>
      <c r="AA87" s="62">
        <v>-6.5999999999999899</v>
      </c>
      <c r="AB87" s="111">
        <v>8.1649658092772595E-2</v>
      </c>
      <c r="AC87" s="64">
        <f t="shared" si="11"/>
        <v>-36.394676599542144</v>
      </c>
      <c r="AD87" s="111">
        <v>7.9201538536606095E-2</v>
      </c>
      <c r="AE87" s="109">
        <v>3</v>
      </c>
      <c r="AF87" s="81">
        <v>1.80875798403193E-3</v>
      </c>
      <c r="AG87" s="81">
        <v>1.6739331499995599E-5</v>
      </c>
      <c r="AH87" s="51">
        <v>3</v>
      </c>
      <c r="AI87" s="62">
        <v>29.092620499992002</v>
      </c>
      <c r="AJ87" s="64">
        <f t="shared" si="12"/>
        <v>0.1987626997348893</v>
      </c>
      <c r="AK87" s="64">
        <f t="shared" si="13"/>
        <v>28.788082804942142</v>
      </c>
      <c r="AL87" s="64">
        <f t="shared" si="14"/>
        <v>0.1953125302231391</v>
      </c>
      <c r="AM87" s="64">
        <f t="shared" si="15"/>
        <v>-8.1690796646222452</v>
      </c>
      <c r="AN87" s="64">
        <f t="shared" si="16"/>
        <v>-9.2799581310212034</v>
      </c>
      <c r="AO87" s="65">
        <f t="shared" si="17"/>
        <v>-7.5768876249550203</v>
      </c>
      <c r="AP87" s="61">
        <v>1.1761694417758901E-3</v>
      </c>
      <c r="AQ87" s="75">
        <v>6.32588542256044E-4</v>
      </c>
      <c r="AR87" s="31">
        <v>-8.7402999999999995</v>
      </c>
      <c r="AS87" s="31">
        <v>-7.6599000000000004</v>
      </c>
      <c r="AT87" s="91">
        <v>-7.0842999999999998</v>
      </c>
      <c r="AU87" s="31"/>
      <c r="AV87" s="31"/>
      <c r="AW87" s="32"/>
      <c r="AX87" s="32"/>
      <c r="AY87" s="21"/>
      <c r="AZ87" s="31"/>
      <c r="BA87" s="31"/>
      <c r="BB87" s="31"/>
      <c r="BC87" s="31"/>
      <c r="BD87" s="31"/>
      <c r="BE87" s="31"/>
      <c r="BF87" s="31"/>
      <c r="BG87" s="33"/>
      <c r="BH87" s="32"/>
      <c r="BI87" s="31"/>
      <c r="BJ87" s="31"/>
      <c r="BK87" s="31"/>
    </row>
    <row r="88" spans="1:63" s="30" customFormat="1" x14ac:dyDescent="0.35">
      <c r="A88" s="116" t="s">
        <v>15</v>
      </c>
      <c r="B88" s="115">
        <v>41089.42291666667</v>
      </c>
      <c r="C88" s="115">
        <v>41148.455555555556</v>
      </c>
      <c r="D88" s="115">
        <v>41118.939236111109</v>
      </c>
      <c r="E88" s="65">
        <v>58.0902777777777</v>
      </c>
      <c r="F88" s="70">
        <v>1739.8056801195801</v>
      </c>
      <c r="G88" s="73">
        <v>27</v>
      </c>
      <c r="H88" s="110"/>
      <c r="I88" s="106">
        <v>0</v>
      </c>
      <c r="J88" s="64">
        <v>8.39</v>
      </c>
      <c r="K88" s="111"/>
      <c r="L88" s="106">
        <v>0</v>
      </c>
      <c r="M88" s="73">
        <v>21.4444444444444</v>
      </c>
      <c r="N88" s="73">
        <v>23.377252299389401</v>
      </c>
      <c r="O88" s="106">
        <v>2</v>
      </c>
      <c r="P88" s="71">
        <v>0.18710900199616101</v>
      </c>
      <c r="Q88" s="111">
        <v>1.8037931422689501E-4</v>
      </c>
      <c r="R88" s="105">
        <v>2</v>
      </c>
      <c r="S88" s="61">
        <v>8.6634118350267294E-3</v>
      </c>
      <c r="T88" s="64">
        <f t="shared" si="9"/>
        <v>360.65090730953506</v>
      </c>
      <c r="U88" s="73">
        <v>3.3866040992159898</v>
      </c>
      <c r="V88" s="76">
        <f t="shared" si="10"/>
        <v>2.5570870291062286</v>
      </c>
      <c r="W88" s="76">
        <v>6.2081729050783498E-2</v>
      </c>
      <c r="X88" s="64">
        <v>-13.081147744200001</v>
      </c>
      <c r="Y88" s="64">
        <v>-7.1576764128999999</v>
      </c>
      <c r="Z88" s="65">
        <v>23.5310798091772</v>
      </c>
      <c r="AA88" s="62">
        <v>-6.2666666666666604</v>
      </c>
      <c r="AB88" s="111">
        <v>9.4280904158206405E-2</v>
      </c>
      <c r="AC88" s="64">
        <f t="shared" si="11"/>
        <v>-36.071340808856803</v>
      </c>
      <c r="AD88" s="111">
        <v>9.1454059188684184E-2</v>
      </c>
      <c r="AE88" s="109">
        <v>3</v>
      </c>
      <c r="AF88" s="81">
        <v>1.9924798735861601E-3</v>
      </c>
      <c r="AG88" s="81">
        <v>1.8391768040872401E-4</v>
      </c>
      <c r="AH88" s="51">
        <v>9</v>
      </c>
      <c r="AI88" s="62">
        <v>28.941274997059001</v>
      </c>
      <c r="AJ88" s="64">
        <f t="shared" si="12"/>
        <v>0.1986807637086814</v>
      </c>
      <c r="AK88" s="64">
        <f t="shared" si="13"/>
        <v>28.913664395956804</v>
      </c>
      <c r="AL88" s="64">
        <f t="shared" si="14"/>
        <v>0.1953125302231391</v>
      </c>
      <c r="AM88" s="64">
        <f t="shared" si="15"/>
        <v>-7.9224794949310535</v>
      </c>
      <c r="AN88" s="64">
        <f t="shared" si="16"/>
        <v>-9.0468557792996762</v>
      </c>
      <c r="AO88" s="65">
        <f t="shared" si="17"/>
        <v>-7.3399079409215346</v>
      </c>
      <c r="AP88" s="61">
        <v>1.1665490473528901E-3</v>
      </c>
      <c r="AQ88" s="75">
        <v>8.2593082623326995E-4</v>
      </c>
      <c r="AR88" s="31">
        <v>-8.3880999999999997</v>
      </c>
      <c r="AS88" s="31">
        <v>-7.2721999999999998</v>
      </c>
      <c r="AT88" s="91">
        <v>-6.6943000000000001</v>
      </c>
      <c r="AU88" s="31"/>
      <c r="AV88" s="31"/>
      <c r="AW88" s="32"/>
      <c r="AX88" s="32"/>
      <c r="AY88" s="21"/>
      <c r="AZ88" s="31"/>
      <c r="BA88" s="31"/>
      <c r="BB88" s="31"/>
      <c r="BC88" s="31"/>
      <c r="BD88" s="31"/>
      <c r="BE88" s="31"/>
      <c r="BF88" s="31"/>
      <c r="BG88" s="33"/>
      <c r="BH88" s="32"/>
      <c r="BI88" s="31"/>
      <c r="BJ88" s="31"/>
      <c r="BK88" s="31"/>
    </row>
    <row r="89" spans="1:63" s="30" customFormat="1" x14ac:dyDescent="0.35">
      <c r="A89" s="116" t="s">
        <v>17</v>
      </c>
      <c r="B89" s="115">
        <v>41149.40625</v>
      </c>
      <c r="C89" s="115">
        <v>41204.418055555558</v>
      </c>
      <c r="D89" s="115">
        <v>41176.912152777775</v>
      </c>
      <c r="E89" s="65">
        <v>54.018055555555499</v>
      </c>
      <c r="F89" s="70">
        <v>2109.92150706436</v>
      </c>
      <c r="G89" s="73">
        <v>26.6</v>
      </c>
      <c r="H89" s="110">
        <v>0.28674417556808701</v>
      </c>
      <c r="I89" s="106">
        <v>3</v>
      </c>
      <c r="J89" s="64">
        <v>7.93</v>
      </c>
      <c r="K89" s="111">
        <v>8.0553639823963699E-2</v>
      </c>
      <c r="L89" s="106">
        <v>3</v>
      </c>
      <c r="M89" s="73">
        <v>86.2777777777777</v>
      </c>
      <c r="N89" s="73">
        <v>1.2933829696469701</v>
      </c>
      <c r="O89" s="106">
        <v>3</v>
      </c>
      <c r="P89" s="71">
        <v>5.2197196371108603E-2</v>
      </c>
      <c r="Q89" s="111">
        <v>7.5301453955360399E-3</v>
      </c>
      <c r="R89" s="105">
        <v>3</v>
      </c>
      <c r="S89" s="61">
        <v>1.87659475998256E-3</v>
      </c>
      <c r="T89" s="64">
        <f t="shared" si="9"/>
        <v>78.121139307230166</v>
      </c>
      <c r="U89" s="73">
        <v>26.254503184277901</v>
      </c>
      <c r="V89" s="76">
        <f t="shared" si="10"/>
        <v>1.8927685683489865</v>
      </c>
      <c r="W89" s="76">
        <v>6.0030786117994901E-2</v>
      </c>
      <c r="X89" s="64">
        <v>-11.596880387400001</v>
      </c>
      <c r="Y89" s="64">
        <v>-7.7656192035</v>
      </c>
      <c r="Z89" s="65">
        <v>22.9043455069198</v>
      </c>
      <c r="AA89" s="62">
        <v>-5.8999999999999897</v>
      </c>
      <c r="AB89" s="111">
        <v>0.216024689946928</v>
      </c>
      <c r="AC89" s="64">
        <f t="shared" si="11"/>
        <v>-35.715671439102927</v>
      </c>
      <c r="AD89" s="111">
        <v>0.20954757442155766</v>
      </c>
      <c r="AE89" s="109">
        <v>3</v>
      </c>
      <c r="AF89" s="81">
        <v>1.8599560046573501E-3</v>
      </c>
      <c r="AG89" s="81">
        <v>1.6858281481394E-5</v>
      </c>
      <c r="AH89" s="51">
        <v>3</v>
      </c>
      <c r="AI89" s="62">
        <v>29.1671956846881</v>
      </c>
      <c r="AJ89" s="64">
        <f t="shared" si="12"/>
        <v>0.19873580519595274</v>
      </c>
      <c r="AK89" s="64">
        <f t="shared" si="13"/>
        <v>27.950052235602925</v>
      </c>
      <c r="AL89" s="64">
        <f t="shared" si="14"/>
        <v>0.1953125302231391</v>
      </c>
      <c r="AM89" s="64">
        <f t="shared" si="15"/>
        <v>-7.4874566280020645</v>
      </c>
      <c r="AN89" s="64">
        <f t="shared" si="16"/>
        <v>-8.6017475590170989</v>
      </c>
      <c r="AO89" s="65">
        <f t="shared" si="17"/>
        <v>-6.8968146289631704</v>
      </c>
      <c r="AP89" s="61">
        <v>1.1742384289164E-3</v>
      </c>
      <c r="AQ89" s="75">
        <v>6.8571757574094501E-4</v>
      </c>
      <c r="AR89" s="31">
        <v>-9.016</v>
      </c>
      <c r="AS89" s="31">
        <v>-7.9298999999999999</v>
      </c>
      <c r="AT89" s="91">
        <v>-7.3544999999999998</v>
      </c>
      <c r="AU89" s="31"/>
      <c r="AV89" s="31"/>
      <c r="AW89" s="32"/>
      <c r="AX89" s="32"/>
      <c r="AY89" s="21"/>
      <c r="AZ89" s="31"/>
      <c r="BA89" s="31"/>
      <c r="BB89" s="31"/>
      <c r="BC89" s="31"/>
      <c r="BD89" s="31"/>
      <c r="BE89" s="31"/>
      <c r="BF89" s="31"/>
      <c r="BG89" s="33"/>
      <c r="BH89" s="32"/>
      <c r="BI89" s="31"/>
      <c r="BJ89" s="31"/>
      <c r="BK89" s="31"/>
    </row>
    <row r="90" spans="1:63" s="30" customFormat="1" x14ac:dyDescent="0.35">
      <c r="A90" s="116" t="s">
        <v>16</v>
      </c>
      <c r="B90" s="115">
        <v>41149.413888888892</v>
      </c>
      <c r="C90" s="115">
        <v>41204.415277777778</v>
      </c>
      <c r="D90" s="115">
        <v>41176.914583333331</v>
      </c>
      <c r="E90" s="65">
        <v>54.008333333333297</v>
      </c>
      <c r="F90" s="70">
        <v>2109.9135899450098</v>
      </c>
      <c r="G90" s="73">
        <v>27.1666666666666</v>
      </c>
      <c r="H90" s="110"/>
      <c r="I90" s="106">
        <v>0</v>
      </c>
      <c r="J90" s="64">
        <v>8.0499999999999901</v>
      </c>
      <c r="K90" s="111"/>
      <c r="L90" s="106">
        <v>0</v>
      </c>
      <c r="M90" s="73">
        <v>50.0555555555555</v>
      </c>
      <c r="N90" s="73">
        <v>37.242242166355602</v>
      </c>
      <c r="O90" s="106">
        <v>3</v>
      </c>
      <c r="P90" s="71">
        <v>9.75764398410396E-2</v>
      </c>
      <c r="Q90" s="111">
        <v>3.8463056461369798E-4</v>
      </c>
      <c r="R90" s="105">
        <v>3</v>
      </c>
      <c r="S90" s="61">
        <v>1.7193642956332899E-3</v>
      </c>
      <c r="T90" s="64">
        <f t="shared" si="9"/>
        <v>71.57576080000041</v>
      </c>
      <c r="U90" s="73">
        <v>0.95795302312683805</v>
      </c>
      <c r="V90" s="76">
        <f t="shared" si="10"/>
        <v>1.8547659729630877</v>
      </c>
      <c r="W90" s="76">
        <v>0.14219298253561899</v>
      </c>
      <c r="X90" s="64">
        <v>-9.6</v>
      </c>
      <c r="Y90" s="64">
        <v>-8.2799999999999994</v>
      </c>
      <c r="Z90" s="65">
        <v>22.3740652</v>
      </c>
      <c r="AA90" s="62">
        <v>-6.2</v>
      </c>
      <c r="AB90" s="111">
        <v>0.216024689946928</v>
      </c>
      <c r="AC90" s="64">
        <f t="shared" si="11"/>
        <v>-36.006673650719748</v>
      </c>
      <c r="AD90" s="111">
        <v>0.20954757442155766</v>
      </c>
      <c r="AE90" s="109">
        <v>3</v>
      </c>
      <c r="AF90" s="81">
        <v>1.46975756819693E-3</v>
      </c>
      <c r="AG90" s="81">
        <v>6.7971160231734299E-6</v>
      </c>
      <c r="AH90" s="51">
        <v>3</v>
      </c>
      <c r="AI90" s="62">
        <v>28.6486547212419</v>
      </c>
      <c r="AJ90" s="64">
        <f t="shared" si="12"/>
        <v>0.19882416521309898</v>
      </c>
      <c r="AK90" s="64">
        <f t="shared" si="13"/>
        <v>27.726673650719746</v>
      </c>
      <c r="AL90" s="64">
        <f t="shared" si="14"/>
        <v>0.1953125302231391</v>
      </c>
      <c r="AM90" s="64">
        <f t="shared" si="15"/>
        <v>-7.8845959399866388</v>
      </c>
      <c r="AN90" s="64">
        <f t="shared" si="16"/>
        <v>-9.0134127115297815</v>
      </c>
      <c r="AO90" s="65">
        <f t="shared" si="17"/>
        <v>-7.305250922587561</v>
      </c>
      <c r="AP90" s="61">
        <v>1.1632977704429501E-3</v>
      </c>
      <c r="AQ90" s="75">
        <v>3.06459797753986E-4</v>
      </c>
      <c r="AR90" s="31">
        <v>-9.2685999999999993</v>
      </c>
      <c r="AS90" s="31">
        <v>-8.1468000000000007</v>
      </c>
      <c r="AT90" s="91">
        <v>-7.5713999999999997</v>
      </c>
      <c r="AU90" s="31"/>
      <c r="AV90" s="31"/>
      <c r="AW90" s="32"/>
      <c r="AX90" s="32"/>
      <c r="AY90" s="21"/>
      <c r="AZ90" s="31"/>
      <c r="BA90" s="31"/>
      <c r="BB90" s="31"/>
      <c r="BC90" s="31"/>
      <c r="BD90" s="31"/>
      <c r="BE90" s="31"/>
      <c r="BF90" s="31"/>
      <c r="BG90" s="33"/>
      <c r="BH90" s="32"/>
      <c r="BI90" s="31"/>
      <c r="BJ90" s="31"/>
      <c r="BK90" s="31"/>
    </row>
    <row r="91" spans="1:63" s="30" customFormat="1" x14ac:dyDescent="0.35">
      <c r="A91" s="116" t="s">
        <v>18</v>
      </c>
      <c r="B91" s="115">
        <v>41149.421527777777</v>
      </c>
      <c r="C91" s="115">
        <v>41204.43472222222</v>
      </c>
      <c r="D91" s="115">
        <v>41176.928124999999</v>
      </c>
      <c r="E91" s="65">
        <v>54.014583333333299</v>
      </c>
      <c r="F91" s="70">
        <v>2110.95051060487</v>
      </c>
      <c r="G91" s="73">
        <v>26.5</v>
      </c>
      <c r="H91" s="110"/>
      <c r="I91" s="106">
        <v>0</v>
      </c>
      <c r="J91" s="64"/>
      <c r="K91" s="111"/>
      <c r="L91" s="106">
        <v>0</v>
      </c>
      <c r="M91" s="73">
        <v>296.258274562233</v>
      </c>
      <c r="N91" s="73">
        <v>0.68041381743977902</v>
      </c>
      <c r="O91" s="106">
        <v>3</v>
      </c>
      <c r="P91" s="71">
        <v>1.12126965140992E-2</v>
      </c>
      <c r="Q91" s="111">
        <v>3.9017267182262102E-4</v>
      </c>
      <c r="R91" s="105">
        <v>3</v>
      </c>
      <c r="S91" s="61">
        <v>-5.6836502487641302E-5</v>
      </c>
      <c r="T91" s="64">
        <f t="shared" si="9"/>
        <v>-2.3660581513155368</v>
      </c>
      <c r="U91" s="73">
        <v>3.7968950036482698</v>
      </c>
      <c r="V91" s="76" t="str">
        <f t="shared" si="10"/>
        <v/>
      </c>
      <c r="W91" s="76">
        <v>6.1636041492763298E-2</v>
      </c>
      <c r="X91" s="64"/>
      <c r="Y91" s="64">
        <v>-7.76</v>
      </c>
      <c r="Z91" s="65">
        <v>22.910138400000001</v>
      </c>
      <c r="AA91" s="62">
        <v>-6.5999999999999899</v>
      </c>
      <c r="AB91" s="111">
        <v>8.8817841970012504E-16</v>
      </c>
      <c r="AC91" s="64">
        <f t="shared" si="11"/>
        <v>-36.394676599542144</v>
      </c>
      <c r="AD91" s="111">
        <v>8.6154797188903496E-16</v>
      </c>
      <c r="AE91" s="109">
        <v>3</v>
      </c>
      <c r="AF91" s="81">
        <v>1.64757925815036E-3</v>
      </c>
      <c r="AG91" s="81">
        <v>9.5470467428182903E-6</v>
      </c>
      <c r="AH91" s="51">
        <v>3</v>
      </c>
      <c r="AI91" s="62">
        <v>28.938026502706801</v>
      </c>
      <c r="AJ91" s="64">
        <f t="shared" si="12"/>
        <v>0.19878291944927665</v>
      </c>
      <c r="AK91" s="64">
        <f t="shared" si="13"/>
        <v>28.634676599542146</v>
      </c>
      <c r="AL91" s="64">
        <f t="shared" si="14"/>
        <v>0.1953125302231391</v>
      </c>
      <c r="AM91" s="64">
        <f t="shared" si="15"/>
        <v>-8.1690796646222452</v>
      </c>
      <c r="AN91" s="64">
        <f t="shared" si="16"/>
        <v>-9.2799581310212034</v>
      </c>
      <c r="AO91" s="65">
        <f t="shared" si="17"/>
        <v>-7.5768876249550203</v>
      </c>
      <c r="AP91" s="61">
        <v>1.1761694417758901E-3</v>
      </c>
      <c r="AQ91" s="75">
        <v>4.7140981637447399E-4</v>
      </c>
      <c r="AR91" s="31">
        <v>-8.6607000000000003</v>
      </c>
      <c r="AS91" s="31">
        <v>-7.5922000000000001</v>
      </c>
      <c r="AT91" s="91">
        <v>-7.0228999999999999</v>
      </c>
      <c r="AU91" s="31"/>
      <c r="AV91" s="31"/>
      <c r="AW91" s="32"/>
      <c r="AX91" s="32"/>
      <c r="AY91" s="21"/>
      <c r="AZ91" s="31"/>
      <c r="BA91" s="31"/>
      <c r="BB91" s="31"/>
      <c r="BC91" s="31"/>
      <c r="BD91" s="31"/>
      <c r="BE91" s="31"/>
      <c r="BF91" s="31"/>
      <c r="BG91" s="33"/>
      <c r="BH91" s="32"/>
      <c r="BI91" s="31"/>
      <c r="BJ91" s="31"/>
      <c r="BK91" s="31"/>
    </row>
    <row r="92" spans="1:63" s="30" customFormat="1" x14ac:dyDescent="0.35">
      <c r="A92" s="116" t="s">
        <v>16</v>
      </c>
      <c r="B92" s="115">
        <v>41205.412499999999</v>
      </c>
      <c r="C92" s="115">
        <v>41290.670138888891</v>
      </c>
      <c r="D92" s="115">
        <v>41247.652083333334</v>
      </c>
      <c r="E92" s="65">
        <v>86.036111111111097</v>
      </c>
      <c r="F92" s="70">
        <v>452.36065573770401</v>
      </c>
      <c r="G92" s="73">
        <v>26.5</v>
      </c>
      <c r="H92" s="110"/>
      <c r="I92" s="106">
        <v>0</v>
      </c>
      <c r="J92" s="64"/>
      <c r="K92" s="111"/>
      <c r="L92" s="106">
        <v>0</v>
      </c>
      <c r="M92" s="73"/>
      <c r="N92" s="73">
        <v>5.7644076071811901</v>
      </c>
      <c r="O92" s="106">
        <v>3</v>
      </c>
      <c r="P92" s="71"/>
      <c r="Q92" s="111">
        <v>3.4455708014038801E-3</v>
      </c>
      <c r="R92" s="105">
        <v>3</v>
      </c>
      <c r="S92" s="61">
        <v>2.17347108772156E-2</v>
      </c>
      <c r="T92" s="64">
        <f t="shared" si="9"/>
        <v>904.79863444631496</v>
      </c>
      <c r="U92" s="73">
        <v>12.1506801893523</v>
      </c>
      <c r="V92" s="76">
        <f t="shared" si="10"/>
        <v>2.9565519364655004</v>
      </c>
      <c r="W92" s="76">
        <v>6.0189723284086297E-2</v>
      </c>
      <c r="X92" s="64">
        <v>-10.528874119799999</v>
      </c>
      <c r="Y92" s="64">
        <v>-7.7451882939000001</v>
      </c>
      <c r="Z92" s="65">
        <v>22.9254079359355</v>
      </c>
      <c r="AA92" s="62">
        <v>-6.6666666666666599</v>
      </c>
      <c r="AB92" s="111">
        <v>4.7140452079103397E-2</v>
      </c>
      <c r="AC92" s="64">
        <f t="shared" si="11"/>
        <v>-36.459343757679214</v>
      </c>
      <c r="AD92" s="111">
        <v>4.5727029594342279E-2</v>
      </c>
      <c r="AE92" s="109">
        <v>3</v>
      </c>
      <c r="AF92" s="81"/>
      <c r="AG92" s="81">
        <v>4.6296069478025302E-4</v>
      </c>
      <c r="AH92" s="51">
        <v>4</v>
      </c>
      <c r="AI92" s="62"/>
      <c r="AJ92" s="64"/>
      <c r="AK92" s="64"/>
      <c r="AL92" s="64"/>
      <c r="AM92" s="64"/>
      <c r="AN92" s="64"/>
      <c r="AO92" s="65"/>
      <c r="AP92" s="61">
        <v>5.5317241028426901E-4</v>
      </c>
      <c r="AQ92" s="75"/>
      <c r="AR92" s="31">
        <v>-8.1691000000000003</v>
      </c>
      <c r="AS92" s="31">
        <v>-7.0290999999999997</v>
      </c>
      <c r="AT92" s="91">
        <v>-6.4217000000000004</v>
      </c>
      <c r="AU92" s="31"/>
      <c r="AV92" s="31"/>
      <c r="AW92" s="32"/>
      <c r="AX92" s="32"/>
      <c r="AY92" s="21"/>
      <c r="AZ92" s="31"/>
      <c r="BA92" s="31"/>
      <c r="BB92" s="31"/>
      <c r="BC92" s="31"/>
      <c r="BD92" s="31"/>
      <c r="BE92" s="31"/>
      <c r="BF92" s="31"/>
      <c r="BG92" s="33"/>
      <c r="BH92" s="32"/>
      <c r="BI92" s="31"/>
      <c r="BJ92" s="31"/>
      <c r="BK92" s="31"/>
    </row>
    <row r="93" spans="1:63" s="30" customFormat="1" x14ac:dyDescent="0.35">
      <c r="A93" s="116" t="s">
        <v>17</v>
      </c>
      <c r="B93" s="115">
        <v>41205.418749999997</v>
      </c>
      <c r="C93" s="115">
        <v>41264.472222222219</v>
      </c>
      <c r="D93" s="115">
        <v>41234.945486111108</v>
      </c>
      <c r="E93" s="65">
        <v>58.005555555555503</v>
      </c>
      <c r="F93" s="70"/>
      <c r="G93" s="73">
        <v>26.5</v>
      </c>
      <c r="H93" s="110">
        <v>0.410960933531265</v>
      </c>
      <c r="I93" s="106">
        <v>3</v>
      </c>
      <c r="J93" s="64"/>
      <c r="K93" s="111">
        <v>0.361754981536767</v>
      </c>
      <c r="L93" s="106">
        <v>3</v>
      </c>
      <c r="M93" s="73">
        <v>100.166666666666</v>
      </c>
      <c r="N93" s="73">
        <v>1.13311544746506</v>
      </c>
      <c r="O93" s="106">
        <v>3</v>
      </c>
      <c r="P93" s="71">
        <v>4.37158094377815E-2</v>
      </c>
      <c r="Q93" s="111">
        <v>5.8691495935912002E-3</v>
      </c>
      <c r="R93" s="105">
        <v>3</v>
      </c>
      <c r="S93" s="61">
        <v>3.5939660952016999E-3</v>
      </c>
      <c r="T93" s="64">
        <f t="shared" si="9"/>
        <v>149.61393475878791</v>
      </c>
      <c r="U93" s="73">
        <v>29.410722807236699</v>
      </c>
      <c r="V93" s="76">
        <f t="shared" si="10"/>
        <v>2.1749720447785323</v>
      </c>
      <c r="W93" s="76">
        <v>6.0032254613513102E-2</v>
      </c>
      <c r="X93" s="64">
        <v>-11.470079782099999</v>
      </c>
      <c r="Y93" s="64">
        <v>-7.6224903804999897</v>
      </c>
      <c r="Z93" s="65">
        <v>23.051898441838699</v>
      </c>
      <c r="AA93" s="62">
        <v>-6.2333333333333298</v>
      </c>
      <c r="AB93" s="111">
        <v>0.205480466765632</v>
      </c>
      <c r="AC93" s="64">
        <f t="shared" si="11"/>
        <v>-36.039007229788275</v>
      </c>
      <c r="AD93" s="111">
        <v>0.19931950099003018</v>
      </c>
      <c r="AE93" s="109">
        <v>3</v>
      </c>
      <c r="AF93" s="81">
        <v>1.84970908183632E-3</v>
      </c>
      <c r="AG93" s="81">
        <v>6.6438704576060503E-5</v>
      </c>
      <c r="AH93" s="51">
        <v>3</v>
      </c>
      <c r="AI93" s="62">
        <v>29.311434287650599</v>
      </c>
      <c r="AJ93" s="64">
        <f t="shared" si="12"/>
        <v>0.1987397141683333</v>
      </c>
      <c r="AK93" s="64">
        <f t="shared" si="13"/>
        <v>28.416516849288286</v>
      </c>
      <c r="AL93" s="64">
        <f t="shared" si="14"/>
        <v>0.1953125302231391</v>
      </c>
      <c r="AM93" s="64">
        <f t="shared" si="15"/>
        <v>-7.8029921495665349</v>
      </c>
      <c r="AN93" s="64">
        <f t="shared" si="16"/>
        <v>-8.914280644256678</v>
      </c>
      <c r="AO93" s="65">
        <f t="shared" si="17"/>
        <v>-7.2105815301921439</v>
      </c>
      <c r="AP93" s="61">
        <v>1.1761694417758901E-3</v>
      </c>
      <c r="AQ93" s="75">
        <v>6.7353964006043501E-4</v>
      </c>
      <c r="AR93" s="31">
        <v>-8.9763999999999999</v>
      </c>
      <c r="AS93" s="31">
        <v>-7.8956999999999997</v>
      </c>
      <c r="AT93" s="91">
        <v>-7.32</v>
      </c>
      <c r="AU93" s="31"/>
      <c r="AV93" s="31"/>
      <c r="AW93" s="32"/>
      <c r="AX93" s="32"/>
      <c r="AY93" s="21"/>
      <c r="AZ93" s="31"/>
      <c r="BA93" s="31"/>
      <c r="BB93" s="31"/>
      <c r="BC93" s="31"/>
      <c r="BD93" s="31"/>
      <c r="BE93" s="31"/>
      <c r="BF93" s="31"/>
      <c r="BG93" s="33"/>
      <c r="BH93" s="32"/>
      <c r="BI93" s="31"/>
      <c r="BJ93" s="31"/>
      <c r="BK93" s="31"/>
    </row>
    <row r="94" spans="1:63" s="30" customFormat="1" x14ac:dyDescent="0.35">
      <c r="A94" s="116" t="s">
        <v>18</v>
      </c>
      <c r="B94" s="115">
        <v>41205.426388888889</v>
      </c>
      <c r="C94" s="115">
        <v>41264.458333333336</v>
      </c>
      <c r="D94" s="115">
        <v>41234.942361111112</v>
      </c>
      <c r="E94" s="65">
        <v>58.015277777777698</v>
      </c>
      <c r="F94" s="70"/>
      <c r="G94" s="73">
        <v>26.5</v>
      </c>
      <c r="H94" s="110"/>
      <c r="I94" s="106">
        <v>0</v>
      </c>
      <c r="J94" s="64"/>
      <c r="K94" s="111"/>
      <c r="L94" s="106">
        <v>0</v>
      </c>
      <c r="M94" s="73">
        <v>323.99316769869</v>
      </c>
      <c r="N94" s="73">
        <v>80.816536561195704</v>
      </c>
      <c r="O94" s="106">
        <v>3</v>
      </c>
      <c r="P94" s="71">
        <v>1.0616460856682001E-2</v>
      </c>
      <c r="Q94" s="111">
        <v>2.4436116662068801E-3</v>
      </c>
      <c r="R94" s="105">
        <v>3</v>
      </c>
      <c r="S94" s="61">
        <v>1.6771444303472101E-4</v>
      </c>
      <c r="T94" s="64">
        <f t="shared" si="9"/>
        <v>6.9818181567722801</v>
      </c>
      <c r="U94" s="73">
        <v>-1.0578889098351401</v>
      </c>
      <c r="V94" s="76">
        <f t="shared" si="10"/>
        <v>0.84396853331534083</v>
      </c>
      <c r="W94" s="76">
        <v>0.14546806182046099</v>
      </c>
      <c r="X94" s="64"/>
      <c r="Y94" s="64">
        <v>-7.13</v>
      </c>
      <c r="Z94" s="65">
        <v>23.559611700000001</v>
      </c>
      <c r="AA94" s="62">
        <v>-6.0666666666666602</v>
      </c>
      <c r="AB94" s="111">
        <v>9.4280904158206405E-2</v>
      </c>
      <c r="AC94" s="64">
        <f t="shared" si="11"/>
        <v>-35.877339334445601</v>
      </c>
      <c r="AD94" s="111">
        <v>9.1454059188684184E-2</v>
      </c>
      <c r="AE94" s="109">
        <v>3</v>
      </c>
      <c r="AF94" s="81">
        <v>1.4630606287425101E-3</v>
      </c>
      <c r="AG94" s="81">
        <v>4.02476143665345E-4</v>
      </c>
      <c r="AH94" s="51">
        <v>3</v>
      </c>
      <c r="AI94" s="62">
        <v>29.757258543202902</v>
      </c>
      <c r="AJ94" s="64">
        <f t="shared" si="12"/>
        <v>0.19866344446107176</v>
      </c>
      <c r="AK94" s="64">
        <f t="shared" si="13"/>
        <v>28.747339334445602</v>
      </c>
      <c r="AL94" s="64">
        <f t="shared" si="14"/>
        <v>0.1953125302231391</v>
      </c>
      <c r="AM94" s="64">
        <f t="shared" si="15"/>
        <v>-7.6365887336322658</v>
      </c>
      <c r="AN94" s="64">
        <f t="shared" si="16"/>
        <v>-8.7480636048182987</v>
      </c>
      <c r="AO94" s="65">
        <f t="shared" si="17"/>
        <v>-7.0440787598454335</v>
      </c>
      <c r="AP94" s="61">
        <v>1.1761694417758901E-3</v>
      </c>
      <c r="AQ94" s="75">
        <v>2.8689118696662301E-4</v>
      </c>
      <c r="AR94" s="31">
        <v>-8.9873999999999992</v>
      </c>
      <c r="AS94" s="31">
        <v>-7.8975999999999997</v>
      </c>
      <c r="AT94" s="91">
        <v>-7.3170000000000002</v>
      </c>
      <c r="AU94" s="31"/>
      <c r="AV94" s="31"/>
      <c r="AW94" s="32"/>
      <c r="AX94" s="32"/>
      <c r="AY94" s="21"/>
      <c r="AZ94" s="31"/>
      <c r="BA94" s="31"/>
      <c r="BB94" s="31"/>
      <c r="BC94" s="31"/>
      <c r="BD94" s="31"/>
      <c r="BE94" s="31"/>
      <c r="BF94" s="31"/>
      <c r="BG94" s="33"/>
      <c r="BH94" s="32"/>
      <c r="BI94" s="31"/>
      <c r="BJ94" s="31"/>
      <c r="BK94" s="31"/>
    </row>
    <row r="95" spans="1:63" s="30" customFormat="1" x14ac:dyDescent="0.35">
      <c r="A95" s="116" t="s">
        <v>15</v>
      </c>
      <c r="B95" s="115">
        <v>41205.443749999999</v>
      </c>
      <c r="C95" s="115">
        <v>41264.444444444445</v>
      </c>
      <c r="D95" s="115">
        <v>41234.944097222222</v>
      </c>
      <c r="E95" s="65">
        <v>58.009722222222202</v>
      </c>
      <c r="F95" s="70"/>
      <c r="G95" s="73">
        <v>27.1</v>
      </c>
      <c r="H95" s="110"/>
      <c r="I95" s="106">
        <v>0</v>
      </c>
      <c r="J95" s="64">
        <v>8.2799999999999994</v>
      </c>
      <c r="K95" s="111"/>
      <c r="L95" s="106">
        <v>0</v>
      </c>
      <c r="M95" s="73">
        <v>11.5</v>
      </c>
      <c r="N95" s="73">
        <v>477.60660789047699</v>
      </c>
      <c r="O95" s="106">
        <v>3</v>
      </c>
      <c r="P95" s="71">
        <v>0.25511018939295899</v>
      </c>
      <c r="Q95" s="111">
        <v>4.46354175989081E-2</v>
      </c>
      <c r="R95" s="105">
        <v>3</v>
      </c>
      <c r="S95" s="61">
        <v>1.45510091699197E-3</v>
      </c>
      <c r="T95" s="64">
        <f t="shared" si="9"/>
        <v>60.574687655775207</v>
      </c>
      <c r="U95" s="73">
        <v>1.10466581845922</v>
      </c>
      <c r="V95" s="76">
        <f t="shared" si="10"/>
        <v>1.7822911834414381</v>
      </c>
      <c r="W95" s="76">
        <v>0.122781047905555</v>
      </c>
      <c r="X95" s="64">
        <v>-13.7</v>
      </c>
      <c r="Y95" s="64">
        <v>-7.94</v>
      </c>
      <c r="Z95" s="65">
        <v>22.7245746</v>
      </c>
      <c r="AA95" s="62">
        <v>-6.1</v>
      </c>
      <c r="AB95" s="111">
        <v>0.141421356237309</v>
      </c>
      <c r="AC95" s="64">
        <f t="shared" si="11"/>
        <v>-35.909672913514143</v>
      </c>
      <c r="AD95" s="111">
        <v>0.13718108878302568</v>
      </c>
      <c r="AE95" s="109">
        <v>3</v>
      </c>
      <c r="AF95" s="81">
        <v>1.8476705339321301E-3</v>
      </c>
      <c r="AG95" s="81">
        <v>7.4906686626746499E-5</v>
      </c>
      <c r="AH95" s="51">
        <v>2</v>
      </c>
      <c r="AI95" s="62">
        <v>28.6392068252188</v>
      </c>
      <c r="AJ95" s="64">
        <f t="shared" si="12"/>
        <v>0.19877246634507867</v>
      </c>
      <c r="AK95" s="64">
        <f t="shared" si="13"/>
        <v>27.969672913514142</v>
      </c>
      <c r="AL95" s="64">
        <f t="shared" si="14"/>
        <v>0.1953125302231391</v>
      </c>
      <c r="AM95" s="64">
        <f t="shared" si="15"/>
        <v>-7.7732994048493538</v>
      </c>
      <c r="AN95" s="64">
        <f t="shared" si="16"/>
        <v>-8.9004841785003919</v>
      </c>
      <c r="AO95" s="65">
        <f t="shared" si="17"/>
        <v>-7.1925901711847473</v>
      </c>
      <c r="AP95" s="61">
        <v>1.16463532906854E-3</v>
      </c>
      <c r="AQ95" s="75">
        <v>6.8303520486359096E-4</v>
      </c>
      <c r="AR95" s="31">
        <v>-8.9235000000000007</v>
      </c>
      <c r="AS95" s="31">
        <v>-7.8003999999999998</v>
      </c>
      <c r="AT95" s="91">
        <v>-7.2222</v>
      </c>
      <c r="AU95" s="31"/>
      <c r="AV95" s="31"/>
      <c r="AW95" s="32"/>
      <c r="AX95" s="32"/>
      <c r="AY95" s="21"/>
      <c r="AZ95" s="31"/>
      <c r="BA95" s="31"/>
      <c r="BB95" s="31"/>
      <c r="BC95" s="31"/>
      <c r="BD95" s="31"/>
      <c r="BE95" s="31"/>
      <c r="BF95" s="31"/>
      <c r="BG95" s="33"/>
      <c r="BH95" s="32"/>
      <c r="BI95" s="31"/>
      <c r="BJ95" s="31"/>
      <c r="BK95" s="31"/>
    </row>
    <row r="96" spans="1:63" s="30" customFormat="1" x14ac:dyDescent="0.35">
      <c r="A96" s="116" t="s">
        <v>18</v>
      </c>
      <c r="B96" s="115">
        <v>41265.506249999999</v>
      </c>
      <c r="C96" s="115">
        <v>41323.411805555559</v>
      </c>
      <c r="D96" s="115">
        <v>41294.459027777775</v>
      </c>
      <c r="E96" s="65">
        <v>56.849305555555503</v>
      </c>
      <c r="F96" s="70">
        <v>438.97892441860398</v>
      </c>
      <c r="G96" s="73">
        <v>26.5</v>
      </c>
      <c r="H96" s="110"/>
      <c r="I96" s="106">
        <v>0</v>
      </c>
      <c r="J96" s="64"/>
      <c r="K96" s="111"/>
      <c r="L96" s="106">
        <v>0</v>
      </c>
      <c r="M96" s="73">
        <v>307.23858065839403</v>
      </c>
      <c r="N96" s="73">
        <v>0</v>
      </c>
      <c r="O96" s="106">
        <v>1</v>
      </c>
      <c r="P96" s="71">
        <v>1.0439970171513701E-2</v>
      </c>
      <c r="Q96" s="111">
        <v>0</v>
      </c>
      <c r="R96" s="105">
        <v>1</v>
      </c>
      <c r="S96" s="61">
        <v>6.1970853743446798E-4</v>
      </c>
      <c r="T96" s="64">
        <f t="shared" si="9"/>
        <v>25.797970885972127</v>
      </c>
      <c r="U96" s="73">
        <v>7.6695368648799098</v>
      </c>
      <c r="V96" s="76">
        <f t="shared" si="10"/>
        <v>1.4115855483011834</v>
      </c>
      <c r="W96" s="76">
        <v>6.10181094989787E-2</v>
      </c>
      <c r="X96" s="64">
        <v>-8.1001793071999995</v>
      </c>
      <c r="Y96" s="64">
        <v>-6.2135254537</v>
      </c>
      <c r="Z96" s="65">
        <v>24.504414474526101</v>
      </c>
      <c r="AA96" s="62">
        <v>-6.6999999999999904</v>
      </c>
      <c r="AB96" s="111">
        <v>0</v>
      </c>
      <c r="AC96" s="64">
        <f t="shared" si="11"/>
        <v>-36.491677336747749</v>
      </c>
      <c r="AD96" s="111">
        <v>0</v>
      </c>
      <c r="AE96" s="109">
        <v>1</v>
      </c>
      <c r="AF96" s="81">
        <v>1.3485990518962E-3</v>
      </c>
      <c r="AG96" s="81">
        <v>1.12275449101796E-5</v>
      </c>
      <c r="AH96" s="51">
        <v>2</v>
      </c>
      <c r="AI96" s="62">
        <v>29.472827268954202</v>
      </c>
      <c r="AJ96" s="64">
        <f t="shared" si="12"/>
        <v>0.25781248446542337</v>
      </c>
      <c r="AK96" s="64">
        <f t="shared" si="13"/>
        <v>30.278151883047748</v>
      </c>
      <c r="AL96" s="64">
        <f t="shared" si="14"/>
        <v>0.25147754052100535</v>
      </c>
      <c r="AM96" s="64">
        <f t="shared" si="15"/>
        <v>-8.2689217141829658</v>
      </c>
      <c r="AN96" s="64">
        <f t="shared" si="16"/>
        <v>-9.3796883546843901</v>
      </c>
      <c r="AO96" s="65">
        <f t="shared" si="17"/>
        <v>-7.6767892871631602</v>
      </c>
      <c r="AP96" s="61">
        <v>5.5317241028426901E-4</v>
      </c>
      <c r="AQ96" s="75">
        <v>7.9542664161193796E-4</v>
      </c>
      <c r="AR96" s="31">
        <v>-7.0359999999999996</v>
      </c>
      <c r="AS96" s="31">
        <v>-6.0575000000000001</v>
      </c>
      <c r="AT96" s="91">
        <v>-5.5362</v>
      </c>
      <c r="AU96" s="31"/>
      <c r="AV96" s="31"/>
      <c r="AW96" s="32"/>
      <c r="AX96" s="32"/>
      <c r="AY96" s="21"/>
      <c r="AZ96" s="31"/>
      <c r="BA96" s="31"/>
      <c r="BB96" s="31"/>
      <c r="BC96" s="31"/>
      <c r="BD96" s="31"/>
      <c r="BE96" s="31"/>
      <c r="BF96" s="31"/>
      <c r="BG96" s="33"/>
      <c r="BH96" s="32"/>
      <c r="BI96" s="31"/>
      <c r="BJ96" s="31"/>
      <c r="BK96" s="31"/>
    </row>
    <row r="97" spans="1:63" s="30" customFormat="1" x14ac:dyDescent="0.35">
      <c r="A97" s="116" t="s">
        <v>15</v>
      </c>
      <c r="B97" s="115">
        <v>41265.536805555559</v>
      </c>
      <c r="C97" s="115">
        <v>41323.397222222222</v>
      </c>
      <c r="D97" s="115">
        <v>41294.467013888891</v>
      </c>
      <c r="E97" s="65">
        <v>56.777083333333302</v>
      </c>
      <c r="F97" s="70">
        <v>438.97892441860398</v>
      </c>
      <c r="G97" s="73">
        <v>27.2</v>
      </c>
      <c r="H97" s="110"/>
      <c r="I97" s="106">
        <v>0</v>
      </c>
      <c r="J97" s="64">
        <v>8.2966666666666598</v>
      </c>
      <c r="K97" s="111"/>
      <c r="L97" s="106">
        <v>0</v>
      </c>
      <c r="M97" s="73">
        <v>15.3888888888888</v>
      </c>
      <c r="N97" s="73">
        <v>3</v>
      </c>
      <c r="O97" s="106">
        <v>2</v>
      </c>
      <c r="P97" s="71">
        <v>0.24761373424729999</v>
      </c>
      <c r="Q97" s="111">
        <v>4.5213159431574798E-3</v>
      </c>
      <c r="R97" s="105">
        <v>2</v>
      </c>
      <c r="S97" s="61">
        <v>1.34186181337834E-2</v>
      </c>
      <c r="T97" s="64">
        <f t="shared" si="9"/>
        <v>558.60634319876272</v>
      </c>
      <c r="U97" s="73">
        <v>7.8474935171806903</v>
      </c>
      <c r="V97" s="76">
        <f t="shared" si="10"/>
        <v>2.7471058629807743</v>
      </c>
      <c r="W97" s="76">
        <v>6.1963085053849898E-2</v>
      </c>
      <c r="X97" s="64">
        <v>-13.6034018127</v>
      </c>
      <c r="Y97" s="64">
        <v>-7.7135685226000001</v>
      </c>
      <c r="Z97" s="65">
        <v>22.958005074366401</v>
      </c>
      <c r="AA97" s="62">
        <v>-6.55</v>
      </c>
      <c r="AB97" s="111">
        <v>4.9999999999999802E-2</v>
      </c>
      <c r="AC97" s="64">
        <f t="shared" si="11"/>
        <v>-36.346176230939349</v>
      </c>
      <c r="AD97" s="111">
        <v>4.8500839064515626E-2</v>
      </c>
      <c r="AE97" s="109">
        <v>2</v>
      </c>
      <c r="AF97" s="81">
        <v>1.87305177145708E-3</v>
      </c>
      <c r="AG97" s="81">
        <v>6.0817211715546601E-5</v>
      </c>
      <c r="AH97" s="51">
        <v>4</v>
      </c>
      <c r="AI97" s="62">
        <v>28.7835790246369</v>
      </c>
      <c r="AJ97" s="64">
        <f t="shared" si="12"/>
        <v>0.21509650749268408</v>
      </c>
      <c r="AK97" s="64">
        <f t="shared" si="13"/>
        <v>28.63260770833935</v>
      </c>
      <c r="AL97" s="64">
        <f t="shared" si="14"/>
        <v>0.21076165849899486</v>
      </c>
      <c r="AM97" s="64">
        <f t="shared" si="15"/>
        <v>-8.2397311226233114</v>
      </c>
      <c r="AN97" s="64">
        <f t="shared" si="16"/>
        <v>-9.3690224334154664</v>
      </c>
      <c r="AO97" s="65">
        <f t="shared" si="17"/>
        <v>-7.6612425763136116</v>
      </c>
      <c r="AP97" s="61">
        <v>5.4699617620110601E-4</v>
      </c>
      <c r="AQ97" s="75">
        <v>1.32605559525597E-3</v>
      </c>
      <c r="AR97" s="31">
        <v>-8.7985000000000007</v>
      </c>
      <c r="AS97" s="31">
        <v>-7.6821000000000002</v>
      </c>
      <c r="AT97" s="91">
        <v>-7.1105999999999998</v>
      </c>
      <c r="AU97" s="31"/>
      <c r="AV97" s="31"/>
      <c r="AW97" s="32"/>
      <c r="AX97" s="32"/>
      <c r="AY97" s="21"/>
      <c r="AZ97" s="31"/>
      <c r="BA97" s="31"/>
      <c r="BB97" s="31"/>
      <c r="BC97" s="31"/>
      <c r="BD97" s="31"/>
      <c r="BE97" s="31"/>
      <c r="BF97" s="31"/>
      <c r="BG97" s="33"/>
      <c r="BH97" s="32"/>
      <c r="BI97" s="31"/>
      <c r="BJ97" s="31"/>
      <c r="BK97" s="31"/>
    </row>
    <row r="98" spans="1:63" s="30" customFormat="1" x14ac:dyDescent="0.35">
      <c r="A98" s="116" t="s">
        <v>15</v>
      </c>
      <c r="B98" s="115">
        <v>41324.446527777778</v>
      </c>
      <c r="C98" s="115">
        <v>41386.406944444447</v>
      </c>
      <c r="D98" s="115">
        <v>41355.426736111112</v>
      </c>
      <c r="E98" s="65">
        <v>60.9895833333333</v>
      </c>
      <c r="F98" s="70">
        <v>477.53676470588198</v>
      </c>
      <c r="G98" s="73">
        <v>26.8333333333333</v>
      </c>
      <c r="H98" s="110"/>
      <c r="I98" s="106">
        <v>0</v>
      </c>
      <c r="J98" s="64">
        <v>8.3633333333333297</v>
      </c>
      <c r="K98" s="111"/>
      <c r="L98" s="106">
        <v>0</v>
      </c>
      <c r="M98" s="73">
        <v>21</v>
      </c>
      <c r="N98" s="73">
        <v>25.492191978169501</v>
      </c>
      <c r="O98" s="106">
        <v>3</v>
      </c>
      <c r="P98" s="71">
        <v>0.17400610297074301</v>
      </c>
      <c r="Q98" s="111">
        <v>1.07462937386185E-2</v>
      </c>
      <c r="R98" s="105">
        <v>3</v>
      </c>
      <c r="S98" s="61">
        <v>1.14324440649019E-2</v>
      </c>
      <c r="T98" s="64">
        <f t="shared" si="9"/>
        <v>475.92350488318425</v>
      </c>
      <c r="U98" s="73">
        <v>-91.288809337836099</v>
      </c>
      <c r="V98" s="76">
        <f t="shared" si="10"/>
        <v>2.6775371542397819</v>
      </c>
      <c r="W98" s="76">
        <v>6.0003378809528697E-2</v>
      </c>
      <c r="X98" s="64">
        <v>-13.2104417992</v>
      </c>
      <c r="Y98" s="64">
        <v>-7.5194186326999999</v>
      </c>
      <c r="Z98" s="65">
        <v>23.1581561373632</v>
      </c>
      <c r="AA98" s="62">
        <v>-6.6</v>
      </c>
      <c r="AB98" s="111">
        <v>8.1649658092772595E-2</v>
      </c>
      <c r="AC98" s="64">
        <f t="shared" si="11"/>
        <v>-36.394676599542159</v>
      </c>
      <c r="AD98" s="111">
        <v>7.9201538536606095E-2</v>
      </c>
      <c r="AE98" s="109">
        <v>3</v>
      </c>
      <c r="AF98" s="81">
        <v>1.8739518463073801E-3</v>
      </c>
      <c r="AG98" s="81">
        <v>1.1957394625486E-5</v>
      </c>
      <c r="AH98" s="51">
        <v>3</v>
      </c>
      <c r="AI98" s="62">
        <v>28.744489028044001</v>
      </c>
      <c r="AJ98" s="64">
        <f t="shared" si="12"/>
        <v>0.19875121286879199</v>
      </c>
      <c r="AK98" s="64">
        <f t="shared" si="13"/>
        <v>28.87525796684216</v>
      </c>
      <c r="AL98" s="64">
        <f t="shared" si="14"/>
        <v>0.1953125302231391</v>
      </c>
      <c r="AM98" s="64">
        <f t="shared" si="15"/>
        <v>-8.2265642458975208</v>
      </c>
      <c r="AN98" s="64">
        <f t="shared" si="16"/>
        <v>-9.346194954042744</v>
      </c>
      <c r="AO98" s="65">
        <f t="shared" si="17"/>
        <v>-7.6409199754103838</v>
      </c>
      <c r="AP98" s="61">
        <v>5.5025127165901795E-4</v>
      </c>
      <c r="AQ98" s="75">
        <v>1.3237005746483601E-3</v>
      </c>
      <c r="AR98" s="31">
        <v>-8.4610000000000003</v>
      </c>
      <c r="AS98" s="31">
        <v>-7.3586999999999998</v>
      </c>
      <c r="AT98" s="91">
        <v>-6.7824</v>
      </c>
      <c r="AU98" s="31"/>
      <c r="AV98" s="31"/>
      <c r="AW98" s="32"/>
      <c r="AX98" s="32"/>
      <c r="AY98" s="21"/>
      <c r="AZ98" s="31"/>
      <c r="BA98" s="31"/>
      <c r="BB98" s="31"/>
      <c r="BC98" s="31"/>
      <c r="BD98" s="31"/>
      <c r="BE98" s="31"/>
      <c r="BF98" s="31"/>
      <c r="BG98" s="33"/>
      <c r="BH98" s="32"/>
      <c r="BI98" s="31"/>
      <c r="BJ98" s="31"/>
      <c r="BK98" s="31"/>
    </row>
    <row r="99" spans="1:63" s="30" customFormat="1" x14ac:dyDescent="0.35">
      <c r="A99" s="116" t="s">
        <v>17</v>
      </c>
      <c r="B99" s="115">
        <v>41324.503472222219</v>
      </c>
      <c r="C99" s="115">
        <v>41386.418055555558</v>
      </c>
      <c r="D99" s="115">
        <v>41355.460763888892</v>
      </c>
      <c r="E99" s="65">
        <v>60.832638888888802</v>
      </c>
      <c r="F99" s="70">
        <v>477.63061074319302</v>
      </c>
      <c r="G99" s="73">
        <v>26.5</v>
      </c>
      <c r="H99" s="110"/>
      <c r="I99" s="106">
        <v>0</v>
      </c>
      <c r="J99" s="64"/>
      <c r="K99" s="111"/>
      <c r="L99" s="106">
        <v>0</v>
      </c>
      <c r="M99" s="73">
        <v>124.222222222222</v>
      </c>
      <c r="N99" s="73">
        <v>19.670730657706802</v>
      </c>
      <c r="O99" s="106">
        <v>3</v>
      </c>
      <c r="P99" s="71">
        <v>3.5125910955455399E-2</v>
      </c>
      <c r="Q99" s="111">
        <v>4.31137386437526E-5</v>
      </c>
      <c r="R99" s="105">
        <v>3</v>
      </c>
      <c r="S99" s="61">
        <v>3.3475450632996901E-3</v>
      </c>
      <c r="T99" s="64">
        <f t="shared" si="9"/>
        <v>139.35562424233564</v>
      </c>
      <c r="U99" s="73">
        <v>2.67993804663088</v>
      </c>
      <c r="V99" s="76">
        <f t="shared" si="10"/>
        <v>2.1441245010588004</v>
      </c>
      <c r="W99" s="76">
        <v>6.4300815001948605E-2</v>
      </c>
      <c r="X99" s="64">
        <v>-9.9116968387999993</v>
      </c>
      <c r="Y99" s="64">
        <v>-7.2668774395</v>
      </c>
      <c r="Z99" s="65">
        <v>23.418503378844999</v>
      </c>
      <c r="AA99" s="62">
        <v>-6.1333333333333302</v>
      </c>
      <c r="AB99" s="111">
        <v>0.124721912892464</v>
      </c>
      <c r="AC99" s="64">
        <f t="shared" si="11"/>
        <v>-35.942006492582678</v>
      </c>
      <c r="AD99" s="111">
        <v>0.12098234850031914</v>
      </c>
      <c r="AE99" s="109">
        <v>3</v>
      </c>
      <c r="AF99" s="81">
        <v>1.43193263473053E-3</v>
      </c>
      <c r="AG99" s="81">
        <v>3.78558094237954E-4</v>
      </c>
      <c r="AH99" s="51">
        <v>3</v>
      </c>
      <c r="AI99" s="62">
        <v>29.7703738341236</v>
      </c>
      <c r="AJ99" s="64">
        <f t="shared" si="12"/>
        <v>0.19868602558043599</v>
      </c>
      <c r="AK99" s="64">
        <f t="shared" si="13"/>
        <v>28.675129053082678</v>
      </c>
      <c r="AL99" s="64">
        <f t="shared" si="14"/>
        <v>0.1953125302231391</v>
      </c>
      <c r="AM99" s="64">
        <f t="shared" si="15"/>
        <v>-7.7031501000059279</v>
      </c>
      <c r="AN99" s="64">
        <f t="shared" si="16"/>
        <v>-8.8145504205936049</v>
      </c>
      <c r="AO99" s="65">
        <f t="shared" si="17"/>
        <v>-7.1106798679841177</v>
      </c>
      <c r="AP99" s="61">
        <v>5.5317241028426901E-4</v>
      </c>
      <c r="AQ99" s="75">
        <v>8.7876022444626899E-4</v>
      </c>
      <c r="AR99" s="31">
        <v>-8.7711000000000006</v>
      </c>
      <c r="AS99" s="31">
        <v>-7.7361000000000004</v>
      </c>
      <c r="AT99" s="91">
        <v>-7.1847000000000003</v>
      </c>
      <c r="AU99" s="31"/>
      <c r="AV99" s="31"/>
      <c r="AW99" s="32"/>
      <c r="AX99" s="32"/>
      <c r="AY99" s="21"/>
      <c r="AZ99" s="31"/>
      <c r="BA99" s="31"/>
      <c r="BB99" s="31"/>
      <c r="BC99" s="31"/>
      <c r="BD99" s="31"/>
      <c r="BE99" s="31"/>
      <c r="BF99" s="31"/>
      <c r="BG99" s="33"/>
      <c r="BH99" s="32"/>
      <c r="BI99" s="31"/>
      <c r="BJ99" s="31"/>
      <c r="BK99" s="31"/>
    </row>
    <row r="100" spans="1:63" s="30" customFormat="1" x14ac:dyDescent="0.35">
      <c r="A100" s="116" t="s">
        <v>18</v>
      </c>
      <c r="B100" s="115">
        <v>41325.505555555559</v>
      </c>
      <c r="C100" s="115">
        <v>41386.434027777781</v>
      </c>
      <c r="D100" s="115">
        <v>41355.96979166667</v>
      </c>
      <c r="E100" s="65">
        <v>59.905555555555502</v>
      </c>
      <c r="F100" s="70">
        <v>478.97003745318301</v>
      </c>
      <c r="G100" s="73">
        <v>26.5</v>
      </c>
      <c r="H100" s="110"/>
      <c r="I100" s="106">
        <v>0</v>
      </c>
      <c r="J100" s="64"/>
      <c r="K100" s="111"/>
      <c r="L100" s="106">
        <v>0</v>
      </c>
      <c r="M100" s="73">
        <v>326.34379939507301</v>
      </c>
      <c r="N100" s="73">
        <v>2.0046242836298598</v>
      </c>
      <c r="O100" s="106">
        <v>3</v>
      </c>
      <c r="P100" s="71">
        <v>1.1299565360738501E-2</v>
      </c>
      <c r="Q100" s="111">
        <v>4.3741826958612401E-3</v>
      </c>
      <c r="R100" s="105">
        <v>3</v>
      </c>
      <c r="S100" s="61">
        <v>1.3103959936937399E-3</v>
      </c>
      <c r="T100" s="64">
        <f t="shared" si="9"/>
        <v>54.550737406906272</v>
      </c>
      <c r="U100" s="73">
        <v>6.7888659657457904</v>
      </c>
      <c r="V100" s="76">
        <f t="shared" si="10"/>
        <v>1.7368006256775366</v>
      </c>
      <c r="W100" s="76">
        <v>6.0637180060468698E-2</v>
      </c>
      <c r="X100" s="64"/>
      <c r="Y100" s="64">
        <v>-6.8</v>
      </c>
      <c r="Z100" s="65">
        <v>23.899812000000001</v>
      </c>
      <c r="AA100" s="62">
        <v>-6.7666666666666604</v>
      </c>
      <c r="AB100" s="111">
        <v>4.7140452079103001E-2</v>
      </c>
      <c r="AC100" s="64">
        <f t="shared" si="11"/>
        <v>-36.556344494884819</v>
      </c>
      <c r="AD100" s="111">
        <v>4.5727029594341891E-2</v>
      </c>
      <c r="AE100" s="109">
        <v>3</v>
      </c>
      <c r="AF100" s="81">
        <v>1.67410564981148E-3</v>
      </c>
      <c r="AG100" s="81">
        <v>3.1818862275448799E-6</v>
      </c>
      <c r="AH100" s="51">
        <v>2</v>
      </c>
      <c r="AI100" s="62">
        <v>29.905066629644299</v>
      </c>
      <c r="AJ100" s="64">
        <f t="shared" si="12"/>
        <v>0.19866792148719681</v>
      </c>
      <c r="AK100" s="64">
        <f t="shared" si="13"/>
        <v>29.756344494884818</v>
      </c>
      <c r="AL100" s="64">
        <f t="shared" si="14"/>
        <v>0.1953125302231391</v>
      </c>
      <c r="AM100" s="64">
        <f t="shared" si="15"/>
        <v>-8.335483080556628</v>
      </c>
      <c r="AN100" s="64">
        <f t="shared" si="16"/>
        <v>-9.4461751704596963</v>
      </c>
      <c r="AO100" s="65">
        <f t="shared" si="17"/>
        <v>-7.7433903953018444</v>
      </c>
      <c r="AP100" s="61">
        <v>5.5317241028426901E-4</v>
      </c>
      <c r="AQ100" s="75">
        <v>1.1209332395272101E-3</v>
      </c>
      <c r="AR100" s="31">
        <v>-7.8364000000000003</v>
      </c>
      <c r="AS100" s="31">
        <v>-6.8907999999999996</v>
      </c>
      <c r="AT100" s="91">
        <v>-6.3872</v>
      </c>
      <c r="AU100" s="31"/>
      <c r="AV100" s="31"/>
      <c r="AW100" s="32"/>
      <c r="AX100" s="32"/>
      <c r="AY100" s="21"/>
      <c r="AZ100" s="31"/>
      <c r="BA100" s="31"/>
      <c r="BB100" s="31"/>
      <c r="BC100" s="31"/>
      <c r="BD100" s="31"/>
      <c r="BE100" s="31"/>
      <c r="BF100" s="31"/>
      <c r="BG100" s="33"/>
      <c r="BH100" s="32"/>
      <c r="BI100" s="31"/>
      <c r="BJ100" s="31"/>
      <c r="BK100" s="31"/>
    </row>
    <row r="101" spans="1:63" s="30" customFormat="1" x14ac:dyDescent="0.35">
      <c r="A101" s="116" t="s">
        <v>18</v>
      </c>
      <c r="B101" s="115">
        <v>41387.438194444447</v>
      </c>
      <c r="C101" s="115">
        <v>41450.571527777778</v>
      </c>
      <c r="D101" s="115">
        <v>41419.004861111112</v>
      </c>
      <c r="E101" s="65">
        <v>62.125</v>
      </c>
      <c r="F101" s="70">
        <v>709.38511326860805</v>
      </c>
      <c r="G101" s="73">
        <v>26.5</v>
      </c>
      <c r="H101" s="110"/>
      <c r="I101" s="106">
        <v>0</v>
      </c>
      <c r="J101" s="64"/>
      <c r="K101" s="111"/>
      <c r="L101" s="106">
        <v>0</v>
      </c>
      <c r="M101" s="73">
        <v>301.35949939363798</v>
      </c>
      <c r="N101" s="73">
        <v>21.582133791577299</v>
      </c>
      <c r="O101" s="106">
        <v>3</v>
      </c>
      <c r="P101" s="71">
        <v>1.1528561752831699E-2</v>
      </c>
      <c r="Q101" s="111">
        <v>9.980555164254589E-4</v>
      </c>
      <c r="R101" s="105">
        <v>3</v>
      </c>
      <c r="S101" s="61">
        <v>1.1304627766599901E-3</v>
      </c>
      <c r="T101" s="64">
        <f t="shared" si="9"/>
        <v>47.060261458853283</v>
      </c>
      <c r="U101" s="73">
        <v>3.0069986451943702</v>
      </c>
      <c r="V101" s="76">
        <f t="shared" si="10"/>
        <v>1.6726543357133938</v>
      </c>
      <c r="W101" s="76">
        <v>6.2576372083701898E-2</v>
      </c>
      <c r="X101" s="64">
        <v>-9.0351873841000003</v>
      </c>
      <c r="Y101" s="64">
        <v>-6.8578278561500001</v>
      </c>
      <c r="Z101" s="65">
        <v>23.840196684816402</v>
      </c>
      <c r="AA101" s="62">
        <v>-6.36666666666666</v>
      </c>
      <c r="AB101" s="111">
        <v>0.24944382578492899</v>
      </c>
      <c r="AC101" s="64">
        <f t="shared" si="11"/>
        <v>-36.168341546062408</v>
      </c>
      <c r="AD101" s="111">
        <v>0.24196469700063925</v>
      </c>
      <c r="AE101" s="109">
        <v>3</v>
      </c>
      <c r="AF101" s="81">
        <v>1.82089901447105E-3</v>
      </c>
      <c r="AG101" s="81">
        <v>1.5956052426271199E-4</v>
      </c>
      <c r="AH101" s="51">
        <v>3</v>
      </c>
      <c r="AI101" s="62">
        <v>29.947476838878099</v>
      </c>
      <c r="AJ101" s="64">
        <f t="shared" si="12"/>
        <v>0.19864814233078465</v>
      </c>
      <c r="AK101" s="64">
        <f t="shared" si="13"/>
        <v>29.310513689912408</v>
      </c>
      <c r="AL101" s="64">
        <f t="shared" si="14"/>
        <v>0.1953125302231391</v>
      </c>
      <c r="AM101" s="64">
        <f t="shared" si="15"/>
        <v>-7.9361148823140866</v>
      </c>
      <c r="AN101" s="64">
        <f t="shared" si="16"/>
        <v>-9.0472542758074042</v>
      </c>
      <c r="AO101" s="65">
        <f t="shared" si="17"/>
        <v>-7.3437837464695122</v>
      </c>
      <c r="AP101" s="61">
        <v>5.5317241028426901E-4</v>
      </c>
      <c r="AQ101" s="75">
        <v>1.2677266041867801E-3</v>
      </c>
      <c r="AR101" s="31">
        <v>-7.9206000000000003</v>
      </c>
      <c r="AS101" s="31">
        <v>-6.9775</v>
      </c>
      <c r="AT101" s="91">
        <v>-6.4751000000000003</v>
      </c>
      <c r="AU101" s="31"/>
      <c r="AV101" s="31"/>
      <c r="AW101" s="32"/>
      <c r="AX101" s="32"/>
      <c r="AY101" s="21"/>
      <c r="AZ101" s="31"/>
      <c r="BA101" s="31"/>
      <c r="BB101" s="31"/>
      <c r="BC101" s="31"/>
      <c r="BD101" s="31"/>
      <c r="BE101" s="31"/>
      <c r="BF101" s="31"/>
      <c r="BG101" s="33"/>
      <c r="BH101" s="32"/>
      <c r="BI101" s="31"/>
      <c r="BJ101" s="31"/>
      <c r="BK101" s="31"/>
    </row>
    <row r="102" spans="1:63" s="30" customFormat="1" x14ac:dyDescent="0.35">
      <c r="A102" s="116" t="s">
        <v>17</v>
      </c>
      <c r="B102" s="115">
        <v>41387.496527777781</v>
      </c>
      <c r="C102" s="115">
        <v>41450.354166666664</v>
      </c>
      <c r="D102" s="115">
        <v>41418.925347222219</v>
      </c>
      <c r="E102" s="65">
        <v>61.8055555555555</v>
      </c>
      <c r="F102" s="70">
        <v>709.13184772516195</v>
      </c>
      <c r="G102" s="73">
        <v>26.5</v>
      </c>
      <c r="H102" s="110"/>
      <c r="I102" s="106">
        <v>0</v>
      </c>
      <c r="J102" s="64"/>
      <c r="K102" s="111"/>
      <c r="L102" s="106">
        <v>0</v>
      </c>
      <c r="M102" s="73">
        <v>134.166666666666</v>
      </c>
      <c r="N102" s="73">
        <v>9.4897605636578408</v>
      </c>
      <c r="O102" s="106">
        <v>3</v>
      </c>
      <c r="P102" s="71">
        <v>3.2261895878474903E-2</v>
      </c>
      <c r="Q102" s="111">
        <v>1.6215735068168001E-2</v>
      </c>
      <c r="R102" s="105">
        <v>3</v>
      </c>
      <c r="S102" s="61">
        <v>3.3629662921347198E-3</v>
      </c>
      <c r="T102" s="64">
        <f t="shared" si="9"/>
        <v>139.99759766771237</v>
      </c>
      <c r="U102" s="73">
        <v>0.93487869007885804</v>
      </c>
      <c r="V102" s="76">
        <f t="shared" si="10"/>
        <v>2.1461205833310397</v>
      </c>
      <c r="W102" s="76">
        <v>0.14708695514426501</v>
      </c>
      <c r="X102" s="64">
        <v>-10.997235738199899</v>
      </c>
      <c r="Y102" s="64">
        <v>-7.6038210221</v>
      </c>
      <c r="Z102" s="65">
        <v>23.071144870106799</v>
      </c>
      <c r="AA102" s="62">
        <v>-6.6333333333333302</v>
      </c>
      <c r="AB102" s="111">
        <v>1.2472191289246399</v>
      </c>
      <c r="AC102" s="64">
        <f t="shared" si="11"/>
        <v>-36.427010178610686</v>
      </c>
      <c r="AD102" s="111">
        <v>1.2098234850031913</v>
      </c>
      <c r="AE102" s="109">
        <v>3</v>
      </c>
      <c r="AF102" s="81">
        <v>1.8605902361942699E-3</v>
      </c>
      <c r="AG102" s="81">
        <v>1.2747822844060499E-4</v>
      </c>
      <c r="AH102" s="51">
        <v>3</v>
      </c>
      <c r="AI102" s="62">
        <v>29.430906187784899</v>
      </c>
      <c r="AJ102" s="64">
        <f t="shared" si="12"/>
        <v>0.19876461562862932</v>
      </c>
      <c r="AK102" s="64">
        <f t="shared" si="13"/>
        <v>28.823189156510686</v>
      </c>
      <c r="AL102" s="64">
        <f t="shared" si="14"/>
        <v>0.1953125302231391</v>
      </c>
      <c r="AM102" s="64">
        <f t="shared" si="15"/>
        <v>-8.20236034780919</v>
      </c>
      <c r="AN102" s="64">
        <f t="shared" si="16"/>
        <v>-9.3132015389089702</v>
      </c>
      <c r="AO102" s="65">
        <f t="shared" si="17"/>
        <v>-7.6101881790244761</v>
      </c>
      <c r="AP102" s="61">
        <v>5.5317241028426901E-4</v>
      </c>
      <c r="AQ102" s="75">
        <v>1.3074178259100001E-3</v>
      </c>
      <c r="AR102" s="31">
        <v>-8.6331000000000007</v>
      </c>
      <c r="AS102" s="31">
        <v>-7.6186999999999996</v>
      </c>
      <c r="AT102" s="91">
        <v>-7.0782999999999996</v>
      </c>
      <c r="AU102" s="31"/>
      <c r="AV102" s="31"/>
      <c r="AW102" s="32"/>
      <c r="AX102" s="32"/>
      <c r="AY102" s="21"/>
      <c r="AZ102" s="31"/>
      <c r="BA102" s="31"/>
      <c r="BB102" s="31"/>
      <c r="BC102" s="31"/>
      <c r="BD102" s="31"/>
      <c r="BE102" s="31"/>
      <c r="BF102" s="31"/>
      <c r="BG102" s="33"/>
      <c r="BH102" s="32"/>
      <c r="BI102" s="31"/>
      <c r="BJ102" s="31"/>
      <c r="BK102" s="31"/>
    </row>
    <row r="103" spans="1:63" s="30" customFormat="1" x14ac:dyDescent="0.35">
      <c r="A103" s="116" t="s">
        <v>15</v>
      </c>
      <c r="B103" s="115">
        <v>41387.507638888892</v>
      </c>
      <c r="C103" s="115">
        <v>41450.556944444441</v>
      </c>
      <c r="D103" s="115">
        <v>41419.03229166667</v>
      </c>
      <c r="E103" s="65">
        <v>61.977777777777703</v>
      </c>
      <c r="F103" s="70">
        <v>709.13425925925901</v>
      </c>
      <c r="G103" s="73">
        <v>26.8333333333333</v>
      </c>
      <c r="H103" s="110">
        <v>0</v>
      </c>
      <c r="I103" s="106">
        <v>1</v>
      </c>
      <c r="J103" s="64">
        <v>8.3633333333333297</v>
      </c>
      <c r="K103" s="111"/>
      <c r="L103" s="106">
        <v>0</v>
      </c>
      <c r="M103" s="73">
        <v>25.6111111111111</v>
      </c>
      <c r="N103" s="73">
        <v>5.25</v>
      </c>
      <c r="O103" s="106">
        <v>2</v>
      </c>
      <c r="P103" s="71">
        <v>0.15721262580311501</v>
      </c>
      <c r="Q103" s="111">
        <v>6.3433511825078004E-2</v>
      </c>
      <c r="R103" s="105">
        <v>2</v>
      </c>
      <c r="S103" s="61">
        <v>1.05058623162424E-2</v>
      </c>
      <c r="T103" s="64">
        <f t="shared" si="9"/>
        <v>437.35064759393214</v>
      </c>
      <c r="U103" s="73">
        <v>11.965347822669401</v>
      </c>
      <c r="V103" s="76">
        <f t="shared" si="10"/>
        <v>2.6408297739304745</v>
      </c>
      <c r="W103" s="76">
        <v>6.0816752745436402E-2</v>
      </c>
      <c r="X103" s="64">
        <v>-12.93</v>
      </c>
      <c r="Y103" s="64">
        <v>-7.44</v>
      </c>
      <c r="Z103" s="65">
        <v>23.2400296</v>
      </c>
      <c r="AA103" s="62">
        <v>-6.3</v>
      </c>
      <c r="AB103" s="111">
        <v>0.1</v>
      </c>
      <c r="AC103" s="64">
        <f t="shared" si="11"/>
        <v>-36.103674387925345</v>
      </c>
      <c r="AD103" s="111">
        <v>9.700167812903164E-2</v>
      </c>
      <c r="AE103" s="109">
        <v>2</v>
      </c>
      <c r="AF103" s="81">
        <v>1.90763789088489E-3</v>
      </c>
      <c r="AG103" s="81">
        <v>9.9212289130072096E-5</v>
      </c>
      <c r="AH103" s="51">
        <v>5</v>
      </c>
      <c r="AI103" s="62">
        <v>28.8915662515783</v>
      </c>
      <c r="AJ103" s="64">
        <f t="shared" si="12"/>
        <v>0.21503948735585057</v>
      </c>
      <c r="AK103" s="64">
        <f t="shared" si="13"/>
        <v>28.663674387925344</v>
      </c>
      <c r="AL103" s="64">
        <f t="shared" si="14"/>
        <v>0.21076165849899486</v>
      </c>
      <c r="AM103" s="64">
        <f t="shared" si="15"/>
        <v>-7.9270554571655794</v>
      </c>
      <c r="AN103" s="64">
        <f t="shared" si="16"/>
        <v>-9.0470242861206316</v>
      </c>
      <c r="AO103" s="65">
        <f t="shared" si="17"/>
        <v>-7.3412343261177284</v>
      </c>
      <c r="AP103" s="61">
        <v>5.5025127165901795E-4</v>
      </c>
      <c r="AQ103" s="75">
        <v>1.3573866192258699E-3</v>
      </c>
      <c r="AR103" s="31">
        <v>-8.5038</v>
      </c>
      <c r="AS103" s="31">
        <v>-7.4051</v>
      </c>
      <c r="AT103" s="91">
        <v>-6.8307000000000002</v>
      </c>
      <c r="AU103" s="31"/>
      <c r="AV103" s="31"/>
      <c r="AW103" s="32"/>
      <c r="AX103" s="32"/>
      <c r="AY103" s="21"/>
      <c r="AZ103" s="31"/>
      <c r="BA103" s="31"/>
      <c r="BB103" s="31"/>
      <c r="BC103" s="31"/>
      <c r="BD103" s="31"/>
      <c r="BE103" s="31"/>
      <c r="BF103" s="31"/>
      <c r="BG103" s="33"/>
      <c r="BH103" s="32"/>
      <c r="BI103" s="31"/>
      <c r="BJ103" s="31"/>
      <c r="BK103" s="31"/>
    </row>
    <row r="104" spans="1:63" s="30" customFormat="1" x14ac:dyDescent="0.35">
      <c r="A104" s="116" t="s">
        <v>18</v>
      </c>
      <c r="B104" s="115">
        <v>41451.426388888889</v>
      </c>
      <c r="C104" s="115">
        <v>41512.43472222222</v>
      </c>
      <c r="D104" s="115">
        <v>41481.930555555555</v>
      </c>
      <c r="E104" s="65">
        <v>60</v>
      </c>
      <c r="F104" s="70">
        <v>2240.6688839615599</v>
      </c>
      <c r="G104" s="73">
        <v>26.5</v>
      </c>
      <c r="H104" s="110"/>
      <c r="I104" s="106">
        <v>0</v>
      </c>
      <c r="J104" s="64"/>
      <c r="K104" s="111"/>
      <c r="L104" s="106">
        <v>0</v>
      </c>
      <c r="M104" s="73">
        <v>315.32002473806199</v>
      </c>
      <c r="N104" s="73">
        <v>6.2217261707029401</v>
      </c>
      <c r="O104" s="106">
        <v>3</v>
      </c>
      <c r="P104" s="71">
        <v>1.15596478714427E-2</v>
      </c>
      <c r="Q104" s="111">
        <v>1.9492008376313999E-3</v>
      </c>
      <c r="R104" s="105">
        <v>3</v>
      </c>
      <c r="S104" s="61">
        <v>1.61833333333305E-4</v>
      </c>
      <c r="T104" s="64">
        <f t="shared" si="9"/>
        <v>6.7369922625181093</v>
      </c>
      <c r="U104" s="73">
        <v>16.7633019784416</v>
      </c>
      <c r="V104" s="76">
        <f t="shared" si="10"/>
        <v>0.82846604856276906</v>
      </c>
      <c r="W104" s="76">
        <v>6.0077973796700997E-2</v>
      </c>
      <c r="X104" s="64">
        <v>-10.442967321899999</v>
      </c>
      <c r="Y104" s="64">
        <v>-7.4501978624999996</v>
      </c>
      <c r="Z104" s="65">
        <v>23.229516521570101</v>
      </c>
      <c r="AA104" s="62">
        <v>-6.6666666666666599</v>
      </c>
      <c r="AB104" s="111">
        <v>4.7140452079103397E-2</v>
      </c>
      <c r="AC104" s="64">
        <f t="shared" si="11"/>
        <v>-36.459343757679214</v>
      </c>
      <c r="AD104" s="111">
        <v>4.5727029594342279E-2</v>
      </c>
      <c r="AE104" s="109">
        <v>3</v>
      </c>
      <c r="AF104" s="81">
        <v>1.8974866932801001E-3</v>
      </c>
      <c r="AG104" s="81">
        <v>4.5151563397483399E-4</v>
      </c>
      <c r="AH104" s="51">
        <v>4</v>
      </c>
      <c r="AI104" s="62">
        <v>29.1831179453599</v>
      </c>
      <c r="AJ104" s="64">
        <f t="shared" si="12"/>
        <v>0.19874665674551015</v>
      </c>
      <c r="AK104" s="64">
        <f t="shared" si="13"/>
        <v>29.009145895179216</v>
      </c>
      <c r="AL104" s="64">
        <f t="shared" si="14"/>
        <v>0.1953125302231391</v>
      </c>
      <c r="AM104" s="64">
        <f t="shared" si="15"/>
        <v>-8.2356410309960211</v>
      </c>
      <c r="AN104" s="64">
        <f t="shared" si="16"/>
        <v>-9.3464449467966233</v>
      </c>
      <c r="AO104" s="65">
        <f t="shared" si="17"/>
        <v>-7.6434887330938182</v>
      </c>
      <c r="AP104" s="61">
        <v>1.1761694417758901E-3</v>
      </c>
      <c r="AQ104" s="75">
        <v>7.2131725150421499E-4</v>
      </c>
      <c r="AR104" s="31">
        <v>-8.4148999999999994</v>
      </c>
      <c r="AS104" s="31">
        <v>-7.3729999999999896</v>
      </c>
      <c r="AT104" s="91">
        <v>-6.8179999999999996</v>
      </c>
      <c r="AU104" s="31"/>
      <c r="AV104" s="31"/>
      <c r="AW104" s="32"/>
      <c r="AX104" s="32"/>
      <c r="AY104" s="21"/>
      <c r="AZ104" s="31"/>
      <c r="BA104" s="31"/>
      <c r="BB104" s="31"/>
      <c r="BC104" s="31"/>
      <c r="BD104" s="31"/>
      <c r="BE104" s="31"/>
      <c r="BF104" s="31"/>
      <c r="BG104" s="33"/>
      <c r="BH104" s="32"/>
      <c r="BI104" s="31"/>
      <c r="BJ104" s="31"/>
      <c r="BK104" s="31"/>
    </row>
    <row r="105" spans="1:63" s="30" customFormat="1" x14ac:dyDescent="0.35">
      <c r="A105" s="116" t="s">
        <v>17</v>
      </c>
      <c r="B105" s="115">
        <v>41451.449305555558</v>
      </c>
      <c r="C105" s="115">
        <v>41512.422222222223</v>
      </c>
      <c r="D105" s="115">
        <v>41481.935763888891</v>
      </c>
      <c r="E105" s="65">
        <v>59.9618055555555</v>
      </c>
      <c r="F105" s="70">
        <v>2240.6688839615599</v>
      </c>
      <c r="G105" s="73">
        <v>26.5</v>
      </c>
      <c r="H105" s="110">
        <v>1.35892114070929</v>
      </c>
      <c r="I105" s="106">
        <v>3</v>
      </c>
      <c r="J105" s="64"/>
      <c r="K105" s="111">
        <v>0.32355662392986001</v>
      </c>
      <c r="L105" s="106">
        <v>3</v>
      </c>
      <c r="M105" s="73">
        <v>135.333333333333</v>
      </c>
      <c r="N105" s="73">
        <v>1.1412576991207799</v>
      </c>
      <c r="O105" s="106">
        <v>3</v>
      </c>
      <c r="P105" s="71">
        <v>3.1828699674204E-2</v>
      </c>
      <c r="Q105" s="111">
        <v>2.6112964742442499E-2</v>
      </c>
      <c r="R105" s="105">
        <v>3</v>
      </c>
      <c r="S105" s="61">
        <v>1.47977531993754E-3</v>
      </c>
      <c r="T105" s="64">
        <f t="shared" si="9"/>
        <v>61.601863320409137</v>
      </c>
      <c r="U105" s="73">
        <v>33.735451125191702</v>
      </c>
      <c r="V105" s="76">
        <f t="shared" si="10"/>
        <v>1.7895938488126863</v>
      </c>
      <c r="W105" s="76">
        <v>6.0019231348802202E-2</v>
      </c>
      <c r="X105" s="64">
        <v>-12.315534192199999</v>
      </c>
      <c r="Y105" s="64">
        <v>-7.9119573319000001</v>
      </c>
      <c r="Z105" s="65">
        <v>22.753484066970898</v>
      </c>
      <c r="AA105" s="62">
        <v>-6.2333333333333298</v>
      </c>
      <c r="AB105" s="111">
        <v>0.205480466765632</v>
      </c>
      <c r="AC105" s="64">
        <f t="shared" si="11"/>
        <v>-36.039007229788275</v>
      </c>
      <c r="AD105" s="111">
        <v>0.19931950099003018</v>
      </c>
      <c r="AE105" s="109">
        <v>3</v>
      </c>
      <c r="AF105" s="81">
        <v>1.8573108782435101E-3</v>
      </c>
      <c r="AG105" s="81">
        <v>0</v>
      </c>
      <c r="AH105" s="51">
        <v>1</v>
      </c>
      <c r="AI105" s="62">
        <v>29.120360698014402</v>
      </c>
      <c r="AJ105" s="64">
        <f t="shared" si="12"/>
        <v>0.19877787975170291</v>
      </c>
      <c r="AK105" s="64">
        <f t="shared" si="13"/>
        <v>28.127049897888277</v>
      </c>
      <c r="AL105" s="64">
        <f t="shared" si="14"/>
        <v>0.1953125302231391</v>
      </c>
      <c r="AM105" s="64">
        <f t="shared" si="15"/>
        <v>-7.8029921495665349</v>
      </c>
      <c r="AN105" s="64">
        <f t="shared" si="16"/>
        <v>-8.914280644256678</v>
      </c>
      <c r="AO105" s="65">
        <f t="shared" si="17"/>
        <v>-7.2105815301921439</v>
      </c>
      <c r="AP105" s="61">
        <v>1.1761694417758901E-3</v>
      </c>
      <c r="AQ105" s="75">
        <v>6.8114143646762096E-4</v>
      </c>
      <c r="AR105" s="31">
        <v>-9.0192999999999994</v>
      </c>
      <c r="AS105" s="31">
        <v>-7.9471999999999996</v>
      </c>
      <c r="AT105" s="91">
        <v>-7.3761000000000001</v>
      </c>
      <c r="AU105" s="31"/>
      <c r="AV105" s="31"/>
      <c r="AW105" s="32"/>
      <c r="AX105" s="32"/>
      <c r="AY105" s="21"/>
      <c r="AZ105" s="31"/>
      <c r="BA105" s="31"/>
      <c r="BB105" s="31"/>
      <c r="BC105" s="31"/>
      <c r="BD105" s="31"/>
      <c r="BE105" s="31"/>
      <c r="BF105" s="31"/>
      <c r="BG105" s="33"/>
      <c r="BH105" s="32"/>
      <c r="BI105" s="31"/>
      <c r="BJ105" s="31"/>
      <c r="BK105" s="31"/>
    </row>
    <row r="106" spans="1:63" s="30" customFormat="1" x14ac:dyDescent="0.35">
      <c r="A106" s="116" t="s">
        <v>18</v>
      </c>
      <c r="B106" s="115">
        <v>41513.457638888889</v>
      </c>
      <c r="C106" s="115">
        <v>41568.438194444447</v>
      </c>
      <c r="D106" s="115">
        <v>41540.947916666664</v>
      </c>
      <c r="E106" s="65">
        <v>53.980555555555497</v>
      </c>
      <c r="F106" s="70">
        <v>3617.3215164943299</v>
      </c>
      <c r="G106" s="73">
        <v>26.5</v>
      </c>
      <c r="H106" s="110"/>
      <c r="I106" s="106">
        <v>0</v>
      </c>
      <c r="J106" s="64"/>
      <c r="K106" s="111"/>
      <c r="L106" s="106">
        <v>0</v>
      </c>
      <c r="M106" s="73">
        <v>389.71234404460102</v>
      </c>
      <c r="N106" s="73">
        <v>11.134142796033601</v>
      </c>
      <c r="O106" s="106">
        <v>3</v>
      </c>
      <c r="P106" s="71">
        <v>1.0325795309743801E-2</v>
      </c>
      <c r="Q106" s="111">
        <v>1.9987050053365402E-2</v>
      </c>
      <c r="R106" s="105">
        <v>3</v>
      </c>
      <c r="S106" s="61">
        <v>-1.7469253331951301E-4</v>
      </c>
      <c r="T106" s="64">
        <f t="shared" si="9"/>
        <v>-7.2723104755517118</v>
      </c>
      <c r="U106" s="73">
        <v>8.8433503943875102</v>
      </c>
      <c r="V106" s="76" t="str">
        <f t="shared" si="10"/>
        <v/>
      </c>
      <c r="W106" s="76">
        <v>6.0273028503644598E-2</v>
      </c>
      <c r="X106" s="64">
        <v>-10.7959742427</v>
      </c>
      <c r="Y106" s="64">
        <v>-7.8245176472000004</v>
      </c>
      <c r="Z106" s="65">
        <v>22.843626512324999</v>
      </c>
      <c r="AA106" s="62">
        <v>-6.6666666666666599</v>
      </c>
      <c r="AB106" s="111">
        <v>0.124721912892464</v>
      </c>
      <c r="AC106" s="64">
        <f t="shared" si="11"/>
        <v>-36.459343757679214</v>
      </c>
      <c r="AD106" s="111">
        <v>0.12098234850031914</v>
      </c>
      <c r="AE106" s="109">
        <v>3</v>
      </c>
      <c r="AF106" s="81">
        <v>1.3288512974051899E-3</v>
      </c>
      <c r="AG106" s="81">
        <v>2.0775823353293398E-5</v>
      </c>
      <c r="AH106" s="51">
        <v>2</v>
      </c>
      <c r="AI106" s="62">
        <v>28.671761182286499</v>
      </c>
      <c r="AJ106" s="64">
        <f t="shared" si="12"/>
        <v>0.19879598750840463</v>
      </c>
      <c r="AK106" s="64">
        <f t="shared" si="13"/>
        <v>28.634826110479214</v>
      </c>
      <c r="AL106" s="64">
        <f t="shared" si="14"/>
        <v>0.1953125302231391</v>
      </c>
      <c r="AM106" s="64">
        <f t="shared" si="15"/>
        <v>-8.2356410309960211</v>
      </c>
      <c r="AN106" s="64">
        <f t="shared" si="16"/>
        <v>-9.3464449467966233</v>
      </c>
      <c r="AO106" s="65">
        <f t="shared" si="17"/>
        <v>-7.6434887330938182</v>
      </c>
      <c r="AP106" s="61">
        <v>1.1761694417758901E-3</v>
      </c>
      <c r="AQ106" s="75">
        <v>1.5268185562929799E-4</v>
      </c>
      <c r="AR106" s="31">
        <v>-8.7370000000000001</v>
      </c>
      <c r="AS106" s="31">
        <v>-7.6272000000000002</v>
      </c>
      <c r="AT106" s="91">
        <v>-7.0358999999999998</v>
      </c>
      <c r="AU106" s="31"/>
      <c r="AV106" s="31"/>
      <c r="AW106" s="32"/>
      <c r="AX106" s="32"/>
      <c r="AY106" s="21"/>
      <c r="AZ106" s="31"/>
      <c r="BA106" s="31"/>
      <c r="BB106" s="31"/>
      <c r="BC106" s="31"/>
      <c r="BD106" s="31"/>
      <c r="BE106" s="31"/>
      <c r="BF106" s="31"/>
      <c r="BG106" s="33"/>
      <c r="BH106" s="32"/>
      <c r="BI106" s="31"/>
      <c r="BJ106" s="31"/>
      <c r="BK106" s="31"/>
    </row>
    <row r="107" spans="1:63" s="30" customFormat="1" x14ac:dyDescent="0.35">
      <c r="A107" s="116" t="s">
        <v>16</v>
      </c>
      <c r="B107" s="115">
        <v>41513.479166666664</v>
      </c>
      <c r="C107" s="115">
        <v>41568.455555555556</v>
      </c>
      <c r="D107" s="115">
        <v>41540.967361111114</v>
      </c>
      <c r="E107" s="65">
        <v>53.950694444444402</v>
      </c>
      <c r="F107" s="70">
        <v>3618.1804733727799</v>
      </c>
      <c r="G107" s="73">
        <v>26.5</v>
      </c>
      <c r="H107" s="110">
        <v>0</v>
      </c>
      <c r="I107" s="106">
        <v>1</v>
      </c>
      <c r="J107" s="64"/>
      <c r="K107" s="111">
        <v>0</v>
      </c>
      <c r="L107" s="106">
        <v>1</v>
      </c>
      <c r="M107" s="73">
        <v>388.92195389952599</v>
      </c>
      <c r="N107" s="73">
        <v>2.6666666666666599</v>
      </c>
      <c r="O107" s="106">
        <v>2</v>
      </c>
      <c r="P107" s="71">
        <v>6.3190816736201194E-2</v>
      </c>
      <c r="Q107" s="111">
        <v>0</v>
      </c>
      <c r="R107" s="105">
        <v>1</v>
      </c>
      <c r="S107" s="61">
        <v>2.1612326069339201E-4</v>
      </c>
      <c r="T107" s="64">
        <f t="shared" si="9"/>
        <v>8.9970385275498703</v>
      </c>
      <c r="U107" s="73">
        <v>3.42294681272806</v>
      </c>
      <c r="V107" s="76">
        <f t="shared" si="10"/>
        <v>0.95409958023983021</v>
      </c>
      <c r="W107" s="76">
        <v>6.1770306570717699E-2</v>
      </c>
      <c r="X107" s="64">
        <v>-11.23</v>
      </c>
      <c r="Y107" s="64">
        <v>-7.37</v>
      </c>
      <c r="Z107" s="65">
        <v>23.312193300000001</v>
      </c>
      <c r="AA107" s="62">
        <v>-6.9</v>
      </c>
      <c r="AB107" s="111">
        <v>0.1</v>
      </c>
      <c r="AC107" s="64">
        <f t="shared" si="11"/>
        <v>-36.685678811158965</v>
      </c>
      <c r="AD107" s="111">
        <v>9.700167812903164E-2</v>
      </c>
      <c r="AE107" s="109">
        <v>2</v>
      </c>
      <c r="AF107" s="81">
        <v>1.53369510978043E-3</v>
      </c>
      <c r="AG107" s="81">
        <v>7.3839820359284295E-7</v>
      </c>
      <c r="AH107" s="51">
        <v>2</v>
      </c>
      <c r="AI107" s="62">
        <v>29.1632957127641</v>
      </c>
      <c r="AJ107" s="64">
        <f t="shared" si="12"/>
        <v>0.21508789065530262</v>
      </c>
      <c r="AK107" s="64">
        <f t="shared" si="13"/>
        <v>29.315678811158964</v>
      </c>
      <c r="AL107" s="64">
        <f t="shared" si="14"/>
        <v>0.21076165849899486</v>
      </c>
      <c r="AM107" s="64">
        <f t="shared" si="15"/>
        <v>-8.4686058133041797</v>
      </c>
      <c r="AN107" s="64">
        <f t="shared" si="16"/>
        <v>-9.5791488020104225</v>
      </c>
      <c r="AO107" s="65">
        <f t="shared" si="17"/>
        <v>-7.8765926115793263</v>
      </c>
      <c r="AP107" s="61">
        <v>1.1761694417758901E-3</v>
      </c>
      <c r="AQ107" s="75">
        <v>3.57525668004547E-4</v>
      </c>
      <c r="AR107" s="31">
        <v>-8.5599000000000007</v>
      </c>
      <c r="AS107" s="31">
        <v>-7.4814999999999996</v>
      </c>
      <c r="AT107" s="91">
        <v>-6.9069000000000003</v>
      </c>
      <c r="AU107" s="31"/>
      <c r="AV107" s="31"/>
      <c r="AW107" s="32"/>
      <c r="AX107" s="32"/>
      <c r="AY107" s="21"/>
      <c r="AZ107" s="31"/>
      <c r="BA107" s="31"/>
      <c r="BB107" s="31"/>
      <c r="BC107" s="31"/>
      <c r="BD107" s="31"/>
      <c r="BE107" s="31"/>
      <c r="BF107" s="31"/>
      <c r="BG107" s="33"/>
      <c r="BH107" s="32"/>
      <c r="BI107" s="31"/>
      <c r="BJ107" s="31"/>
      <c r="BK107" s="31"/>
    </row>
    <row r="108" spans="1:63" s="30" customFormat="1" x14ac:dyDescent="0.35">
      <c r="A108" s="116" t="s">
        <v>17</v>
      </c>
      <c r="B108" s="115">
        <v>41513.486111111109</v>
      </c>
      <c r="C108" s="115">
        <v>41568.450694444444</v>
      </c>
      <c r="D108" s="115">
        <v>41540.968402777777</v>
      </c>
      <c r="E108" s="65">
        <v>53.932638888888803</v>
      </c>
      <c r="F108" s="70">
        <v>3618.1804733727799</v>
      </c>
      <c r="G108" s="73">
        <v>26.5</v>
      </c>
      <c r="H108" s="110"/>
      <c r="I108" s="106">
        <v>0</v>
      </c>
      <c r="J108" s="64"/>
      <c r="K108" s="111"/>
      <c r="L108" s="106">
        <v>0</v>
      </c>
      <c r="M108" s="73">
        <v>116.5</v>
      </c>
      <c r="N108" s="73">
        <v>25.063211223003499</v>
      </c>
      <c r="O108" s="106">
        <v>3</v>
      </c>
      <c r="P108" s="71">
        <v>3.9242783285340602E-2</v>
      </c>
      <c r="Q108" s="111">
        <v>9.2586107294048096E-4</v>
      </c>
      <c r="R108" s="105">
        <v>3</v>
      </c>
      <c r="S108" s="61">
        <v>-3.6546329655048101E-2</v>
      </c>
      <c r="T108" s="64">
        <f t="shared" si="9"/>
        <v>-1521.3944805944693</v>
      </c>
      <c r="U108" s="73">
        <v>2.4176500888206101</v>
      </c>
      <c r="V108" s="76" t="str">
        <f t="shared" si="10"/>
        <v/>
      </c>
      <c r="W108" s="76">
        <v>6.5651132708418505E-2</v>
      </c>
      <c r="X108" s="64">
        <v>-11.6208451774</v>
      </c>
      <c r="Y108" s="64">
        <v>-7.8685939117999997</v>
      </c>
      <c r="Z108" s="65">
        <v>22.798187850386199</v>
      </c>
      <c r="AA108" s="62">
        <v>-6.5666666666666602</v>
      </c>
      <c r="AB108" s="111">
        <v>9.4280904158206405E-2</v>
      </c>
      <c r="AC108" s="64">
        <f t="shared" si="11"/>
        <v>-36.362343020473617</v>
      </c>
      <c r="AD108" s="111">
        <v>9.1454059188684184E-2</v>
      </c>
      <c r="AE108" s="109">
        <v>3</v>
      </c>
      <c r="AF108" s="81">
        <v>1.84439645708582E-3</v>
      </c>
      <c r="AG108" s="81">
        <v>9.0343067063889004E-6</v>
      </c>
      <c r="AH108" s="51">
        <v>3</v>
      </c>
      <c r="AI108" s="62">
        <v>29.164068988580802</v>
      </c>
      <c r="AJ108" s="64">
        <f t="shared" si="12"/>
        <v>0.19879495641484182</v>
      </c>
      <c r="AK108" s="64">
        <f t="shared" si="13"/>
        <v>28.493749108673619</v>
      </c>
      <c r="AL108" s="64">
        <f t="shared" si="14"/>
        <v>0.1953125302231391</v>
      </c>
      <c r="AM108" s="64">
        <f t="shared" si="15"/>
        <v>-8.1357989814354141</v>
      </c>
      <c r="AN108" s="64">
        <f t="shared" si="16"/>
        <v>-9.2467147231335503</v>
      </c>
      <c r="AO108" s="65">
        <f t="shared" si="17"/>
        <v>-7.5435870708857919</v>
      </c>
      <c r="AP108" s="61">
        <v>1.1761694417758901E-3</v>
      </c>
      <c r="AQ108" s="75">
        <v>6.6822701530993601E-4</v>
      </c>
      <c r="AR108" s="31">
        <v>-9.0520999999999994</v>
      </c>
      <c r="AS108" s="31">
        <v>-7.9752000000000001</v>
      </c>
      <c r="AT108" s="91">
        <v>-7.4013999999999998</v>
      </c>
      <c r="AU108" s="31"/>
      <c r="AV108" s="31"/>
      <c r="AW108" s="32"/>
      <c r="AX108" s="32"/>
      <c r="AY108" s="21"/>
      <c r="AZ108" s="31"/>
      <c r="BA108" s="31"/>
      <c r="BB108" s="31"/>
      <c r="BC108" s="31"/>
      <c r="BD108" s="31"/>
      <c r="BE108" s="31"/>
      <c r="BF108" s="31"/>
      <c r="BG108" s="33"/>
      <c r="BH108" s="32"/>
      <c r="BI108" s="31"/>
      <c r="BJ108" s="31"/>
      <c r="BK108" s="31"/>
    </row>
    <row r="109" spans="1:63" s="30" customFormat="1" x14ac:dyDescent="0.35">
      <c r="A109" s="116" t="s">
        <v>15</v>
      </c>
      <c r="B109" s="115">
        <v>41569.42083333333</v>
      </c>
      <c r="C109" s="115">
        <v>41624.414583333331</v>
      </c>
      <c r="D109" s="115">
        <v>41596.917708333334</v>
      </c>
      <c r="E109" s="65">
        <v>53.9930555555555</v>
      </c>
      <c r="F109" s="70">
        <v>585.84454409566501</v>
      </c>
      <c r="G109" s="73">
        <v>26.966666666666601</v>
      </c>
      <c r="H109" s="110">
        <v>0.149999999999998</v>
      </c>
      <c r="I109" s="106">
        <v>2</v>
      </c>
      <c r="J109" s="64">
        <v>8.11</v>
      </c>
      <c r="K109" s="111">
        <v>0.314999999999999</v>
      </c>
      <c r="L109" s="106">
        <v>2</v>
      </c>
      <c r="M109" s="73">
        <v>12.4444444444444</v>
      </c>
      <c r="N109" s="73">
        <v>8.3333333333333898E-2</v>
      </c>
      <c r="O109" s="106">
        <v>2</v>
      </c>
      <c r="P109" s="71">
        <v>0.28644086638931399</v>
      </c>
      <c r="Q109" s="111">
        <v>2.2539454208101101E-3</v>
      </c>
      <c r="R109" s="105">
        <v>2</v>
      </c>
      <c r="S109" s="61">
        <v>1.1768550482315E-2</v>
      </c>
      <c r="T109" s="64">
        <f t="shared" si="9"/>
        <v>489.9153462848019</v>
      </c>
      <c r="U109" s="73">
        <v>21.490512895477401</v>
      </c>
      <c r="V109" s="76">
        <f t="shared" si="10"/>
        <v>2.6901210436662115</v>
      </c>
      <c r="W109" s="76">
        <v>6.0043092333513903E-2</v>
      </c>
      <c r="X109" s="64">
        <v>-12.694996630999899</v>
      </c>
      <c r="Y109" s="64">
        <v>-7.3998610025999998</v>
      </c>
      <c r="Z109" s="65">
        <v>23.281409293809599</v>
      </c>
      <c r="AA109" s="62">
        <v>-7.05</v>
      </c>
      <c r="AB109" s="111">
        <v>0.25</v>
      </c>
      <c r="AC109" s="64">
        <f t="shared" si="11"/>
        <v>-36.831179916967365</v>
      </c>
      <c r="AD109" s="111">
        <v>0.24250419532257908</v>
      </c>
      <c r="AE109" s="109">
        <v>2</v>
      </c>
      <c r="AF109" s="81">
        <v>1.9703804058549502E-3</v>
      </c>
      <c r="AG109" s="81"/>
      <c r="AH109" s="51">
        <v>0</v>
      </c>
      <c r="AI109" s="62">
        <v>29.267373205669902</v>
      </c>
      <c r="AJ109" s="64">
        <f t="shared" si="12"/>
        <v>0.21510576934113404</v>
      </c>
      <c r="AK109" s="64">
        <f t="shared" si="13"/>
        <v>29.431318914367367</v>
      </c>
      <c r="AL109" s="64">
        <f t="shared" si="14"/>
        <v>0.21076165849899486</v>
      </c>
      <c r="AM109" s="64">
        <f t="shared" si="15"/>
        <v>-8.6987741768532487</v>
      </c>
      <c r="AN109" s="64">
        <f t="shared" si="16"/>
        <v>-9.821391267021113</v>
      </c>
      <c r="AO109" s="65">
        <f t="shared" si="17"/>
        <v>-8.1160088243259452</v>
      </c>
      <c r="AP109" s="61">
        <v>1.16712383394628E-3</v>
      </c>
      <c r="AQ109" s="75">
        <v>8.0325657190867105E-4</v>
      </c>
      <c r="AR109" s="31">
        <v>-8.9733999999999998</v>
      </c>
      <c r="AS109" s="31">
        <v>-7.8548999999999998</v>
      </c>
      <c r="AT109" s="91">
        <v>-7.2747000000000002</v>
      </c>
      <c r="AU109" s="31"/>
      <c r="AV109" s="31"/>
      <c r="AW109" s="32"/>
      <c r="AX109" s="32"/>
      <c r="AY109" s="21"/>
      <c r="AZ109" s="31"/>
      <c r="BA109" s="31"/>
      <c r="BB109" s="31"/>
      <c r="BC109" s="31"/>
      <c r="BD109" s="31"/>
      <c r="BE109" s="31"/>
      <c r="BF109" s="31"/>
      <c r="BG109" s="33"/>
      <c r="BH109" s="32"/>
      <c r="BI109" s="31"/>
      <c r="BJ109" s="31"/>
      <c r="BK109" s="31"/>
    </row>
    <row r="110" spans="1:63" s="30" customFormat="1" x14ac:dyDescent="0.35">
      <c r="A110" s="116" t="s">
        <v>18</v>
      </c>
      <c r="B110" s="115">
        <v>41569.440972222219</v>
      </c>
      <c r="C110" s="115">
        <v>41624.425000000003</v>
      </c>
      <c r="D110" s="115">
        <v>41596.932986111111</v>
      </c>
      <c r="E110" s="65">
        <v>53.9965277777777</v>
      </c>
      <c r="F110" s="70">
        <v>585.74626865671598</v>
      </c>
      <c r="G110" s="73">
        <v>26.5</v>
      </c>
      <c r="H110" s="110"/>
      <c r="I110" s="106">
        <v>0</v>
      </c>
      <c r="J110" s="64"/>
      <c r="K110" s="111"/>
      <c r="L110" s="106">
        <v>0</v>
      </c>
      <c r="M110" s="73">
        <v>293.09746316570801</v>
      </c>
      <c r="N110" s="73">
        <v>7.3542446200621701</v>
      </c>
      <c r="O110" s="106">
        <v>2</v>
      </c>
      <c r="P110" s="71">
        <v>1.2852797267909701E-2</v>
      </c>
      <c r="Q110" s="111">
        <v>1.3134766396485999E-2</v>
      </c>
      <c r="R110" s="105">
        <v>2</v>
      </c>
      <c r="S110" s="61">
        <v>1.0011754871069301E-3</v>
      </c>
      <c r="T110" s="64">
        <f t="shared" si="9"/>
        <v>41.678134974644905</v>
      </c>
      <c r="U110" s="73">
        <v>-0.77644536787257701</v>
      </c>
      <c r="V110" s="76">
        <f t="shared" si="10"/>
        <v>1.6199082767899697</v>
      </c>
      <c r="W110" s="76">
        <v>0.27025584968796601</v>
      </c>
      <c r="X110" s="64">
        <v>-9.5598013559999995</v>
      </c>
      <c r="Y110" s="64">
        <v>-7.1283101454000004</v>
      </c>
      <c r="Z110" s="65">
        <v>23.561353788005601</v>
      </c>
      <c r="AA110" s="62">
        <v>-6.7</v>
      </c>
      <c r="AB110" s="111">
        <v>0.2</v>
      </c>
      <c r="AC110" s="64">
        <f t="shared" si="11"/>
        <v>-36.491677336747763</v>
      </c>
      <c r="AD110" s="111">
        <v>0.19400335625806328</v>
      </c>
      <c r="AE110" s="109">
        <v>2</v>
      </c>
      <c r="AF110" s="81">
        <v>1.5193112940785E-3</v>
      </c>
      <c r="AG110" s="81">
        <v>1.67206836327345E-5</v>
      </c>
      <c r="AH110" s="51">
        <v>2</v>
      </c>
      <c r="AI110" s="62">
        <v>29.440288886428</v>
      </c>
      <c r="AJ110" s="64">
        <f t="shared" si="12"/>
        <v>0.21503950038574718</v>
      </c>
      <c r="AK110" s="64">
        <f t="shared" si="13"/>
        <v>29.363367191347763</v>
      </c>
      <c r="AL110" s="64">
        <f t="shared" si="14"/>
        <v>0.21076165849899486</v>
      </c>
      <c r="AM110" s="64">
        <f t="shared" si="15"/>
        <v>-8.2689217141829658</v>
      </c>
      <c r="AN110" s="64">
        <f t="shared" si="16"/>
        <v>-9.3796883546843901</v>
      </c>
      <c r="AO110" s="65">
        <f t="shared" si="17"/>
        <v>-7.6767892871631602</v>
      </c>
      <c r="AP110" s="61">
        <v>1.1761694417758901E-3</v>
      </c>
      <c r="AQ110" s="75">
        <v>3.4314185230261801E-4</v>
      </c>
      <c r="AR110" s="31">
        <v>-8.6294000000000004</v>
      </c>
      <c r="AS110" s="31">
        <v>-7.5456000000000003</v>
      </c>
      <c r="AT110" s="91">
        <v>-6.9682000000000004</v>
      </c>
      <c r="AU110" s="31"/>
      <c r="AV110" s="31"/>
      <c r="AW110" s="32"/>
      <c r="AX110" s="32"/>
      <c r="AY110" s="21"/>
      <c r="AZ110" s="31"/>
      <c r="BA110" s="31"/>
      <c r="BB110" s="31"/>
      <c r="BC110" s="31"/>
      <c r="BD110" s="31"/>
      <c r="BE110" s="31"/>
      <c r="BF110" s="31"/>
      <c r="BG110" s="33"/>
      <c r="BH110" s="32"/>
      <c r="BI110" s="31"/>
      <c r="BJ110" s="31"/>
      <c r="BK110" s="31"/>
    </row>
    <row r="111" spans="1:63" s="30" customFormat="1" x14ac:dyDescent="0.35">
      <c r="A111" s="116" t="s">
        <v>16</v>
      </c>
      <c r="B111" s="115">
        <v>41569.469444444447</v>
      </c>
      <c r="C111" s="115">
        <v>41624.444444444445</v>
      </c>
      <c r="D111" s="115">
        <v>41596.956944444442</v>
      </c>
      <c r="E111" s="65">
        <v>53.952083333333299</v>
      </c>
      <c r="F111" s="70">
        <v>585.74626865671598</v>
      </c>
      <c r="G111" s="73">
        <v>26.5</v>
      </c>
      <c r="H111" s="110"/>
      <c r="I111" s="106">
        <v>0</v>
      </c>
      <c r="J111" s="64"/>
      <c r="K111" s="111"/>
      <c r="L111" s="106">
        <v>0</v>
      </c>
      <c r="M111" s="73">
        <v>55.7777777777777</v>
      </c>
      <c r="N111" s="73">
        <v>78.188596743305396</v>
      </c>
      <c r="O111" s="106">
        <v>2</v>
      </c>
      <c r="P111" s="71">
        <v>8.8981661421372496E-2</v>
      </c>
      <c r="Q111" s="111">
        <v>2.4139253273012498E-3</v>
      </c>
      <c r="R111" s="105">
        <v>2</v>
      </c>
      <c r="S111" s="61">
        <v>2.1570992779086202E-3</v>
      </c>
      <c r="T111" s="64">
        <f t="shared" si="9"/>
        <v>89.798318093241932</v>
      </c>
      <c r="U111" s="73">
        <v>-0.78722485938968101</v>
      </c>
      <c r="V111" s="76">
        <f t="shared" si="10"/>
        <v>1.9532682024839569</v>
      </c>
      <c r="W111" s="76">
        <v>0.219303352337027</v>
      </c>
      <c r="X111" s="64">
        <v>-9.6549999999999994</v>
      </c>
      <c r="Y111" s="64">
        <v>-7.7350000000000003</v>
      </c>
      <c r="Z111" s="65">
        <v>22.935911149999999</v>
      </c>
      <c r="AA111" s="62">
        <v>-6.45</v>
      </c>
      <c r="AB111" s="111">
        <v>4.9999999999999802E-2</v>
      </c>
      <c r="AC111" s="64">
        <f t="shared" si="11"/>
        <v>-36.249175493733752</v>
      </c>
      <c r="AD111" s="111">
        <v>4.8500839064515626E-2</v>
      </c>
      <c r="AE111" s="109">
        <v>2</v>
      </c>
      <c r="AF111" s="81">
        <v>1.3281631736526899E-3</v>
      </c>
      <c r="AG111" s="81">
        <v>1.9249500998003999E-5</v>
      </c>
      <c r="AH111" s="51">
        <v>2</v>
      </c>
      <c r="AI111" s="62">
        <v>28.963221702518702</v>
      </c>
      <c r="AJ111" s="64">
        <f t="shared" si="12"/>
        <v>0.21508963515833734</v>
      </c>
      <c r="AK111" s="64">
        <f t="shared" si="13"/>
        <v>28.514175493733752</v>
      </c>
      <c r="AL111" s="64">
        <f t="shared" si="14"/>
        <v>0.21076165849899486</v>
      </c>
      <c r="AM111" s="64">
        <f t="shared" si="15"/>
        <v>-8.0193165902813917</v>
      </c>
      <c r="AN111" s="64">
        <f t="shared" si="16"/>
        <v>-9.1303627955267075</v>
      </c>
      <c r="AO111" s="65">
        <f t="shared" si="17"/>
        <v>-7.4270351316430379</v>
      </c>
      <c r="AP111" s="61">
        <v>1.1761694417758901E-3</v>
      </c>
      <c r="AQ111" s="75">
        <v>1.5199373187680301E-4</v>
      </c>
      <c r="AR111" s="31">
        <v>-8.9459</v>
      </c>
      <c r="AS111" s="31">
        <v>-7.8349000000000002</v>
      </c>
      <c r="AT111" s="91">
        <v>-7.2428999999999997</v>
      </c>
      <c r="AU111" s="31"/>
      <c r="AV111" s="31"/>
      <c r="AW111" s="32"/>
      <c r="AX111" s="32"/>
      <c r="AY111" s="21"/>
      <c r="AZ111" s="31"/>
      <c r="BA111" s="31"/>
      <c r="BB111" s="31"/>
      <c r="BC111" s="31"/>
      <c r="BD111" s="31"/>
      <c r="BE111" s="31"/>
      <c r="BF111" s="31"/>
      <c r="BG111" s="33"/>
      <c r="BH111" s="32"/>
      <c r="BI111" s="31"/>
      <c r="BJ111" s="31"/>
      <c r="BK111" s="31"/>
    </row>
    <row r="112" spans="1:63" s="30" customFormat="1" x14ac:dyDescent="0.35">
      <c r="A112" s="116" t="s">
        <v>17</v>
      </c>
      <c r="B112" s="115">
        <v>41569.477083333331</v>
      </c>
      <c r="C112" s="115">
        <v>41624.446527777778</v>
      </c>
      <c r="D112" s="115">
        <v>41596.961805555555</v>
      </c>
      <c r="E112" s="65">
        <v>53.941666666666599</v>
      </c>
      <c r="F112" s="70">
        <v>585.74626865671598</v>
      </c>
      <c r="G112" s="73">
        <v>26.5</v>
      </c>
      <c r="H112" s="110"/>
      <c r="I112" s="106">
        <v>0</v>
      </c>
      <c r="J112" s="64"/>
      <c r="K112" s="111"/>
      <c r="L112" s="106">
        <v>0</v>
      </c>
      <c r="M112" s="73">
        <v>82.8888888888888</v>
      </c>
      <c r="N112" s="73">
        <v>8.5</v>
      </c>
      <c r="O112" s="106">
        <v>2</v>
      </c>
      <c r="P112" s="71">
        <v>5.2686409368972002E-2</v>
      </c>
      <c r="Q112" s="111">
        <v>9.7959274451939905E-3</v>
      </c>
      <c r="R112" s="105">
        <v>2</v>
      </c>
      <c r="S112" s="61">
        <v>4.8493125289665101E-3</v>
      </c>
      <c r="T112" s="64">
        <f t="shared" si="9"/>
        <v>201.87300300423411</v>
      </c>
      <c r="U112" s="73">
        <v>2.2348803567887798</v>
      </c>
      <c r="V112" s="76">
        <f t="shared" si="10"/>
        <v>2.3050782435090791</v>
      </c>
      <c r="W112" s="76">
        <v>6.3772350182100798E-2</v>
      </c>
      <c r="X112" s="64">
        <v>-10.5083497619</v>
      </c>
      <c r="Y112" s="64">
        <v>-7.4094367138999999</v>
      </c>
      <c r="Z112" s="65">
        <v>23.271537597273301</v>
      </c>
      <c r="AA112" s="62">
        <v>-6.85</v>
      </c>
      <c r="AB112" s="111">
        <v>5.0000000000000197E-2</v>
      </c>
      <c r="AC112" s="64">
        <f t="shared" si="11"/>
        <v>-36.637178442556163</v>
      </c>
      <c r="AD112" s="111">
        <v>4.8500839064516008E-2</v>
      </c>
      <c r="AE112" s="109">
        <v>2</v>
      </c>
      <c r="AF112" s="81">
        <v>1.3932858657684599E-3</v>
      </c>
      <c r="AG112" s="81">
        <v>0</v>
      </c>
      <c r="AH112" s="51">
        <v>1</v>
      </c>
      <c r="AI112" s="62">
        <v>29.693872545679501</v>
      </c>
      <c r="AJ112" s="64">
        <f t="shared" si="12"/>
        <v>0.21508794303198631</v>
      </c>
      <c r="AK112" s="64">
        <f t="shared" si="13"/>
        <v>29.227741728656163</v>
      </c>
      <c r="AL112" s="64">
        <f t="shared" si="14"/>
        <v>0.21076165849899486</v>
      </c>
      <c r="AM112" s="64">
        <f t="shared" si="15"/>
        <v>-8.4186847885239331</v>
      </c>
      <c r="AN112" s="64">
        <f t="shared" si="16"/>
        <v>-9.5292836901789997</v>
      </c>
      <c r="AO112" s="65">
        <f t="shared" si="17"/>
        <v>-7.8266417804753701</v>
      </c>
      <c r="AP112" s="61">
        <v>1.1761694417758901E-3</v>
      </c>
      <c r="AQ112" s="75">
        <v>2.1711642399257101E-4</v>
      </c>
      <c r="AR112" s="31">
        <v>-9.3161000000000005</v>
      </c>
      <c r="AS112" s="31">
        <v>-8.2097999999999995</v>
      </c>
      <c r="AT112" s="91">
        <v>-7.6204000000000001</v>
      </c>
      <c r="AU112" s="31"/>
      <c r="AV112" s="31"/>
      <c r="AW112" s="32"/>
      <c r="AX112" s="32"/>
      <c r="AY112" s="21"/>
      <c r="AZ112" s="31"/>
      <c r="BA112" s="31"/>
      <c r="BB112" s="31"/>
      <c r="BC112" s="31"/>
      <c r="BD112" s="31"/>
      <c r="BE112" s="31"/>
      <c r="BF112" s="31"/>
      <c r="BG112" s="33"/>
      <c r="BH112" s="32"/>
      <c r="BI112" s="31"/>
      <c r="BJ112" s="31"/>
      <c r="BK112" s="31"/>
    </row>
    <row r="113" spans="1:63" s="30" customFormat="1" x14ac:dyDescent="0.35">
      <c r="A113" s="116" t="s">
        <v>18</v>
      </c>
      <c r="B113" s="115">
        <v>41625.427777777775</v>
      </c>
      <c r="C113" s="115">
        <v>41687.475694444445</v>
      </c>
      <c r="D113" s="115">
        <v>41656.451736111114</v>
      </c>
      <c r="E113" s="65">
        <v>60.962499999999999</v>
      </c>
      <c r="F113" s="70">
        <v>464.22535211267598</v>
      </c>
      <c r="G113" s="73">
        <v>26.5</v>
      </c>
      <c r="H113" s="110"/>
      <c r="I113" s="106">
        <v>0</v>
      </c>
      <c r="J113" s="64"/>
      <c r="K113" s="111"/>
      <c r="L113" s="106">
        <v>0</v>
      </c>
      <c r="M113" s="73">
        <v>282.909715557011</v>
      </c>
      <c r="N113" s="73">
        <v>5.3060645480105402</v>
      </c>
      <c r="O113" s="106">
        <v>3</v>
      </c>
      <c r="P113" s="71">
        <v>1.2629288271481701E-2</v>
      </c>
      <c r="Q113" s="111">
        <v>7.6410524820464901E-3</v>
      </c>
      <c r="R113" s="105">
        <v>2</v>
      </c>
      <c r="S113" s="61">
        <v>1.1543161779782099E-3</v>
      </c>
      <c r="T113" s="64">
        <f t="shared" si="9"/>
        <v>48.053259482224739</v>
      </c>
      <c r="U113" s="73">
        <v>8.2939300524244004</v>
      </c>
      <c r="V113" s="76">
        <f t="shared" si="10"/>
        <v>1.6817228514662357</v>
      </c>
      <c r="W113" s="76">
        <v>6.0355319639769998E-2</v>
      </c>
      <c r="X113" s="64">
        <v>-9.3664552367000002</v>
      </c>
      <c r="Y113" s="64">
        <v>-7.1048029463000004</v>
      </c>
      <c r="Z113" s="65">
        <v>23.5855875946298</v>
      </c>
      <c r="AA113" s="62">
        <v>-7</v>
      </c>
      <c r="AB113" s="111">
        <v>0</v>
      </c>
      <c r="AC113" s="64">
        <f t="shared" si="11"/>
        <v>-36.78267954836457</v>
      </c>
      <c r="AD113" s="111">
        <v>0</v>
      </c>
      <c r="AE113" s="109">
        <v>3</v>
      </c>
      <c r="AF113" s="81">
        <v>1.6548192781104399E-3</v>
      </c>
      <c r="AG113" s="81">
        <v>0</v>
      </c>
      <c r="AH113" s="51">
        <v>1</v>
      </c>
      <c r="AI113" s="62">
        <v>29.698765414558</v>
      </c>
      <c r="AJ113" s="64">
        <f t="shared" si="12"/>
        <v>0.19872401026152317</v>
      </c>
      <c r="AK113" s="64">
        <f t="shared" si="13"/>
        <v>29.677876602064568</v>
      </c>
      <c r="AL113" s="64">
        <f t="shared" si="14"/>
        <v>0.1953125302231391</v>
      </c>
      <c r="AM113" s="64">
        <f t="shared" si="15"/>
        <v>-8.5684478628647867</v>
      </c>
      <c r="AN113" s="64">
        <f t="shared" si="16"/>
        <v>-9.6788790256734956</v>
      </c>
      <c r="AO113" s="65">
        <f t="shared" si="17"/>
        <v>-7.9764942737873525</v>
      </c>
      <c r="AP113" s="61">
        <v>5.5317241028426901E-4</v>
      </c>
      <c r="AQ113" s="75">
        <v>1.10164686782617E-3</v>
      </c>
      <c r="AR113" s="31">
        <v>-8.0298999999999996</v>
      </c>
      <c r="AS113" s="31">
        <v>-7.0705</v>
      </c>
      <c r="AT113" s="91">
        <v>-6.5594000000000001</v>
      </c>
      <c r="AU113" s="31"/>
      <c r="AV113" s="31"/>
      <c r="AW113" s="32"/>
      <c r="AX113" s="32"/>
      <c r="AY113" s="21"/>
      <c r="AZ113" s="31"/>
      <c r="BA113" s="31"/>
      <c r="BB113" s="31"/>
      <c r="BC113" s="31"/>
      <c r="BD113" s="31"/>
      <c r="BE113" s="31"/>
      <c r="BF113" s="31"/>
      <c r="BG113" s="33"/>
      <c r="BH113" s="32"/>
      <c r="BI113" s="31"/>
      <c r="BJ113" s="31"/>
      <c r="BK113" s="31"/>
    </row>
    <row r="114" spans="1:63" s="30" customFormat="1" x14ac:dyDescent="0.35">
      <c r="A114" s="116" t="s">
        <v>16</v>
      </c>
      <c r="B114" s="115">
        <v>41625.438194444447</v>
      </c>
      <c r="C114" s="115">
        <v>41687.513888888891</v>
      </c>
      <c r="D114" s="115">
        <v>41656.476041666669</v>
      </c>
      <c r="E114" s="65">
        <v>60.977083333333297</v>
      </c>
      <c r="F114" s="70">
        <v>464.9375</v>
      </c>
      <c r="G114" s="73">
        <v>26.5</v>
      </c>
      <c r="H114" s="110"/>
      <c r="I114" s="106">
        <v>0</v>
      </c>
      <c r="J114" s="64"/>
      <c r="K114" s="111"/>
      <c r="L114" s="106">
        <v>0</v>
      </c>
      <c r="M114" s="73">
        <v>96.8333333333333</v>
      </c>
      <c r="N114" s="73">
        <v>15.0462250710564</v>
      </c>
      <c r="O114" s="106">
        <v>3</v>
      </c>
      <c r="P114" s="71">
        <v>3.4458261195867097E-2</v>
      </c>
      <c r="Q114" s="111">
        <v>1.4243918640461799E-2</v>
      </c>
      <c r="R114" s="105">
        <v>3</v>
      </c>
      <c r="S114" s="61">
        <v>1.5268031022582399E-4</v>
      </c>
      <c r="T114" s="64">
        <f t="shared" si="9"/>
        <v>6.3559592294361726</v>
      </c>
      <c r="U114" s="73">
        <v>-9.4515326852660895</v>
      </c>
      <c r="V114" s="76">
        <f t="shared" si="10"/>
        <v>0.80318110274432819</v>
      </c>
      <c r="W114" s="76">
        <v>6.0273060207092298E-2</v>
      </c>
      <c r="X114" s="64">
        <v>-8.68</v>
      </c>
      <c r="Y114" s="64">
        <v>-7.49</v>
      </c>
      <c r="Z114" s="65">
        <v>23.1884841</v>
      </c>
      <c r="AA114" s="62">
        <v>-7</v>
      </c>
      <c r="AB114" s="111">
        <v>0.50990195135927796</v>
      </c>
      <c r="AC114" s="64">
        <f t="shared" si="11"/>
        <v>-36.78267954836457</v>
      </c>
      <c r="AD114" s="111">
        <v>0.49461344963117826</v>
      </c>
      <c r="AE114" s="109">
        <v>3</v>
      </c>
      <c r="AF114" s="81">
        <v>9.0523893878908797E-4</v>
      </c>
      <c r="AG114" s="81">
        <v>2.3299488152065201E-4</v>
      </c>
      <c r="AH114" s="51">
        <v>3</v>
      </c>
      <c r="AI114" s="62">
        <v>29.5791480971046</v>
      </c>
      <c r="AJ114" s="64">
        <f t="shared" si="12"/>
        <v>0.19877472798129175</v>
      </c>
      <c r="AK114" s="64">
        <f t="shared" si="13"/>
        <v>29.292679548364568</v>
      </c>
      <c r="AL114" s="64">
        <f t="shared" si="14"/>
        <v>0.1953125302231391</v>
      </c>
      <c r="AM114" s="64">
        <f t="shared" si="15"/>
        <v>-8.5684478628647867</v>
      </c>
      <c r="AN114" s="64">
        <f t="shared" si="16"/>
        <v>-9.6788790256734956</v>
      </c>
      <c r="AO114" s="65">
        <f t="shared" si="17"/>
        <v>-7.9764942737873525</v>
      </c>
      <c r="AP114" s="61">
        <v>5.5317241028426901E-4</v>
      </c>
      <c r="AQ114" s="75">
        <v>3.5206652850481798E-4</v>
      </c>
      <c r="AR114" s="31">
        <v>-9.0882000000000005</v>
      </c>
      <c r="AS114" s="31">
        <v>-8.0108999999999995</v>
      </c>
      <c r="AT114" s="91">
        <v>-7.4368999999999996</v>
      </c>
      <c r="AU114" s="31"/>
      <c r="AV114" s="31"/>
      <c r="AW114" s="32"/>
      <c r="AX114" s="32"/>
      <c r="AY114" s="21"/>
      <c r="AZ114" s="31"/>
      <c r="BA114" s="31"/>
      <c r="BB114" s="31"/>
      <c r="BC114" s="31"/>
      <c r="BD114" s="31"/>
      <c r="BE114" s="31"/>
      <c r="BF114" s="31"/>
      <c r="BG114" s="33"/>
      <c r="BH114" s="32"/>
      <c r="BI114" s="31"/>
      <c r="BJ114" s="31"/>
      <c r="BK114" s="31"/>
    </row>
    <row r="115" spans="1:63" s="30" customFormat="1" x14ac:dyDescent="0.35">
      <c r="A115" s="116" t="s">
        <v>17</v>
      </c>
      <c r="B115" s="115">
        <v>41625.445833333331</v>
      </c>
      <c r="C115" s="115">
        <v>41687.515277777777</v>
      </c>
      <c r="D115" s="115">
        <v>41656.480555555558</v>
      </c>
      <c r="E115" s="65">
        <v>60.962499999999999</v>
      </c>
      <c r="F115" s="70">
        <v>464.9375</v>
      </c>
      <c r="G115" s="73">
        <v>26.5</v>
      </c>
      <c r="H115" s="110"/>
      <c r="I115" s="106">
        <v>0</v>
      </c>
      <c r="J115" s="64"/>
      <c r="K115" s="111"/>
      <c r="L115" s="106">
        <v>0</v>
      </c>
      <c r="M115" s="73">
        <v>89.2777777777777</v>
      </c>
      <c r="N115" s="73">
        <v>11.812057033303899</v>
      </c>
      <c r="O115" s="106">
        <v>3</v>
      </c>
      <c r="P115" s="71">
        <v>4.7135240257500703E-2</v>
      </c>
      <c r="Q115" s="111">
        <v>1.5138226770715401E-2</v>
      </c>
      <c r="R115" s="105">
        <v>3</v>
      </c>
      <c r="S115" s="61">
        <v>6.70264506868981E-3</v>
      </c>
      <c r="T115" s="64">
        <f t="shared" si="9"/>
        <v>279.02575468286079</v>
      </c>
      <c r="U115" s="73">
        <v>2.38016187227469</v>
      </c>
      <c r="V115" s="76">
        <f t="shared" si="10"/>
        <v>2.4456442914471763</v>
      </c>
      <c r="W115" s="76">
        <v>6.4795191019052595E-2</v>
      </c>
      <c r="X115" s="64">
        <v>-10.8205426471</v>
      </c>
      <c r="Y115" s="64">
        <v>-7.9661134654999897</v>
      </c>
      <c r="Z115" s="65">
        <v>22.697653967281301</v>
      </c>
      <c r="AA115" s="62">
        <v>-6.7</v>
      </c>
      <c r="AB115" s="111">
        <v>0.29439202887759403</v>
      </c>
      <c r="AC115" s="64">
        <f t="shared" si="11"/>
        <v>-36.491677336747763</v>
      </c>
      <c r="AD115" s="111">
        <v>0.2855652082893696</v>
      </c>
      <c r="AE115" s="109">
        <v>3</v>
      </c>
      <c r="AF115" s="81">
        <v>1.3804131736526899E-3</v>
      </c>
      <c r="AG115" s="81">
        <v>1.6943812375249401E-4</v>
      </c>
      <c r="AH115" s="51">
        <v>2</v>
      </c>
      <c r="AI115" s="62">
        <v>29.132883018165199</v>
      </c>
      <c r="AJ115" s="64">
        <f t="shared" si="12"/>
        <v>0.19881694061817393</v>
      </c>
      <c r="AK115" s="64">
        <f t="shared" si="13"/>
        <v>28.525563871247773</v>
      </c>
      <c r="AL115" s="64">
        <f t="shared" si="14"/>
        <v>0.1953125302231391</v>
      </c>
      <c r="AM115" s="64">
        <f t="shared" si="15"/>
        <v>-8.2689217141829658</v>
      </c>
      <c r="AN115" s="64">
        <f t="shared" si="16"/>
        <v>-9.3796883546843901</v>
      </c>
      <c r="AO115" s="65">
        <f t="shared" si="17"/>
        <v>-7.6767892871631602</v>
      </c>
      <c r="AP115" s="61">
        <v>5.5317241028426901E-4</v>
      </c>
      <c r="AQ115" s="75">
        <v>8.2724076336842503E-4</v>
      </c>
      <c r="AR115" s="31">
        <v>-8.9726999999999997</v>
      </c>
      <c r="AS115" s="31">
        <v>-7.9176000000000002</v>
      </c>
      <c r="AT115" s="91">
        <v>-7.3555000000000001</v>
      </c>
      <c r="AU115" s="31"/>
      <c r="AV115" s="31"/>
      <c r="AW115" s="32"/>
      <c r="AX115" s="32"/>
      <c r="AY115" s="21"/>
      <c r="AZ115" s="31"/>
      <c r="BA115" s="31"/>
      <c r="BB115" s="31"/>
      <c r="BC115" s="31"/>
      <c r="BD115" s="31"/>
      <c r="BE115" s="31"/>
      <c r="BF115" s="31"/>
      <c r="BG115" s="33"/>
      <c r="BH115" s="32"/>
      <c r="BI115" s="31"/>
      <c r="BJ115" s="31"/>
      <c r="BK115" s="31"/>
    </row>
    <row r="116" spans="1:63" s="30" customFormat="1" x14ac:dyDescent="0.35">
      <c r="A116" s="116" t="s">
        <v>15</v>
      </c>
      <c r="B116" s="115">
        <v>41625.461805555555</v>
      </c>
      <c r="C116" s="115">
        <v>41687.552083333336</v>
      </c>
      <c r="D116" s="115">
        <v>41656.506944444445</v>
      </c>
      <c r="E116" s="65">
        <v>61.013194444444402</v>
      </c>
      <c r="F116" s="70">
        <v>464.78125</v>
      </c>
      <c r="G116" s="73">
        <v>25.7</v>
      </c>
      <c r="H116" s="110">
        <v>0</v>
      </c>
      <c r="I116" s="106">
        <v>1</v>
      </c>
      <c r="J116" s="64">
        <v>7.9866666666666601</v>
      </c>
      <c r="K116" s="111">
        <v>0</v>
      </c>
      <c r="L116" s="106">
        <v>1</v>
      </c>
      <c r="M116" s="73">
        <v>12.7222222222222</v>
      </c>
      <c r="N116" s="73">
        <v>6.55214129545109</v>
      </c>
      <c r="O116" s="106">
        <v>4</v>
      </c>
      <c r="P116" s="71">
        <v>0.30063442370881299</v>
      </c>
      <c r="Q116" s="111">
        <v>1.6543441551196102E-2</v>
      </c>
      <c r="R116" s="105">
        <v>4</v>
      </c>
      <c r="S116" s="61">
        <v>1.3501997518751601E-2</v>
      </c>
      <c r="T116" s="64">
        <f t="shared" si="9"/>
        <v>562.07736032369201</v>
      </c>
      <c r="U116" s="73">
        <v>8.6025319220422691</v>
      </c>
      <c r="V116" s="76">
        <f t="shared" si="10"/>
        <v>2.7497960928814358</v>
      </c>
      <c r="W116" s="76">
        <v>6.0330212260677002E-2</v>
      </c>
      <c r="X116" s="64">
        <v>-14.3702391477</v>
      </c>
      <c r="Y116" s="64">
        <v>-8.0405020727999901</v>
      </c>
      <c r="Z116" s="65">
        <v>22.620966008129699</v>
      </c>
      <c r="AA116" s="62">
        <v>-7.0333333333333297</v>
      </c>
      <c r="AB116" s="111">
        <v>4.7140452079103001E-2</v>
      </c>
      <c r="AC116" s="64">
        <f t="shared" si="11"/>
        <v>-36.815013127433097</v>
      </c>
      <c r="AD116" s="111">
        <v>4.5727029594341891E-2</v>
      </c>
      <c r="AE116" s="109">
        <v>3</v>
      </c>
      <c r="AF116" s="81">
        <v>1.8801679141716499E-3</v>
      </c>
      <c r="AG116" s="81"/>
      <c r="AH116" s="51">
        <v>0</v>
      </c>
      <c r="AI116" s="62">
        <v>28.6217477676296</v>
      </c>
      <c r="AJ116" s="64">
        <f t="shared" si="12"/>
        <v>0.19884957406088388</v>
      </c>
      <c r="AK116" s="64">
        <f t="shared" si="13"/>
        <v>28.774511054633109</v>
      </c>
      <c r="AL116" s="64">
        <f t="shared" si="14"/>
        <v>0.1953125302231391</v>
      </c>
      <c r="AM116" s="64">
        <f t="shared" si="15"/>
        <v>-8.4632890846585269</v>
      </c>
      <c r="AN116" s="64">
        <f t="shared" si="16"/>
        <v>-9.5526026282541352</v>
      </c>
      <c r="AO116" s="65">
        <f t="shared" si="17"/>
        <v>-7.855584723323318</v>
      </c>
      <c r="AP116" s="61">
        <v>5.6032496636495199E-4</v>
      </c>
      <c r="AQ116" s="75">
        <v>1.3198429478067E-3</v>
      </c>
      <c r="AR116" s="31">
        <v>-8.6906999999999996</v>
      </c>
      <c r="AS116" s="31">
        <v>-7.6097000000000001</v>
      </c>
      <c r="AT116" s="91">
        <v>-7.0071000000000003</v>
      </c>
      <c r="AU116" s="31"/>
      <c r="AV116" s="31"/>
      <c r="AW116" s="32"/>
      <c r="AX116" s="32"/>
      <c r="AY116" s="21"/>
      <c r="AZ116" s="31"/>
      <c r="BA116" s="31"/>
      <c r="BB116" s="31"/>
      <c r="BC116" s="31"/>
      <c r="BD116" s="31"/>
      <c r="BE116" s="31"/>
      <c r="BF116" s="31"/>
      <c r="BG116" s="33"/>
      <c r="BH116" s="32"/>
      <c r="BI116" s="31"/>
      <c r="BJ116" s="31"/>
      <c r="BK116" s="31"/>
    </row>
    <row r="117" spans="1:63" s="30" customFormat="1" x14ac:dyDescent="0.35">
      <c r="A117" s="116" t="s">
        <v>15</v>
      </c>
      <c r="B117" s="115">
        <v>41688.425000000003</v>
      </c>
      <c r="C117" s="115">
        <v>41751.458333333336</v>
      </c>
      <c r="D117" s="115">
        <v>41719.941666666666</v>
      </c>
      <c r="E117" s="65">
        <v>62.056249999999999</v>
      </c>
      <c r="F117" s="70">
        <v>552.62992125984204</v>
      </c>
      <c r="G117" s="73">
        <v>26.633333333333301</v>
      </c>
      <c r="H117" s="110"/>
      <c r="I117" s="106">
        <v>0</v>
      </c>
      <c r="J117" s="64">
        <v>7.1366666666666596</v>
      </c>
      <c r="K117" s="111"/>
      <c r="L117" s="106">
        <v>0</v>
      </c>
      <c r="M117" s="73">
        <v>13.1666666666666</v>
      </c>
      <c r="N117" s="73">
        <v>15.6053286252827</v>
      </c>
      <c r="O117" s="106">
        <v>3</v>
      </c>
      <c r="P117" s="71">
        <v>0.28440421375896902</v>
      </c>
      <c r="Q117" s="111">
        <v>3.1750551092567599E-3</v>
      </c>
      <c r="R117" s="105">
        <v>3</v>
      </c>
      <c r="S117" s="61">
        <v>1.6229791519790399E-2</v>
      </c>
      <c r="T117" s="64">
        <f t="shared" si="9"/>
        <v>675.63324340553493</v>
      </c>
      <c r="U117" s="73">
        <v>3.5183424183815402</v>
      </c>
      <c r="V117" s="76">
        <f t="shared" si="10"/>
        <v>2.8297110101594698</v>
      </c>
      <c r="W117" s="76">
        <v>6.2058160390153702E-2</v>
      </c>
      <c r="X117" s="64">
        <v>-14.3253468168</v>
      </c>
      <c r="Y117" s="64">
        <v>-8.0937834410500002</v>
      </c>
      <c r="Z117" s="65">
        <v>22.5660377127871</v>
      </c>
      <c r="AA117" s="62">
        <v>-6.43333333333333</v>
      </c>
      <c r="AB117" s="111">
        <v>4.7140452079103001E-2</v>
      </c>
      <c r="AC117" s="64">
        <f t="shared" si="11"/>
        <v>-36.233008704199484</v>
      </c>
      <c r="AD117" s="111">
        <v>4.5727029594341891E-2</v>
      </c>
      <c r="AE117" s="109">
        <v>3</v>
      </c>
      <c r="AF117" s="81"/>
      <c r="AG117" s="81">
        <v>1.13388096229745E-4</v>
      </c>
      <c r="AH117" s="51">
        <v>3</v>
      </c>
      <c r="AI117" s="62">
        <v>28.7693078159751</v>
      </c>
      <c r="AJ117" s="64">
        <f t="shared" si="12"/>
        <v>0.1988155393980674</v>
      </c>
      <c r="AK117" s="64">
        <f t="shared" si="13"/>
        <v>28.139225263149484</v>
      </c>
      <c r="AL117" s="64">
        <f t="shared" si="14"/>
        <v>0.1953125302231391</v>
      </c>
      <c r="AM117" s="64">
        <f t="shared" si="15"/>
        <v>-8.0256896818106043</v>
      </c>
      <c r="AN117" s="64">
        <f t="shared" si="16"/>
        <v>-9.1402584764374524</v>
      </c>
      <c r="AO117" s="65">
        <f t="shared" si="17"/>
        <v>-7.436019678460525</v>
      </c>
      <c r="AP117" s="61">
        <v>5.5201963041251803E-4</v>
      </c>
      <c r="AQ117" s="75"/>
      <c r="AR117" s="31"/>
      <c r="AS117" s="31"/>
      <c r="AT117" s="91"/>
      <c r="AU117" s="31"/>
      <c r="AV117" s="31"/>
      <c r="AW117" s="32"/>
      <c r="AX117" s="32"/>
      <c r="AY117" s="21"/>
      <c r="AZ117" s="31"/>
      <c r="BA117" s="31"/>
      <c r="BB117" s="31"/>
      <c r="BC117" s="31"/>
      <c r="BD117" s="31"/>
      <c r="BE117" s="31"/>
      <c r="BF117" s="31"/>
      <c r="BG117" s="33"/>
      <c r="BH117" s="32"/>
      <c r="BI117" s="31"/>
      <c r="BJ117" s="31"/>
      <c r="BK117" s="31"/>
    </row>
    <row r="118" spans="1:63" s="30" customFormat="1" x14ac:dyDescent="0.35">
      <c r="A118" s="116" t="s">
        <v>18</v>
      </c>
      <c r="B118" s="115">
        <v>41688.456944444442</v>
      </c>
      <c r="C118" s="115">
        <v>41751.473611111112</v>
      </c>
      <c r="D118" s="115">
        <v>41719.965277777781</v>
      </c>
      <c r="E118" s="65">
        <v>62.025694444444397</v>
      </c>
      <c r="F118" s="70">
        <v>552.62992125984204</v>
      </c>
      <c r="G118" s="73">
        <v>26.5</v>
      </c>
      <c r="H118" s="110"/>
      <c r="I118" s="106">
        <v>0</v>
      </c>
      <c r="J118" s="64"/>
      <c r="K118" s="111"/>
      <c r="L118" s="106">
        <v>0</v>
      </c>
      <c r="M118" s="73">
        <v>289.61053778193002</v>
      </c>
      <c r="N118" s="73">
        <v>1.5833333333333299</v>
      </c>
      <c r="O118" s="106">
        <v>2</v>
      </c>
      <c r="P118" s="71">
        <v>1.35613239340262E-2</v>
      </c>
      <c r="Q118" s="111">
        <v>2.1147330768711602E-3</v>
      </c>
      <c r="R118" s="105">
        <v>2</v>
      </c>
      <c r="S118" s="61">
        <v>1.2628637325481299E-3</v>
      </c>
      <c r="T118" s="64">
        <f t="shared" si="9"/>
        <v>52.572007382860832</v>
      </c>
      <c r="U118" s="73">
        <v>13.7420352316311</v>
      </c>
      <c r="V118" s="76">
        <f t="shared" si="10"/>
        <v>1.7207545602152146</v>
      </c>
      <c r="W118" s="76">
        <v>6.0366626533081197E-2</v>
      </c>
      <c r="X118" s="64">
        <v>-9.3434085134</v>
      </c>
      <c r="Y118" s="64">
        <v>-7.1252287158999996</v>
      </c>
      <c r="Z118" s="65">
        <v>23.564530464491501</v>
      </c>
      <c r="AA118" s="62">
        <v>-6.5749999999999904</v>
      </c>
      <c r="AB118" s="111">
        <v>2.4999999999999901E-2</v>
      </c>
      <c r="AC118" s="64">
        <f t="shared" si="11"/>
        <v>-36.370426415240743</v>
      </c>
      <c r="AD118" s="111">
        <v>2.4250419532257813E-2</v>
      </c>
      <c r="AE118" s="109">
        <v>2</v>
      </c>
      <c r="AF118" s="81">
        <v>1.79752212242182E-3</v>
      </c>
      <c r="AG118" s="81">
        <v>2.4967758222187801E-5</v>
      </c>
      <c r="AH118" s="51">
        <v>5</v>
      </c>
      <c r="AI118" s="62">
        <v>29.913049257886399</v>
      </c>
      <c r="AJ118" s="64">
        <f t="shared" si="12"/>
        <v>0.21502726348616605</v>
      </c>
      <c r="AK118" s="64">
        <f t="shared" si="13"/>
        <v>29.245197699340743</v>
      </c>
      <c r="AL118" s="64">
        <f t="shared" si="14"/>
        <v>0.21076165849899486</v>
      </c>
      <c r="AM118" s="64">
        <f t="shared" si="15"/>
        <v>-8.1441191522321787</v>
      </c>
      <c r="AN118" s="64">
        <f t="shared" si="16"/>
        <v>-9.255025575105492</v>
      </c>
      <c r="AO118" s="65">
        <f t="shared" si="17"/>
        <v>-7.551912209403099</v>
      </c>
      <c r="AP118" s="61">
        <v>5.5317241028426901E-4</v>
      </c>
      <c r="AQ118" s="75">
        <v>1.2443497121375499E-3</v>
      </c>
      <c r="AR118" s="31">
        <v>-8.1884999999999994</v>
      </c>
      <c r="AS118" s="31">
        <v>-7.2404000000000002</v>
      </c>
      <c r="AT118" s="91">
        <v>-6.7352999999999996</v>
      </c>
      <c r="AU118" s="31"/>
      <c r="AV118" s="31"/>
      <c r="AW118" s="32"/>
      <c r="AX118" s="32"/>
      <c r="AY118" s="21"/>
      <c r="AZ118" s="31"/>
      <c r="BA118" s="31"/>
      <c r="BB118" s="31"/>
      <c r="BC118" s="31"/>
      <c r="BD118" s="31"/>
      <c r="BE118" s="31"/>
      <c r="BF118" s="31"/>
      <c r="BG118" s="33"/>
      <c r="BH118" s="32"/>
      <c r="BI118" s="31"/>
      <c r="BJ118" s="31"/>
      <c r="BK118" s="31"/>
    </row>
    <row r="119" spans="1:63" s="30" customFormat="1" x14ac:dyDescent="0.35">
      <c r="A119" s="116" t="s">
        <v>17</v>
      </c>
      <c r="B119" s="115">
        <v>41688.458333333336</v>
      </c>
      <c r="C119" s="115">
        <v>41751.480555555558</v>
      </c>
      <c r="D119" s="115">
        <v>41719.969444444447</v>
      </c>
      <c r="E119" s="65">
        <v>61.975000000000001</v>
      </c>
      <c r="F119" s="70">
        <v>552.62992125984204</v>
      </c>
      <c r="G119" s="73">
        <v>26.5</v>
      </c>
      <c r="H119" s="110"/>
      <c r="I119" s="106">
        <v>0</v>
      </c>
      <c r="J119" s="64"/>
      <c r="K119" s="111"/>
      <c r="L119" s="106">
        <v>0</v>
      </c>
      <c r="M119" s="73">
        <v>93.8888888888888</v>
      </c>
      <c r="N119" s="73">
        <v>1.75</v>
      </c>
      <c r="O119" s="106">
        <v>2</v>
      </c>
      <c r="P119" s="71">
        <v>2.9519651240644599E-2</v>
      </c>
      <c r="Q119" s="111">
        <v>2.7273655084235201E-3</v>
      </c>
      <c r="R119" s="105">
        <v>2</v>
      </c>
      <c r="S119" s="61">
        <v>3.5244856797095199E-3</v>
      </c>
      <c r="T119" s="64">
        <f t="shared" si="9"/>
        <v>146.72152061933926</v>
      </c>
      <c r="U119" s="73">
        <v>19.5814446467968</v>
      </c>
      <c r="V119" s="76">
        <f t="shared" si="10"/>
        <v>2.1664938193698795</v>
      </c>
      <c r="W119" s="76">
        <v>6.0327113343600997E-2</v>
      </c>
      <c r="X119" s="64">
        <v>-12.254768431600001</v>
      </c>
      <c r="Y119" s="64">
        <v>-7.9197964915999997</v>
      </c>
      <c r="Z119" s="65">
        <v>22.745402598844599</v>
      </c>
      <c r="AA119" s="62">
        <v>-6.5250000000000004</v>
      </c>
      <c r="AB119" s="111">
        <v>2.4999999999999901E-2</v>
      </c>
      <c r="AC119" s="64">
        <f t="shared" si="11"/>
        <v>-36.321926046637955</v>
      </c>
      <c r="AD119" s="111">
        <v>2.4250419532257813E-2</v>
      </c>
      <c r="AE119" s="109">
        <v>2</v>
      </c>
      <c r="AF119" s="81">
        <v>1.8428227295409099E-3</v>
      </c>
      <c r="AG119" s="81">
        <v>3.8831526093822499E-5</v>
      </c>
      <c r="AH119" s="51">
        <v>5</v>
      </c>
      <c r="AI119" s="62">
        <v>29.179570831271199</v>
      </c>
      <c r="AJ119" s="64">
        <f t="shared" si="12"/>
        <v>0.21511926446813265</v>
      </c>
      <c r="AK119" s="64">
        <f t="shared" si="13"/>
        <v>28.402129555037956</v>
      </c>
      <c r="AL119" s="64">
        <f t="shared" si="14"/>
        <v>0.21076165849899486</v>
      </c>
      <c r="AM119" s="64">
        <f t="shared" si="15"/>
        <v>-8.0941981274518184</v>
      </c>
      <c r="AN119" s="64">
        <f t="shared" si="16"/>
        <v>-9.2051604632739554</v>
      </c>
      <c r="AO119" s="65">
        <f t="shared" si="17"/>
        <v>-7.5019613782990291</v>
      </c>
      <c r="AP119" s="61">
        <v>5.5317241028426901E-4</v>
      </c>
      <c r="AQ119" s="75">
        <v>1.28965031925664E-3</v>
      </c>
      <c r="AR119" s="31">
        <v>-8.8734999999999999</v>
      </c>
      <c r="AS119" s="31">
        <v>-7.8331999999999997</v>
      </c>
      <c r="AT119" s="91">
        <v>-7.2789999999999999</v>
      </c>
      <c r="AU119" s="31"/>
      <c r="AV119" s="31"/>
      <c r="AW119" s="32"/>
      <c r="AX119" s="32"/>
      <c r="AY119" s="21"/>
      <c r="AZ119" s="31"/>
      <c r="BA119" s="31"/>
      <c r="BB119" s="31"/>
      <c r="BC119" s="31"/>
      <c r="BD119" s="31"/>
      <c r="BE119" s="31"/>
      <c r="BF119" s="31"/>
      <c r="BG119" s="33"/>
      <c r="BH119" s="32"/>
      <c r="BI119" s="31"/>
      <c r="BJ119" s="31"/>
      <c r="BK119" s="31"/>
    </row>
    <row r="120" spans="1:63" s="30" customFormat="1" x14ac:dyDescent="0.35">
      <c r="A120" s="116" t="s">
        <v>15</v>
      </c>
      <c r="B120" s="115">
        <v>41752.438194444447</v>
      </c>
      <c r="C120" s="115">
        <v>41806.425694444442</v>
      </c>
      <c r="D120" s="115">
        <v>41779.431944444441</v>
      </c>
      <c r="E120" s="65">
        <v>53.009722222222202</v>
      </c>
      <c r="F120" s="70">
        <v>630.70637119113496</v>
      </c>
      <c r="G120" s="73">
        <v>26.733333333333299</v>
      </c>
      <c r="H120" s="110"/>
      <c r="I120" s="106">
        <v>0</v>
      </c>
      <c r="J120" s="64">
        <v>7.0433333333333303</v>
      </c>
      <c r="K120" s="111"/>
      <c r="L120" s="106">
        <v>0</v>
      </c>
      <c r="M120" s="73">
        <v>20.0555555555555</v>
      </c>
      <c r="N120" s="73">
        <v>0.283278861866264</v>
      </c>
      <c r="O120" s="106">
        <v>3</v>
      </c>
      <c r="P120" s="71">
        <v>0.18300448371345701</v>
      </c>
      <c r="Q120" s="111">
        <v>6.7952896687438202E-3</v>
      </c>
      <c r="R120" s="105">
        <v>3</v>
      </c>
      <c r="S120" s="61">
        <v>1.25112898577305E-2</v>
      </c>
      <c r="T120" s="64">
        <f t="shared" si="9"/>
        <v>520.83499257878327</v>
      </c>
      <c r="U120" s="73">
        <v>17.488408799622999</v>
      </c>
      <c r="V120" s="76">
        <f t="shared" si="10"/>
        <v>2.7167001548484411</v>
      </c>
      <c r="W120" s="76">
        <v>6.0082076312889303E-2</v>
      </c>
      <c r="X120" s="64">
        <v>-13.3458852054</v>
      </c>
      <c r="Y120" s="64">
        <v>-7.7394536150499897</v>
      </c>
      <c r="Z120" s="65">
        <v>22.931319873708802</v>
      </c>
      <c r="AA120" s="62">
        <v>-6.15</v>
      </c>
      <c r="AB120" s="111">
        <v>5.0000000000000197E-2</v>
      </c>
      <c r="AC120" s="64">
        <f t="shared" si="11"/>
        <v>-35.958173282116945</v>
      </c>
      <c r="AD120" s="111">
        <v>4.8500839064516008E-2</v>
      </c>
      <c r="AE120" s="109">
        <v>2</v>
      </c>
      <c r="AF120" s="81"/>
      <c r="AG120" s="81">
        <v>1.43933982637738E-4</v>
      </c>
      <c r="AH120" s="51">
        <v>9</v>
      </c>
      <c r="AI120" s="62">
        <v>29.193565707703399</v>
      </c>
      <c r="AJ120" s="64">
        <f t="shared" si="12"/>
        <v>0.21506174332329617</v>
      </c>
      <c r="AK120" s="64">
        <f t="shared" si="13"/>
        <v>28.218719667066956</v>
      </c>
      <c r="AL120" s="64">
        <f t="shared" si="14"/>
        <v>0.21076165849899486</v>
      </c>
      <c r="AM120" s="64">
        <f t="shared" si="15"/>
        <v>-7.7600616506446158</v>
      </c>
      <c r="AN120" s="64">
        <f t="shared" si="16"/>
        <v>-8.8775748371485861</v>
      </c>
      <c r="AO120" s="65">
        <f t="shared" si="17"/>
        <v>-7.1721884818178978</v>
      </c>
      <c r="AP120" s="61">
        <v>5.5113467224451797E-4</v>
      </c>
      <c r="AQ120" s="75"/>
      <c r="AR120" s="31"/>
      <c r="AS120" s="31"/>
      <c r="AT120" s="91"/>
      <c r="AU120" s="31"/>
      <c r="AV120" s="31"/>
      <c r="AW120" s="32"/>
      <c r="AX120" s="32"/>
      <c r="AY120" s="21"/>
      <c r="AZ120" s="31"/>
      <c r="BA120" s="31"/>
      <c r="BB120" s="31"/>
      <c r="BC120" s="31"/>
      <c r="BD120" s="31"/>
      <c r="BE120" s="31"/>
      <c r="BF120" s="31"/>
      <c r="BG120" s="33"/>
      <c r="BH120" s="32"/>
      <c r="BI120" s="31"/>
      <c r="BJ120" s="31"/>
      <c r="BK120" s="31"/>
    </row>
    <row r="121" spans="1:63" s="30" customFormat="1" x14ac:dyDescent="0.35">
      <c r="A121" s="116" t="s">
        <v>18</v>
      </c>
      <c r="B121" s="115">
        <v>41752.455555555556</v>
      </c>
      <c r="C121" s="115">
        <v>41806.450694444444</v>
      </c>
      <c r="D121" s="115">
        <v>41779.453125</v>
      </c>
      <c r="E121" s="65">
        <v>53.006250000000001</v>
      </c>
      <c r="F121" s="70">
        <v>630.70637119113496</v>
      </c>
      <c r="G121" s="73">
        <v>26.5</v>
      </c>
      <c r="H121" s="110">
        <v>0</v>
      </c>
      <c r="I121" s="106">
        <v>1</v>
      </c>
      <c r="J121" s="64"/>
      <c r="K121" s="111"/>
      <c r="L121" s="106">
        <v>0</v>
      </c>
      <c r="M121" s="73">
        <v>388.10280900651998</v>
      </c>
      <c r="N121" s="73">
        <v>1.9166666666666601</v>
      </c>
      <c r="O121" s="106">
        <v>2</v>
      </c>
      <c r="P121" s="71">
        <v>1.06307470167799E-2</v>
      </c>
      <c r="Q121" s="111">
        <v>1.0457073868855599E-2</v>
      </c>
      <c r="R121" s="105">
        <v>2</v>
      </c>
      <c r="S121" s="61">
        <v>8.8461266360094601E-4</v>
      </c>
      <c r="T121" s="64">
        <f t="shared" si="9"/>
        <v>36.825717837319161</v>
      </c>
      <c r="U121" s="73">
        <v>16.9221357817033</v>
      </c>
      <c r="V121" s="76">
        <f t="shared" si="10"/>
        <v>1.566151221224054</v>
      </c>
      <c r="W121" s="76">
        <v>6.0408196493436699E-2</v>
      </c>
      <c r="X121" s="64">
        <v>-9.3527319712000008</v>
      </c>
      <c r="Y121" s="64">
        <v>-7.0890445163000004</v>
      </c>
      <c r="Z121" s="65">
        <v>23.601833117701101</v>
      </c>
      <c r="AA121" s="62">
        <v>-6.1</v>
      </c>
      <c r="AB121" s="111">
        <v>0</v>
      </c>
      <c r="AC121" s="64">
        <f t="shared" si="11"/>
        <v>-35.909672913514143</v>
      </c>
      <c r="AD121" s="111">
        <v>0</v>
      </c>
      <c r="AE121" s="109">
        <v>2</v>
      </c>
      <c r="AF121" s="81">
        <v>1.8324189953426401E-3</v>
      </c>
      <c r="AG121" s="81">
        <v>7.7183240598089597E-5</v>
      </c>
      <c r="AH121" s="51">
        <v>4</v>
      </c>
      <c r="AI121" s="62">
        <v>29.9159382323068</v>
      </c>
      <c r="AJ121" s="64">
        <f t="shared" si="12"/>
        <v>0.21497782029968052</v>
      </c>
      <c r="AK121" s="64">
        <f t="shared" si="13"/>
        <v>28.820628397214143</v>
      </c>
      <c r="AL121" s="64">
        <f t="shared" si="14"/>
        <v>0.21076165849899486</v>
      </c>
      <c r="AM121" s="64">
        <f t="shared" si="15"/>
        <v>-7.6698694168190968</v>
      </c>
      <c r="AN121" s="64">
        <f t="shared" si="16"/>
        <v>-8.7813070127058381</v>
      </c>
      <c r="AO121" s="65">
        <f t="shared" si="17"/>
        <v>-7.0773793139146619</v>
      </c>
      <c r="AP121" s="61">
        <v>5.5317241028426901E-4</v>
      </c>
      <c r="AQ121" s="75">
        <v>1.27924658505837E-3</v>
      </c>
      <c r="AR121" s="31">
        <v>-7.9603999999999999</v>
      </c>
      <c r="AS121" s="31">
        <v>-7.0412999999999997</v>
      </c>
      <c r="AT121" s="91">
        <v>-6.5518000000000001</v>
      </c>
      <c r="AU121" s="31"/>
      <c r="AV121" s="31"/>
      <c r="AW121" s="32"/>
      <c r="AX121" s="32"/>
      <c r="AY121" s="21"/>
      <c r="AZ121" s="31"/>
      <c r="BA121" s="31"/>
      <c r="BB121" s="31"/>
      <c r="BC121" s="31"/>
      <c r="BD121" s="31"/>
      <c r="BE121" s="31"/>
      <c r="BF121" s="31"/>
      <c r="BG121" s="33"/>
      <c r="BH121" s="32"/>
      <c r="BI121" s="31"/>
      <c r="BJ121" s="31"/>
      <c r="BK121" s="31"/>
    </row>
    <row r="122" spans="1:63" s="30" customFormat="1" x14ac:dyDescent="0.35">
      <c r="A122" s="116" t="s">
        <v>17</v>
      </c>
      <c r="B122" s="115">
        <v>41752.469444444447</v>
      </c>
      <c r="C122" s="115">
        <v>41806.449999999997</v>
      </c>
      <c r="D122" s="115">
        <v>41779.459722222222</v>
      </c>
      <c r="E122" s="65">
        <v>52.977777777777703</v>
      </c>
      <c r="F122" s="70">
        <v>630.62413314840501</v>
      </c>
      <c r="G122" s="73">
        <v>26.5</v>
      </c>
      <c r="H122" s="110"/>
      <c r="I122" s="106">
        <v>0</v>
      </c>
      <c r="J122" s="64"/>
      <c r="K122" s="111"/>
      <c r="L122" s="106">
        <v>0</v>
      </c>
      <c r="M122" s="73">
        <v>111</v>
      </c>
      <c r="N122" s="73">
        <v>79.751382421803001</v>
      </c>
      <c r="O122" s="106">
        <v>3</v>
      </c>
      <c r="P122" s="71">
        <v>3.2815479630495997E-2</v>
      </c>
      <c r="Q122" s="111">
        <v>4.2788742778131201E-4</v>
      </c>
      <c r="R122" s="105">
        <v>3</v>
      </c>
      <c r="S122" s="61">
        <v>2.68942953020132E-3</v>
      </c>
      <c r="T122" s="64">
        <f t="shared" si="9"/>
        <v>111.95880083763446</v>
      </c>
      <c r="U122" s="73">
        <v>1.3419149372932799</v>
      </c>
      <c r="V122" s="76">
        <f t="shared" si="10"/>
        <v>2.049058238200812</v>
      </c>
      <c r="W122" s="76">
        <v>8.1850278010604502E-2</v>
      </c>
      <c r="X122" s="64">
        <v>-11.567287906300001</v>
      </c>
      <c r="Y122" s="64">
        <v>-7.9525957447</v>
      </c>
      <c r="Z122" s="65">
        <v>22.7115895208313</v>
      </c>
      <c r="AA122" s="62">
        <v>-5.9833333333333298</v>
      </c>
      <c r="AB122" s="111">
        <v>0.23921166824012099</v>
      </c>
      <c r="AC122" s="64">
        <f t="shared" si="11"/>
        <v>-35.796505386774264</v>
      </c>
      <c r="AD122" s="111">
        <v>0.23203933247336916</v>
      </c>
      <c r="AE122" s="109">
        <v>3</v>
      </c>
      <c r="AF122" s="81">
        <v>1.8252287924151601E-3</v>
      </c>
      <c r="AG122" s="81">
        <v>1.21221061256326E-4</v>
      </c>
      <c r="AH122" s="51">
        <v>7</v>
      </c>
      <c r="AI122" s="62">
        <v>29.2471854031539</v>
      </c>
      <c r="AJ122" s="64">
        <f t="shared" si="12"/>
        <v>0.19876615743950901</v>
      </c>
      <c r="AK122" s="64">
        <f t="shared" si="13"/>
        <v>27.843909642074266</v>
      </c>
      <c r="AL122" s="64">
        <f t="shared" si="14"/>
        <v>0.1953125302231391</v>
      </c>
      <c r="AM122" s="64">
        <f t="shared" si="15"/>
        <v>-7.5533870256649607</v>
      </c>
      <c r="AN122" s="64">
        <f t="shared" si="16"/>
        <v>-8.6649550850989954</v>
      </c>
      <c r="AO122" s="65">
        <f t="shared" si="17"/>
        <v>-6.9608273746719078</v>
      </c>
      <c r="AP122" s="61">
        <v>5.5317241028426901E-4</v>
      </c>
      <c r="AQ122" s="75">
        <v>1.2720563821309E-3</v>
      </c>
      <c r="AR122" s="31">
        <v>-8.8986999999999998</v>
      </c>
      <c r="AS122" s="31">
        <v>-7.8696000000000002</v>
      </c>
      <c r="AT122" s="91">
        <v>-7.3213999999999997</v>
      </c>
      <c r="AU122" s="31"/>
      <c r="AV122" s="31"/>
      <c r="AW122" s="32"/>
      <c r="AX122" s="32"/>
      <c r="AY122" s="21"/>
      <c r="AZ122" s="31"/>
      <c r="BA122" s="31"/>
      <c r="BB122" s="31"/>
      <c r="BC122" s="31"/>
      <c r="BD122" s="31"/>
      <c r="BE122" s="31"/>
      <c r="BF122" s="31"/>
      <c r="BG122" s="33"/>
      <c r="BH122" s="32"/>
      <c r="BI122" s="31"/>
      <c r="BJ122" s="31"/>
      <c r="BK122" s="31"/>
    </row>
    <row r="123" spans="1:63" s="30" customFormat="1" x14ac:dyDescent="0.35">
      <c r="A123" s="116" t="s">
        <v>15</v>
      </c>
      <c r="B123" s="115">
        <v>41807.429861111108</v>
      </c>
      <c r="C123" s="115">
        <v>41863.473611111112</v>
      </c>
      <c r="D123" s="115">
        <v>41835.451736111114</v>
      </c>
      <c r="E123" s="65">
        <v>49.96875</v>
      </c>
      <c r="F123" s="70">
        <v>3265.6425702811198</v>
      </c>
      <c r="G123" s="73">
        <v>26.8</v>
      </c>
      <c r="H123" s="110"/>
      <c r="I123" s="106">
        <v>0</v>
      </c>
      <c r="J123" s="64">
        <v>7.72</v>
      </c>
      <c r="K123" s="111"/>
      <c r="L123" s="106">
        <v>0</v>
      </c>
      <c r="M123" s="73">
        <v>17.75</v>
      </c>
      <c r="N123" s="73">
        <v>3.5494739655473899</v>
      </c>
      <c r="O123" s="106">
        <v>3</v>
      </c>
      <c r="P123" s="71">
        <v>0.14749999999999999</v>
      </c>
      <c r="Q123" s="111">
        <v>8.9885605195828703E-4</v>
      </c>
      <c r="R123" s="105">
        <v>3</v>
      </c>
      <c r="S123" s="61">
        <v>1.01851657285804E-2</v>
      </c>
      <c r="T123" s="64">
        <f t="shared" si="9"/>
        <v>424.00030508294196</v>
      </c>
      <c r="U123" s="73">
        <v>8.0529542810831707</v>
      </c>
      <c r="V123" s="76">
        <f t="shared" si="10"/>
        <v>2.6273661690828045</v>
      </c>
      <c r="W123" s="76">
        <v>6.0390650264455698E-2</v>
      </c>
      <c r="X123" s="64">
        <v>-13.199656360800001</v>
      </c>
      <c r="Y123" s="64">
        <v>-8.1325129611500007</v>
      </c>
      <c r="Z123" s="65">
        <v>22.526111063220799</v>
      </c>
      <c r="AA123" s="62">
        <v>-6.4666666666666597</v>
      </c>
      <c r="AB123" s="111">
        <v>4.7140452079103001E-2</v>
      </c>
      <c r="AC123" s="64">
        <f t="shared" si="11"/>
        <v>-36.265342283268012</v>
      </c>
      <c r="AD123" s="111">
        <v>4.5727029594341891E-2</v>
      </c>
      <c r="AE123" s="109">
        <v>3</v>
      </c>
      <c r="AF123" s="81"/>
      <c r="AG123" s="81">
        <v>1.1449990647824499E-4</v>
      </c>
      <c r="AH123" s="51">
        <v>7</v>
      </c>
      <c r="AI123" s="62">
        <v>28.998690861743299</v>
      </c>
      <c r="AJ123" s="64">
        <f t="shared" si="12"/>
        <v>0.19882292909536181</v>
      </c>
      <c r="AK123" s="64">
        <f t="shared" si="13"/>
        <v>28.132829322118013</v>
      </c>
      <c r="AL123" s="64">
        <f t="shared" si="14"/>
        <v>0.1953125302231391</v>
      </c>
      <c r="AM123" s="64">
        <f t="shared" si="15"/>
        <v>-8.0877058990066644</v>
      </c>
      <c r="AN123" s="64">
        <f t="shared" si="16"/>
        <v>-9.2066124662251241</v>
      </c>
      <c r="AO123" s="65">
        <f t="shared" si="17"/>
        <v>-7.5013288499610553</v>
      </c>
      <c r="AP123" s="61">
        <v>1.1703868202151801E-3</v>
      </c>
      <c r="AQ123" s="75"/>
      <c r="AR123" s="31"/>
      <c r="AS123" s="31"/>
      <c r="AT123" s="91"/>
      <c r="AU123" s="31"/>
      <c r="AV123" s="31"/>
      <c r="AW123" s="32"/>
      <c r="AX123" s="32"/>
      <c r="AY123" s="21"/>
      <c r="AZ123" s="31"/>
      <c r="BA123" s="31"/>
      <c r="BB123" s="31"/>
      <c r="BC123" s="31"/>
      <c r="BD123" s="31"/>
      <c r="BE123" s="31"/>
      <c r="BF123" s="31"/>
      <c r="BG123" s="33"/>
      <c r="BH123" s="32"/>
      <c r="BI123" s="31"/>
      <c r="BJ123" s="31"/>
      <c r="BK123" s="31"/>
    </row>
    <row r="124" spans="1:63" s="30" customFormat="1" x14ac:dyDescent="0.35">
      <c r="A124" s="116" t="s">
        <v>16</v>
      </c>
      <c r="B124" s="115">
        <v>41807.443055555559</v>
      </c>
      <c r="C124" s="115">
        <v>41877.430555555555</v>
      </c>
      <c r="D124" s="115">
        <v>41842.436805555553</v>
      </c>
      <c r="E124" s="65">
        <v>63.9</v>
      </c>
      <c r="F124" s="70">
        <v>3381.7116357504201</v>
      </c>
      <c r="G124" s="73">
        <v>26.5</v>
      </c>
      <c r="H124" s="110"/>
      <c r="I124" s="106">
        <v>0</v>
      </c>
      <c r="J124" s="64"/>
      <c r="K124" s="111"/>
      <c r="L124" s="106">
        <v>0</v>
      </c>
      <c r="M124" s="73">
        <v>52.479088713271103</v>
      </c>
      <c r="N124" s="73">
        <v>8.75</v>
      </c>
      <c r="O124" s="106">
        <v>2</v>
      </c>
      <c r="P124" s="71">
        <v>2.0678018991641699E-2</v>
      </c>
      <c r="Q124" s="111">
        <v>1.0882526304378699E-2</v>
      </c>
      <c r="R124" s="105">
        <v>2</v>
      </c>
      <c r="S124" s="61">
        <v>-6.9014084507042599E-5</v>
      </c>
      <c r="T124" s="64">
        <f t="shared" si="9"/>
        <v>-2.8730011534220283</v>
      </c>
      <c r="U124" s="73">
        <v>6.6299347399971102</v>
      </c>
      <c r="V124" s="76" t="str">
        <f t="shared" si="10"/>
        <v/>
      </c>
      <c r="W124" s="76">
        <v>6.2814570350293697E-2</v>
      </c>
      <c r="X124" s="64">
        <v>-11.71</v>
      </c>
      <c r="Y124" s="64">
        <v>-8.5500000000000007</v>
      </c>
      <c r="Z124" s="65">
        <v>22.095719500000001</v>
      </c>
      <c r="AA124" s="62">
        <v>-6.5</v>
      </c>
      <c r="AB124" s="111">
        <v>0</v>
      </c>
      <c r="AC124" s="64">
        <f t="shared" si="11"/>
        <v>-36.297675862336554</v>
      </c>
      <c r="AD124" s="111">
        <v>0</v>
      </c>
      <c r="AE124" s="109">
        <v>2</v>
      </c>
      <c r="AF124" s="81">
        <v>1.4188184880239501E-3</v>
      </c>
      <c r="AG124" s="81">
        <v>1.21914538081664E-4</v>
      </c>
      <c r="AH124" s="51">
        <v>3</v>
      </c>
      <c r="AI124" s="62">
        <v>28.577692158565899</v>
      </c>
      <c r="AJ124" s="64">
        <f t="shared" si="12"/>
        <v>0.21519376129717774</v>
      </c>
      <c r="AK124" s="64">
        <f t="shared" si="13"/>
        <v>27.747675862336553</v>
      </c>
      <c r="AL124" s="64">
        <f t="shared" si="14"/>
        <v>0.21076165849899486</v>
      </c>
      <c r="AM124" s="64">
        <f t="shared" si="15"/>
        <v>-8.0692376150616383</v>
      </c>
      <c r="AN124" s="64">
        <f t="shared" si="16"/>
        <v>-9.1802279073581303</v>
      </c>
      <c r="AO124" s="65">
        <f t="shared" si="17"/>
        <v>-7.4769859627469941</v>
      </c>
      <c r="AP124" s="61">
        <v>1.1761694417758901E-3</v>
      </c>
      <c r="AQ124" s="75">
        <v>2.4264904624805999E-4</v>
      </c>
      <c r="AR124" s="31">
        <v>-9.3528000000000002</v>
      </c>
      <c r="AS124" s="31">
        <v>-8.2460000000000004</v>
      </c>
      <c r="AT124" s="91">
        <v>-7.6562999999999999</v>
      </c>
      <c r="AU124" s="31"/>
      <c r="AV124" s="31"/>
      <c r="AW124" s="32"/>
      <c r="AX124" s="32"/>
      <c r="AY124" s="21"/>
      <c r="AZ124" s="31"/>
      <c r="BA124" s="31"/>
      <c r="BB124" s="31"/>
      <c r="BC124" s="31"/>
      <c r="BD124" s="31"/>
      <c r="BE124" s="31"/>
      <c r="BF124" s="31"/>
      <c r="BG124" s="33"/>
      <c r="BH124" s="32"/>
      <c r="BI124" s="31"/>
      <c r="BJ124" s="31"/>
      <c r="BK124" s="31"/>
    </row>
    <row r="125" spans="1:63" s="30" customFormat="1" x14ac:dyDescent="0.35">
      <c r="A125" s="116" t="s">
        <v>18</v>
      </c>
      <c r="B125" s="115">
        <v>41807.445833333331</v>
      </c>
      <c r="C125" s="115">
        <v>41877.422222222223</v>
      </c>
      <c r="D125" s="115">
        <v>41842.434027777781</v>
      </c>
      <c r="E125" s="65">
        <v>63.8993055555555</v>
      </c>
      <c r="F125" s="70">
        <v>3381.7116357504201</v>
      </c>
      <c r="G125" s="73">
        <v>26.5</v>
      </c>
      <c r="H125" s="110"/>
      <c r="I125" s="106">
        <v>0</v>
      </c>
      <c r="J125" s="64"/>
      <c r="K125" s="111"/>
      <c r="L125" s="106">
        <v>0</v>
      </c>
      <c r="M125" s="73">
        <v>345.347890561866</v>
      </c>
      <c r="N125" s="73">
        <v>2</v>
      </c>
      <c r="O125" s="106">
        <v>2</v>
      </c>
      <c r="P125" s="71">
        <v>1.18505450456111E-2</v>
      </c>
      <c r="Q125" s="111">
        <v>1.3379400650705401E-2</v>
      </c>
      <c r="R125" s="105">
        <v>2</v>
      </c>
      <c r="S125" s="61">
        <v>-8.6229419116464194E-5</v>
      </c>
      <c r="T125" s="64">
        <f t="shared" si="9"/>
        <v>-3.5896617675951723</v>
      </c>
      <c r="U125" s="73">
        <v>11.7877066768365</v>
      </c>
      <c r="V125" s="76" t="str">
        <f t="shared" si="10"/>
        <v/>
      </c>
      <c r="W125" s="76">
        <v>6.0849346374802799E-2</v>
      </c>
      <c r="X125" s="64">
        <v>-12.008793435099999</v>
      </c>
      <c r="Y125" s="64">
        <v>-7.9444905532999996</v>
      </c>
      <c r="Z125" s="65">
        <v>22.719945243697399</v>
      </c>
      <c r="AA125" s="62">
        <v>-6.7249999999999996</v>
      </c>
      <c r="AB125" s="111">
        <v>2.50000000000003E-2</v>
      </c>
      <c r="AC125" s="64">
        <f t="shared" si="11"/>
        <v>-36.515927521049164</v>
      </c>
      <c r="AD125" s="111">
        <v>2.4250419532258198E-2</v>
      </c>
      <c r="AE125" s="109">
        <v>2</v>
      </c>
      <c r="AF125" s="81">
        <v>1.8259406187624699E-3</v>
      </c>
      <c r="AG125" s="81">
        <v>4.83407909986401E-4</v>
      </c>
      <c r="AH125" s="51">
        <v>4</v>
      </c>
      <c r="AI125" s="62">
        <v>28.936582306097101</v>
      </c>
      <c r="AJ125" s="64">
        <f t="shared" si="12"/>
        <v>0.21514124414462929</v>
      </c>
      <c r="AK125" s="64">
        <f t="shared" si="13"/>
        <v>28.571436967749165</v>
      </c>
      <c r="AL125" s="64">
        <f t="shared" si="14"/>
        <v>0.21076165849899486</v>
      </c>
      <c r="AM125" s="64">
        <f t="shared" si="15"/>
        <v>-8.293882226573146</v>
      </c>
      <c r="AN125" s="64">
        <f t="shared" si="16"/>
        <v>-9.4046209106002152</v>
      </c>
      <c r="AO125" s="65">
        <f t="shared" si="17"/>
        <v>-7.7017647027151952</v>
      </c>
      <c r="AP125" s="61">
        <v>1.1761694417758901E-3</v>
      </c>
      <c r="AQ125" s="75">
        <v>6.4977117698658299E-4</v>
      </c>
      <c r="AR125" s="31">
        <v>-8.6922999999999995</v>
      </c>
      <c r="AS125" s="31">
        <v>-7.6464999999999996</v>
      </c>
      <c r="AT125" s="91">
        <v>-7.0894000000000004</v>
      </c>
      <c r="AU125" s="31"/>
      <c r="AV125" s="31"/>
      <c r="AW125" s="32"/>
      <c r="AX125" s="32"/>
      <c r="AY125" s="21"/>
      <c r="AZ125" s="31"/>
      <c r="BA125" s="31"/>
      <c r="BB125" s="31"/>
      <c r="BC125" s="31"/>
      <c r="BD125" s="31"/>
      <c r="BE125" s="31"/>
      <c r="BF125" s="31"/>
      <c r="BG125" s="33"/>
      <c r="BH125" s="32"/>
      <c r="BI125" s="31"/>
      <c r="BJ125" s="31"/>
      <c r="BK125" s="31"/>
    </row>
    <row r="126" spans="1:63" s="30" customFormat="1" x14ac:dyDescent="0.35">
      <c r="A126" s="116" t="s">
        <v>17</v>
      </c>
      <c r="B126" s="115">
        <v>41807.448611111111</v>
      </c>
      <c r="C126" s="115">
        <v>41877.419444444444</v>
      </c>
      <c r="D126" s="115">
        <v>41842.434027777781</v>
      </c>
      <c r="E126" s="65">
        <v>63.884722222222202</v>
      </c>
      <c r="F126" s="70">
        <v>3381.7116357504201</v>
      </c>
      <c r="G126" s="73">
        <v>26.5</v>
      </c>
      <c r="H126" s="110"/>
      <c r="I126" s="106">
        <v>0</v>
      </c>
      <c r="J126" s="64"/>
      <c r="K126" s="111"/>
      <c r="L126" s="106">
        <v>0</v>
      </c>
      <c r="M126" s="73">
        <v>121</v>
      </c>
      <c r="N126" s="73">
        <v>26.689689135934799</v>
      </c>
      <c r="O126" s="106">
        <v>3</v>
      </c>
      <c r="P126" s="71">
        <v>4.3874139735696698E-2</v>
      </c>
      <c r="Q126" s="111">
        <v>2.3108427418903899E-2</v>
      </c>
      <c r="R126" s="105">
        <v>3</v>
      </c>
      <c r="S126" s="61">
        <v>8.4182881492276304E-4</v>
      </c>
      <c r="T126" s="64">
        <f t="shared" si="9"/>
        <v>35.044660427397133</v>
      </c>
      <c r="U126" s="73">
        <v>24.079947828642901</v>
      </c>
      <c r="V126" s="76">
        <f t="shared" si="10"/>
        <v>1.5446218561522891</v>
      </c>
      <c r="W126" s="76">
        <v>6.0029648022942403E-2</v>
      </c>
      <c r="X126" s="64">
        <v>-11.8142119510999</v>
      </c>
      <c r="Y126" s="64">
        <v>-8.2463890334999999</v>
      </c>
      <c r="Z126" s="65">
        <v>22.408715081474501</v>
      </c>
      <c r="AA126" s="62">
        <v>-6.2</v>
      </c>
      <c r="AB126" s="111">
        <v>8.1649658092772595E-2</v>
      </c>
      <c r="AC126" s="64">
        <f t="shared" si="11"/>
        <v>-36.006673650719748</v>
      </c>
      <c r="AD126" s="111">
        <v>7.9201538536606095E-2</v>
      </c>
      <c r="AE126" s="109">
        <v>3</v>
      </c>
      <c r="AF126" s="81">
        <v>1.8505212075848299E-3</v>
      </c>
      <c r="AG126" s="81">
        <v>2.6648012892677402E-4</v>
      </c>
      <c r="AH126" s="51">
        <v>7</v>
      </c>
      <c r="AI126" s="62">
        <v>29.034897688697502</v>
      </c>
      <c r="AJ126" s="64">
        <f t="shared" si="12"/>
        <v>0.19881972843865026</v>
      </c>
      <c r="AK126" s="64">
        <f t="shared" si="13"/>
        <v>27.760284617219746</v>
      </c>
      <c r="AL126" s="64">
        <f t="shared" si="14"/>
        <v>0.1953125302231391</v>
      </c>
      <c r="AM126" s="64">
        <f t="shared" si="15"/>
        <v>-7.7697114663798175</v>
      </c>
      <c r="AN126" s="64">
        <f t="shared" si="16"/>
        <v>-8.8810372363690249</v>
      </c>
      <c r="AO126" s="65">
        <f t="shared" si="17"/>
        <v>-7.1772809761228018</v>
      </c>
      <c r="AP126" s="61">
        <v>1.1761694417758901E-3</v>
      </c>
      <c r="AQ126" s="75">
        <v>6.7435176580893895E-4</v>
      </c>
      <c r="AR126" s="31">
        <v>-9.2918000000000003</v>
      </c>
      <c r="AS126" s="31">
        <v>-8.2165999999999997</v>
      </c>
      <c r="AT126" s="91">
        <v>-7.6437999999999997</v>
      </c>
      <c r="AU126" s="31"/>
      <c r="AV126" s="31"/>
      <c r="AW126" s="32"/>
      <c r="AX126" s="32"/>
      <c r="AY126" s="21"/>
      <c r="AZ126" s="31"/>
      <c r="BA126" s="31"/>
      <c r="BB126" s="31"/>
      <c r="BC126" s="31"/>
      <c r="BD126" s="31"/>
      <c r="BE126" s="31"/>
      <c r="BF126" s="31"/>
      <c r="BG126" s="33"/>
      <c r="BH126" s="32"/>
      <c r="BI126" s="31"/>
      <c r="BJ126" s="31"/>
      <c r="BK126" s="31"/>
    </row>
    <row r="127" spans="1:63" x14ac:dyDescent="0.35">
      <c r="A127" s="116" t="s">
        <v>15</v>
      </c>
      <c r="B127" s="115">
        <v>41877.4</v>
      </c>
      <c r="C127" s="115">
        <v>41942.506249999999</v>
      </c>
      <c r="D127" s="115">
        <v>41909.953125</v>
      </c>
      <c r="E127" s="65">
        <v>64.120138888888803</v>
      </c>
      <c r="F127" s="70">
        <v>3639.94140625</v>
      </c>
      <c r="G127" s="73">
        <v>27.25</v>
      </c>
      <c r="H127" s="110"/>
      <c r="I127" s="106">
        <v>0</v>
      </c>
      <c r="J127" s="64">
        <v>6.9249999999999998</v>
      </c>
      <c r="K127" s="111"/>
      <c r="L127" s="106">
        <v>0</v>
      </c>
      <c r="M127" s="73">
        <v>11.9166666666666</v>
      </c>
      <c r="N127" s="73">
        <v>8.8373505889547399</v>
      </c>
      <c r="O127" s="106">
        <v>3</v>
      </c>
      <c r="P127" s="71">
        <v>0.33531667604811599</v>
      </c>
      <c r="Q127" s="111">
        <v>1.0314525355831299E-3</v>
      </c>
      <c r="R127" s="105">
        <v>3</v>
      </c>
      <c r="S127" s="61">
        <v>8.5977667789414597E-3</v>
      </c>
      <c r="T127" s="64">
        <f t="shared" si="9"/>
        <v>357.91815611539022</v>
      </c>
      <c r="U127" s="73">
        <v>3.9271897882990401</v>
      </c>
      <c r="V127" s="76">
        <f t="shared" si="10"/>
        <v>2.5537837294062928</v>
      </c>
      <c r="W127" s="76">
        <v>6.1145003719695203E-2</v>
      </c>
      <c r="X127" s="64">
        <v>-14.8318649898</v>
      </c>
      <c r="Y127" s="64">
        <v>-8.9884363403999998</v>
      </c>
      <c r="Z127" s="65">
        <v>21.643731092318198</v>
      </c>
      <c r="AA127" s="62">
        <v>-6.4666666666666597</v>
      </c>
      <c r="AB127" s="111">
        <v>4.7140452079103001E-2</v>
      </c>
      <c r="AC127" s="64">
        <f t="shared" si="11"/>
        <v>-36.265342283268012</v>
      </c>
      <c r="AD127" s="111">
        <v>4.5727029594341891E-2</v>
      </c>
      <c r="AE127" s="109">
        <v>3</v>
      </c>
      <c r="AF127" s="81"/>
      <c r="AG127" s="81">
        <v>4.8670284450163199E-5</v>
      </c>
      <c r="AH127" s="51">
        <v>8</v>
      </c>
      <c r="AI127" s="62">
        <v>28.487799964497</v>
      </c>
      <c r="AJ127" s="64">
        <f t="shared" si="12"/>
        <v>0.19893598321859932</v>
      </c>
      <c r="AK127" s="64">
        <f t="shared" si="13"/>
        <v>27.276905942868012</v>
      </c>
      <c r="AL127" s="64">
        <f t="shared" si="14"/>
        <v>0.1953125302231391</v>
      </c>
      <c r="AM127" s="64">
        <f t="shared" si="15"/>
        <v>-8.1651305078797805</v>
      </c>
      <c r="AN127" s="64">
        <f t="shared" si="16"/>
        <v>-9.2958244080485883</v>
      </c>
      <c r="AO127" s="65">
        <f t="shared" si="17"/>
        <v>-7.5875718850156773</v>
      </c>
      <c r="AP127" s="61">
        <v>1.1617711896921301E-3</v>
      </c>
      <c r="AQ127" s="75"/>
      <c r="AR127" s="31"/>
      <c r="AS127" s="31"/>
      <c r="AT127" s="91"/>
      <c r="AU127" s="31"/>
      <c r="AV127" s="31"/>
      <c r="AW127" s="32"/>
      <c r="AX127" s="32"/>
      <c r="AZ127" s="31"/>
      <c r="BA127" s="31"/>
      <c r="BB127" s="31"/>
      <c r="BC127" s="31"/>
      <c r="BD127" s="31"/>
      <c r="BE127" s="31"/>
      <c r="BF127" s="31"/>
      <c r="BG127" s="33"/>
      <c r="BH127" s="32"/>
      <c r="BI127" s="31"/>
      <c r="BJ127" s="31"/>
      <c r="BK127" s="31"/>
    </row>
    <row r="128" spans="1:63" x14ac:dyDescent="0.35">
      <c r="A128" s="116" t="s">
        <v>18</v>
      </c>
      <c r="B128" s="115">
        <v>41877.425000000003</v>
      </c>
      <c r="C128" s="115">
        <v>41942.52847222222</v>
      </c>
      <c r="D128" s="115">
        <v>41909.976736111108</v>
      </c>
      <c r="E128" s="65">
        <v>64.109027777777698</v>
      </c>
      <c r="F128" s="70">
        <v>3639.8241042345198</v>
      </c>
      <c r="G128" s="73">
        <v>26.5</v>
      </c>
      <c r="H128" s="110">
        <v>0</v>
      </c>
      <c r="I128" s="106">
        <v>1</v>
      </c>
      <c r="J128" s="64"/>
      <c r="K128" s="111">
        <v>0</v>
      </c>
      <c r="L128" s="106">
        <v>1</v>
      </c>
      <c r="M128" s="73">
        <v>331.94032512198299</v>
      </c>
      <c r="N128" s="73">
        <v>0.58333333333333304</v>
      </c>
      <c r="O128" s="106">
        <v>2</v>
      </c>
      <c r="P128" s="71">
        <v>1.1460717009916001E-2</v>
      </c>
      <c r="Q128" s="111">
        <v>5.7879907932258799E-2</v>
      </c>
      <c r="R128" s="105">
        <v>2</v>
      </c>
      <c r="S128" s="61">
        <v>-1.3149474094690801E-4</v>
      </c>
      <c r="T128" s="64">
        <f t="shared" si="9"/>
        <v>-5.4740209206259367</v>
      </c>
      <c r="U128" s="73">
        <v>19.3946152725754</v>
      </c>
      <c r="V128" s="76" t="str">
        <f t="shared" si="10"/>
        <v/>
      </c>
      <c r="W128" s="76">
        <v>6.00667586125316E-2</v>
      </c>
      <c r="X128" s="64">
        <v>-10.27</v>
      </c>
      <c r="Y128" s="64">
        <v>-8.3699999999999992</v>
      </c>
      <c r="Z128" s="65">
        <v>22.281283299999998</v>
      </c>
      <c r="AA128" s="62">
        <v>-5.9</v>
      </c>
      <c r="AB128" s="111">
        <v>0</v>
      </c>
      <c r="AC128" s="64">
        <f t="shared" si="11"/>
        <v>-35.715671439102934</v>
      </c>
      <c r="AD128" s="111">
        <v>0</v>
      </c>
      <c r="AE128" s="109">
        <v>1</v>
      </c>
      <c r="AF128" s="81">
        <v>1.601811501996E-3</v>
      </c>
      <c r="AG128" s="81">
        <v>5.2892658057252598E-5</v>
      </c>
      <c r="AH128" s="51">
        <v>5</v>
      </c>
      <c r="AI128" s="62">
        <v>28.7843968984265</v>
      </c>
      <c r="AJ128" s="64">
        <f t="shared" si="12"/>
        <v>0.25790484142836101</v>
      </c>
      <c r="AK128" s="64">
        <f t="shared" si="13"/>
        <v>27.345671439102937</v>
      </c>
      <c r="AL128" s="64">
        <f t="shared" si="14"/>
        <v>0.25147754052100535</v>
      </c>
      <c r="AM128" s="64">
        <f t="shared" si="15"/>
        <v>-7.470185317697883</v>
      </c>
      <c r="AN128" s="64">
        <f t="shared" si="16"/>
        <v>-8.5818465653798057</v>
      </c>
      <c r="AO128" s="65">
        <f t="shared" si="17"/>
        <v>-6.8775759894986095</v>
      </c>
      <c r="AP128" s="61">
        <v>1.1761694417758901E-3</v>
      </c>
      <c r="AQ128" s="75">
        <v>4.25642060220116E-4</v>
      </c>
      <c r="AR128" s="31">
        <v>-9.1394000000000002</v>
      </c>
      <c r="AS128" s="31">
        <v>-8.0681999999999992</v>
      </c>
      <c r="AT128" s="91">
        <v>-7.4974999999999996</v>
      </c>
      <c r="AU128" s="31"/>
      <c r="AV128" s="31"/>
      <c r="AW128" s="32"/>
      <c r="AX128" s="32"/>
      <c r="AZ128" s="31"/>
      <c r="BA128" s="31"/>
      <c r="BB128" s="31"/>
      <c r="BC128" s="31"/>
      <c r="BD128" s="31"/>
      <c r="BE128" s="31"/>
      <c r="BF128" s="31"/>
      <c r="BG128" s="33"/>
      <c r="BH128" s="32"/>
      <c r="BI128" s="31"/>
      <c r="BJ128" s="31"/>
      <c r="BK128" s="31"/>
    </row>
    <row r="129" spans="1:63" x14ac:dyDescent="0.35">
      <c r="A129" s="116" t="s">
        <v>17</v>
      </c>
      <c r="B129" s="115">
        <v>41877.430555555555</v>
      </c>
      <c r="C129" s="115">
        <v>41942.554861111108</v>
      </c>
      <c r="D129" s="115">
        <v>41909.992708333331</v>
      </c>
      <c r="E129" s="65">
        <v>64.125694444444406</v>
      </c>
      <c r="F129" s="70">
        <v>3638.53515625</v>
      </c>
      <c r="G129" s="73">
        <v>26.9</v>
      </c>
      <c r="H129" s="110">
        <v>0</v>
      </c>
      <c r="I129" s="106">
        <v>1</v>
      </c>
      <c r="J129" s="64">
        <v>6.61</v>
      </c>
      <c r="K129" s="111">
        <v>0</v>
      </c>
      <c r="L129" s="106">
        <v>1</v>
      </c>
      <c r="M129" s="73">
        <v>95.3333333333333</v>
      </c>
      <c r="N129" s="73">
        <v>7.7777777777777697</v>
      </c>
      <c r="O129" s="106">
        <v>2</v>
      </c>
      <c r="P129" s="71">
        <v>4.5073375262054502E-2</v>
      </c>
      <c r="Q129" s="111">
        <v>1.9664026176660899E-2</v>
      </c>
      <c r="R129" s="105">
        <v>2</v>
      </c>
      <c r="S129" s="61">
        <v>1.3311356818748101E-3</v>
      </c>
      <c r="T129" s="64">
        <f t="shared" si="9"/>
        <v>55.414114042145819</v>
      </c>
      <c r="U129" s="73">
        <v>2.2782859319121598</v>
      </c>
      <c r="V129" s="76">
        <f t="shared" si="10"/>
        <v>1.7436203941497341</v>
      </c>
      <c r="W129" s="76">
        <v>6.5504486282554897E-2</v>
      </c>
      <c r="X129" s="64">
        <v>-12.1357386215</v>
      </c>
      <c r="Y129" s="64">
        <v>-8.2342867218000002</v>
      </c>
      <c r="Z129" s="65">
        <v>22.421191475629101</v>
      </c>
      <c r="AA129" s="62">
        <v>-6.5</v>
      </c>
      <c r="AB129" s="111">
        <v>0</v>
      </c>
      <c r="AC129" s="64">
        <f t="shared" si="11"/>
        <v>-36.297675862336554</v>
      </c>
      <c r="AD129" s="111">
        <v>0</v>
      </c>
      <c r="AE129" s="109">
        <v>2</v>
      </c>
      <c r="AF129" s="81">
        <v>1.8461780189620699E-3</v>
      </c>
      <c r="AG129" s="81">
        <v>3.5202955143063999E-5</v>
      </c>
      <c r="AH129" s="51">
        <v>5</v>
      </c>
      <c r="AI129" s="62">
        <v>29.097446685800499</v>
      </c>
      <c r="AJ129" s="64">
        <f t="shared" si="12"/>
        <v>0.21515523811487181</v>
      </c>
      <c r="AK129" s="64">
        <f t="shared" si="13"/>
        <v>28.063389140536554</v>
      </c>
      <c r="AL129" s="64">
        <f t="shared" si="14"/>
        <v>0.21076165849899486</v>
      </c>
      <c r="AM129" s="64">
        <f t="shared" si="15"/>
        <v>-8.1382103291339263</v>
      </c>
      <c r="AN129" s="64">
        <f t="shared" si="16"/>
        <v>-9.2597019035773656</v>
      </c>
      <c r="AO129" s="65">
        <f t="shared" si="17"/>
        <v>-7.5538149489984789</v>
      </c>
      <c r="AP129" s="61">
        <v>1.16846620821639E-3</v>
      </c>
      <c r="AQ129" s="75">
        <v>6.7771181074568305E-4</v>
      </c>
      <c r="AR129" s="31">
        <v>-9.4568999999999992</v>
      </c>
      <c r="AS129" s="31">
        <v>-8.3663000000000007</v>
      </c>
      <c r="AT129" s="91">
        <v>-7.7983000000000002</v>
      </c>
      <c r="AU129" s="31"/>
      <c r="AV129" s="31"/>
      <c r="AW129" s="32"/>
      <c r="AX129" s="32"/>
      <c r="AZ129" s="31"/>
      <c r="BA129" s="31"/>
      <c r="BB129" s="31"/>
      <c r="BC129" s="31"/>
      <c r="BD129" s="31"/>
      <c r="BE129" s="31"/>
      <c r="BF129" s="31"/>
      <c r="BG129" s="33"/>
      <c r="BH129" s="32"/>
      <c r="BI129" s="31"/>
      <c r="BJ129" s="31"/>
      <c r="BK129" s="31"/>
    </row>
    <row r="130" spans="1:63" x14ac:dyDescent="0.35">
      <c r="A130" s="116" t="s">
        <v>15</v>
      </c>
      <c r="B130" s="115">
        <v>41943.452777777777</v>
      </c>
      <c r="C130" s="115">
        <v>42002.52847222222</v>
      </c>
      <c r="D130" s="115">
        <v>41972.990624999999</v>
      </c>
      <c r="E130" s="65">
        <v>58.111805555555499</v>
      </c>
      <c r="F130" s="70">
        <v>3338.29545454545</v>
      </c>
      <c r="G130" s="73">
        <v>26.85</v>
      </c>
      <c r="H130" s="110">
        <v>0</v>
      </c>
      <c r="I130" s="106">
        <v>1</v>
      </c>
      <c r="J130" s="64">
        <v>7</v>
      </c>
      <c r="K130" s="111">
        <v>0</v>
      </c>
      <c r="L130" s="106">
        <v>1</v>
      </c>
      <c r="M130" s="73">
        <v>11.3888888888888</v>
      </c>
      <c r="N130" s="73">
        <v>14.7222222222222</v>
      </c>
      <c r="O130" s="106">
        <v>2</v>
      </c>
      <c r="P130" s="71">
        <v>0.34449243025565501</v>
      </c>
      <c r="Q130" s="111">
        <v>3.4024634577234703E-2</v>
      </c>
      <c r="R130" s="105">
        <v>2</v>
      </c>
      <c r="S130" s="61">
        <v>1.95185812789044E-2</v>
      </c>
      <c r="T130" s="64">
        <f t="shared" si="9"/>
        <v>812.54293131616532</v>
      </c>
      <c r="U130" s="73">
        <v>2.2941954992991902</v>
      </c>
      <c r="V130" s="76">
        <f t="shared" si="10"/>
        <v>2.9098463165323225</v>
      </c>
      <c r="W130" s="76">
        <v>6.54169028747979E-2</v>
      </c>
      <c r="X130" s="64">
        <v>-13.75456860445</v>
      </c>
      <c r="Y130" s="64">
        <v>-8.9453325752000001</v>
      </c>
      <c r="Z130" s="65">
        <v>21.688167194900501</v>
      </c>
      <c r="AA130" s="62">
        <v>-6.4</v>
      </c>
      <c r="AB130" s="111">
        <v>0.1</v>
      </c>
      <c r="AC130" s="64">
        <f t="shared" si="11"/>
        <v>-36.20067512513095</v>
      </c>
      <c r="AD130" s="111">
        <v>9.700167812903164E-2</v>
      </c>
      <c r="AE130" s="109">
        <v>2</v>
      </c>
      <c r="AF130" s="81"/>
      <c r="AG130" s="81">
        <v>6.3709599840996897E-5</v>
      </c>
      <c r="AH130" s="51">
        <v>5</v>
      </c>
      <c r="AI130" s="62">
        <v>28.648795642844298</v>
      </c>
      <c r="AJ130" s="64">
        <f t="shared" si="12"/>
        <v>0.21523256645420372</v>
      </c>
      <c r="AK130" s="64">
        <f t="shared" si="13"/>
        <v>27.255342549930951</v>
      </c>
      <c r="AL130" s="64">
        <f t="shared" si="14"/>
        <v>0.21076165849899486</v>
      </c>
      <c r="AM130" s="64">
        <f t="shared" si="15"/>
        <v>-8.0297630864935172</v>
      </c>
      <c r="AN130" s="64">
        <f t="shared" si="16"/>
        <v>-9.1500563692924288</v>
      </c>
      <c r="AO130" s="65">
        <f t="shared" si="17"/>
        <v>-7.4443279603348174</v>
      </c>
      <c r="AP130" s="61">
        <v>1.1694260823873601E-3</v>
      </c>
      <c r="AQ130" s="75"/>
      <c r="AR130" s="31"/>
      <c r="AS130" s="31"/>
      <c r="AT130" s="91"/>
      <c r="AU130" s="31"/>
      <c r="AV130" s="31"/>
      <c r="AW130" s="32"/>
      <c r="AX130" s="32"/>
      <c r="AZ130" s="31"/>
      <c r="BA130" s="31"/>
      <c r="BB130" s="31"/>
      <c r="BC130" s="31"/>
      <c r="BD130" s="31"/>
      <c r="BE130" s="31"/>
      <c r="BF130" s="31"/>
      <c r="BG130" s="33"/>
      <c r="BH130" s="32"/>
      <c r="BI130" s="31"/>
      <c r="BJ130" s="31"/>
      <c r="BK130" s="31"/>
    </row>
    <row r="131" spans="1:63" x14ac:dyDescent="0.35">
      <c r="A131" s="116" t="s">
        <v>16</v>
      </c>
      <c r="B131" s="115">
        <v>41943.517361111109</v>
      </c>
      <c r="C131" s="115">
        <v>42002.504861111112</v>
      </c>
      <c r="D131" s="115">
        <v>41973.001388888886</v>
      </c>
      <c r="E131" s="65">
        <v>59.050694444444403</v>
      </c>
      <c r="F131" s="70">
        <v>3341.99146514936</v>
      </c>
      <c r="G131" s="73">
        <v>26.5</v>
      </c>
      <c r="H131" s="110"/>
      <c r="I131" s="106">
        <v>0</v>
      </c>
      <c r="J131" s="64"/>
      <c r="K131" s="111"/>
      <c r="L131" s="106">
        <v>0</v>
      </c>
      <c r="M131" s="73">
        <v>1847.6890747728801</v>
      </c>
      <c r="N131" s="73">
        <v>134.104744366273</v>
      </c>
      <c r="O131" s="106">
        <v>3</v>
      </c>
      <c r="P131" s="71">
        <v>1.89144317480284E-3</v>
      </c>
      <c r="Q131" s="111">
        <v>2.9765715409327798E-3</v>
      </c>
      <c r="R131" s="105">
        <v>3</v>
      </c>
      <c r="S131" s="61">
        <v>1.22267825432543E-4</v>
      </c>
      <c r="T131" s="64">
        <f t="shared" si="9"/>
        <v>5.0899118057308002</v>
      </c>
      <c r="U131" s="73">
        <v>1.7861442774942899</v>
      </c>
      <c r="V131" s="76">
        <f t="shared" si="10"/>
        <v>0.70671025726479719</v>
      </c>
      <c r="W131" s="76">
        <v>6.8676200619810099E-2</v>
      </c>
      <c r="X131" s="64">
        <v>-8.7143056371000007</v>
      </c>
      <c r="Y131" s="64">
        <v>-8.8316819967000004</v>
      </c>
      <c r="Z131" s="65">
        <v>21.805330712781998</v>
      </c>
      <c r="AA131" s="62">
        <v>-6.2666666666666604</v>
      </c>
      <c r="AB131" s="111">
        <v>0.18856180831641201</v>
      </c>
      <c r="AC131" s="64">
        <f t="shared" si="11"/>
        <v>-36.071340808856803</v>
      </c>
      <c r="AD131" s="111">
        <v>0.18290811837736756</v>
      </c>
      <c r="AE131" s="109">
        <v>3</v>
      </c>
      <c r="AF131" s="81"/>
      <c r="AG131" s="81">
        <v>3.0129910245568401E-4</v>
      </c>
      <c r="AH131" s="51">
        <v>5</v>
      </c>
      <c r="AI131" s="62"/>
      <c r="AJ131" s="64"/>
      <c r="AK131" s="64"/>
      <c r="AL131" s="64"/>
      <c r="AM131" s="64"/>
      <c r="AN131" s="64"/>
      <c r="AO131" s="65"/>
      <c r="AP131" s="61">
        <v>1.1761694417758901E-3</v>
      </c>
      <c r="AQ131" s="75"/>
      <c r="AR131" s="31">
        <v>-9.7563999999999993</v>
      </c>
      <c r="AS131" s="31">
        <v>-8.6343999999999994</v>
      </c>
      <c r="AT131" s="91">
        <v>-8.0366</v>
      </c>
      <c r="AU131" s="31"/>
      <c r="AV131" s="31"/>
      <c r="AW131" s="32"/>
      <c r="AX131" s="32"/>
      <c r="AZ131" s="31"/>
      <c r="BA131" s="31"/>
      <c r="BB131" s="31"/>
      <c r="BC131" s="31"/>
      <c r="BD131" s="31"/>
      <c r="BE131" s="31"/>
      <c r="BF131" s="31"/>
      <c r="BG131" s="33"/>
      <c r="BH131" s="32"/>
      <c r="BI131" s="31"/>
      <c r="BJ131" s="31"/>
      <c r="BK131" s="31"/>
    </row>
    <row r="132" spans="1:63" x14ac:dyDescent="0.35">
      <c r="A132" s="116" t="s">
        <v>17</v>
      </c>
      <c r="B132" s="115">
        <v>41943.525694444441</v>
      </c>
      <c r="C132" s="115">
        <v>42002.481249999997</v>
      </c>
      <c r="D132" s="115">
        <v>41972.999305555553</v>
      </c>
      <c r="E132" s="65">
        <v>58.008333333333297</v>
      </c>
      <c r="F132" s="70">
        <v>3344.9145299145298</v>
      </c>
      <c r="G132" s="73">
        <v>26.5</v>
      </c>
      <c r="H132" s="110">
        <v>0.16996731711975899</v>
      </c>
      <c r="I132" s="106">
        <v>3</v>
      </c>
      <c r="J132" s="64"/>
      <c r="K132" s="111">
        <v>6.4807406984078594E-2</v>
      </c>
      <c r="L132" s="106">
        <v>3</v>
      </c>
      <c r="M132" s="73">
        <v>79.5</v>
      </c>
      <c r="N132" s="73">
        <v>2.63288791357173</v>
      </c>
      <c r="O132" s="106">
        <v>3</v>
      </c>
      <c r="P132" s="71">
        <v>5.2408331771882699E-2</v>
      </c>
      <c r="Q132" s="111">
        <v>1.2034719086253601E-2</v>
      </c>
      <c r="R132" s="105">
        <v>2</v>
      </c>
      <c r="S132" s="61">
        <v>-3.7668725757792499E-3</v>
      </c>
      <c r="T132" s="64">
        <f t="shared" si="9"/>
        <v>-156.81189328684391</v>
      </c>
      <c r="U132" s="73">
        <v>8.3075665870538096</v>
      </c>
      <c r="V132" s="76" t="str">
        <f t="shared" si="10"/>
        <v/>
      </c>
      <c r="W132" s="76">
        <v>6.0331327479760798E-2</v>
      </c>
      <c r="X132" s="64">
        <v>-6.3706510843000004</v>
      </c>
      <c r="Y132" s="64">
        <v>-7.3635937580999897</v>
      </c>
      <c r="Z132" s="65">
        <v>23.318797558837101</v>
      </c>
      <c r="AA132" s="62">
        <v>-6.1333333333333302</v>
      </c>
      <c r="AB132" s="111">
        <v>0.18856180831641201</v>
      </c>
      <c r="AC132" s="64">
        <f t="shared" si="11"/>
        <v>-35.942006492582678</v>
      </c>
      <c r="AD132" s="111">
        <v>0.18290811837736756</v>
      </c>
      <c r="AE132" s="109">
        <v>3</v>
      </c>
      <c r="AF132" s="81">
        <v>1.1607866766467001E-3</v>
      </c>
      <c r="AG132" s="81">
        <v>3.5169187993559903E-5</v>
      </c>
      <c r="AH132" s="51">
        <v>4</v>
      </c>
      <c r="AI132" s="62">
        <v>30.075683427179399</v>
      </c>
      <c r="AJ132" s="64">
        <f t="shared" si="12"/>
        <v>0.198698764259927</v>
      </c>
      <c r="AK132" s="64">
        <f t="shared" si="13"/>
        <v>28.57841273448269</v>
      </c>
      <c r="AL132" s="64">
        <f t="shared" si="14"/>
        <v>0.1953125302231391</v>
      </c>
      <c r="AM132" s="64">
        <f t="shared" si="15"/>
        <v>-7.7031501000059279</v>
      </c>
      <c r="AN132" s="64">
        <f t="shared" si="16"/>
        <v>-8.8145504205936049</v>
      </c>
      <c r="AO132" s="65">
        <f t="shared" si="17"/>
        <v>-7.1106798679841177</v>
      </c>
      <c r="AP132" s="61">
        <v>1.1761694417758901E-3</v>
      </c>
      <c r="AQ132" s="75">
        <v>-1.5382765129185002E-5</v>
      </c>
      <c r="AR132" s="31">
        <v>-9.4713999999999992</v>
      </c>
      <c r="AS132" s="31">
        <v>-8.3918999999999997</v>
      </c>
      <c r="AT132" s="91">
        <v>-7.8167999999999997</v>
      </c>
      <c r="AU132" s="31"/>
      <c r="AV132" s="31"/>
      <c r="AW132" s="32"/>
      <c r="AX132" s="32"/>
      <c r="AZ132" s="31"/>
      <c r="BA132" s="31"/>
      <c r="BB132" s="31"/>
      <c r="BC132" s="31"/>
      <c r="BD132" s="31"/>
      <c r="BE132" s="31"/>
      <c r="BF132" s="31"/>
      <c r="BG132" s="33"/>
      <c r="BH132" s="32"/>
      <c r="BI132" s="31"/>
      <c r="BJ132" s="31"/>
      <c r="BK132" s="31"/>
    </row>
    <row r="133" spans="1:63" x14ac:dyDescent="0.35">
      <c r="A133" s="116" t="s">
        <v>15</v>
      </c>
      <c r="B133" s="115">
        <v>42003.453472222223</v>
      </c>
      <c r="C133" s="115">
        <v>42062.434027777781</v>
      </c>
      <c r="D133" s="115">
        <v>42032.943749999999</v>
      </c>
      <c r="E133" s="65">
        <v>57.993749999999999</v>
      </c>
      <c r="F133" s="70">
        <v>551.630597014925</v>
      </c>
      <c r="G133" s="73">
        <v>26.2</v>
      </c>
      <c r="H133" s="110">
        <v>0</v>
      </c>
      <c r="I133" s="106">
        <v>1</v>
      </c>
      <c r="J133" s="64">
        <v>7.08</v>
      </c>
      <c r="K133" s="111">
        <v>0</v>
      </c>
      <c r="L133" s="106">
        <v>1</v>
      </c>
      <c r="M133" s="73">
        <v>12.7222222222222</v>
      </c>
      <c r="N133" s="73">
        <v>3.6523288697541298</v>
      </c>
      <c r="O133" s="106">
        <v>3</v>
      </c>
      <c r="P133" s="71">
        <v>0.303673741811051</v>
      </c>
      <c r="Q133" s="111">
        <v>5.7345911483488296E-3</v>
      </c>
      <c r="R133" s="105">
        <v>3</v>
      </c>
      <c r="S133" s="61">
        <v>1.52387110680031E-2</v>
      </c>
      <c r="T133" s="64">
        <f t="shared" ref="T133:T136" si="18">S133/24/(1/100)/100.09*1000000</f>
        <v>634.375356679118</v>
      </c>
      <c r="U133" s="73">
        <v>5.1347666953842204</v>
      </c>
      <c r="V133" s="76">
        <f t="shared" ref="V133:V136" si="19">IF(T133&gt;0,LOG10(T133),"")</f>
        <v>2.8023463037765253</v>
      </c>
      <c r="W133" s="76">
        <v>6.0878938856575401E-2</v>
      </c>
      <c r="X133" s="64">
        <v>-12.381077598899999</v>
      </c>
      <c r="Y133" s="64">
        <v>-8.2438881851999994</v>
      </c>
      <c r="Z133" s="65">
        <v>22.411293230995401</v>
      </c>
      <c r="AA133" s="62">
        <v>-6.5</v>
      </c>
      <c r="AB133" s="111">
        <v>0</v>
      </c>
      <c r="AC133" s="64">
        <f t="shared" ref="AC133:AC136" si="20">(AA133-30.92)/1.03092</f>
        <v>-36.297675862336554</v>
      </c>
      <c r="AD133" s="111">
        <v>0</v>
      </c>
      <c r="AE133" s="109">
        <v>3</v>
      </c>
      <c r="AF133" s="81"/>
      <c r="AG133" s="81">
        <v>3.13624243156924E-5</v>
      </c>
      <c r="AH133" s="51">
        <v>5</v>
      </c>
      <c r="AI133" s="62">
        <v>29.389895476832599</v>
      </c>
      <c r="AJ133" s="64">
        <f t="shared" ref="AJ133:AJ136" si="21">1000*SQRT(((0.08*2)/(1000+Y133))^2+((0.1*2/1.03086/SQRT(AE133))/(1000+AC133))^2)</f>
        <v>0.19883990660481815</v>
      </c>
      <c r="AK133" s="64">
        <f t="shared" ref="AK133:AK136" si="22">IF(AND(Y133&lt;&gt;"",AC133&lt;&gt;""),Y133-AC133,"")</f>
        <v>28.053787677136555</v>
      </c>
      <c r="AL133" s="64">
        <f t="shared" ref="AL133:AL136" si="23">SQRT((0.08*2)^2+(0.1*2/1.03086/SQRT(AE133))^2)</f>
        <v>0.1953125302231391</v>
      </c>
      <c r="AM133" s="64">
        <f t="shared" ref="AM133:AM136" si="24">(EXP(15.63/(G133+273.15)-0.02329))*(1000+AC133)-1000</f>
        <v>-8.0173839571133385</v>
      </c>
      <c r="AN133" s="64">
        <f t="shared" ref="AN133:AN136" si="25">(EXP(18.03/(G133+273.15)-0.03242))*(1000+AC133)-1000</f>
        <v>-9.1204788310585627</v>
      </c>
      <c r="AO133" s="65">
        <f t="shared" ref="AO133:AO136" si="26">(EXP(17.4/(G133+273.15)-0.0286))*(1000+AC133)-1000</f>
        <v>-7.4192255642411737</v>
      </c>
      <c r="AP133" s="61">
        <v>5.55842781763036E-4</v>
      </c>
      <c r="AQ133" s="75"/>
      <c r="AR133" s="31"/>
      <c r="AS133" s="31"/>
      <c r="AT133" s="91"/>
      <c r="AU133" s="31"/>
      <c r="AV133" s="31"/>
      <c r="AW133" s="32"/>
      <c r="AX133" s="32"/>
      <c r="AZ133" s="31"/>
      <c r="BA133" s="31"/>
      <c r="BB133" s="31"/>
      <c r="BC133" s="31"/>
      <c r="BD133" s="31"/>
      <c r="BE133" s="31"/>
      <c r="BF133" s="31"/>
      <c r="BG133" s="33"/>
      <c r="BH133" s="32"/>
      <c r="BI133" s="31"/>
      <c r="BJ133" s="31"/>
      <c r="BK133" s="31"/>
    </row>
    <row r="134" spans="1:63" x14ac:dyDescent="0.35">
      <c r="A134" s="116" t="s">
        <v>18</v>
      </c>
      <c r="B134" s="115">
        <v>42003.474305555559</v>
      </c>
      <c r="C134" s="115">
        <v>42062.439583333333</v>
      </c>
      <c r="D134" s="115">
        <v>42032.956944444442</v>
      </c>
      <c r="E134" s="65">
        <v>57.9930555555555</v>
      </c>
      <c r="F134" s="70">
        <v>551.67662434652698</v>
      </c>
      <c r="G134" s="73">
        <v>26.5</v>
      </c>
      <c r="H134" s="110">
        <v>5.0000000000000697E-2</v>
      </c>
      <c r="I134" s="106">
        <v>2</v>
      </c>
      <c r="J134" s="64"/>
      <c r="K134" s="111">
        <v>6.5000000000000294E-2</v>
      </c>
      <c r="L134" s="106">
        <v>2</v>
      </c>
      <c r="M134" s="73">
        <v>361.716988535854</v>
      </c>
      <c r="N134" s="73">
        <v>6.5035602785163897</v>
      </c>
      <c r="O134" s="106">
        <v>3</v>
      </c>
      <c r="P134" s="71">
        <v>8.8301867718187498E-3</v>
      </c>
      <c r="Q134" s="111">
        <v>2.1685204361526399E-2</v>
      </c>
      <c r="R134" s="105">
        <v>3</v>
      </c>
      <c r="S134" s="61">
        <v>1.3618871991378501E-3</v>
      </c>
      <c r="T134" s="64">
        <f t="shared" si="18"/>
        <v>56.694275116472262</v>
      </c>
      <c r="U134" s="73">
        <v>7.0216600961365199</v>
      </c>
      <c r="V134" s="76">
        <f t="shared" si="19"/>
        <v>1.7535392068496674</v>
      </c>
      <c r="W134" s="76">
        <v>6.0262042348909001E-2</v>
      </c>
      <c r="X134" s="64">
        <v>-9.2828257968999992</v>
      </c>
      <c r="Y134" s="64">
        <v>-7.2046058344999997</v>
      </c>
      <c r="Z134" s="65">
        <v>23.482699799155601</v>
      </c>
      <c r="AA134" s="62">
        <v>-5.9</v>
      </c>
      <c r="AB134" s="111">
        <v>0.1</v>
      </c>
      <c r="AC134" s="64">
        <f t="shared" si="20"/>
        <v>-35.715671439102934</v>
      </c>
      <c r="AD134" s="111">
        <v>9.700167812903164E-2</v>
      </c>
      <c r="AE134" s="109">
        <v>2</v>
      </c>
      <c r="AF134" s="81">
        <v>1.29310861610113E-3</v>
      </c>
      <c r="AG134" s="81">
        <v>7.4859539608553407E-5</v>
      </c>
      <c r="AH134" s="51">
        <v>3</v>
      </c>
      <c r="AI134" s="62">
        <v>29.665339402019701</v>
      </c>
      <c r="AJ134" s="64">
        <f t="shared" si="21"/>
        <v>0.21497293308525681</v>
      </c>
      <c r="AK134" s="64">
        <f t="shared" si="22"/>
        <v>28.511065604602933</v>
      </c>
      <c r="AL134" s="64">
        <f t="shared" si="23"/>
        <v>0.21076165849899486</v>
      </c>
      <c r="AM134" s="64">
        <f t="shared" si="24"/>
        <v>-7.470185317697883</v>
      </c>
      <c r="AN134" s="64">
        <f t="shared" si="25"/>
        <v>-8.5818465653798057</v>
      </c>
      <c r="AO134" s="65">
        <f t="shared" si="26"/>
        <v>-6.8775759894986095</v>
      </c>
      <c r="AP134" s="61">
        <v>5.5317241028426901E-4</v>
      </c>
      <c r="AQ134" s="75">
        <v>7.3993620581686102E-4</v>
      </c>
      <c r="AR134" s="31">
        <v>-8.1852</v>
      </c>
      <c r="AS134" s="31">
        <v>-7.2125000000000004</v>
      </c>
      <c r="AT134" s="91">
        <v>-6.6944999999999997</v>
      </c>
      <c r="AU134" s="31"/>
      <c r="AV134" s="31"/>
      <c r="AW134" s="32"/>
      <c r="AX134" s="32"/>
      <c r="AZ134" s="31"/>
      <c r="BA134" s="31"/>
      <c r="BB134" s="31"/>
      <c r="BC134" s="31"/>
      <c r="BD134" s="31"/>
      <c r="BE134" s="31"/>
      <c r="BF134" s="31"/>
      <c r="BG134" s="33"/>
      <c r="BH134" s="32"/>
      <c r="BI134" s="31"/>
      <c r="BJ134" s="31"/>
      <c r="BK134" s="31"/>
    </row>
    <row r="135" spans="1:63" x14ac:dyDescent="0.35">
      <c r="A135" s="116" t="s">
        <v>16</v>
      </c>
      <c r="B135" s="115">
        <v>42003.486805555556</v>
      </c>
      <c r="C135" s="115">
        <v>42062.451388888891</v>
      </c>
      <c r="D135" s="115">
        <v>42032.969097222223</v>
      </c>
      <c r="E135" s="65">
        <v>57.955555555555499</v>
      </c>
      <c r="F135" s="70">
        <v>551.67662434652698</v>
      </c>
      <c r="G135" s="73">
        <v>26.5</v>
      </c>
      <c r="H135" s="110"/>
      <c r="I135" s="106">
        <v>0</v>
      </c>
      <c r="J135" s="64"/>
      <c r="K135" s="111"/>
      <c r="L135" s="106">
        <v>0</v>
      </c>
      <c r="M135" s="73">
        <v>72.4444444444444</v>
      </c>
      <c r="N135" s="73">
        <v>105.79820815124999</v>
      </c>
      <c r="O135" s="106">
        <v>3</v>
      </c>
      <c r="P135" s="71">
        <v>6.06911180764425E-2</v>
      </c>
      <c r="Q135" s="111">
        <v>3.0939512648788599E-3</v>
      </c>
      <c r="R135" s="105">
        <v>3</v>
      </c>
      <c r="S135" s="61">
        <v>8.8240030674840801E-4</v>
      </c>
      <c r="T135" s="64">
        <f t="shared" si="18"/>
        <v>36.733619190578807</v>
      </c>
      <c r="U135" s="73">
        <v>2.6415146763503001</v>
      </c>
      <c r="V135" s="76">
        <f t="shared" si="19"/>
        <v>1.5650637194442329</v>
      </c>
      <c r="W135" s="76">
        <v>6.1927519684571698E-2</v>
      </c>
      <c r="X135" s="64">
        <v>-8.6309005502999998</v>
      </c>
      <c r="Y135" s="64">
        <v>-7.6882013424000002</v>
      </c>
      <c r="Z135" s="65">
        <v>22.9841563541064</v>
      </c>
      <c r="AA135" s="62">
        <v>-6.15</v>
      </c>
      <c r="AB135" s="111">
        <v>0.25</v>
      </c>
      <c r="AC135" s="64">
        <f t="shared" si="20"/>
        <v>-35.958173282116945</v>
      </c>
      <c r="AD135" s="111">
        <v>0.24250419532257908</v>
      </c>
      <c r="AE135" s="109">
        <v>2</v>
      </c>
      <c r="AF135" s="81">
        <v>1.0443108782435099E-3</v>
      </c>
      <c r="AG135" s="81">
        <v>2.31538972154421E-4</v>
      </c>
      <c r="AH135" s="51">
        <v>3</v>
      </c>
      <c r="AI135" s="62">
        <v>29.446545175493501</v>
      </c>
      <c r="AJ135" s="64">
        <f t="shared" si="21"/>
        <v>0.21505549899945603</v>
      </c>
      <c r="AK135" s="64">
        <f t="shared" si="22"/>
        <v>28.269971939716946</v>
      </c>
      <c r="AL135" s="64">
        <f t="shared" si="23"/>
        <v>0.21076165849899486</v>
      </c>
      <c r="AM135" s="64">
        <f t="shared" si="24"/>
        <v>-7.7197904415994572</v>
      </c>
      <c r="AN135" s="64">
        <f t="shared" si="25"/>
        <v>-8.8311721245374883</v>
      </c>
      <c r="AO135" s="65">
        <f t="shared" si="26"/>
        <v>-7.1273301450187319</v>
      </c>
      <c r="AP135" s="61">
        <v>5.5317241028426901E-4</v>
      </c>
      <c r="AQ135" s="75">
        <v>4.9113846795924298E-4</v>
      </c>
      <c r="AR135" s="31">
        <v>-9.1524999999999999</v>
      </c>
      <c r="AS135" s="31">
        <v>-8.0754999999999999</v>
      </c>
      <c r="AT135" s="91">
        <v>-7.5018000000000002</v>
      </c>
      <c r="AU135" s="31"/>
      <c r="AV135" s="31"/>
      <c r="AW135" s="32"/>
      <c r="AX135" s="32"/>
      <c r="AZ135" s="31"/>
      <c r="BA135" s="31"/>
      <c r="BB135" s="31"/>
      <c r="BC135" s="31"/>
      <c r="BD135" s="31"/>
      <c r="BE135" s="31"/>
      <c r="BF135" s="31"/>
      <c r="BG135" s="33"/>
      <c r="BH135" s="32"/>
      <c r="BI135" s="31"/>
      <c r="BJ135" s="31"/>
      <c r="BK135" s="31"/>
    </row>
    <row r="136" spans="1:63" ht="15" thickBot="1" x14ac:dyDescent="0.4">
      <c r="A136" s="117" t="s">
        <v>17</v>
      </c>
      <c r="B136" s="89">
        <v>42003.5</v>
      </c>
      <c r="C136" s="89">
        <v>42062.45208333333</v>
      </c>
      <c r="D136" s="89">
        <v>42032.976041666669</v>
      </c>
      <c r="E136" s="103">
        <v>57.928472222222197</v>
      </c>
      <c r="F136" s="87">
        <v>551.67662434652698</v>
      </c>
      <c r="G136" s="96">
        <v>27.5</v>
      </c>
      <c r="H136" s="85"/>
      <c r="I136" s="108">
        <v>0</v>
      </c>
      <c r="J136" s="80">
        <v>7.64</v>
      </c>
      <c r="K136" s="112"/>
      <c r="L136" s="108">
        <v>0</v>
      </c>
      <c r="M136" s="96">
        <v>99.1666666666666</v>
      </c>
      <c r="N136" s="96">
        <v>5.1213665228851104</v>
      </c>
      <c r="O136" s="108">
        <v>3</v>
      </c>
      <c r="P136" s="95">
        <v>2.6386288970422399E-2</v>
      </c>
      <c r="Q136" s="112">
        <v>2.2959342604558002E-2</v>
      </c>
      <c r="R136" s="107">
        <v>3</v>
      </c>
      <c r="S136" s="104">
        <v>3.4252586403250899E-3</v>
      </c>
      <c r="T136" s="80">
        <f t="shared" si="18"/>
        <v>142.59077831306365</v>
      </c>
      <c r="U136" s="96">
        <v>9.2530926117095902</v>
      </c>
      <c r="V136" s="119">
        <f t="shared" si="19"/>
        <v>2.1540914395603656</v>
      </c>
      <c r="W136" s="119">
        <v>6.0150491549464502E-2</v>
      </c>
      <c r="X136" s="80">
        <v>-12.2852420345</v>
      </c>
      <c r="Y136" s="80">
        <v>-8.1964314292999898</v>
      </c>
      <c r="Z136" s="103">
        <v>22.460216875220301</v>
      </c>
      <c r="AA136" s="120">
        <v>-6.4</v>
      </c>
      <c r="AB136" s="112">
        <v>0.1</v>
      </c>
      <c r="AC136" s="80">
        <f t="shared" si="20"/>
        <v>-36.20067512513095</v>
      </c>
      <c r="AD136" s="112">
        <v>9.700167812903164E-2</v>
      </c>
      <c r="AE136" s="118">
        <v>2</v>
      </c>
      <c r="AF136" s="101"/>
      <c r="AG136" s="101">
        <v>2.5143407281821299E-5</v>
      </c>
      <c r="AH136" s="82">
        <v>3</v>
      </c>
      <c r="AI136" s="120">
        <v>29.269884288306201</v>
      </c>
      <c r="AJ136" s="80">
        <f t="shared" si="21"/>
        <v>0.21514114169223422</v>
      </c>
      <c r="AK136" s="80">
        <f t="shared" si="22"/>
        <v>28.004243695830958</v>
      </c>
      <c r="AL136" s="80">
        <f t="shared" si="23"/>
        <v>0.21076165849899486</v>
      </c>
      <c r="AM136" s="80">
        <f t="shared" si="24"/>
        <v>-8.1414916086765743</v>
      </c>
      <c r="AN136" s="80">
        <f t="shared" si="25"/>
        <v>-9.2787942319937429</v>
      </c>
      <c r="AO136" s="103">
        <f t="shared" si="26"/>
        <v>-7.5687816534486956</v>
      </c>
      <c r="AP136" s="104">
        <v>5.4437241029634204E-4</v>
      </c>
      <c r="AQ136" s="121"/>
      <c r="AR136" s="118"/>
      <c r="AS136" s="118"/>
      <c r="AT136" s="122"/>
      <c r="AU136" s="31"/>
      <c r="AV136" s="31"/>
      <c r="AW136" s="32"/>
      <c r="AX136" s="32"/>
      <c r="AZ136" s="31"/>
      <c r="BA136" s="31"/>
      <c r="BB136" s="31"/>
      <c r="BC136" s="31"/>
      <c r="BD136" s="31"/>
      <c r="BE136" s="31"/>
      <c r="BF136" s="31"/>
      <c r="BG136" s="33"/>
      <c r="BH136" s="32"/>
      <c r="BI136" s="31"/>
      <c r="BJ136" s="31"/>
      <c r="BK136" s="31"/>
    </row>
    <row r="137" spans="1:63" x14ac:dyDescent="0.35">
      <c r="H137" s="73"/>
    </row>
    <row r="138" spans="1:63" x14ac:dyDescent="0.35">
      <c r="H138" s="73"/>
    </row>
    <row r="139" spans="1:63" x14ac:dyDescent="0.35">
      <c r="H139" s="73"/>
    </row>
    <row r="140" spans="1:63" x14ac:dyDescent="0.35">
      <c r="H140" s="73"/>
    </row>
    <row r="141" spans="1:63" x14ac:dyDescent="0.35">
      <c r="H141" s="73"/>
    </row>
    <row r="142" spans="1:63" x14ac:dyDescent="0.35">
      <c r="H142" s="73"/>
    </row>
    <row r="143" spans="1:63" x14ac:dyDescent="0.35">
      <c r="H143" s="73"/>
    </row>
    <row r="144" spans="1:63" x14ac:dyDescent="0.35">
      <c r="H144" s="73"/>
    </row>
    <row r="145" spans="8:8" x14ac:dyDescent="0.35">
      <c r="H145" s="73"/>
    </row>
    <row r="146" spans="8:8" x14ac:dyDescent="0.35">
      <c r="H146" s="73"/>
    </row>
    <row r="147" spans="8:8" x14ac:dyDescent="0.35">
      <c r="H147" s="73"/>
    </row>
    <row r="148" spans="8:8" x14ac:dyDescent="0.35">
      <c r="H148" s="73"/>
    </row>
    <row r="149" spans="8:8" x14ac:dyDescent="0.35">
      <c r="H149" s="73"/>
    </row>
    <row r="150" spans="8:8" x14ac:dyDescent="0.35">
      <c r="H150" s="73"/>
    </row>
    <row r="151" spans="8:8" x14ac:dyDescent="0.35">
      <c r="H151" s="73"/>
    </row>
    <row r="152" spans="8:8" x14ac:dyDescent="0.35">
      <c r="H152" s="73"/>
    </row>
    <row r="153" spans="8:8" x14ac:dyDescent="0.35">
      <c r="H153" s="73"/>
    </row>
    <row r="154" spans="8:8" x14ac:dyDescent="0.35">
      <c r="H154" s="73"/>
    </row>
    <row r="155" spans="8:8" x14ac:dyDescent="0.35">
      <c r="H155" s="73"/>
    </row>
    <row r="156" spans="8:8" x14ac:dyDescent="0.35">
      <c r="H156" s="73"/>
    </row>
    <row r="157" spans="8:8" x14ac:dyDescent="0.35">
      <c r="H157" s="73"/>
    </row>
    <row r="158" spans="8:8" x14ac:dyDescent="0.35">
      <c r="H158" s="73"/>
    </row>
    <row r="159" spans="8:8" x14ac:dyDescent="0.35">
      <c r="H159" s="73"/>
    </row>
    <row r="160" spans="8:8" x14ac:dyDescent="0.35">
      <c r="H160" s="73"/>
    </row>
    <row r="161" spans="8:8" x14ac:dyDescent="0.35">
      <c r="H161" s="73"/>
    </row>
    <row r="162" spans="8:8" x14ac:dyDescent="0.35">
      <c r="H162" s="73"/>
    </row>
    <row r="163" spans="8:8" x14ac:dyDescent="0.35">
      <c r="H163" s="73"/>
    </row>
    <row r="164" spans="8:8" x14ac:dyDescent="0.35">
      <c r="H164" s="73"/>
    </row>
    <row r="165" spans="8:8" x14ac:dyDescent="0.35">
      <c r="H165" s="73"/>
    </row>
    <row r="166" spans="8:8" x14ac:dyDescent="0.35">
      <c r="H166" s="73"/>
    </row>
    <row r="167" spans="8:8" x14ac:dyDescent="0.35">
      <c r="H167" s="73"/>
    </row>
    <row r="168" spans="8:8" x14ac:dyDescent="0.35">
      <c r="H168" s="73"/>
    </row>
    <row r="169" spans="8:8" x14ac:dyDescent="0.35">
      <c r="H169" s="73"/>
    </row>
    <row r="170" spans="8:8" x14ac:dyDescent="0.35">
      <c r="H170" s="73"/>
    </row>
    <row r="171" spans="8:8" x14ac:dyDescent="0.35">
      <c r="H171" s="73"/>
    </row>
    <row r="172" spans="8:8" x14ac:dyDescent="0.35">
      <c r="H172" s="73"/>
    </row>
    <row r="173" spans="8:8" x14ac:dyDescent="0.35">
      <c r="H173" s="73"/>
    </row>
    <row r="174" spans="8:8" x14ac:dyDescent="0.35">
      <c r="H174" s="73"/>
    </row>
    <row r="175" spans="8:8" x14ac:dyDescent="0.35">
      <c r="H175" s="73"/>
    </row>
    <row r="176" spans="8:8" x14ac:dyDescent="0.35">
      <c r="H176" s="73"/>
    </row>
    <row r="177" spans="8:8" x14ac:dyDescent="0.35">
      <c r="H177" s="73"/>
    </row>
    <row r="178" spans="8:8" x14ac:dyDescent="0.35">
      <c r="H178" s="73"/>
    </row>
    <row r="179" spans="8:8" x14ac:dyDescent="0.35">
      <c r="H179" s="73"/>
    </row>
    <row r="180" spans="8:8" x14ac:dyDescent="0.35">
      <c r="H180" s="73"/>
    </row>
    <row r="181" spans="8:8" x14ac:dyDescent="0.35">
      <c r="H181" s="73"/>
    </row>
    <row r="182" spans="8:8" x14ac:dyDescent="0.35">
      <c r="H182" s="73"/>
    </row>
    <row r="183" spans="8:8" x14ac:dyDescent="0.35">
      <c r="H183" s="73"/>
    </row>
    <row r="184" spans="8:8" x14ac:dyDescent="0.35">
      <c r="H184" s="73"/>
    </row>
    <row r="185" spans="8:8" x14ac:dyDescent="0.35">
      <c r="H185" s="73"/>
    </row>
    <row r="186" spans="8:8" x14ac:dyDescent="0.35">
      <c r="H186" s="73"/>
    </row>
    <row r="187" spans="8:8" x14ac:dyDescent="0.35">
      <c r="H187" s="73"/>
    </row>
    <row r="188" spans="8:8" x14ac:dyDescent="0.35">
      <c r="H188" s="73"/>
    </row>
    <row r="189" spans="8:8" x14ac:dyDescent="0.35">
      <c r="H189" s="73"/>
    </row>
    <row r="190" spans="8:8" x14ac:dyDescent="0.35">
      <c r="H190" s="73"/>
    </row>
    <row r="191" spans="8:8" x14ac:dyDescent="0.35">
      <c r="H191" s="73"/>
    </row>
    <row r="192" spans="8:8" x14ac:dyDescent="0.35">
      <c r="H192" s="73"/>
    </row>
    <row r="193" spans="8:8" x14ac:dyDescent="0.35">
      <c r="H193" s="73"/>
    </row>
    <row r="194" spans="8:8" x14ac:dyDescent="0.35">
      <c r="H194" s="73"/>
    </row>
    <row r="195" spans="8:8" x14ac:dyDescent="0.35">
      <c r="H195" s="73"/>
    </row>
    <row r="196" spans="8:8" x14ac:dyDescent="0.35">
      <c r="H196" s="73"/>
    </row>
    <row r="197" spans="8:8" x14ac:dyDescent="0.35">
      <c r="H197" s="73"/>
    </row>
    <row r="198" spans="8:8" x14ac:dyDescent="0.35">
      <c r="H198" s="73"/>
    </row>
    <row r="199" spans="8:8" x14ac:dyDescent="0.35">
      <c r="H199" s="73"/>
    </row>
    <row r="200" spans="8:8" x14ac:dyDescent="0.35">
      <c r="H200" s="73"/>
    </row>
    <row r="201" spans="8:8" x14ac:dyDescent="0.35">
      <c r="H201" s="73"/>
    </row>
    <row r="202" spans="8:8" x14ac:dyDescent="0.35">
      <c r="H202" s="73"/>
    </row>
    <row r="203" spans="8:8" x14ac:dyDescent="0.35">
      <c r="H203" s="73"/>
    </row>
    <row r="204" spans="8:8" x14ac:dyDescent="0.35">
      <c r="H204" s="73"/>
    </row>
    <row r="205" spans="8:8" x14ac:dyDescent="0.35">
      <c r="H205" s="73"/>
    </row>
    <row r="206" spans="8:8" x14ac:dyDescent="0.35">
      <c r="H206" s="73"/>
    </row>
    <row r="207" spans="8:8" x14ac:dyDescent="0.35">
      <c r="H207" s="73"/>
    </row>
    <row r="208" spans="8:8" x14ac:dyDescent="0.35">
      <c r="H208" s="73"/>
    </row>
    <row r="209" spans="8:8" x14ac:dyDescent="0.35">
      <c r="H209" s="73"/>
    </row>
    <row r="210" spans="8:8" x14ac:dyDescent="0.35">
      <c r="H210" s="73"/>
    </row>
    <row r="211" spans="8:8" x14ac:dyDescent="0.35">
      <c r="H211" s="73"/>
    </row>
    <row r="212" spans="8:8" x14ac:dyDescent="0.35">
      <c r="H212" s="73"/>
    </row>
    <row r="213" spans="8:8" x14ac:dyDescent="0.35">
      <c r="H213" s="73"/>
    </row>
    <row r="214" spans="8:8" x14ac:dyDescent="0.35">
      <c r="H214" s="73"/>
    </row>
    <row r="215" spans="8:8" x14ac:dyDescent="0.35">
      <c r="H215" s="73"/>
    </row>
    <row r="216" spans="8:8" x14ac:dyDescent="0.35">
      <c r="H216" s="73"/>
    </row>
    <row r="217" spans="8:8" x14ac:dyDescent="0.35">
      <c r="H217" s="73"/>
    </row>
    <row r="218" spans="8:8" x14ac:dyDescent="0.35">
      <c r="H218" s="73"/>
    </row>
    <row r="219" spans="8:8" x14ac:dyDescent="0.35">
      <c r="H219" s="73"/>
    </row>
    <row r="220" spans="8:8" x14ac:dyDescent="0.35">
      <c r="H220" s="73"/>
    </row>
    <row r="221" spans="8:8" x14ac:dyDescent="0.35">
      <c r="H221" s="73"/>
    </row>
    <row r="222" spans="8:8" x14ac:dyDescent="0.35">
      <c r="H222" s="73"/>
    </row>
    <row r="223" spans="8:8" x14ac:dyDescent="0.35">
      <c r="H223" s="73"/>
    </row>
    <row r="224" spans="8:8" x14ac:dyDescent="0.35">
      <c r="H224" s="73"/>
    </row>
    <row r="225" spans="8:8" x14ac:dyDescent="0.35">
      <c r="H225" s="73"/>
    </row>
    <row r="226" spans="8:8" x14ac:dyDescent="0.35">
      <c r="H226" s="73"/>
    </row>
    <row r="227" spans="8:8" x14ac:dyDescent="0.35">
      <c r="H227" s="73"/>
    </row>
    <row r="228" spans="8:8" x14ac:dyDescent="0.35">
      <c r="H228" s="73"/>
    </row>
    <row r="229" spans="8:8" x14ac:dyDescent="0.35">
      <c r="H229" s="73"/>
    </row>
    <row r="230" spans="8:8" x14ac:dyDescent="0.35">
      <c r="H230" s="73"/>
    </row>
    <row r="231" spans="8:8" x14ac:dyDescent="0.35">
      <c r="H231" s="73"/>
    </row>
    <row r="232" spans="8:8" x14ac:dyDescent="0.35">
      <c r="H232" s="73"/>
    </row>
    <row r="233" spans="8:8" x14ac:dyDescent="0.35">
      <c r="H233" s="73"/>
    </row>
    <row r="234" spans="8:8" x14ac:dyDescent="0.35">
      <c r="H234" s="73"/>
    </row>
    <row r="235" spans="8:8" x14ac:dyDescent="0.35">
      <c r="H235" s="73"/>
    </row>
    <row r="236" spans="8:8" x14ac:dyDescent="0.35">
      <c r="H236" s="73"/>
    </row>
    <row r="237" spans="8:8" x14ac:dyDescent="0.35">
      <c r="H237" s="73"/>
    </row>
    <row r="238" spans="8:8" x14ac:dyDescent="0.35">
      <c r="H238" s="73"/>
    </row>
    <row r="239" spans="8:8" x14ac:dyDescent="0.35">
      <c r="H239" s="73"/>
    </row>
    <row r="240" spans="8:8" x14ac:dyDescent="0.35">
      <c r="H240" s="73"/>
    </row>
    <row r="241" spans="8:8" x14ac:dyDescent="0.35">
      <c r="H241" s="73"/>
    </row>
    <row r="242" spans="8:8" x14ac:dyDescent="0.35">
      <c r="H242" s="73"/>
    </row>
    <row r="243" spans="8:8" x14ac:dyDescent="0.35">
      <c r="H243" s="73"/>
    </row>
    <row r="244" spans="8:8" x14ac:dyDescent="0.35">
      <c r="H244" s="73"/>
    </row>
    <row r="245" spans="8:8" x14ac:dyDescent="0.35">
      <c r="H245" s="73"/>
    </row>
    <row r="246" spans="8:8" x14ac:dyDescent="0.35">
      <c r="H246" s="73"/>
    </row>
    <row r="247" spans="8:8" x14ac:dyDescent="0.35">
      <c r="H247" s="73"/>
    </row>
    <row r="248" spans="8:8" x14ac:dyDescent="0.35">
      <c r="H248" s="73"/>
    </row>
    <row r="249" spans="8:8" x14ac:dyDescent="0.35">
      <c r="H249" s="73"/>
    </row>
    <row r="250" spans="8:8" x14ac:dyDescent="0.35">
      <c r="H250" s="73"/>
    </row>
    <row r="251" spans="8:8" x14ac:dyDescent="0.35">
      <c r="H251" s="73"/>
    </row>
    <row r="252" spans="8:8" x14ac:dyDescent="0.35">
      <c r="H252" s="73"/>
    </row>
    <row r="253" spans="8:8" x14ac:dyDescent="0.35">
      <c r="H253" s="73"/>
    </row>
    <row r="254" spans="8:8" x14ac:dyDescent="0.35">
      <c r="H254" s="73"/>
    </row>
    <row r="255" spans="8:8" x14ac:dyDescent="0.35">
      <c r="H255" s="73"/>
    </row>
    <row r="256" spans="8:8" x14ac:dyDescent="0.35">
      <c r="H256" s="73"/>
    </row>
    <row r="257" spans="8:8" x14ac:dyDescent="0.35">
      <c r="H257" s="73"/>
    </row>
    <row r="258" spans="8:8" x14ac:dyDescent="0.35">
      <c r="H258" s="73"/>
    </row>
    <row r="259" spans="8:8" x14ac:dyDescent="0.35">
      <c r="H259" s="73"/>
    </row>
    <row r="260" spans="8:8" x14ac:dyDescent="0.35">
      <c r="H260" s="73"/>
    </row>
    <row r="261" spans="8:8" x14ac:dyDescent="0.35">
      <c r="H261" s="73"/>
    </row>
    <row r="262" spans="8:8" x14ac:dyDescent="0.35">
      <c r="H262" s="73"/>
    </row>
    <row r="263" spans="8:8" x14ac:dyDescent="0.35">
      <c r="H263" s="73"/>
    </row>
    <row r="264" spans="8:8" x14ac:dyDescent="0.35">
      <c r="H264" s="73"/>
    </row>
    <row r="265" spans="8:8" x14ac:dyDescent="0.35">
      <c r="H265" s="73"/>
    </row>
    <row r="266" spans="8:8" x14ac:dyDescent="0.35">
      <c r="H266" s="73"/>
    </row>
    <row r="267" spans="8:8" x14ac:dyDescent="0.35">
      <c r="H267" s="73"/>
    </row>
    <row r="268" spans="8:8" x14ac:dyDescent="0.35">
      <c r="H268" s="73"/>
    </row>
    <row r="269" spans="8:8" x14ac:dyDescent="0.35">
      <c r="H269" s="74"/>
    </row>
  </sheetData>
  <mergeCells count="6">
    <mergeCell ref="AP1:AT1"/>
    <mergeCell ref="A1:E1"/>
    <mergeCell ref="F1:R1"/>
    <mergeCell ref="S1:Z1"/>
    <mergeCell ref="AA1:AH1"/>
    <mergeCell ref="AI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484</v>
      </c>
      <c r="L1" s="6" t="s">
        <v>485</v>
      </c>
      <c r="M1" s="6" t="s">
        <v>46</v>
      </c>
      <c r="N1" s="6" t="s">
        <v>486</v>
      </c>
      <c r="O1" s="6" t="s">
        <v>487</v>
      </c>
      <c r="P1" s="6" t="s">
        <v>488</v>
      </c>
      <c r="Q1" s="6" t="s">
        <v>490</v>
      </c>
      <c r="R1" s="10" t="s">
        <v>491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2020-05-31T17:50:47Z</dcterms:modified>
</cp:coreProperties>
</file>