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 firstSheet="1" activeTab="1"/>
  </bookViews>
  <sheets>
    <sheet name="Calibration" sheetId="2" r:id="rId1"/>
    <sheet name="Data Export" sheetId="3" r:id="rId2"/>
    <sheet name="gasbenchCO2template.wke" sheetId="1" r:id="rId3"/>
    <sheet name="Run Log" sheetId="4" r:id="rId4"/>
  </sheets>
  <definedNames>
    <definedName name="_xlnm._FilterDatabase" localSheetId="0" hidden="1">Calibration!$B$28:$T$124</definedName>
    <definedName name="_xlnm._FilterDatabase" localSheetId="2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2" i="2" l="1"/>
  <c r="S143" i="2"/>
  <c r="S144" i="2"/>
  <c r="S145" i="2"/>
  <c r="S146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4" i="2"/>
  <c r="S165" i="2"/>
  <c r="S166" i="2"/>
  <c r="S167" i="2"/>
  <c r="S168" i="2"/>
  <c r="S170" i="2"/>
  <c r="S171" i="2"/>
  <c r="S172" i="2"/>
  <c r="S173" i="2"/>
  <c r="S174" i="2"/>
  <c r="S176" i="2"/>
  <c r="S177" i="2"/>
  <c r="S178" i="2"/>
  <c r="S179" i="2"/>
  <c r="S180" i="2"/>
  <c r="S182" i="2"/>
  <c r="S183" i="2"/>
  <c r="S184" i="2"/>
  <c r="S185" i="2"/>
  <c r="S186" i="2"/>
  <c r="S134" i="2"/>
  <c r="S133" i="2"/>
  <c r="S132" i="2"/>
  <c r="S131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K141" i="2" l="1"/>
  <c r="L141" i="2"/>
  <c r="K142" i="2"/>
  <c r="L142" i="2"/>
  <c r="N142" i="2" s="1"/>
  <c r="P142" i="2" s="1"/>
  <c r="R142" i="2" s="1"/>
  <c r="T142" i="2"/>
  <c r="K143" i="2"/>
  <c r="L143" i="2"/>
  <c r="N143" i="2" s="1"/>
  <c r="P143" i="2" s="1"/>
  <c r="R143" i="2" s="1"/>
  <c r="T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N148" i="2" s="1"/>
  <c r="P148" i="2" s="1"/>
  <c r="R148" i="2" s="1"/>
  <c r="T148" i="2"/>
  <c r="K149" i="2"/>
  <c r="L149" i="2"/>
  <c r="N149" i="2" s="1"/>
  <c r="P149" i="2" s="1"/>
  <c r="R149" i="2" s="1"/>
  <c r="T149" i="2"/>
  <c r="K150" i="2"/>
  <c r="L150" i="2"/>
  <c r="N150" i="2" s="1"/>
  <c r="P150" i="2" s="1"/>
  <c r="R150" i="2" s="1"/>
  <c r="T150" i="2"/>
  <c r="K151" i="2"/>
  <c r="L151" i="2"/>
  <c r="N151" i="2" s="1"/>
  <c r="P151" i="2" s="1"/>
  <c r="R151" i="2" s="1"/>
  <c r="T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/>
  <c r="P156" i="2" s="1"/>
  <c r="R156" i="2" s="1"/>
  <c r="T156" i="2"/>
  <c r="K157" i="2"/>
  <c r="L157" i="2"/>
  <c r="N157" i="2" s="1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 s="1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N164" i="2" s="1"/>
  <c r="P164" i="2" s="1"/>
  <c r="R164" i="2" s="1"/>
  <c r="T164" i="2"/>
  <c r="K165" i="2"/>
  <c r="L165" i="2"/>
  <c r="N165" i="2" s="1"/>
  <c r="P165" i="2" s="1"/>
  <c r="R165" i="2" s="1"/>
  <c r="T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N170" i="2" s="1"/>
  <c r="P170" i="2" s="1"/>
  <c r="R170" i="2" s="1"/>
  <c r="T170" i="2"/>
  <c r="K171" i="2"/>
  <c r="L171" i="2"/>
  <c r="N171" i="2" s="1"/>
  <c r="P171" i="2" s="1"/>
  <c r="R171" i="2" s="1"/>
  <c r="T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N176" i="2"/>
  <c r="P176" i="2" s="1"/>
  <c r="R176" i="2" s="1"/>
  <c r="T176" i="2"/>
  <c r="K177" i="2"/>
  <c r="L177" i="2"/>
  <c r="N177" i="2" s="1"/>
  <c r="P177" i="2" s="1"/>
  <c r="R177" i="2" s="1"/>
  <c r="T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N182" i="2" s="1"/>
  <c r="P182" i="2" s="1"/>
  <c r="R182" i="2" s="1"/>
  <c r="T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N46" i="2" s="1"/>
  <c r="P46" i="2" s="1"/>
  <c r="R46" i="2" s="1"/>
  <c r="K47" i="2"/>
  <c r="L47" i="2"/>
  <c r="N47" i="2" s="1"/>
  <c r="P47" i="2" s="1"/>
  <c r="R47" i="2" s="1"/>
  <c r="T47" i="2"/>
  <c r="K48" i="2"/>
  <c r="L48" i="2"/>
  <c r="N48" i="2" s="1"/>
  <c r="P48" i="2" s="1"/>
  <c r="R48" i="2" s="1"/>
  <c r="T48" i="2"/>
  <c r="K49" i="2"/>
  <c r="L49" i="2"/>
  <c r="N49" i="2" s="1"/>
  <c r="P49" i="2" s="1"/>
  <c r="R49" i="2" s="1"/>
  <c r="T49" i="2"/>
  <c r="K50" i="2"/>
  <c r="L50" i="2"/>
  <c r="N50" i="2"/>
  <c r="P50" i="2" s="1"/>
  <c r="R50" i="2" s="1"/>
  <c r="T50" i="2"/>
  <c r="K51" i="2"/>
  <c r="L51" i="2"/>
  <c r="N51" i="2" s="1"/>
  <c r="P51" i="2" s="1"/>
  <c r="R51" i="2" s="1"/>
  <c r="T51" i="2"/>
  <c r="K52" i="2"/>
  <c r="L52" i="2"/>
  <c r="N52" i="2" s="1"/>
  <c r="P52" i="2" s="1"/>
  <c r="R52" i="2" s="1"/>
  <c r="T52" i="2"/>
  <c r="K53" i="2"/>
  <c r="L53" i="2"/>
  <c r="N53" i="2" s="1"/>
  <c r="P53" i="2" s="1"/>
  <c r="R53" i="2" s="1"/>
  <c r="T53" i="2"/>
  <c r="K54" i="2"/>
  <c r="L54" i="2"/>
  <c r="N54" i="2" s="1"/>
  <c r="P54" i="2" s="1"/>
  <c r="R54" i="2" s="1"/>
  <c r="T54" i="2"/>
  <c r="K55" i="2"/>
  <c r="L55" i="2"/>
  <c r="N55" i="2" s="1"/>
  <c r="P55" i="2" s="1"/>
  <c r="R55" i="2" s="1"/>
  <c r="T55" i="2"/>
  <c r="K56" i="2"/>
  <c r="L56" i="2"/>
  <c r="N56" i="2" s="1"/>
  <c r="P56" i="2" s="1"/>
  <c r="R56" i="2" s="1"/>
  <c r="T56" i="2"/>
  <c r="K57" i="2"/>
  <c r="L57" i="2"/>
  <c r="N57" i="2" s="1"/>
  <c r="P57" i="2" s="1"/>
  <c r="R57" i="2" s="1"/>
  <c r="T57" i="2"/>
  <c r="K58" i="2"/>
  <c r="L58" i="2"/>
  <c r="N58" i="2" s="1"/>
  <c r="P58" i="2" s="1"/>
  <c r="R58" i="2" s="1"/>
  <c r="T58" i="2"/>
  <c r="K59" i="2"/>
  <c r="L59" i="2"/>
  <c r="N59" i="2"/>
  <c r="P59" i="2" s="1"/>
  <c r="R59" i="2" s="1"/>
  <c r="T59" i="2"/>
  <c r="K60" i="2"/>
  <c r="L60" i="2"/>
  <c r="N60" i="2" s="1"/>
  <c r="P60" i="2" s="1"/>
  <c r="R60" i="2" s="1"/>
  <c r="T60" i="2"/>
  <c r="K61" i="2"/>
  <c r="L61" i="2"/>
  <c r="N61" i="2" s="1"/>
  <c r="P61" i="2" s="1"/>
  <c r="R61" i="2" s="1"/>
  <c r="T61" i="2"/>
  <c r="K62" i="2"/>
  <c r="L62" i="2"/>
  <c r="N62" i="2" s="1"/>
  <c r="P62" i="2" s="1"/>
  <c r="R62" i="2" s="1"/>
  <c r="T62" i="2"/>
  <c r="K63" i="2"/>
  <c r="L63" i="2"/>
  <c r="N63" i="2" s="1"/>
  <c r="P63" i="2" s="1"/>
  <c r="R63" i="2" s="1"/>
  <c r="T63" i="2"/>
  <c r="K64" i="2"/>
  <c r="L64" i="2"/>
  <c r="N64" i="2" s="1"/>
  <c r="P64" i="2" s="1"/>
  <c r="R64" i="2" s="1"/>
  <c r="T64" i="2"/>
  <c r="K65" i="2"/>
  <c r="L65" i="2"/>
  <c r="N65" i="2" s="1"/>
  <c r="P65" i="2" s="1"/>
  <c r="R65" i="2" s="1"/>
  <c r="T65" i="2"/>
  <c r="K66" i="2"/>
  <c r="L66" i="2"/>
  <c r="N66" i="2" s="1"/>
  <c r="P66" i="2" s="1"/>
  <c r="R66" i="2" s="1"/>
  <c r="T66" i="2"/>
  <c r="K67" i="2"/>
  <c r="L67" i="2"/>
  <c r="N67" i="2"/>
  <c r="P67" i="2" s="1"/>
  <c r="R67" i="2" s="1"/>
  <c r="T67" i="2"/>
  <c r="K68" i="2"/>
  <c r="L68" i="2"/>
  <c r="N68" i="2" s="1"/>
  <c r="P68" i="2" s="1"/>
  <c r="R68" i="2" s="1"/>
  <c r="T68" i="2"/>
  <c r="K69" i="2"/>
  <c r="L69" i="2"/>
  <c r="N69" i="2" s="1"/>
  <c r="P69" i="2" s="1"/>
  <c r="R69" i="2" s="1"/>
  <c r="T69" i="2"/>
  <c r="K70" i="2"/>
  <c r="L70" i="2"/>
  <c r="N70" i="2" s="1"/>
  <c r="P70" i="2" s="1"/>
  <c r="R70" i="2" s="1"/>
  <c r="T70" i="2"/>
  <c r="K71" i="2"/>
  <c r="L71" i="2"/>
  <c r="N71" i="2" s="1"/>
  <c r="P71" i="2" s="1"/>
  <c r="R71" i="2" s="1"/>
  <c r="T71" i="2"/>
  <c r="K72" i="2"/>
  <c r="L72" i="2"/>
  <c r="N72" i="2" s="1"/>
  <c r="P72" i="2" s="1"/>
  <c r="R72" i="2" s="1"/>
  <c r="T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/>
  <c r="P82" i="2" s="1"/>
  <c r="R82" i="2" s="1"/>
  <c r="T82" i="2"/>
  <c r="K83" i="2"/>
  <c r="L83" i="2"/>
  <c r="N83" i="2" s="1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L29" i="2"/>
  <c r="K29" i="2"/>
  <c r="I24" i="2" l="1"/>
  <c r="N181" i="2" s="1"/>
  <c r="H21" i="2"/>
  <c r="J21" i="2" s="1"/>
  <c r="H20" i="2"/>
  <c r="I20" i="2" s="1"/>
  <c r="K20" i="2" s="1"/>
  <c r="H19" i="2"/>
  <c r="J19" i="2" s="1"/>
  <c r="H18" i="2"/>
  <c r="J18" i="2" s="1"/>
  <c r="H17" i="2"/>
  <c r="J17" i="2" s="1"/>
  <c r="H16" i="2"/>
  <c r="N35" i="2" l="1"/>
  <c r="N175" i="2"/>
  <c r="N169" i="2"/>
  <c r="N163" i="2"/>
  <c r="N36" i="2"/>
  <c r="N30" i="2"/>
  <c r="N41" i="2"/>
  <c r="N29" i="2"/>
  <c r="N33" i="2"/>
  <c r="N31" i="2"/>
  <c r="N38" i="2"/>
  <c r="N32" i="2"/>
  <c r="N42" i="2"/>
  <c r="N43" i="2"/>
  <c r="N40" i="2"/>
  <c r="N34" i="2"/>
  <c r="N45" i="2"/>
  <c r="N37" i="2"/>
  <c r="N147" i="2"/>
  <c r="N39" i="2"/>
  <c r="N141" i="2"/>
  <c r="N44" i="2"/>
  <c r="I17" i="2"/>
  <c r="K17" i="2" s="1"/>
  <c r="I19" i="2"/>
  <c r="K19" i="2" s="1"/>
  <c r="J20" i="2"/>
  <c r="I18" i="2"/>
  <c r="K18" i="2" s="1"/>
  <c r="I21" i="2"/>
  <c r="K21" i="2" s="1"/>
  <c r="J16" i="2"/>
  <c r="I16" i="2"/>
  <c r="K16" i="2" s="1"/>
  <c r="J24" i="2"/>
  <c r="P35" i="2" s="1"/>
  <c r="L21" i="2"/>
  <c r="L20" i="2"/>
  <c r="L19" i="2"/>
  <c r="L18" i="2"/>
  <c r="L17" i="2"/>
  <c r="L16" i="2"/>
  <c r="P181" i="2" l="1"/>
  <c r="P175" i="2"/>
  <c r="P169" i="2"/>
  <c r="P163" i="2"/>
  <c r="P147" i="2"/>
  <c r="P34" i="2"/>
  <c r="P141" i="2"/>
  <c r="M16" i="2" s="1"/>
  <c r="P32" i="2"/>
  <c r="P38" i="2"/>
  <c r="P37" i="2"/>
  <c r="P31" i="2"/>
  <c r="P43" i="2"/>
  <c r="P33" i="2"/>
  <c r="P45" i="2"/>
  <c r="P42" i="2"/>
  <c r="P29" i="2"/>
  <c r="P41" i="2"/>
  <c r="P44" i="2"/>
  <c r="P30" i="2"/>
  <c r="P40" i="2"/>
  <c r="P39" i="2"/>
  <c r="P36" i="2"/>
  <c r="F24" i="2"/>
  <c r="G24" i="2"/>
  <c r="K24" i="2" l="1"/>
  <c r="R35" i="2" s="1"/>
  <c r="S181" i="2"/>
  <c r="T181" i="2" s="1"/>
  <c r="R41" i="2"/>
  <c r="R181" i="2"/>
  <c r="M21" i="2"/>
  <c r="R45" i="2"/>
  <c r="S175" i="2"/>
  <c r="T175" i="2" s="1"/>
  <c r="R44" i="2"/>
  <c r="R175" i="2"/>
  <c r="M20" i="2"/>
  <c r="S163" i="2"/>
  <c r="T163" i="2" s="1"/>
  <c r="S169" i="2"/>
  <c r="T169" i="2" s="1"/>
  <c r="R30" i="2"/>
  <c r="R169" i="2"/>
  <c r="M19" i="2"/>
  <c r="R163" i="2"/>
  <c r="M18" i="2"/>
  <c r="R43" i="2"/>
  <c r="R31" i="2"/>
  <c r="R33" i="2"/>
  <c r="R37" i="2"/>
  <c r="R141" i="2"/>
  <c r="R38" i="2"/>
  <c r="R32" i="2"/>
  <c r="S147" i="2"/>
  <c r="T147" i="2" s="1"/>
  <c r="R36" i="2"/>
  <c r="R34" i="2"/>
  <c r="R39" i="2"/>
  <c r="R147" i="2"/>
  <c r="M17" i="2"/>
  <c r="R40" i="2"/>
  <c r="S44" i="2"/>
  <c r="T44" i="2" s="1"/>
  <c r="S45" i="2"/>
  <c r="T45" i="2" s="1"/>
  <c r="S29" i="2"/>
  <c r="T29" i="2" s="1"/>
  <c r="S30" i="2"/>
  <c r="T30" i="2" s="1"/>
  <c r="S46" i="2"/>
  <c r="T46" i="2" s="1"/>
  <c r="S31" i="2"/>
  <c r="T31" i="2" s="1"/>
  <c r="S32" i="2"/>
  <c r="T32" i="2" s="1"/>
  <c r="S33" i="2"/>
  <c r="T33" i="2" s="1"/>
  <c r="S37" i="2"/>
  <c r="T37" i="2" s="1"/>
  <c r="S34" i="2"/>
  <c r="T34" i="2" s="1"/>
  <c r="S35" i="2"/>
  <c r="T35" i="2" s="1"/>
  <c r="S36" i="2"/>
  <c r="T36" i="2" s="1"/>
  <c r="S39" i="2"/>
  <c r="T39" i="2" s="1"/>
  <c r="S41" i="2"/>
  <c r="T41" i="2" s="1"/>
  <c r="S141" i="2"/>
  <c r="T141" i="2" s="1"/>
  <c r="S38" i="2"/>
  <c r="T38" i="2" s="1"/>
  <c r="S42" i="2"/>
  <c r="T42" i="2" s="1"/>
  <c r="S43" i="2"/>
  <c r="T43" i="2" s="1"/>
  <c r="S40" i="2"/>
  <c r="T40" i="2" s="1"/>
  <c r="R29" i="2" l="1"/>
  <c r="R42" i="2"/>
</calcChain>
</file>

<file path=xl/sharedStrings.xml><?xml version="1.0" encoding="utf-8"?>
<sst xmlns="http://schemas.openxmlformats.org/spreadsheetml/2006/main" count="577" uniqueCount="102">
  <si>
    <t>Row</t>
  </si>
  <si>
    <t>Identifier 1</t>
  </si>
  <si>
    <t>Ampl  44</t>
  </si>
  <si>
    <t>Area 44</t>
  </si>
  <si>
    <t>d 13C/12C</t>
  </si>
  <si>
    <t>d 18O/16O</t>
  </si>
  <si>
    <t>Standard</t>
  </si>
  <si>
    <t>Run #</t>
  </si>
  <si>
    <t>Calibration</t>
  </si>
  <si>
    <t>carbon</t>
  </si>
  <si>
    <t>slope</t>
  </si>
  <si>
    <t>intercept</t>
  </si>
  <si>
    <t>linearity</t>
  </si>
  <si>
    <t>d13C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</si>
  <si>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</si>
  <si>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</si>
  <si>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</si>
  <si>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</si>
  <si>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</si>
  <si>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</si>
  <si>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</si>
  <si>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</si>
  <si>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</si>
  <si>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</si>
  <si>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d13C vpdb</t>
  </si>
  <si>
    <t>Reaction Time (hours)</t>
  </si>
  <si>
    <t>d13C error</t>
  </si>
  <si>
    <t>Date:</t>
  </si>
  <si>
    <t>Operator:</t>
  </si>
  <si>
    <t>d13C (PDB)</t>
  </si>
  <si>
    <t>stdev d18O</t>
  </si>
  <si>
    <t>stdev d13C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</si>
  <si>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</si>
  <si>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</si>
  <si>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</si>
  <si>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</si>
  <si>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</si>
  <si>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</si>
  <si>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</si>
  <si>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</si>
  <si>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</si>
  <si>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</si>
  <si>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</si>
  <si>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</si>
  <si>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</si>
  <si>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Reaction Temperature</t>
  </si>
  <si>
    <t>Name</t>
  </si>
  <si>
    <t>mg NaHCO3</t>
  </si>
  <si>
    <t>mL H2O</t>
  </si>
  <si>
    <t>mmol/L NaHCO3</t>
  </si>
  <si>
    <t>mg/L C</t>
  </si>
  <si>
    <t>mg/L HCO3</t>
  </si>
  <si>
    <t>δ13C</t>
  </si>
  <si>
    <t>Used Standards</t>
  </si>
  <si>
    <t>Gas Bench DIC Calibration</t>
  </si>
  <si>
    <t>Vol Acid (mL)</t>
  </si>
  <si>
    <t>standard</t>
  </si>
  <si>
    <t>Volume</t>
  </si>
  <si>
    <t>µg C</t>
  </si>
  <si>
    <t>Identifier1</t>
  </si>
  <si>
    <t>Ampl44</t>
  </si>
  <si>
    <t>Area44</t>
  </si>
  <si>
    <t>d13C_12C</t>
  </si>
  <si>
    <t>d18O_16O</t>
  </si>
  <si>
    <t>Time</t>
  </si>
  <si>
    <t>WC 1 2 6.20.14</t>
  </si>
  <si>
    <t>WC 6 2 6.20.14</t>
  </si>
  <si>
    <t>WC 3 2 6.20.14</t>
  </si>
  <si>
    <t>WC 1 1 6.20.14</t>
  </si>
  <si>
    <t>A-reflushed</t>
  </si>
  <si>
    <t>F-reflushed</t>
  </si>
  <si>
    <t>B-reflushed</t>
  </si>
  <si>
    <t>C-reflushed</t>
  </si>
  <si>
    <t>D-reflushed</t>
  </si>
  <si>
    <t>E-reflushed</t>
  </si>
  <si>
    <t>NBWS 1 6.18.14</t>
  </si>
  <si>
    <t>NBWS 2 6.18.14</t>
  </si>
  <si>
    <t>NBCT 1 6.18.14</t>
  </si>
  <si>
    <t>NBCT 2 6.18.14</t>
  </si>
  <si>
    <t>NBBC 1 6.18.14</t>
  </si>
  <si>
    <t>NBBC 2 6.18.14</t>
  </si>
  <si>
    <t>NB DI 6.18.14</t>
  </si>
  <si>
    <t>Blank</t>
  </si>
  <si>
    <t>name</t>
  </si>
  <si>
    <t>Var5</t>
  </si>
  <si>
    <t>Var6</t>
  </si>
  <si>
    <t>Var7</t>
  </si>
  <si>
    <t>Var8</t>
  </si>
  <si>
    <t>Var9</t>
  </si>
  <si>
    <t>Var10</t>
  </si>
  <si>
    <t>reflushed</t>
  </si>
  <si>
    <t>Var11</t>
  </si>
  <si>
    <t>Var12</t>
  </si>
  <si>
    <t>Var13</t>
  </si>
  <si>
    <t>Standards</t>
  </si>
  <si>
    <t>mass</t>
  </si>
  <si>
    <t>Peter Carlson</t>
  </si>
  <si>
    <t>Last Two</t>
  </si>
  <si>
    <t>No (No Peaks)</t>
  </si>
  <si>
    <t>Yes (Auto)</t>
  </si>
  <si>
    <t>(</t>
  </si>
  <si>
    <t>_x0008_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</si>
</sst>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6" x14ac:knownFonts="1">
    <font>
      <sz val="10"/>
      <name val="MS Sans Serif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9">
    <xf numFmtId="0" fontId="0" fillId="0" borderId="0" xfId="0"/>
    <xf numFmtId="0" fontId="1" fillId="0" borderId="0" xfId="0" applyFont="1"/>
    <xf numFmtId="0" fontId="2" fillId="3" borderId="1" xfId="0" applyFont="1" applyFill="1" applyBorder="1" applyAlignment="1">
      <alignment wrapText="1"/>
    </xf>
    <xf numFmtId="0" fontId="2" fillId="3" borderId="2" xfId="0" applyFont="1" applyFill="1" applyBorder="1" applyAlignment="1">
      <alignment wrapText="1"/>
    </xf>
    <xf numFmtId="0" fontId="2" fillId="3" borderId="1" xfId="0" applyFont="1" applyFill="1" applyBorder="1" applyAlignment="1"/>
    <xf numFmtId="0" fontId="7" fillId="0" borderId="0" xfId="0" applyFont="1"/>
    <xf numFmtId="0" fontId="8" fillId="0" borderId="0" xfId="0" applyFont="1"/>
    <xf numFmtId="0" fontId="5" fillId="0" borderId="0" xfId="0" applyFont="1"/>
    <xf numFmtId="0" fontId="9" fillId="0" borderId="0" xfId="0" applyFont="1"/>
    <xf numFmtId="0" fontId="8" fillId="0" borderId="0" xfId="0" applyFont="1"/>
    <xf numFmtId="0" fontId="4" fillId="0" borderId="0" xfId="0" applyFont="1"/>
    <xf numFmtId="0" fontId="8" fillId="0" borderId="0" xfId="0" applyFont="1" applyFill="1"/>
    <xf numFmtId="0" fontId="10" fillId="0" borderId="1" xfId="0" applyFont="1" applyFill="1" applyBorder="1" applyAlignment="1">
      <alignment horizontal="left"/>
    </xf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0" fontId="8" fillId="0" borderId="0" xfId="0" applyFont="1" applyFill="1" applyBorder="1"/>
    <xf numFmtId="15" fontId="12" fillId="0" borderId="3" xfId="0" applyNumberFormat="1" applyFont="1" applyBorder="1" applyAlignment="1">
      <alignment horizontal="left" wrapText="1"/>
    </xf>
    <xf numFmtId="0" fontId="11" fillId="0" borderId="3" xfId="0" applyFont="1" applyBorder="1" applyAlignment="1"/>
    <xf numFmtId="0" fontId="11" fillId="0" borderId="0" xfId="0" applyFont="1" applyBorder="1" applyAlignment="1"/>
    <xf numFmtId="0" fontId="11" fillId="0" borderId="0" xfId="0" applyFont="1" applyAlignment="1">
      <alignment horizontal="center"/>
    </xf>
    <xf numFmtId="0" fontId="11" fillId="0" borderId="0" xfId="0" applyFont="1" applyBorder="1" applyAlignment="1">
      <alignment horizontal="left"/>
    </xf>
    <xf numFmtId="0" fontId="11" fillId="0" borderId="0" xfId="0" applyFont="1" applyBorder="1"/>
    <xf numFmtId="0" fontId="11" fillId="0" borderId="0" xfId="0" applyFont="1"/>
    <xf numFmtId="0" fontId="8" fillId="0" borderId="0" xfId="0" applyFont="1" applyBorder="1"/>
    <xf numFmtId="0" fontId="8" fillId="3" borderId="4" xfId="0" applyFont="1" applyFill="1" applyBorder="1"/>
    <xf numFmtId="164" fontId="8" fillId="0" borderId="0" xfId="0" applyNumberFormat="1" applyFont="1" applyBorder="1"/>
    <xf numFmtId="2" fontId="8" fillId="0" borderId="0" xfId="0" applyNumberFormat="1" applyFont="1"/>
    <xf numFmtId="0" fontId="9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3" borderId="1" xfId="0" applyFont="1" applyFill="1" applyBorder="1" applyAlignment="1">
      <alignment wrapText="1"/>
    </xf>
    <xf numFmtId="0" fontId="9" fillId="3" borderId="1" xfId="0" applyFont="1" applyFill="1" applyBorder="1" applyAlignment="1"/>
    <xf numFmtId="0" fontId="9" fillId="3" borderId="2" xfId="0" applyFont="1" applyFill="1" applyBorder="1"/>
    <xf numFmtId="0" fontId="9" fillId="3" borderId="1" xfId="0" applyFont="1" applyFill="1" applyBorder="1"/>
    <xf numFmtId="0" fontId="9" fillId="3" borderId="5" xfId="0" applyFont="1" applyFill="1" applyBorder="1"/>
    <xf numFmtId="0" fontId="8" fillId="0" borderId="6" xfId="0" applyFont="1" applyFill="1" applyBorder="1"/>
    <xf numFmtId="0" fontId="8" fillId="0" borderId="2" xfId="0" applyFont="1" applyFill="1" applyBorder="1"/>
    <xf numFmtId="164" fontId="8" fillId="0" borderId="6" xfId="0" applyNumberFormat="1" applyFont="1" applyFill="1" applyBorder="1"/>
    <xf numFmtId="0" fontId="8" fillId="0" borderId="0" xfId="0" applyFont="1" applyFill="1"/>
    <xf numFmtId="0" fontId="8" fillId="3" borderId="7" xfId="0" applyFont="1" applyFill="1" applyBorder="1"/>
    <xf numFmtId="164" fontId="8" fillId="3" borderId="7" xfId="0" applyNumberFormat="1" applyFont="1" applyFill="1" applyBorder="1"/>
    <xf numFmtId="2" fontId="8" fillId="3" borderId="7" xfId="0" applyNumberFormat="1" applyFont="1" applyFill="1" applyBorder="1"/>
    <xf numFmtId="2" fontId="8" fillId="0" borderId="0" xfId="0" applyNumberFormat="1" applyFont="1" applyFill="1" applyBorder="1"/>
    <xf numFmtId="2" fontId="8" fillId="0" borderId="6" xfId="0" applyNumberFormat="1" applyFont="1" applyFill="1" applyBorder="1"/>
    <xf numFmtId="0" fontId="13" fillId="2" borderId="8" xfId="2" applyFont="1" applyFill="1" applyBorder="1" applyAlignment="1">
      <alignment horizontal="center"/>
    </xf>
    <xf numFmtId="0" fontId="0" fillId="0" borderId="0" xfId="0" quotePrefix="1" applyNumberFormat="1"/>
    <xf numFmtId="0" fontId="7" fillId="0" borderId="0" xfId="0" applyFont="1"/>
    <xf numFmtId="0" fontId="6" fillId="0" borderId="0" xfId="0" applyFont="1"/>
    <xf numFmtId="0" fontId="8" fillId="0" borderId="0" xfId="0" applyFont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Fill="1" applyBorder="1"/>
    <xf numFmtId="14" fontId="8" fillId="0" borderId="0" xfId="0" applyNumberFormat="1" applyFont="1"/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4" fillId="3" borderId="1" xfId="0" applyFont="1" applyFill="1" applyBorder="1"/>
    <xf numFmtId="0" fontId="14" fillId="3" borderId="5" xfId="0" applyFont="1" applyFill="1" applyBorder="1"/>
    <xf numFmtId="2" fontId="8" fillId="0" borderId="7" xfId="0" applyNumberFormat="1" applyFont="1" applyFill="1" applyBorder="1"/>
    <xf numFmtId="0" fontId="8" fillId="0" borderId="9" xfId="0" applyFont="1" applyBorder="1"/>
    <xf numFmtId="49" fontId="11" fillId="0" borderId="0" xfId="0" applyNumberFormat="1" applyFont="1" applyBorder="1" applyAlignment="1">
      <alignment horizontal="left"/>
    </xf>
    <xf numFmtId="0" fontId="9" fillId="3" borderId="11" xfId="0" applyFont="1" applyFill="1" applyBorder="1"/>
    <xf numFmtId="0" fontId="9" fillId="3" borderId="12" xfId="0" applyFont="1" applyFill="1" applyBorder="1"/>
    <xf numFmtId="0" fontId="9" fillId="3" borderId="13" xfId="0" applyFont="1" applyFill="1" applyBorder="1"/>
    <xf numFmtId="0" fontId="14" fillId="3" borderId="14" xfId="0" applyFont="1" applyFill="1" applyBorder="1"/>
    <xf numFmtId="0" fontId="14" fillId="3" borderId="12" xfId="0" applyFont="1" applyFill="1" applyBorder="1"/>
    <xf numFmtId="0" fontId="9" fillId="3" borderId="14" xfId="0" applyFont="1" applyFill="1" applyBorder="1"/>
    <xf numFmtId="0" fontId="8" fillId="3" borderId="12" xfId="0" applyFont="1" applyFill="1" applyBorder="1"/>
    <xf numFmtId="0" fontId="8" fillId="3" borderId="15" xfId="0" applyFont="1" applyFill="1" applyBorder="1"/>
    <xf numFmtId="0" fontId="9" fillId="3" borderId="16" xfId="0" applyFont="1" applyFill="1" applyBorder="1" applyAlignment="1">
      <alignment wrapText="1"/>
    </xf>
    <xf numFmtId="0" fontId="9" fillId="3" borderId="17" xfId="0" applyFont="1" applyFill="1" applyBorder="1"/>
    <xf numFmtId="0" fontId="8" fillId="0" borderId="18" xfId="0" applyFont="1" applyFill="1" applyBorder="1"/>
    <xf numFmtId="2" fontId="8" fillId="0" borderId="19" xfId="0" applyNumberFormat="1" applyFont="1" applyFill="1" applyBorder="1"/>
    <xf numFmtId="0" fontId="8" fillId="3" borderId="20" xfId="0" applyFont="1" applyFill="1" applyBorder="1"/>
    <xf numFmtId="2" fontId="8" fillId="3" borderId="21" xfId="0" applyNumberFormat="1" applyFont="1" applyFill="1" applyBorder="1"/>
    <xf numFmtId="0" fontId="8" fillId="3" borderId="22" xfId="0" applyFont="1" applyFill="1" applyBorder="1"/>
    <xf numFmtId="0" fontId="8" fillId="3" borderId="23" xfId="0" applyFont="1" applyFill="1" applyBorder="1"/>
    <xf numFmtId="0" fontId="8" fillId="3" borderId="24" xfId="0" applyFont="1" applyFill="1" applyBorder="1"/>
    <xf numFmtId="164" fontId="8" fillId="3" borderId="24" xfId="0" applyNumberFormat="1" applyFont="1" applyFill="1" applyBorder="1"/>
    <xf numFmtId="2" fontId="8" fillId="3" borderId="24" xfId="0" applyNumberFormat="1" applyFont="1" applyFill="1" applyBorder="1"/>
    <xf numFmtId="2" fontId="8" fillId="3" borderId="25" xfId="0" applyNumberFormat="1" applyFont="1" applyFill="1" applyBorder="1"/>
    <xf numFmtId="0" fontId="8" fillId="0" borderId="26" xfId="0" applyFont="1" applyFill="1" applyBorder="1"/>
    <xf numFmtId="0" fontId="8" fillId="0" borderId="27" xfId="0" applyFont="1" applyFill="1" applyBorder="1"/>
    <xf numFmtId="0" fontId="8" fillId="0" borderId="28" xfId="0" applyFont="1" applyFill="1" applyBorder="1"/>
    <xf numFmtId="164" fontId="8" fillId="0" borderId="28" xfId="0" applyNumberFormat="1" applyFont="1" applyFill="1" applyBorder="1"/>
    <xf numFmtId="2" fontId="8" fillId="0" borderId="28" xfId="0" applyNumberFormat="1" applyFont="1" applyFill="1" applyBorder="1"/>
    <xf numFmtId="2" fontId="8" fillId="0" borderId="29" xfId="0" applyNumberFormat="1" applyFont="1" applyFill="1" applyBorder="1"/>
    <xf numFmtId="0" fontId="14" fillId="0" borderId="18" xfId="0" applyFont="1" applyFill="1" applyBorder="1"/>
    <xf numFmtId="0" fontId="9" fillId="3" borderId="30" xfId="0" applyFont="1" applyFill="1" applyBorder="1"/>
    <xf numFmtId="0" fontId="9" fillId="3" borderId="31" xfId="0" applyFont="1" applyFill="1" applyBorder="1"/>
    <xf numFmtId="0" fontId="9" fillId="3" borderId="32" xfId="0" applyFont="1" applyFill="1" applyBorder="1"/>
    <xf numFmtId="0" fontId="8" fillId="0" borderId="33" xfId="0" applyFont="1" applyBorder="1"/>
    <xf numFmtId="0" fontId="8" fillId="0" borderId="34" xfId="0" applyFont="1" applyBorder="1"/>
    <xf numFmtId="11" fontId="8" fillId="0" borderId="34" xfId="0" applyNumberFormat="1" applyFont="1" applyBorder="1"/>
    <xf numFmtId="11" fontId="8" fillId="0" borderId="35" xfId="0" applyNumberFormat="1" applyFont="1" applyBorder="1"/>
    <xf numFmtId="0" fontId="14" fillId="3" borderId="30" xfId="0" applyFont="1" applyFill="1" applyBorder="1"/>
    <xf numFmtId="0" fontId="14" fillId="3" borderId="31" xfId="0" applyFont="1" applyFill="1" applyBorder="1"/>
    <xf numFmtId="0" fontId="14" fillId="3" borderId="32" xfId="0" applyFont="1" applyFill="1" applyBorder="1"/>
    <xf numFmtId="0" fontId="8" fillId="0" borderId="36" xfId="0" applyFont="1" applyBorder="1"/>
    <xf numFmtId="0" fontId="15" fillId="0" borderId="10" xfId="0" applyFont="1" applyBorder="1"/>
    <xf numFmtId="0" fontId="8" fillId="0" borderId="37" xfId="0" applyFont="1" applyBorder="1"/>
    <xf numFmtId="164" fontId="8" fillId="0" borderId="9" xfId="0" applyNumberFormat="1" applyFont="1" applyBorder="1"/>
    <xf numFmtId="2" fontId="8" fillId="0" borderId="37" xfId="0" applyNumberFormat="1" applyFont="1" applyBorder="1"/>
    <xf numFmtId="0" fontId="8" fillId="0" borderId="38" xfId="0" applyFont="1" applyBorder="1"/>
    <xf numFmtId="2" fontId="8" fillId="0" borderId="39" xfId="0" applyNumberFormat="1" applyFont="1" applyBorder="1"/>
    <xf numFmtId="0" fontId="8" fillId="0" borderId="40" xfId="0" applyFont="1" applyBorder="1"/>
    <xf numFmtId="0" fontId="8" fillId="0" borderId="41" xfId="0" applyFont="1" applyBorder="1"/>
    <xf numFmtId="164" fontId="8" fillId="0" borderId="41" xfId="0" applyNumberFormat="1" applyFont="1" applyBorder="1"/>
    <xf numFmtId="2" fontId="8" fillId="0" borderId="42" xfId="0" applyNumberFormat="1" applyFont="1" applyBorder="1"/>
    <xf numFmtId="0" fontId="15" fillId="0" borderId="9" xfId="0" applyFont="1" applyBorder="1"/>
    <xf numFmtId="21" fontId="0" fillId="0" borderId="0" xfId="0" quotePrefix="1" applyNumberFormat="1"/>
    <xf numFmtId="14" fontId="11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2.3109999999999999</c:v>
                </c:pt>
                <c:pt idx="1">
                  <c:v>6.9710000000000001</c:v>
                </c:pt>
                <c:pt idx="2">
                  <c:v>5.5449999999999999</c:v>
                </c:pt>
                <c:pt idx="3">
                  <c:v>16.07</c:v>
                </c:pt>
                <c:pt idx="4">
                  <c:v>23.808</c:v>
                </c:pt>
                <c:pt idx="5">
                  <c:v>3.9660000000000002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11.536223346154541</c:v>
                </c:pt>
                <c:pt idx="1">
                  <c:v>27.640727085382771</c:v>
                </c:pt>
                <c:pt idx="2">
                  <c:v>47.437371312553381</c:v>
                </c:pt>
                <c:pt idx="3">
                  <c:v>55.647465619384377</c:v>
                </c:pt>
                <c:pt idx="4" formatCode="0.0">
                  <c:v>111.01699129497383</c:v>
                </c:pt>
                <c:pt idx="5">
                  <c:v>17.481621814656556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7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-15.531000000000001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1"/>
                <c:pt idx="0">
                  <c:v>2.3</c:v>
                </c:pt>
                <c:pt idx="6">
                  <c:v>7.0</c:v>
                </c:pt>
                <c:pt idx="22">
                  <c:v>5.5</c:v>
                </c:pt>
                <c:pt idx="28">
                  <c:v>16.1</c:v>
                </c:pt>
                <c:pt idx="34">
                  <c:v>23.8</c:v>
                </c:pt>
                <c:pt idx="40">
                  <c:v>4.0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-12.5715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-15.531000000000001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-16.974499999999999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-16.849499999999999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-17.576000000000001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-14.355499999999999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56028</xdr:colOff>
      <xdr:row>36</xdr:row>
      <xdr:rowOff>98049</xdr:rowOff>
    </xdr:from>
    <xdr:to>
      <xdr:col>26</xdr:col>
      <xdr:colOff>459440</xdr:colOff>
      <xdr:row>53</xdr:row>
      <xdr:rowOff>56029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0</xdr:colOff>
      <xdr:row>5</xdr:row>
      <xdr:rowOff>11206</xdr:rowOff>
    </xdr:from>
    <xdr:to>
      <xdr:col>26</xdr:col>
      <xdr:colOff>405092</xdr:colOff>
      <xdr:row>21</xdr:row>
      <xdr:rowOff>49306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22411</xdr:colOff>
      <xdr:row>22</xdr:row>
      <xdr:rowOff>33618</xdr:rowOff>
    </xdr:from>
    <xdr:to>
      <xdr:col>26</xdr:col>
      <xdr:colOff>448235</xdr:colOff>
      <xdr:row>35</xdr:row>
      <xdr:rowOff>112059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B145" zoomScale="85" zoomScaleNormal="85" workbookViewId="0">
      <selection activeCell="B181" sqref="B181:J181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54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51" t="s">
        <v>27</v>
      </c>
      <c r="F3" s="108">
        <v>41765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51" t="s">
        <v>28</v>
      </c>
      <c r="F4" s="20" t="s">
        <v>96</v>
      </c>
      <c r="G4" s="21"/>
      <c r="H4" s="21"/>
      <c r="I4" s="21"/>
      <c r="J4" s="22"/>
      <c r="K4" s="19"/>
    </row>
    <row r="5" spans="3:22" x14ac:dyDescent="0.2">
      <c r="E5" s="47"/>
      <c r="F5" s="20"/>
      <c r="G5" s="21"/>
      <c r="H5" s="21"/>
      <c r="I5" s="21"/>
      <c r="J5" s="22"/>
      <c r="K5" s="19"/>
    </row>
    <row r="6" spans="3:22" x14ac:dyDescent="0.2">
      <c r="E6" s="51" t="s">
        <v>36</v>
      </c>
      <c r="F6" s="20"/>
      <c r="G6" s="21"/>
      <c r="H6" s="21"/>
      <c r="I6" s="21"/>
      <c r="J6" s="22"/>
      <c r="K6" s="19"/>
    </row>
    <row r="7" spans="3:22" x14ac:dyDescent="0.2">
      <c r="E7" s="52" t="s">
        <v>44</v>
      </c>
      <c r="F7" s="20">
        <v>0.2</v>
      </c>
      <c r="G7" s="21"/>
      <c r="H7" s="21"/>
      <c r="I7" s="21"/>
      <c r="J7" s="22"/>
      <c r="K7" s="19"/>
    </row>
    <row r="8" spans="3:22" x14ac:dyDescent="0.2">
      <c r="E8" s="52" t="s">
        <v>33</v>
      </c>
      <c r="F8" s="57" t="s">
        <v>97</v>
      </c>
      <c r="G8" s="21"/>
      <c r="H8" s="21"/>
      <c r="I8" s="21"/>
      <c r="J8" s="22"/>
      <c r="K8" s="19"/>
    </row>
    <row r="9" spans="3:22" x14ac:dyDescent="0.2">
      <c r="E9" s="52" t="s">
        <v>34</v>
      </c>
      <c r="F9" s="20" t="s">
        <v>98</v>
      </c>
      <c r="G9" s="21"/>
      <c r="H9" s="21"/>
      <c r="I9" s="21"/>
      <c r="J9" s="22"/>
      <c r="K9" s="19"/>
    </row>
    <row r="10" spans="3:22" x14ac:dyDescent="0.2">
      <c r="E10" s="52" t="s">
        <v>32</v>
      </c>
      <c r="F10" s="20" t="s">
        <v>99</v>
      </c>
      <c r="G10" s="21"/>
      <c r="H10" s="21"/>
      <c r="I10" s="21"/>
      <c r="J10" s="22"/>
      <c r="K10" s="19"/>
    </row>
    <row r="11" spans="3:22" x14ac:dyDescent="0.2">
      <c r="E11" s="52" t="s">
        <v>35</v>
      </c>
      <c r="F11" s="20" t="s">
        <v>99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92" t="s">
        <v>6</v>
      </c>
      <c r="F14" s="93"/>
      <c r="G14" s="93"/>
      <c r="H14" s="93"/>
      <c r="I14" s="93"/>
      <c r="J14" s="93"/>
      <c r="K14" s="93"/>
      <c r="L14" s="93"/>
      <c r="M14" s="94"/>
    </row>
    <row r="15" spans="3:22" x14ac:dyDescent="0.2">
      <c r="E15" s="95" t="s">
        <v>46</v>
      </c>
      <c r="F15" s="56" t="s">
        <v>47</v>
      </c>
      <c r="G15" s="96" t="s">
        <v>48</v>
      </c>
      <c r="H15" s="56" t="s">
        <v>49</v>
      </c>
      <c r="I15" s="56" t="s">
        <v>50</v>
      </c>
      <c r="J15" s="56" t="s">
        <v>51</v>
      </c>
      <c r="K15" s="106" t="s">
        <v>58</v>
      </c>
      <c r="L15" s="56" t="s">
        <v>3</v>
      </c>
      <c r="M15" s="97" t="s">
        <v>52</v>
      </c>
    </row>
    <row r="16" spans="3:22" x14ac:dyDescent="0.2">
      <c r="E16" s="95" t="s">
        <v>69</v>
      </c>
      <c r="F16" s="56">
        <v>20.172000000000001</v>
      </c>
      <c r="G16" s="56">
        <v>250</v>
      </c>
      <c r="H16" s="56">
        <f t="shared" ref="H16:H21" si="0">IF(F16&lt;&gt;"",(F16/(22.9898+1.00794+12.0107+(15.9994*3)))/G16*1000,"")</f>
        <v>0.96049550368875602</v>
      </c>
      <c r="I16" s="56">
        <f>IF(F16&lt;&gt;"",H16*12.0107,"")</f>
        <v>11.536223346154541</v>
      </c>
      <c r="J16" s="56">
        <f t="shared" ref="J16:J21" si="1">IF(F16&lt;&gt;"",H16*(1.00794+12.0107+(15.9994*3)),"")</f>
        <v>58.606400469296233</v>
      </c>
      <c r="K16" s="56">
        <f>IF(G16&lt;&gt;"",AVERAGE(D141:D146)*I16,"")</f>
        <v>4.6144893384618166</v>
      </c>
      <c r="L16" s="98">
        <f>IF(K141&lt;&gt;"",AVERAGE(K141:K146),"")</f>
        <v>2.3109999999999999</v>
      </c>
      <c r="M16" s="99">
        <f>IF(P141&lt;&gt;"",AVERAGE(P141:P146),"")</f>
        <v>-11.065222956680206</v>
      </c>
    </row>
    <row r="17" spans="1:25" x14ac:dyDescent="0.2">
      <c r="E17" s="100" t="s">
        <v>71</v>
      </c>
      <c r="F17" s="23">
        <v>48.332000000000001</v>
      </c>
      <c r="G17" s="23">
        <v>250</v>
      </c>
      <c r="H17" s="23">
        <f t="shared" si="0"/>
        <v>2.3013418939264798</v>
      </c>
      <c r="I17" s="23">
        <f t="shared" ref="I17:I21" si="2">IF(F17&lt;&gt;"",H17*12.0107,"")</f>
        <v>27.640727085382771</v>
      </c>
      <c r="J17" s="23">
        <f t="shared" si="1"/>
        <v>140.42061012700898</v>
      </c>
      <c r="K17" s="23">
        <f>IF(G17&lt;&gt;"",AVERAGE(D147:D162)*I17,"")</f>
        <v>11.05629083415311</v>
      </c>
      <c r="L17" s="25">
        <f>IF(K147&lt;&gt;"",AVERAGE(K147:K162),"")</f>
        <v>6.9710000000000001</v>
      </c>
      <c r="M17" s="101">
        <f>IF(P147&lt;&gt;"",AVERAGE(P147:P162),"")</f>
        <v>-12.675744313450265</v>
      </c>
    </row>
    <row r="18" spans="1:25" x14ac:dyDescent="0.2">
      <c r="E18" s="100" t="s">
        <v>72</v>
      </c>
      <c r="F18" s="23">
        <v>82.947999999999993</v>
      </c>
      <c r="G18" s="23">
        <v>250</v>
      </c>
      <c r="H18" s="23">
        <f t="shared" si="0"/>
        <v>3.949592556017</v>
      </c>
      <c r="I18" s="23">
        <f t="shared" si="2"/>
        <v>47.437371312553381</v>
      </c>
      <c r="J18" s="23">
        <f t="shared" si="1"/>
        <v>240.99165705568029</v>
      </c>
      <c r="K18" s="23">
        <f>IF(G18&lt;&gt;"",AVERAGE(D163:D168)*I18,"")</f>
        <v>18.974948525021354</v>
      </c>
      <c r="L18" s="25">
        <f>IF(K163&lt;&gt;"",AVERAGE(K163:K168),"")</f>
        <v>5.5449999999999999</v>
      </c>
      <c r="M18" s="101">
        <f>IF(P163&lt;&gt;"",AVERAGE(P163:P168),"")</f>
        <v>-14.083355504495328</v>
      </c>
    </row>
    <row r="19" spans="1:25" x14ac:dyDescent="0.2">
      <c r="E19" s="100" t="s">
        <v>73</v>
      </c>
      <c r="F19" s="23">
        <v>97.304000000000002</v>
      </c>
      <c r="G19" s="23">
        <v>250</v>
      </c>
      <c r="H19" s="23">
        <f t="shared" si="0"/>
        <v>4.6331575694492724</v>
      </c>
      <c r="I19" s="23">
        <f t="shared" si="2"/>
        <v>55.647465619384377</v>
      </c>
      <c r="J19" s="23">
        <f t="shared" si="1"/>
        <v>282.70063410987512</v>
      </c>
      <c r="K19" s="23">
        <f>IF(G19&lt;&gt;"",AVERAGE(D169:D174)*I19,"")</f>
        <v>22.258986247753754</v>
      </c>
      <c r="L19" s="25">
        <f>IF(K169&lt;&gt;"",AVERAGE(K169:K174),"")</f>
        <v>16.07</v>
      </c>
      <c r="M19" s="101">
        <f>IF(P169&lt;&gt;"",AVERAGE(P169:P174),"")</f>
        <v>-11.890540516946123</v>
      </c>
    </row>
    <row r="20" spans="1:25" x14ac:dyDescent="0.2">
      <c r="E20" s="100" t="s">
        <v>74</v>
      </c>
      <c r="F20" s="23">
        <v>194.12200000000001</v>
      </c>
      <c r="G20" s="23">
        <v>250</v>
      </c>
      <c r="H20" s="23">
        <f t="shared" si="0"/>
        <v>9.2431741109988454</v>
      </c>
      <c r="I20" s="25">
        <f t="shared" si="2"/>
        <v>111.01699129497383</v>
      </c>
      <c r="J20" s="25">
        <f t="shared" si="1"/>
        <v>563.98927582295869</v>
      </c>
      <c r="K20" s="25">
        <f>IF(G20&lt;&gt;"",AVERAGE(D175:D180)*I20,"")</f>
        <v>44.406796517989534</v>
      </c>
      <c r="L20" s="25">
        <f>IF(K175&lt;&gt;"",AVERAGE(K175:K180),"")</f>
        <v>23.808</v>
      </c>
      <c r="M20" s="101">
        <f>IF(P175&lt;&gt;"",AVERAGE(P175:P180),"")</f>
        <v>-11.023075270819582</v>
      </c>
    </row>
    <row r="21" spans="1:25" ht="12" customHeight="1" thickBot="1" x14ac:dyDescent="0.25">
      <c r="E21" s="102" t="s">
        <v>70</v>
      </c>
      <c r="F21" s="103">
        <v>30.568000000000001</v>
      </c>
      <c r="G21" s="103">
        <v>250</v>
      </c>
      <c r="H21" s="103">
        <f t="shared" si="0"/>
        <v>1.4555039934938476</v>
      </c>
      <c r="I21" s="103">
        <f t="shared" si="2"/>
        <v>17.481621814656556</v>
      </c>
      <c r="J21" s="103">
        <f t="shared" si="1"/>
        <v>88.810254290375127</v>
      </c>
      <c r="K21" s="103">
        <f>IF(G21&lt;&gt;"",AVERAGE(D181:D186)*I21,"")</f>
        <v>6.9926487258626224</v>
      </c>
      <c r="L21" s="104">
        <f>IF(K181&lt;&gt;"",AVERAGE(K181:K186),"")</f>
        <v>3.9660000000000002</v>
      </c>
      <c r="M21" s="105">
        <f>IF(P181&lt;&gt;"",AVERAGE(P181:P186),"")</f>
        <v>-12.289498104193436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5" t="s">
        <v>8</v>
      </c>
      <c r="F23" s="86" t="s">
        <v>10</v>
      </c>
      <c r="G23" s="86" t="s">
        <v>11</v>
      </c>
      <c r="H23" s="86"/>
      <c r="I23" s="86" t="s">
        <v>12</v>
      </c>
      <c r="J23" s="86" t="s">
        <v>42</v>
      </c>
      <c r="K23" s="87" t="s">
        <v>56</v>
      </c>
    </row>
    <row r="24" spans="1:25" ht="12" customHeight="1" thickBot="1" x14ac:dyDescent="0.25">
      <c r="E24" s="88" t="s">
        <v>9</v>
      </c>
      <c r="F24" s="89">
        <f>SLOPE(K16:K21,L16:L21)</f>
        <v>1.6390947710706416</v>
      </c>
      <c r="G24" s="89">
        <f>INTERCEPT(K16:K21,L16:L21)</f>
        <v>2.0228051459594312</v>
      </c>
      <c r="H24" s="89"/>
      <c r="I24" s="90">
        <f>SLOPE(L141:L186,K141:K186)</f>
        <v>-0.17002143574548298</v>
      </c>
      <c r="J24" s="89">
        <f>SLOPE($N$141:$N$186,$B$141:$B$186)</f>
        <v>-0.27833937632799555</v>
      </c>
      <c r="K24" s="91">
        <f>-19.44-AVERAGE(P141:P186)</f>
        <v>-7.2687605555691768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8" t="s">
        <v>40</v>
      </c>
      <c r="C27" s="59"/>
      <c r="D27" s="59"/>
      <c r="E27" s="59"/>
      <c r="F27" s="59"/>
      <c r="G27" s="59"/>
      <c r="H27" s="59"/>
      <c r="I27" s="59"/>
      <c r="J27" s="60"/>
      <c r="K27" s="61" t="s">
        <v>38</v>
      </c>
      <c r="L27" s="59"/>
      <c r="M27" s="60"/>
      <c r="N27" s="62" t="s">
        <v>37</v>
      </c>
      <c r="O27" s="60"/>
      <c r="P27" s="59" t="s">
        <v>39</v>
      </c>
      <c r="Q27" s="59"/>
      <c r="R27" s="63" t="s">
        <v>43</v>
      </c>
      <c r="S27" s="64"/>
      <c r="T27" s="65"/>
    </row>
    <row r="28" spans="1:25" x14ac:dyDescent="0.2">
      <c r="A28" s="28"/>
      <c r="B28" s="66" t="s">
        <v>0</v>
      </c>
      <c r="C28" s="29" t="s">
        <v>1</v>
      </c>
      <c r="D28" s="29" t="s">
        <v>55</v>
      </c>
      <c r="E28" s="30" t="s">
        <v>2</v>
      </c>
      <c r="F28" s="30" t="s">
        <v>3</v>
      </c>
      <c r="G28" s="29" t="s">
        <v>4</v>
      </c>
      <c r="H28" s="29" t="s">
        <v>5</v>
      </c>
      <c r="I28" s="29" t="s">
        <v>31</v>
      </c>
      <c r="J28" s="31" t="s">
        <v>30</v>
      </c>
      <c r="K28" s="54" t="s">
        <v>3</v>
      </c>
      <c r="L28" s="53" t="s">
        <v>13</v>
      </c>
      <c r="M28" s="31"/>
      <c r="N28" s="53" t="s">
        <v>13</v>
      </c>
      <c r="O28" s="31"/>
      <c r="P28" s="32" t="s">
        <v>13</v>
      </c>
      <c r="Q28" s="32"/>
      <c r="R28" s="33" t="s">
        <v>29</v>
      </c>
      <c r="S28" s="32" t="s">
        <v>50</v>
      </c>
      <c r="T28" s="67" t="s">
        <v>51</v>
      </c>
    </row>
    <row r="29" spans="1:25" s="37" customFormat="1" x14ac:dyDescent="0.2">
      <c r="A29" s="15"/>
      <c r="B29" s="68">
        <v>1</v>
      </c>
      <c r="C29" s="35" t="s">
        <v>65</v>
      </c>
      <c r="D29" s="35">
        <v>0.4</v>
      </c>
      <c r="E29" s="34">
        <v>3710</v>
      </c>
      <c r="F29" s="36">
        <v>18.263999999999999</v>
      </c>
      <c r="G29" s="36">
        <v>-8.9574999999999996</v>
      </c>
      <c r="H29" s="36">
        <v>22.6205</v>
      </c>
      <c r="I29" s="42">
        <v>3.5355339059332906E-3</v>
      </c>
      <c r="J29" s="42">
        <v>6.0104076400857145E-2</v>
      </c>
      <c r="K29" s="36">
        <f>IF(F29&lt;&gt;"",IF(OR($F$9="Yes (Manual)",$F$9="Yes (Auto)"),F29-AVERAGE(F$131:F$134),F29),"")</f>
        <v>18.263999999999999</v>
      </c>
      <c r="L29" s="42">
        <f>IF(G29&lt;&gt;"",IF(OR($F$9="Yes (Manual)",$F$9="Yes (Auto)"),(G29*F29-AVERAGE(G$131:G$134)*AVERAGE(F$131:F$134))/AVERAGE(F$131:F$134),G29),"")</f>
        <v>-8.9574999999999996</v>
      </c>
      <c r="M29" s="42"/>
      <c r="N29" s="55">
        <f>IF(L29&lt;&gt;"",IF(OR($F$10="Yes (Manual)",$F$10="Yes (Auto)"),L29-K29*$I$24,L29),"")</f>
        <v>-5.8522284975444983</v>
      </c>
      <c r="O29" s="42"/>
      <c r="P29" s="55">
        <f>IF(N29&lt;&gt;"",IF(OR($F$11="Yes (Manual)",$F$11="Yes (Auto)"),N29-(B29-$B$29)*$J$24,N29),"")</f>
        <v>-5.8522284975444983</v>
      </c>
      <c r="Q29" s="55"/>
      <c r="R29" s="42">
        <f>IF(P29&lt;&gt;"",P29+$K$24,"")</f>
        <v>-13.120989053113675</v>
      </c>
      <c r="S29" s="42">
        <f>IF(D29&lt;&gt;"",(F29*$F$24+$G$24)/D29,"")</f>
        <v>79.898080111984072</v>
      </c>
      <c r="T29" s="69">
        <f>IF(S29&lt;&gt;"",S29/12.0107*(1.00794+12.0107+(15.9994*3)),"")</f>
        <v>405.89877113741198</v>
      </c>
      <c r="U29" s="15"/>
      <c r="V29" s="15"/>
    </row>
    <row r="30" spans="1:25" s="37" customFormat="1" x14ac:dyDescent="0.2">
      <c r="A30" s="15"/>
      <c r="B30" s="70">
        <v>2</v>
      </c>
      <c r="C30" s="24" t="s">
        <v>66</v>
      </c>
      <c r="D30" s="24">
        <v>0.4</v>
      </c>
      <c r="E30" s="38">
        <v>3133</v>
      </c>
      <c r="F30" s="39">
        <v>15.516</v>
      </c>
      <c r="G30" s="39">
        <v>-8.2270000000000003</v>
      </c>
      <c r="H30" s="39">
        <v>22.875</v>
      </c>
      <c r="I30" s="40">
        <v>2.1213203435597228E-2</v>
      </c>
      <c r="J30" s="40">
        <v>1.555634918610296E-2</v>
      </c>
      <c r="K30" s="39">
        <f t="shared" ref="K30:K93" si="3">IF(F30&lt;&gt;"",IF(OR($F$9="Yes (Manual)",$F$9="Yes (Auto)"),F30-AVERAGE(F$131:F$134),F30),"")</f>
        <v>15.516</v>
      </c>
      <c r="L30" s="40">
        <f t="shared" ref="L30:L93" si="4">IF(G30&lt;&gt;"",IF(OR($F$9="Yes (Manual)",$F$9="Yes (Auto)"),(G30*F30-AVERAGE(G$131:G$134)*AVERAGE(F$131:F$134))/AVERAGE(F$131:F$134),G30),"")</f>
        <v>-8.2270000000000003</v>
      </c>
      <c r="M30" s="40"/>
      <c r="N30" s="40">
        <f t="shared" ref="N30:N93" si="5">IF(L30&lt;&gt;"",IF(OR($F$10="Yes (Manual)",$F$10="Yes (Auto)"),L30-K30*$I$24,L30),"")</f>
        <v>-5.588947402973087</v>
      </c>
      <c r="O30" s="40"/>
      <c r="P30" s="40">
        <f t="shared" ref="P30:P93" si="6">IF(N30&lt;&gt;"",IF(OR($F$11="Yes (Manual)",$F$11="Yes (Auto)"),N30-(B30-$B$29)*$J$24,N30),"")</f>
        <v>-5.3106080266450917</v>
      </c>
      <c r="Q30" s="40"/>
      <c r="R30" s="40">
        <f t="shared" ref="R30:R93" si="7">IF(P30&lt;&gt;"",P30+$K$24,"")</f>
        <v>-12.579368582214268</v>
      </c>
      <c r="S30" s="40">
        <f t="shared" ref="S30:S93" si="8">IF(D30&lt;&gt;"",(F30*$F$24+$G$24)/D30,"")</f>
        <v>68.637499034728762</v>
      </c>
      <c r="T30" s="71">
        <f t="shared" ref="T30:T93" si="9">IF(S30&lt;&gt;"",S30/12.0107*(1.00794+12.0107+(15.9994*3)),"")</f>
        <v>348.69269040124215</v>
      </c>
      <c r="U30" s="15"/>
      <c r="V30" s="15"/>
      <c r="W30" s="41"/>
      <c r="X30" s="41"/>
      <c r="Y30" s="41"/>
    </row>
    <row r="31" spans="1:25" s="37" customFormat="1" x14ac:dyDescent="0.2">
      <c r="A31" s="15"/>
      <c r="B31" s="68">
        <v>3</v>
      </c>
      <c r="C31" s="35" t="s">
        <v>67</v>
      </c>
      <c r="D31" s="35">
        <v>0.4</v>
      </c>
      <c r="E31" s="34">
        <v>4585</v>
      </c>
      <c r="F31" s="36">
        <v>22.739000000000001</v>
      </c>
      <c r="G31" s="36">
        <v>-9.6974999999999998</v>
      </c>
      <c r="H31" s="36">
        <v>23.3185</v>
      </c>
      <c r="I31" s="42">
        <v>1.6263455967290372E-2</v>
      </c>
      <c r="J31" s="42">
        <v>2.0506096654409816E-2</v>
      </c>
      <c r="K31" s="36">
        <f t="shared" si="3"/>
        <v>22.739000000000001</v>
      </c>
      <c r="L31" s="42">
        <f t="shared" si="4"/>
        <v>-9.6974999999999998</v>
      </c>
      <c r="M31" s="42"/>
      <c r="N31" s="55">
        <f t="shared" si="5"/>
        <v>-5.831382572583462</v>
      </c>
      <c r="O31" s="42"/>
      <c r="P31" s="55">
        <f t="shared" si="6"/>
        <v>-5.2747038199274705</v>
      </c>
      <c r="Q31" s="55"/>
      <c r="R31" s="42">
        <f t="shared" si="7"/>
        <v>-12.543464375496647</v>
      </c>
      <c r="S31" s="42">
        <f t="shared" si="8"/>
        <v>98.235452863336874</v>
      </c>
      <c r="T31" s="69">
        <f t="shared" si="9"/>
        <v>499.05641716883844</v>
      </c>
      <c r="U31" s="15"/>
      <c r="V31" s="15"/>
    </row>
    <row r="32" spans="1:25" s="37" customFormat="1" x14ac:dyDescent="0.2">
      <c r="A32" s="15"/>
      <c r="B32" s="70">
        <v>4</v>
      </c>
      <c r="C32" s="24" t="s">
        <v>68</v>
      </c>
      <c r="D32" s="24">
        <v>0.4</v>
      </c>
      <c r="E32" s="38">
        <v>3684</v>
      </c>
      <c r="F32" s="39">
        <v>18.105</v>
      </c>
      <c r="G32" s="39">
        <v>-8.9130000000000003</v>
      </c>
      <c r="H32" s="39">
        <v>22.394500000000001</v>
      </c>
      <c r="I32" s="40">
        <v>8.4852813742388924E-3</v>
      </c>
      <c r="J32" s="40">
        <v>7.0710678118741173E-4</v>
      </c>
      <c r="K32" s="39">
        <f t="shared" si="3"/>
        <v>18.105</v>
      </c>
      <c r="L32" s="40">
        <f t="shared" si="4"/>
        <v>-8.9130000000000003</v>
      </c>
      <c r="M32" s="40"/>
      <c r="N32" s="40">
        <f t="shared" si="5"/>
        <v>-5.8347619058280307</v>
      </c>
      <c r="O32" s="40"/>
      <c r="P32" s="40">
        <f t="shared" si="6"/>
        <v>-4.9997437768440438</v>
      </c>
      <c r="Q32" s="40"/>
      <c r="R32" s="40">
        <f t="shared" si="7"/>
        <v>-12.268504332413221</v>
      </c>
      <c r="S32" s="40">
        <f t="shared" si="8"/>
        <v>79.246539940483487</v>
      </c>
      <c r="T32" s="71">
        <f t="shared" si="9"/>
        <v>402.58881231752434</v>
      </c>
      <c r="U32" s="15"/>
      <c r="V32" s="15"/>
      <c r="W32" s="41"/>
      <c r="X32" s="41"/>
      <c r="Y32" s="41"/>
    </row>
    <row r="33" spans="1:25" s="37" customFormat="1" x14ac:dyDescent="0.2">
      <c r="A33" s="15"/>
      <c r="B33" s="68">
        <v>5</v>
      </c>
      <c r="C33" s="35" t="s">
        <v>69</v>
      </c>
      <c r="D33" s="35">
        <v>0.4</v>
      </c>
      <c r="E33" s="34">
        <v>470</v>
      </c>
      <c r="F33" s="36">
        <v>2.3109999999999999</v>
      </c>
      <c r="G33" s="36">
        <v>-12.5715</v>
      </c>
      <c r="H33" s="36">
        <v>27.3065</v>
      </c>
      <c r="I33" s="42">
        <v>4.7376154339498801E-2</v>
      </c>
      <c r="J33" s="42">
        <v>7.707463914933492E-2</v>
      </c>
      <c r="K33" s="36">
        <f t="shared" si="3"/>
        <v>2.3109999999999999</v>
      </c>
      <c r="L33" s="42">
        <f t="shared" si="4"/>
        <v>-12.5715</v>
      </c>
      <c r="M33" s="42"/>
      <c r="N33" s="55">
        <f t="shared" si="5"/>
        <v>-12.178580461992189</v>
      </c>
      <c r="O33" s="42"/>
      <c r="P33" s="55">
        <f t="shared" si="6"/>
        <v>-11.065222956680206</v>
      </c>
      <c r="Q33" s="55"/>
      <c r="R33" s="42">
        <f t="shared" si="7"/>
        <v>-18.333983512249382</v>
      </c>
      <c r="S33" s="42">
        <f t="shared" si="8"/>
        <v>14.526882904759209</v>
      </c>
      <c r="T33" s="69">
        <f t="shared" si="9"/>
        <v>73.799569542027342</v>
      </c>
      <c r="U33" s="15"/>
      <c r="V33" s="15"/>
    </row>
    <row r="34" spans="1:25" s="37" customFormat="1" x14ac:dyDescent="0.2">
      <c r="A34" s="15"/>
      <c r="B34" s="70">
        <v>6</v>
      </c>
      <c r="C34" s="24" t="s">
        <v>70</v>
      </c>
      <c r="D34" s="24">
        <v>0.4</v>
      </c>
      <c r="E34" s="38">
        <v>809</v>
      </c>
      <c r="F34" s="39">
        <v>3.9660000000000002</v>
      </c>
      <c r="G34" s="39">
        <v>-14.355499999999999</v>
      </c>
      <c r="H34" s="39">
        <v>27.207999999999998</v>
      </c>
      <c r="I34" s="40">
        <v>1.6263455967291628E-2</v>
      </c>
      <c r="J34" s="40">
        <v>6.6468037431533802E-2</v>
      </c>
      <c r="K34" s="39">
        <f t="shared" si="3"/>
        <v>3.9660000000000002</v>
      </c>
      <c r="L34" s="40">
        <f t="shared" si="4"/>
        <v>-14.355499999999999</v>
      </c>
      <c r="M34" s="40"/>
      <c r="N34" s="40">
        <f t="shared" si="5"/>
        <v>-13.681194985833415</v>
      </c>
      <c r="O34" s="40"/>
      <c r="P34" s="40">
        <f t="shared" si="6"/>
        <v>-12.289498104193436</v>
      </c>
      <c r="Q34" s="40"/>
      <c r="R34" s="40">
        <f t="shared" si="7"/>
        <v>-19.558258659762615</v>
      </c>
      <c r="S34" s="40">
        <f t="shared" si="8"/>
        <v>21.308637520063989</v>
      </c>
      <c r="T34" s="71">
        <f t="shared" si="9"/>
        <v>108.25228556035378</v>
      </c>
      <c r="U34" s="15"/>
      <c r="V34" s="15"/>
      <c r="W34" s="41"/>
      <c r="X34" s="41"/>
      <c r="Y34" s="41"/>
    </row>
    <row r="35" spans="1:25" s="37" customFormat="1" x14ac:dyDescent="0.2">
      <c r="A35" s="15"/>
      <c r="B35" s="68">
        <v>7</v>
      </c>
      <c r="C35" s="35" t="s">
        <v>71</v>
      </c>
      <c r="D35" s="35">
        <v>0.4</v>
      </c>
      <c r="E35" s="34">
        <v>1426</v>
      </c>
      <c r="F35" s="36">
        <v>6.9710000000000001</v>
      </c>
      <c r="G35" s="36">
        <v>-15.531000000000001</v>
      </c>
      <c r="H35" s="36">
        <v>27.398499999999999</v>
      </c>
      <c r="I35" s="42">
        <v>3.6769552621700188E-2</v>
      </c>
      <c r="J35" s="42">
        <v>9.192388155426303E-3</v>
      </c>
      <c r="K35" s="36">
        <f t="shared" si="3"/>
        <v>6.9710000000000001</v>
      </c>
      <c r="L35" s="42">
        <f t="shared" si="4"/>
        <v>-15.531000000000001</v>
      </c>
      <c r="M35" s="42"/>
      <c r="N35" s="55">
        <f t="shared" si="5"/>
        <v>-14.345780571418238</v>
      </c>
      <c r="O35" s="42"/>
      <c r="P35" s="55">
        <f t="shared" si="6"/>
        <v>-12.675744313450265</v>
      </c>
      <c r="Q35" s="55"/>
      <c r="R35" s="42">
        <f t="shared" si="7"/>
        <v>-19.94450486901944</v>
      </c>
      <c r="S35" s="42">
        <f t="shared" si="8"/>
        <v>33.622336987732183</v>
      </c>
      <c r="T35" s="69">
        <f t="shared" si="9"/>
        <v>170.80842552112171</v>
      </c>
      <c r="U35" s="15"/>
      <c r="V35" s="15"/>
    </row>
    <row r="36" spans="1:25" s="37" customFormat="1" x14ac:dyDescent="0.2">
      <c r="A36" s="15"/>
      <c r="B36" s="70">
        <v>8</v>
      </c>
      <c r="C36" s="24" t="s">
        <v>72</v>
      </c>
      <c r="D36" s="24">
        <v>0.4</v>
      </c>
      <c r="E36" s="38">
        <v>1126</v>
      </c>
      <c r="F36" s="39">
        <v>5.5449999999999999</v>
      </c>
      <c r="G36" s="39">
        <v>-16.974499999999999</v>
      </c>
      <c r="H36" s="39">
        <v>27.557000000000002</v>
      </c>
      <c r="I36" s="40">
        <v>3.8890872965259914E-2</v>
      </c>
      <c r="J36" s="40">
        <v>7.0710678118653253E-2</v>
      </c>
      <c r="K36" s="39">
        <f t="shared" si="3"/>
        <v>5.5449999999999999</v>
      </c>
      <c r="L36" s="40">
        <f t="shared" si="4"/>
        <v>-16.974499999999999</v>
      </c>
      <c r="M36" s="40"/>
      <c r="N36" s="40">
        <f t="shared" si="5"/>
        <v>-16.031731138791297</v>
      </c>
      <c r="O36" s="40"/>
      <c r="P36" s="40">
        <f t="shared" si="6"/>
        <v>-14.083355504495328</v>
      </c>
      <c r="Q36" s="40"/>
      <c r="R36" s="40">
        <f t="shared" si="7"/>
        <v>-21.352116060064503</v>
      </c>
      <c r="S36" s="40">
        <f t="shared" si="8"/>
        <v>27.778964128865347</v>
      </c>
      <c r="T36" s="71">
        <f t="shared" si="9"/>
        <v>141.1228828974761</v>
      </c>
      <c r="U36" s="15"/>
      <c r="V36" s="15"/>
      <c r="W36" s="41"/>
      <c r="X36" s="41"/>
      <c r="Y36" s="41"/>
    </row>
    <row r="37" spans="1:25" s="37" customFormat="1" x14ac:dyDescent="0.2">
      <c r="A37" s="15"/>
      <c r="B37" s="68">
        <v>9</v>
      </c>
      <c r="C37" s="35" t="s">
        <v>73</v>
      </c>
      <c r="D37" s="35">
        <v>0.4</v>
      </c>
      <c r="E37" s="34">
        <v>3259</v>
      </c>
      <c r="F37" s="36">
        <v>16.07</v>
      </c>
      <c r="G37" s="36">
        <v>-16.849499999999999</v>
      </c>
      <c r="H37" s="36">
        <v>26.963000000000001</v>
      </c>
      <c r="I37" s="42">
        <v>4.8790367901871114E-2</v>
      </c>
      <c r="J37" s="42">
        <v>5.6568542494917573E-3</v>
      </c>
      <c r="K37" s="36">
        <f t="shared" si="3"/>
        <v>16.07</v>
      </c>
      <c r="L37" s="42">
        <f t="shared" si="4"/>
        <v>-16.849499999999999</v>
      </c>
      <c r="M37" s="42"/>
      <c r="N37" s="55">
        <f t="shared" si="5"/>
        <v>-14.117255527570087</v>
      </c>
      <c r="O37" s="42"/>
      <c r="P37" s="55">
        <f t="shared" si="6"/>
        <v>-11.890540516946123</v>
      </c>
      <c r="Q37" s="55"/>
      <c r="R37" s="42">
        <f t="shared" si="7"/>
        <v>-19.159301072515298</v>
      </c>
      <c r="S37" s="42">
        <f t="shared" si="8"/>
        <v>70.907645292661599</v>
      </c>
      <c r="T37" s="69">
        <f t="shared" si="9"/>
        <v>360.22550289317741</v>
      </c>
      <c r="U37" s="15"/>
      <c r="V37" s="15"/>
    </row>
    <row r="38" spans="1:25" s="37" customFormat="1" x14ac:dyDescent="0.2">
      <c r="A38" s="15"/>
      <c r="B38" s="70">
        <v>10</v>
      </c>
      <c r="C38" s="24" t="s">
        <v>74</v>
      </c>
      <c r="D38" s="24">
        <v>0.4</v>
      </c>
      <c r="E38" s="38">
        <v>4819</v>
      </c>
      <c r="F38" s="39">
        <v>23.808</v>
      </c>
      <c r="G38" s="39">
        <v>-17.576000000000001</v>
      </c>
      <c r="H38" s="39">
        <v>27.551000000000002</v>
      </c>
      <c r="I38" s="40">
        <v>2.8284271247446227E-3</v>
      </c>
      <c r="J38" s="40">
        <v>1.5556349186105472E-2</v>
      </c>
      <c r="K38" s="39">
        <f t="shared" si="3"/>
        <v>23.808</v>
      </c>
      <c r="L38" s="40">
        <f t="shared" si="4"/>
        <v>-17.576000000000001</v>
      </c>
      <c r="M38" s="40"/>
      <c r="N38" s="40">
        <f t="shared" si="5"/>
        <v>-13.528129657771542</v>
      </c>
      <c r="O38" s="40"/>
      <c r="P38" s="40">
        <f t="shared" si="6"/>
        <v>-11.023075270819582</v>
      </c>
      <c r="Q38" s="40"/>
      <c r="R38" s="40">
        <f t="shared" si="7"/>
        <v>-18.291835826388759</v>
      </c>
      <c r="S38" s="40">
        <f t="shared" si="8"/>
        <v>102.61593363902315</v>
      </c>
      <c r="T38" s="71">
        <f t="shared" si="9"/>
        <v>521.31016546103831</v>
      </c>
      <c r="U38" s="15"/>
      <c r="V38" s="15"/>
      <c r="W38" s="41"/>
      <c r="X38" s="41"/>
      <c r="Y38" s="41"/>
    </row>
    <row r="39" spans="1:25" s="37" customFormat="1" x14ac:dyDescent="0.2">
      <c r="A39" s="15"/>
      <c r="B39" s="68">
        <v>11</v>
      </c>
      <c r="C39" s="35" t="s">
        <v>75</v>
      </c>
      <c r="D39" s="35">
        <v>0.4</v>
      </c>
      <c r="E39" s="34">
        <v>351</v>
      </c>
      <c r="F39" s="36">
        <v>1.7110000000000001</v>
      </c>
      <c r="G39" s="36">
        <v>-17.009</v>
      </c>
      <c r="H39" s="36">
        <v>24.07</v>
      </c>
      <c r="I39" s="42">
        <v>2.8284271247446227E-3</v>
      </c>
      <c r="J39" s="42">
        <v>1.9798989873222407E-2</v>
      </c>
      <c r="K39" s="36">
        <f t="shared" si="3"/>
        <v>1.7110000000000001</v>
      </c>
      <c r="L39" s="42">
        <f t="shared" si="4"/>
        <v>-17.009</v>
      </c>
      <c r="M39" s="42"/>
      <c r="N39" s="55">
        <f t="shared" si="5"/>
        <v>-16.718093323439479</v>
      </c>
      <c r="O39" s="42"/>
      <c r="P39" s="55">
        <f t="shared" si="6"/>
        <v>-13.934699560159524</v>
      </c>
      <c r="Q39" s="55"/>
      <c r="R39" s="42">
        <f t="shared" si="7"/>
        <v>-21.203460115728703</v>
      </c>
      <c r="S39" s="42">
        <f t="shared" si="8"/>
        <v>12.068240748153247</v>
      </c>
      <c r="T39" s="69">
        <f t="shared" si="9"/>
        <v>61.309158900942244</v>
      </c>
      <c r="U39" s="15"/>
      <c r="V39" s="15"/>
    </row>
    <row r="40" spans="1:25" s="37" customFormat="1" x14ac:dyDescent="0.2">
      <c r="A40" s="15"/>
      <c r="B40" s="70">
        <v>12</v>
      </c>
      <c r="C40" s="24" t="s">
        <v>76</v>
      </c>
      <c r="D40" s="24">
        <v>0.4</v>
      </c>
      <c r="E40" s="38">
        <v>2740</v>
      </c>
      <c r="F40" s="39">
        <v>13.510999999999999</v>
      </c>
      <c r="G40" s="39">
        <v>-10.5745</v>
      </c>
      <c r="H40" s="39">
        <v>22.513500000000001</v>
      </c>
      <c r="I40" s="40">
        <v>3.0405591591021019E-2</v>
      </c>
      <c r="J40" s="40">
        <v>3.7476659402887601E-2</v>
      </c>
      <c r="K40" s="39">
        <f t="shared" si="3"/>
        <v>13.510999999999999</v>
      </c>
      <c r="L40" s="40">
        <f t="shared" si="4"/>
        <v>-10.5745</v>
      </c>
      <c r="M40" s="40"/>
      <c r="N40" s="40">
        <f t="shared" si="5"/>
        <v>-8.2773403816427802</v>
      </c>
      <c r="O40" s="40"/>
      <c r="P40" s="40">
        <f t="shared" si="6"/>
        <v>-5.2156072420348289</v>
      </c>
      <c r="Q40" s="40"/>
      <c r="R40" s="40">
        <f t="shared" si="7"/>
        <v>-12.484367797604005</v>
      </c>
      <c r="S40" s="40">
        <f t="shared" si="8"/>
        <v>60.421536494737168</v>
      </c>
      <c r="T40" s="71">
        <f t="shared" si="9"/>
        <v>306.9539015089494</v>
      </c>
      <c r="U40" s="15"/>
      <c r="V40" s="15"/>
      <c r="W40" s="41"/>
      <c r="X40" s="41"/>
      <c r="Y40" s="41"/>
    </row>
    <row r="41" spans="1:25" x14ac:dyDescent="0.2">
      <c r="B41" s="68">
        <v>13</v>
      </c>
      <c r="C41" s="35" t="s">
        <v>77</v>
      </c>
      <c r="D41" s="35">
        <v>0.4</v>
      </c>
      <c r="E41" s="34">
        <v>2163</v>
      </c>
      <c r="F41" s="36">
        <v>10.614000000000001</v>
      </c>
      <c r="G41" s="36">
        <v>-7.3089999999999993</v>
      </c>
      <c r="H41" s="36">
        <v>22.707500000000003</v>
      </c>
      <c r="I41" s="42">
        <v>2.4041630560342479E-2</v>
      </c>
      <c r="J41" s="42">
        <v>7.4246212024587796E-2</v>
      </c>
      <c r="K41" s="36">
        <f t="shared" si="3"/>
        <v>10.614000000000001</v>
      </c>
      <c r="L41" s="42">
        <f t="shared" si="4"/>
        <v>-7.3089999999999993</v>
      </c>
      <c r="M41" s="42"/>
      <c r="N41" s="55">
        <f t="shared" si="5"/>
        <v>-5.5043924809974429</v>
      </c>
      <c r="O41" s="42"/>
      <c r="P41" s="55">
        <f t="shared" si="6"/>
        <v>-2.1643199650614964</v>
      </c>
      <c r="Q41" s="55"/>
      <c r="R41" s="42">
        <f t="shared" si="7"/>
        <v>-9.4330805206306731</v>
      </c>
      <c r="S41" s="42">
        <f t="shared" si="8"/>
        <v>48.550392615258055</v>
      </c>
      <c r="T41" s="69">
        <f t="shared" si="9"/>
        <v>246.64603546357685</v>
      </c>
    </row>
    <row r="42" spans="1:25" x14ac:dyDescent="0.2">
      <c r="B42" s="70">
        <v>14</v>
      </c>
      <c r="C42" s="24" t="s">
        <v>78</v>
      </c>
      <c r="D42" s="24">
        <v>0.4</v>
      </c>
      <c r="E42" s="38">
        <v>2227</v>
      </c>
      <c r="F42" s="39">
        <v>10.875</v>
      </c>
      <c r="G42" s="39">
        <v>-7.5754999999999999</v>
      </c>
      <c r="H42" s="39">
        <v>22.889499999999998</v>
      </c>
      <c r="I42" s="40">
        <v>9.1923881554250471E-3</v>
      </c>
      <c r="J42" s="40">
        <v>6.0104076400854627E-2</v>
      </c>
      <c r="K42" s="39">
        <f t="shared" si="3"/>
        <v>10.875</v>
      </c>
      <c r="L42" s="40">
        <f t="shared" si="4"/>
        <v>-7.5754999999999999</v>
      </c>
      <c r="M42" s="40"/>
      <c r="N42" s="40">
        <f t="shared" si="5"/>
        <v>-5.7265168862678726</v>
      </c>
      <c r="O42" s="40"/>
      <c r="P42" s="40">
        <f t="shared" si="6"/>
        <v>-2.1081049940039307</v>
      </c>
      <c r="Q42" s="40"/>
      <c r="R42" s="40">
        <f t="shared" si="7"/>
        <v>-9.3768655495731075</v>
      </c>
      <c r="S42" s="40">
        <f t="shared" si="8"/>
        <v>49.619901953381643</v>
      </c>
      <c r="T42" s="71">
        <f t="shared" si="9"/>
        <v>252.0793640924488</v>
      </c>
    </row>
    <row r="43" spans="1:25" x14ac:dyDescent="0.2">
      <c r="B43" s="68">
        <v>15</v>
      </c>
      <c r="C43" s="35" t="s">
        <v>79</v>
      </c>
      <c r="D43" s="35">
        <v>0.4</v>
      </c>
      <c r="E43" s="34">
        <v>3330</v>
      </c>
      <c r="F43" s="36">
        <v>16.504000000000001</v>
      </c>
      <c r="G43" s="36">
        <v>-8.4610000000000003</v>
      </c>
      <c r="H43" s="36">
        <v>22.841999999999999</v>
      </c>
      <c r="I43" s="42">
        <v>8.4852813742388924E-3</v>
      </c>
      <c r="J43" s="42">
        <v>1.4142135623723114E-3</v>
      </c>
      <c r="K43" s="36">
        <f t="shared" si="3"/>
        <v>16.504000000000001</v>
      </c>
      <c r="L43" s="42">
        <f t="shared" si="4"/>
        <v>-8.4610000000000003</v>
      </c>
      <c r="M43" s="42"/>
      <c r="N43" s="55">
        <f t="shared" si="5"/>
        <v>-5.6549662244565493</v>
      </c>
      <c r="O43" s="42"/>
      <c r="P43" s="55">
        <f t="shared" si="6"/>
        <v>-1.7582149558646116</v>
      </c>
      <c r="Q43" s="55"/>
      <c r="R43" s="42">
        <f t="shared" si="7"/>
        <v>-9.026975511433788</v>
      </c>
      <c r="S43" s="42">
        <f t="shared" si="8"/>
        <v>72.686063119273257</v>
      </c>
      <c r="T43" s="69">
        <f t="shared" si="9"/>
        <v>369.26023325689567</v>
      </c>
    </row>
    <row r="44" spans="1:25" x14ac:dyDescent="0.2">
      <c r="B44" s="70">
        <v>16</v>
      </c>
      <c r="C44" s="24" t="s">
        <v>80</v>
      </c>
      <c r="D44" s="24">
        <v>0.4</v>
      </c>
      <c r="E44" s="38">
        <v>3347</v>
      </c>
      <c r="F44" s="39">
        <v>16.53</v>
      </c>
      <c r="G44" s="39">
        <v>-8.6929999999999996</v>
      </c>
      <c r="H44" s="39">
        <v>23.018500000000003</v>
      </c>
      <c r="I44" s="40">
        <v>6.3639610306789177E-2</v>
      </c>
      <c r="J44" s="40">
        <v>3.3234018715768157E-2</v>
      </c>
      <c r="K44" s="39">
        <f t="shared" si="3"/>
        <v>16.53</v>
      </c>
      <c r="L44" s="40">
        <f t="shared" si="4"/>
        <v>-8.6929999999999996</v>
      </c>
      <c r="M44" s="40"/>
      <c r="N44" s="40">
        <f t="shared" si="5"/>
        <v>-5.8825456671271663</v>
      </c>
      <c r="O44" s="40"/>
      <c r="P44" s="40">
        <f t="shared" si="6"/>
        <v>-1.7074550222072329</v>
      </c>
      <c r="Q44" s="40"/>
      <c r="R44" s="40">
        <f t="shared" si="7"/>
        <v>-8.9762155777764097</v>
      </c>
      <c r="S44" s="40">
        <f t="shared" si="8"/>
        <v>72.792604279392847</v>
      </c>
      <c r="T44" s="71">
        <f t="shared" si="9"/>
        <v>369.80148438467603</v>
      </c>
    </row>
    <row r="45" spans="1:25" x14ac:dyDescent="0.2">
      <c r="B45" s="68">
        <v>17</v>
      </c>
      <c r="C45" s="35" t="s">
        <v>81</v>
      </c>
      <c r="D45" s="35">
        <v>0.4</v>
      </c>
      <c r="E45" s="34">
        <v>745</v>
      </c>
      <c r="F45" s="36">
        <v>1.972</v>
      </c>
      <c r="G45" s="36">
        <v>-8.7080000000000002</v>
      </c>
      <c r="H45" s="36">
        <v>23.07</v>
      </c>
      <c r="I45" s="42"/>
      <c r="J45" s="42"/>
      <c r="K45" s="36">
        <f t="shared" si="3"/>
        <v>1.972</v>
      </c>
      <c r="L45" s="42">
        <f t="shared" si="4"/>
        <v>-8.7080000000000002</v>
      </c>
      <c r="M45" s="42"/>
      <c r="N45" s="55">
        <f t="shared" si="5"/>
        <v>-8.3727177287099082</v>
      </c>
      <c r="O45" s="42"/>
      <c r="P45" s="55">
        <f t="shared" si="6"/>
        <v>-3.9192877074619794</v>
      </c>
      <c r="Q45" s="55"/>
      <c r="R45" s="42">
        <f t="shared" si="7"/>
        <v>-11.188048263031156</v>
      </c>
      <c r="S45" s="42">
        <f t="shared" si="8"/>
        <v>13.13775008627684</v>
      </c>
      <c r="T45" s="69">
        <f t="shared" si="9"/>
        <v>66.742487529814255</v>
      </c>
    </row>
    <row r="46" spans="1:25" x14ac:dyDescent="0.2">
      <c r="B46" s="70">
        <v>18</v>
      </c>
      <c r="C46" s="24" t="s">
        <v>82</v>
      </c>
      <c r="D46" s="24">
        <v>0</v>
      </c>
      <c r="E46" s="38"/>
      <c r="F46" s="39"/>
      <c r="G46" s="39"/>
      <c r="H46" s="39"/>
      <c r="I46" s="40"/>
      <c r="J46" s="40"/>
      <c r="K46" s="39" t="str">
        <f t="shared" si="3"/>
        <v/>
      </c>
      <c r="L46" s="40" t="str">
        <f t="shared" si="4"/>
        <v/>
      </c>
      <c r="M46" s="40"/>
      <c r="N46" s="40" t="str">
        <f t="shared" si="5"/>
        <v/>
      </c>
      <c r="O46" s="40"/>
      <c r="P46" s="40" t="str">
        <f t="shared" si="6"/>
        <v/>
      </c>
      <c r="Q46" s="40"/>
      <c r="R46" s="40" t="str">
        <f t="shared" si="7"/>
        <v/>
      </c>
      <c r="S46" s="40" t="e">
        <f t="shared" si="8"/>
        <v>#DIV/0!</v>
      </c>
      <c r="T46" s="71" t="e">
        <f t="shared" si="9"/>
        <v>#DIV/0!</v>
      </c>
    </row>
    <row r="47" spans="1:25" x14ac:dyDescent="0.2">
      <c r="B47" s="68"/>
      <c r="C47" s="35"/>
      <c r="D47" s="35"/>
      <c r="E47" s="34"/>
      <c r="F47" s="36"/>
      <c r="G47" s="36"/>
      <c r="H47" s="36"/>
      <c r="I47" s="42"/>
      <c r="J47" s="42"/>
      <c r="K47" s="36" t="str">
        <f t="shared" si="3"/>
        <v/>
      </c>
      <c r="L47" s="42" t="str">
        <f t="shared" si="4"/>
        <v/>
      </c>
      <c r="M47" s="42"/>
      <c r="N47" s="55" t="str">
        <f t="shared" si="5"/>
        <v/>
      </c>
      <c r="O47" s="42"/>
      <c r="P47" s="55" t="str">
        <f t="shared" si="6"/>
        <v/>
      </c>
      <c r="Q47" s="55"/>
      <c r="R47" s="42" t="str">
        <f t="shared" si="7"/>
        <v/>
      </c>
      <c r="S47" s="42" t="str">
        <f t="shared" si="8"/>
        <v/>
      </c>
      <c r="T47" s="69" t="str">
        <f t="shared" si="9"/>
        <v/>
      </c>
    </row>
    <row r="48" spans="1:25" x14ac:dyDescent="0.2">
      <c r="B48" s="70"/>
      <c r="C48" s="24"/>
      <c r="D48" s="24"/>
      <c r="E48" s="38"/>
      <c r="F48" s="39"/>
      <c r="G48" s="39"/>
      <c r="H48" s="39"/>
      <c r="I48" s="40"/>
      <c r="J48" s="40"/>
      <c r="K48" s="39" t="str">
        <f t="shared" si="3"/>
        <v/>
      </c>
      <c r="L48" s="40" t="str">
        <f t="shared" si="4"/>
        <v/>
      </c>
      <c r="M48" s="40"/>
      <c r="N48" s="40" t="str">
        <f t="shared" si="5"/>
        <v/>
      </c>
      <c r="O48" s="40"/>
      <c r="P48" s="40" t="str">
        <f t="shared" si="6"/>
        <v/>
      </c>
      <c r="Q48" s="40"/>
      <c r="R48" s="40" t="str">
        <f t="shared" si="7"/>
        <v/>
      </c>
      <c r="S48" s="40" t="str">
        <f t="shared" si="8"/>
        <v/>
      </c>
      <c r="T48" s="71" t="str">
        <f t="shared" si="9"/>
        <v/>
      </c>
    </row>
    <row r="49" spans="2:20" x14ac:dyDescent="0.2">
      <c r="B49" s="68"/>
      <c r="C49" s="35"/>
      <c r="D49" s="35"/>
      <c r="E49" s="34"/>
      <c r="F49" s="36"/>
      <c r="G49" s="36"/>
      <c r="H49" s="36"/>
      <c r="I49" s="42"/>
      <c r="J49" s="42"/>
      <c r="K49" s="36" t="str">
        <f t="shared" si="3"/>
        <v/>
      </c>
      <c r="L49" s="42" t="str">
        <f t="shared" si="4"/>
        <v/>
      </c>
      <c r="M49" s="42"/>
      <c r="N49" s="55" t="str">
        <f t="shared" si="5"/>
        <v/>
      </c>
      <c r="O49" s="42"/>
      <c r="P49" s="55" t="str">
        <f t="shared" si="6"/>
        <v/>
      </c>
      <c r="Q49" s="55"/>
      <c r="R49" s="42" t="str">
        <f t="shared" si="7"/>
        <v/>
      </c>
      <c r="S49" s="42" t="str">
        <f t="shared" si="8"/>
        <v/>
      </c>
      <c r="T49" s="69" t="str">
        <f t="shared" si="9"/>
        <v/>
      </c>
    </row>
    <row r="50" spans="2:20" x14ac:dyDescent="0.2">
      <c r="B50" s="70"/>
      <c r="C50" s="24"/>
      <c r="D50" s="24"/>
      <c r="E50" s="38"/>
      <c r="F50" s="39"/>
      <c r="G50" s="39"/>
      <c r="H50" s="39"/>
      <c r="I50" s="40"/>
      <c r="J50" s="40"/>
      <c r="K50" s="39" t="str">
        <f t="shared" si="3"/>
        <v/>
      </c>
      <c r="L50" s="40" t="str">
        <f t="shared" si="4"/>
        <v/>
      </c>
      <c r="M50" s="40"/>
      <c r="N50" s="40" t="str">
        <f t="shared" si="5"/>
        <v/>
      </c>
      <c r="O50" s="40"/>
      <c r="P50" s="40" t="str">
        <f t="shared" si="6"/>
        <v/>
      </c>
      <c r="Q50" s="40"/>
      <c r="R50" s="40" t="str">
        <f t="shared" si="7"/>
        <v/>
      </c>
      <c r="S50" s="40" t="str">
        <f t="shared" si="8"/>
        <v/>
      </c>
      <c r="T50" s="71" t="str">
        <f t="shared" si="9"/>
        <v/>
      </c>
    </row>
    <row r="51" spans="2:20" x14ac:dyDescent="0.2">
      <c r="B51" s="68"/>
      <c r="C51" s="35"/>
      <c r="D51" s="35"/>
      <c r="E51" s="34"/>
      <c r="F51" s="36"/>
      <c r="G51" s="36"/>
      <c r="H51" s="36"/>
      <c r="I51" s="42"/>
      <c r="J51" s="42"/>
      <c r="K51" s="36" t="str">
        <f t="shared" si="3"/>
        <v/>
      </c>
      <c r="L51" s="42" t="str">
        <f t="shared" si="4"/>
        <v/>
      </c>
      <c r="M51" s="42"/>
      <c r="N51" s="55" t="str">
        <f t="shared" si="5"/>
        <v/>
      </c>
      <c r="O51" s="42"/>
      <c r="P51" s="55" t="str">
        <f t="shared" si="6"/>
        <v/>
      </c>
      <c r="Q51" s="55"/>
      <c r="R51" s="42" t="str">
        <f t="shared" si="7"/>
        <v/>
      </c>
      <c r="S51" s="42" t="str">
        <f t="shared" si="8"/>
        <v/>
      </c>
      <c r="T51" s="69" t="str">
        <f t="shared" si="9"/>
        <v/>
      </c>
    </row>
    <row r="52" spans="2:20" x14ac:dyDescent="0.2">
      <c r="B52" s="70"/>
      <c r="C52" s="24"/>
      <c r="D52" s="24"/>
      <c r="E52" s="38"/>
      <c r="F52" s="39"/>
      <c r="G52" s="39"/>
      <c r="H52" s="39"/>
      <c r="I52" s="40"/>
      <c r="J52" s="40"/>
      <c r="K52" s="39" t="str">
        <f t="shared" si="3"/>
        <v/>
      </c>
      <c r="L52" s="40" t="str">
        <f t="shared" si="4"/>
        <v/>
      </c>
      <c r="M52" s="40"/>
      <c r="N52" s="40" t="str">
        <f t="shared" si="5"/>
        <v/>
      </c>
      <c r="O52" s="40"/>
      <c r="P52" s="40" t="str">
        <f t="shared" si="6"/>
        <v/>
      </c>
      <c r="Q52" s="40"/>
      <c r="R52" s="40" t="str">
        <f t="shared" si="7"/>
        <v/>
      </c>
      <c r="S52" s="40" t="str">
        <f t="shared" si="8"/>
        <v/>
      </c>
      <c r="T52" s="71" t="str">
        <f t="shared" si="9"/>
        <v/>
      </c>
    </row>
    <row r="53" spans="2:20" x14ac:dyDescent="0.2">
      <c r="B53" s="68"/>
      <c r="C53" s="35"/>
      <c r="D53" s="35"/>
      <c r="E53" s="34"/>
      <c r="F53" s="36"/>
      <c r="G53" s="36"/>
      <c r="H53" s="36"/>
      <c r="I53" s="42"/>
      <c r="J53" s="42"/>
      <c r="K53" s="36" t="str">
        <f t="shared" si="3"/>
        <v/>
      </c>
      <c r="L53" s="42" t="str">
        <f t="shared" si="4"/>
        <v/>
      </c>
      <c r="M53" s="42"/>
      <c r="N53" s="55" t="str">
        <f t="shared" si="5"/>
        <v/>
      </c>
      <c r="O53" s="42"/>
      <c r="P53" s="55" t="str">
        <f t="shared" si="6"/>
        <v/>
      </c>
      <c r="Q53" s="55"/>
      <c r="R53" s="42" t="str">
        <f t="shared" si="7"/>
        <v/>
      </c>
      <c r="S53" s="42" t="str">
        <f t="shared" si="8"/>
        <v/>
      </c>
      <c r="T53" s="69" t="str">
        <f t="shared" si="9"/>
        <v/>
      </c>
    </row>
    <row r="54" spans="2:20" x14ac:dyDescent="0.2">
      <c r="B54" s="70"/>
      <c r="C54" s="24"/>
      <c r="D54" s="24"/>
      <c r="E54" s="38"/>
      <c r="F54" s="39"/>
      <c r="G54" s="39"/>
      <c r="H54" s="39"/>
      <c r="I54" s="40"/>
      <c r="J54" s="40"/>
      <c r="K54" s="39" t="str">
        <f t="shared" si="3"/>
        <v/>
      </c>
      <c r="L54" s="40" t="str">
        <f t="shared" si="4"/>
        <v/>
      </c>
      <c r="M54" s="40"/>
      <c r="N54" s="40" t="str">
        <f t="shared" si="5"/>
        <v/>
      </c>
      <c r="O54" s="40"/>
      <c r="P54" s="40" t="str">
        <f t="shared" si="6"/>
        <v/>
      </c>
      <c r="Q54" s="40"/>
      <c r="R54" s="40" t="str">
        <f t="shared" si="7"/>
        <v/>
      </c>
      <c r="S54" s="40" t="str">
        <f t="shared" si="8"/>
        <v/>
      </c>
      <c r="T54" s="71" t="str">
        <f t="shared" si="9"/>
        <v/>
      </c>
    </row>
    <row r="55" spans="2:20" x14ac:dyDescent="0.2">
      <c r="B55" s="68"/>
      <c r="C55" s="35"/>
      <c r="D55" s="35"/>
      <c r="E55" s="34"/>
      <c r="F55" s="36"/>
      <c r="G55" s="36"/>
      <c r="H55" s="36"/>
      <c r="I55" s="42"/>
      <c r="J55" s="42"/>
      <c r="K55" s="36" t="str">
        <f t="shared" si="3"/>
        <v/>
      </c>
      <c r="L55" s="42" t="str">
        <f t="shared" si="4"/>
        <v/>
      </c>
      <c r="M55" s="42"/>
      <c r="N55" s="55" t="str">
        <f t="shared" si="5"/>
        <v/>
      </c>
      <c r="O55" s="42"/>
      <c r="P55" s="55" t="str">
        <f t="shared" si="6"/>
        <v/>
      </c>
      <c r="Q55" s="55"/>
      <c r="R55" s="42" t="str">
        <f t="shared" si="7"/>
        <v/>
      </c>
      <c r="S55" s="42" t="str">
        <f t="shared" si="8"/>
        <v/>
      </c>
      <c r="T55" s="69" t="str">
        <f t="shared" si="9"/>
        <v/>
      </c>
    </row>
    <row r="56" spans="2:20" x14ac:dyDescent="0.2">
      <c r="B56" s="70"/>
      <c r="C56" s="24"/>
      <c r="D56" s="24"/>
      <c r="E56" s="38"/>
      <c r="F56" s="39"/>
      <c r="G56" s="39"/>
      <c r="H56" s="39"/>
      <c r="I56" s="40"/>
      <c r="J56" s="40"/>
      <c r="K56" s="39" t="str">
        <f t="shared" si="3"/>
        <v/>
      </c>
      <c r="L56" s="40" t="str">
        <f t="shared" si="4"/>
        <v/>
      </c>
      <c r="M56" s="40"/>
      <c r="N56" s="40" t="str">
        <f t="shared" si="5"/>
        <v/>
      </c>
      <c r="O56" s="40"/>
      <c r="P56" s="40" t="str">
        <f t="shared" si="6"/>
        <v/>
      </c>
      <c r="Q56" s="40"/>
      <c r="R56" s="40" t="str">
        <f t="shared" si="7"/>
        <v/>
      </c>
      <c r="S56" s="40" t="str">
        <f t="shared" si="8"/>
        <v/>
      </c>
      <c r="T56" s="71" t="str">
        <f t="shared" si="9"/>
        <v/>
      </c>
    </row>
    <row r="57" spans="2:20" x14ac:dyDescent="0.2">
      <c r="B57" s="68"/>
      <c r="C57" s="35"/>
      <c r="D57" s="35"/>
      <c r="E57" s="34"/>
      <c r="F57" s="36"/>
      <c r="G57" s="36"/>
      <c r="H57" s="36"/>
      <c r="I57" s="42"/>
      <c r="J57" s="42"/>
      <c r="K57" s="36" t="str">
        <f t="shared" si="3"/>
        <v/>
      </c>
      <c r="L57" s="42" t="str">
        <f t="shared" si="4"/>
        <v/>
      </c>
      <c r="M57" s="42"/>
      <c r="N57" s="55" t="str">
        <f t="shared" si="5"/>
        <v/>
      </c>
      <c r="O57" s="42"/>
      <c r="P57" s="55" t="str">
        <f t="shared" si="6"/>
        <v/>
      </c>
      <c r="Q57" s="55"/>
      <c r="R57" s="42" t="str">
        <f t="shared" si="7"/>
        <v/>
      </c>
      <c r="S57" s="42" t="str">
        <f t="shared" si="8"/>
        <v/>
      </c>
      <c r="T57" s="69" t="str">
        <f t="shared" si="9"/>
        <v/>
      </c>
    </row>
    <row r="58" spans="2:20" x14ac:dyDescent="0.2">
      <c r="B58" s="70"/>
      <c r="C58" s="24"/>
      <c r="D58" s="24"/>
      <c r="E58" s="38"/>
      <c r="F58" s="39"/>
      <c r="G58" s="39"/>
      <c r="H58" s="39"/>
      <c r="I58" s="40"/>
      <c r="J58" s="40"/>
      <c r="K58" s="39" t="str">
        <f t="shared" si="3"/>
        <v/>
      </c>
      <c r="L58" s="40" t="str">
        <f t="shared" si="4"/>
        <v/>
      </c>
      <c r="M58" s="40"/>
      <c r="N58" s="40" t="str">
        <f t="shared" si="5"/>
        <v/>
      </c>
      <c r="O58" s="40"/>
      <c r="P58" s="40" t="str">
        <f t="shared" si="6"/>
        <v/>
      </c>
      <c r="Q58" s="40"/>
      <c r="R58" s="40" t="str">
        <f t="shared" si="7"/>
        <v/>
      </c>
      <c r="S58" s="40" t="str">
        <f t="shared" si="8"/>
        <v/>
      </c>
      <c r="T58" s="71" t="str">
        <f t="shared" si="9"/>
        <v/>
      </c>
    </row>
    <row r="59" spans="2:20" x14ac:dyDescent="0.2">
      <c r="B59" s="68"/>
      <c r="C59" s="35"/>
      <c r="D59" s="35"/>
      <c r="E59" s="34"/>
      <c r="F59" s="36"/>
      <c r="G59" s="36"/>
      <c r="H59" s="36"/>
      <c r="I59" s="42"/>
      <c r="J59" s="42"/>
      <c r="K59" s="36" t="str">
        <f t="shared" si="3"/>
        <v/>
      </c>
      <c r="L59" s="42" t="str">
        <f t="shared" si="4"/>
        <v/>
      </c>
      <c r="M59" s="42"/>
      <c r="N59" s="55" t="str">
        <f t="shared" si="5"/>
        <v/>
      </c>
      <c r="O59" s="42"/>
      <c r="P59" s="55" t="str">
        <f t="shared" si="6"/>
        <v/>
      </c>
      <c r="Q59" s="55"/>
      <c r="R59" s="42" t="str">
        <f t="shared" si="7"/>
        <v/>
      </c>
      <c r="S59" s="42" t="str">
        <f t="shared" si="8"/>
        <v/>
      </c>
      <c r="T59" s="69" t="str">
        <f t="shared" si="9"/>
        <v/>
      </c>
    </row>
    <row r="60" spans="2:20" x14ac:dyDescent="0.2">
      <c r="B60" s="70"/>
      <c r="C60" s="24"/>
      <c r="D60" s="24"/>
      <c r="E60" s="38"/>
      <c r="F60" s="39"/>
      <c r="G60" s="39"/>
      <c r="H60" s="39"/>
      <c r="I60" s="40"/>
      <c r="J60" s="40"/>
      <c r="K60" s="39" t="str">
        <f t="shared" si="3"/>
        <v/>
      </c>
      <c r="L60" s="40" t="str">
        <f t="shared" si="4"/>
        <v/>
      </c>
      <c r="M60" s="40"/>
      <c r="N60" s="40" t="str">
        <f t="shared" si="5"/>
        <v/>
      </c>
      <c r="O60" s="40"/>
      <c r="P60" s="40" t="str">
        <f t="shared" si="6"/>
        <v/>
      </c>
      <c r="Q60" s="40"/>
      <c r="R60" s="40" t="str">
        <f t="shared" si="7"/>
        <v/>
      </c>
      <c r="S60" s="40" t="str">
        <f t="shared" si="8"/>
        <v/>
      </c>
      <c r="T60" s="71" t="str">
        <f t="shared" si="9"/>
        <v/>
      </c>
    </row>
    <row r="61" spans="2:20" x14ac:dyDescent="0.2">
      <c r="B61" s="68"/>
      <c r="C61" s="35"/>
      <c r="D61" s="35"/>
      <c r="E61" s="34"/>
      <c r="F61" s="36"/>
      <c r="G61" s="36"/>
      <c r="H61" s="36"/>
      <c r="I61" s="42"/>
      <c r="J61" s="42"/>
      <c r="K61" s="36" t="str">
        <f t="shared" si="3"/>
        <v/>
      </c>
      <c r="L61" s="42" t="str">
        <f t="shared" si="4"/>
        <v/>
      </c>
      <c r="M61" s="42"/>
      <c r="N61" s="55" t="str">
        <f t="shared" si="5"/>
        <v/>
      </c>
      <c r="O61" s="42"/>
      <c r="P61" s="55" t="str">
        <f t="shared" si="6"/>
        <v/>
      </c>
      <c r="Q61" s="55"/>
      <c r="R61" s="42" t="str">
        <f t="shared" si="7"/>
        <v/>
      </c>
      <c r="S61" s="42" t="str">
        <f t="shared" si="8"/>
        <v/>
      </c>
      <c r="T61" s="69" t="str">
        <f t="shared" si="9"/>
        <v/>
      </c>
    </row>
    <row r="62" spans="2:20" x14ac:dyDescent="0.2">
      <c r="B62" s="70"/>
      <c r="C62" s="24"/>
      <c r="D62" s="24"/>
      <c r="E62" s="38"/>
      <c r="F62" s="39"/>
      <c r="G62" s="39"/>
      <c r="H62" s="39"/>
      <c r="I62" s="40"/>
      <c r="J62" s="40"/>
      <c r="K62" s="39" t="str">
        <f t="shared" si="3"/>
        <v/>
      </c>
      <c r="L62" s="40" t="str">
        <f t="shared" si="4"/>
        <v/>
      </c>
      <c r="M62" s="40"/>
      <c r="N62" s="40" t="str">
        <f t="shared" si="5"/>
        <v/>
      </c>
      <c r="O62" s="40"/>
      <c r="P62" s="40" t="str">
        <f t="shared" si="6"/>
        <v/>
      </c>
      <c r="Q62" s="40"/>
      <c r="R62" s="40" t="str">
        <f t="shared" si="7"/>
        <v/>
      </c>
      <c r="S62" s="40" t="str">
        <f t="shared" si="8"/>
        <v/>
      </c>
      <c r="T62" s="71" t="str">
        <f t="shared" si="9"/>
        <v/>
      </c>
    </row>
    <row r="63" spans="2:20" x14ac:dyDescent="0.2">
      <c r="B63" s="68"/>
      <c r="C63" s="35"/>
      <c r="D63" s="35"/>
      <c r="E63" s="34"/>
      <c r="F63" s="36"/>
      <c r="G63" s="36"/>
      <c r="H63" s="36"/>
      <c r="I63" s="42"/>
      <c r="J63" s="42"/>
      <c r="K63" s="36" t="str">
        <f t="shared" si="3"/>
        <v/>
      </c>
      <c r="L63" s="42" t="str">
        <f t="shared" si="4"/>
        <v/>
      </c>
      <c r="M63" s="42"/>
      <c r="N63" s="55" t="str">
        <f t="shared" si="5"/>
        <v/>
      </c>
      <c r="O63" s="42"/>
      <c r="P63" s="55" t="str">
        <f t="shared" si="6"/>
        <v/>
      </c>
      <c r="Q63" s="55"/>
      <c r="R63" s="42" t="str">
        <f t="shared" si="7"/>
        <v/>
      </c>
      <c r="S63" s="42" t="str">
        <f t="shared" si="8"/>
        <v/>
      </c>
      <c r="T63" s="69" t="str">
        <f t="shared" si="9"/>
        <v/>
      </c>
    </row>
    <row r="64" spans="2:20" x14ac:dyDescent="0.2">
      <c r="B64" s="70"/>
      <c r="C64" s="24"/>
      <c r="D64" s="24"/>
      <c r="E64" s="38"/>
      <c r="F64" s="39"/>
      <c r="G64" s="39"/>
      <c r="H64" s="39"/>
      <c r="I64" s="40"/>
      <c r="J64" s="40"/>
      <c r="K64" s="39" t="str">
        <f t="shared" si="3"/>
        <v/>
      </c>
      <c r="L64" s="40" t="str">
        <f t="shared" si="4"/>
        <v/>
      </c>
      <c r="M64" s="40"/>
      <c r="N64" s="40" t="str">
        <f t="shared" si="5"/>
        <v/>
      </c>
      <c r="O64" s="40"/>
      <c r="P64" s="40" t="str">
        <f t="shared" si="6"/>
        <v/>
      </c>
      <c r="Q64" s="40"/>
      <c r="R64" s="40" t="str">
        <f t="shared" si="7"/>
        <v/>
      </c>
      <c r="S64" s="40" t="str">
        <f t="shared" si="8"/>
        <v/>
      </c>
      <c r="T64" s="71" t="str">
        <f t="shared" si="9"/>
        <v/>
      </c>
    </row>
    <row r="65" spans="2:20" x14ac:dyDescent="0.2">
      <c r="B65" s="68"/>
      <c r="C65" s="35"/>
      <c r="D65" s="35"/>
      <c r="E65" s="34"/>
      <c r="F65" s="36"/>
      <c r="G65" s="36"/>
      <c r="H65" s="36"/>
      <c r="I65" s="42"/>
      <c r="J65" s="42"/>
      <c r="K65" s="36" t="str">
        <f t="shared" si="3"/>
        <v/>
      </c>
      <c r="L65" s="42" t="str">
        <f t="shared" si="4"/>
        <v/>
      </c>
      <c r="M65" s="42"/>
      <c r="N65" s="55" t="str">
        <f t="shared" si="5"/>
        <v/>
      </c>
      <c r="O65" s="42"/>
      <c r="P65" s="55" t="str">
        <f t="shared" si="6"/>
        <v/>
      </c>
      <c r="Q65" s="55"/>
      <c r="R65" s="42" t="str">
        <f t="shared" si="7"/>
        <v/>
      </c>
      <c r="S65" s="42" t="str">
        <f t="shared" si="8"/>
        <v/>
      </c>
      <c r="T65" s="69" t="str">
        <f t="shared" si="9"/>
        <v/>
      </c>
    </row>
    <row r="66" spans="2:20" x14ac:dyDescent="0.2">
      <c r="B66" s="70"/>
      <c r="C66" s="24"/>
      <c r="D66" s="24"/>
      <c r="E66" s="38"/>
      <c r="F66" s="39"/>
      <c r="G66" s="39"/>
      <c r="H66" s="39"/>
      <c r="I66" s="40"/>
      <c r="J66" s="40"/>
      <c r="K66" s="39" t="str">
        <f t="shared" si="3"/>
        <v/>
      </c>
      <c r="L66" s="40" t="str">
        <f t="shared" si="4"/>
        <v/>
      </c>
      <c r="M66" s="40"/>
      <c r="N66" s="40" t="str">
        <f t="shared" si="5"/>
        <v/>
      </c>
      <c r="O66" s="40"/>
      <c r="P66" s="40" t="str">
        <f t="shared" si="6"/>
        <v/>
      </c>
      <c r="Q66" s="40"/>
      <c r="R66" s="40" t="str">
        <f t="shared" si="7"/>
        <v/>
      </c>
      <c r="S66" s="40" t="str">
        <f t="shared" si="8"/>
        <v/>
      </c>
      <c r="T66" s="71" t="str">
        <f t="shared" si="9"/>
        <v/>
      </c>
    </row>
    <row r="67" spans="2:20" x14ac:dyDescent="0.2">
      <c r="B67" s="68"/>
      <c r="C67" s="35"/>
      <c r="D67" s="35"/>
      <c r="E67" s="34"/>
      <c r="F67" s="36"/>
      <c r="G67" s="36"/>
      <c r="H67" s="36"/>
      <c r="I67" s="42"/>
      <c r="J67" s="42"/>
      <c r="K67" s="36" t="str">
        <f t="shared" si="3"/>
        <v/>
      </c>
      <c r="L67" s="42" t="str">
        <f t="shared" si="4"/>
        <v/>
      </c>
      <c r="M67" s="42"/>
      <c r="N67" s="55" t="str">
        <f t="shared" si="5"/>
        <v/>
      </c>
      <c r="O67" s="42"/>
      <c r="P67" s="55" t="str">
        <f t="shared" si="6"/>
        <v/>
      </c>
      <c r="Q67" s="55"/>
      <c r="R67" s="42" t="str">
        <f t="shared" si="7"/>
        <v/>
      </c>
      <c r="S67" s="42" t="str">
        <f t="shared" si="8"/>
        <v/>
      </c>
      <c r="T67" s="69" t="str">
        <f t="shared" si="9"/>
        <v/>
      </c>
    </row>
    <row r="68" spans="2:20" x14ac:dyDescent="0.2">
      <c r="B68" s="70"/>
      <c r="C68" s="24"/>
      <c r="D68" s="24"/>
      <c r="E68" s="38"/>
      <c r="F68" s="39"/>
      <c r="G68" s="39"/>
      <c r="H68" s="39"/>
      <c r="I68" s="40"/>
      <c r="J68" s="40"/>
      <c r="K68" s="39" t="str">
        <f t="shared" si="3"/>
        <v/>
      </c>
      <c r="L68" s="40" t="str">
        <f t="shared" si="4"/>
        <v/>
      </c>
      <c r="M68" s="40"/>
      <c r="N68" s="40" t="str">
        <f t="shared" si="5"/>
        <v/>
      </c>
      <c r="O68" s="40"/>
      <c r="P68" s="40" t="str">
        <f t="shared" si="6"/>
        <v/>
      </c>
      <c r="Q68" s="40"/>
      <c r="R68" s="40" t="str">
        <f t="shared" si="7"/>
        <v/>
      </c>
      <c r="S68" s="40" t="str">
        <f t="shared" si="8"/>
        <v/>
      </c>
      <c r="T68" s="71" t="str">
        <f t="shared" si="9"/>
        <v/>
      </c>
    </row>
    <row r="69" spans="2:20" x14ac:dyDescent="0.2">
      <c r="B69" s="68"/>
      <c r="C69" s="35"/>
      <c r="D69" s="35"/>
      <c r="E69" s="34"/>
      <c r="F69" s="36"/>
      <c r="G69" s="36"/>
      <c r="H69" s="36"/>
      <c r="I69" s="42"/>
      <c r="J69" s="42"/>
      <c r="K69" s="36" t="str">
        <f t="shared" si="3"/>
        <v/>
      </c>
      <c r="L69" s="42" t="str">
        <f t="shared" si="4"/>
        <v/>
      </c>
      <c r="M69" s="42"/>
      <c r="N69" s="55" t="str">
        <f t="shared" si="5"/>
        <v/>
      </c>
      <c r="O69" s="42"/>
      <c r="P69" s="55" t="str">
        <f t="shared" si="6"/>
        <v/>
      </c>
      <c r="Q69" s="55"/>
      <c r="R69" s="42" t="str">
        <f t="shared" si="7"/>
        <v/>
      </c>
      <c r="S69" s="42" t="str">
        <f t="shared" si="8"/>
        <v/>
      </c>
      <c r="T69" s="69" t="str">
        <f t="shared" si="9"/>
        <v/>
      </c>
    </row>
    <row r="70" spans="2:20" x14ac:dyDescent="0.2">
      <c r="B70" s="70"/>
      <c r="C70" s="24"/>
      <c r="D70" s="24"/>
      <c r="E70" s="38"/>
      <c r="F70" s="39"/>
      <c r="G70" s="39"/>
      <c r="H70" s="39"/>
      <c r="I70" s="40"/>
      <c r="J70" s="40"/>
      <c r="K70" s="39" t="str">
        <f t="shared" si="3"/>
        <v/>
      </c>
      <c r="L70" s="40" t="str">
        <f t="shared" si="4"/>
        <v/>
      </c>
      <c r="M70" s="40"/>
      <c r="N70" s="40" t="str">
        <f t="shared" si="5"/>
        <v/>
      </c>
      <c r="O70" s="40"/>
      <c r="P70" s="40" t="str">
        <f t="shared" si="6"/>
        <v/>
      </c>
      <c r="Q70" s="40"/>
      <c r="R70" s="40" t="str">
        <f t="shared" si="7"/>
        <v/>
      </c>
      <c r="S70" s="40" t="str">
        <f t="shared" si="8"/>
        <v/>
      </c>
      <c r="T70" s="71" t="str">
        <f t="shared" si="9"/>
        <v/>
      </c>
    </row>
    <row r="71" spans="2:20" x14ac:dyDescent="0.2">
      <c r="B71" s="68"/>
      <c r="C71" s="35"/>
      <c r="D71" s="35"/>
      <c r="E71" s="34"/>
      <c r="F71" s="36"/>
      <c r="G71" s="36"/>
      <c r="H71" s="36"/>
      <c r="I71" s="42"/>
      <c r="J71" s="42"/>
      <c r="K71" s="36" t="str">
        <f t="shared" si="3"/>
        <v/>
      </c>
      <c r="L71" s="42" t="str">
        <f t="shared" si="4"/>
        <v/>
      </c>
      <c r="M71" s="42"/>
      <c r="N71" s="55" t="str">
        <f t="shared" si="5"/>
        <v/>
      </c>
      <c r="O71" s="42"/>
      <c r="P71" s="55" t="str">
        <f t="shared" si="6"/>
        <v/>
      </c>
      <c r="Q71" s="55"/>
      <c r="R71" s="42" t="str">
        <f t="shared" si="7"/>
        <v/>
      </c>
      <c r="S71" s="42" t="str">
        <f t="shared" si="8"/>
        <v/>
      </c>
      <c r="T71" s="69" t="str">
        <f t="shared" si="9"/>
        <v/>
      </c>
    </row>
    <row r="72" spans="2:20" x14ac:dyDescent="0.2">
      <c r="B72" s="70"/>
      <c r="C72" s="24"/>
      <c r="D72" s="24"/>
      <c r="E72" s="38"/>
      <c r="F72" s="39"/>
      <c r="G72" s="39"/>
      <c r="H72" s="39"/>
      <c r="I72" s="40"/>
      <c r="J72" s="40"/>
      <c r="K72" s="39" t="str">
        <f t="shared" si="3"/>
        <v/>
      </c>
      <c r="L72" s="40" t="str">
        <f t="shared" si="4"/>
        <v/>
      </c>
      <c r="M72" s="40"/>
      <c r="N72" s="40" t="str">
        <f t="shared" si="5"/>
        <v/>
      </c>
      <c r="O72" s="40"/>
      <c r="P72" s="40" t="str">
        <f t="shared" si="6"/>
        <v/>
      </c>
      <c r="Q72" s="40"/>
      <c r="R72" s="40" t="str">
        <f t="shared" si="7"/>
        <v/>
      </c>
      <c r="S72" s="40" t="str">
        <f t="shared" si="8"/>
        <v/>
      </c>
      <c r="T72" s="71" t="str">
        <f t="shared" si="9"/>
        <v/>
      </c>
    </row>
    <row r="73" spans="2:20" x14ac:dyDescent="0.2">
      <c r="B73" s="68"/>
      <c r="C73" s="35"/>
      <c r="D73" s="35"/>
      <c r="E73" s="34"/>
      <c r="F73" s="36"/>
      <c r="G73" s="36"/>
      <c r="H73" s="36"/>
      <c r="I73" s="42"/>
      <c r="J73" s="42"/>
      <c r="K73" s="36" t="str">
        <f t="shared" si="3"/>
        <v/>
      </c>
      <c r="L73" s="42" t="str">
        <f t="shared" si="4"/>
        <v/>
      </c>
      <c r="M73" s="42"/>
      <c r="N73" s="55" t="str">
        <f t="shared" si="5"/>
        <v/>
      </c>
      <c r="O73" s="42"/>
      <c r="P73" s="55" t="str">
        <f t="shared" si="6"/>
        <v/>
      </c>
      <c r="Q73" s="55"/>
      <c r="R73" s="42" t="str">
        <f t="shared" si="7"/>
        <v/>
      </c>
      <c r="S73" s="42" t="str">
        <f t="shared" si="8"/>
        <v/>
      </c>
      <c r="T73" s="69" t="str">
        <f t="shared" si="9"/>
        <v/>
      </c>
    </row>
    <row r="74" spans="2:20" x14ac:dyDescent="0.2">
      <c r="B74" s="70"/>
      <c r="C74" s="24"/>
      <c r="D74" s="24"/>
      <c r="E74" s="38"/>
      <c r="F74" s="39"/>
      <c r="G74" s="39"/>
      <c r="H74" s="39"/>
      <c r="I74" s="40"/>
      <c r="J74" s="40"/>
      <c r="K74" s="39" t="str">
        <f t="shared" si="3"/>
        <v/>
      </c>
      <c r="L74" s="40" t="str">
        <f t="shared" si="4"/>
        <v/>
      </c>
      <c r="M74" s="40"/>
      <c r="N74" s="40" t="str">
        <f t="shared" si="5"/>
        <v/>
      </c>
      <c r="O74" s="40"/>
      <c r="P74" s="40" t="str">
        <f t="shared" si="6"/>
        <v/>
      </c>
      <c r="Q74" s="40"/>
      <c r="R74" s="40" t="str">
        <f t="shared" si="7"/>
        <v/>
      </c>
      <c r="S74" s="40" t="str">
        <f t="shared" si="8"/>
        <v/>
      </c>
      <c r="T74" s="71" t="str">
        <f t="shared" si="9"/>
        <v/>
      </c>
    </row>
    <row r="75" spans="2:20" x14ac:dyDescent="0.2">
      <c r="B75" s="68"/>
      <c r="C75" s="35"/>
      <c r="D75" s="35"/>
      <c r="E75" s="34"/>
      <c r="F75" s="36"/>
      <c r="G75" s="36"/>
      <c r="H75" s="36"/>
      <c r="I75" s="42"/>
      <c r="J75" s="42"/>
      <c r="K75" s="36" t="str">
        <f t="shared" si="3"/>
        <v/>
      </c>
      <c r="L75" s="42" t="str">
        <f t="shared" si="4"/>
        <v/>
      </c>
      <c r="M75" s="42"/>
      <c r="N75" s="55" t="str">
        <f t="shared" si="5"/>
        <v/>
      </c>
      <c r="O75" s="42"/>
      <c r="P75" s="55" t="str">
        <f t="shared" si="6"/>
        <v/>
      </c>
      <c r="Q75" s="55"/>
      <c r="R75" s="42" t="str">
        <f t="shared" si="7"/>
        <v/>
      </c>
      <c r="S75" s="42" t="str">
        <f t="shared" si="8"/>
        <v/>
      </c>
      <c r="T75" s="69" t="str">
        <f t="shared" si="9"/>
        <v/>
      </c>
    </row>
    <row r="76" spans="2:20" x14ac:dyDescent="0.2">
      <c r="B76" s="70"/>
      <c r="C76" s="24"/>
      <c r="D76" s="24"/>
      <c r="E76" s="38"/>
      <c r="F76" s="39"/>
      <c r="G76" s="39"/>
      <c r="H76" s="39"/>
      <c r="I76" s="40"/>
      <c r="J76" s="40"/>
      <c r="K76" s="39" t="str">
        <f t="shared" si="3"/>
        <v/>
      </c>
      <c r="L76" s="40" t="str">
        <f t="shared" si="4"/>
        <v/>
      </c>
      <c r="M76" s="40"/>
      <c r="N76" s="40" t="str">
        <f t="shared" si="5"/>
        <v/>
      </c>
      <c r="O76" s="40"/>
      <c r="P76" s="40" t="str">
        <f t="shared" si="6"/>
        <v/>
      </c>
      <c r="Q76" s="40"/>
      <c r="R76" s="40" t="str">
        <f t="shared" si="7"/>
        <v/>
      </c>
      <c r="S76" s="40" t="str">
        <f t="shared" si="8"/>
        <v/>
      </c>
      <c r="T76" s="71" t="str">
        <f t="shared" si="9"/>
        <v/>
      </c>
    </row>
    <row r="77" spans="2:20" x14ac:dyDescent="0.2">
      <c r="B77" s="68"/>
      <c r="C77" s="35"/>
      <c r="D77" s="35"/>
      <c r="E77" s="34"/>
      <c r="F77" s="36"/>
      <c r="G77" s="36"/>
      <c r="H77" s="36"/>
      <c r="I77" s="42"/>
      <c r="J77" s="42"/>
      <c r="K77" s="36" t="str">
        <f t="shared" si="3"/>
        <v/>
      </c>
      <c r="L77" s="42" t="str">
        <f t="shared" si="4"/>
        <v/>
      </c>
      <c r="M77" s="42"/>
      <c r="N77" s="55" t="str">
        <f t="shared" si="5"/>
        <v/>
      </c>
      <c r="O77" s="42"/>
      <c r="P77" s="55" t="str">
        <f t="shared" si="6"/>
        <v/>
      </c>
      <c r="Q77" s="55"/>
      <c r="R77" s="42" t="str">
        <f t="shared" si="7"/>
        <v/>
      </c>
      <c r="S77" s="42" t="str">
        <f t="shared" si="8"/>
        <v/>
      </c>
      <c r="T77" s="69" t="str">
        <f t="shared" si="9"/>
        <v/>
      </c>
    </row>
    <row r="78" spans="2:20" x14ac:dyDescent="0.2">
      <c r="B78" s="70"/>
      <c r="C78" s="24"/>
      <c r="D78" s="24"/>
      <c r="E78" s="38"/>
      <c r="F78" s="39"/>
      <c r="G78" s="39"/>
      <c r="H78" s="39"/>
      <c r="I78" s="40"/>
      <c r="J78" s="40"/>
      <c r="K78" s="39" t="str">
        <f t="shared" si="3"/>
        <v/>
      </c>
      <c r="L78" s="40" t="str">
        <f t="shared" si="4"/>
        <v/>
      </c>
      <c r="M78" s="40"/>
      <c r="N78" s="40" t="str">
        <f t="shared" si="5"/>
        <v/>
      </c>
      <c r="O78" s="40"/>
      <c r="P78" s="40" t="str">
        <f t="shared" si="6"/>
        <v/>
      </c>
      <c r="Q78" s="40"/>
      <c r="R78" s="40" t="str">
        <f t="shared" si="7"/>
        <v/>
      </c>
      <c r="S78" s="40" t="str">
        <f t="shared" si="8"/>
        <v/>
      </c>
      <c r="T78" s="71" t="str">
        <f t="shared" si="9"/>
        <v/>
      </c>
    </row>
    <row r="79" spans="2:20" x14ac:dyDescent="0.2">
      <c r="B79" s="68"/>
      <c r="C79" s="35"/>
      <c r="D79" s="35"/>
      <c r="E79" s="34"/>
      <c r="F79" s="36"/>
      <c r="G79" s="36"/>
      <c r="H79" s="36"/>
      <c r="I79" s="42"/>
      <c r="J79" s="42"/>
      <c r="K79" s="36" t="str">
        <f t="shared" si="3"/>
        <v/>
      </c>
      <c r="L79" s="42" t="str">
        <f t="shared" si="4"/>
        <v/>
      </c>
      <c r="M79" s="42"/>
      <c r="N79" s="55" t="str">
        <f t="shared" si="5"/>
        <v/>
      </c>
      <c r="O79" s="42"/>
      <c r="P79" s="55" t="str">
        <f t="shared" si="6"/>
        <v/>
      </c>
      <c r="Q79" s="55"/>
      <c r="R79" s="42" t="str">
        <f t="shared" si="7"/>
        <v/>
      </c>
      <c r="S79" s="42" t="str">
        <f t="shared" si="8"/>
        <v/>
      </c>
      <c r="T79" s="69" t="str">
        <f t="shared" si="9"/>
        <v/>
      </c>
    </row>
    <row r="80" spans="2:20" x14ac:dyDescent="0.2">
      <c r="B80" s="70"/>
      <c r="C80" s="24"/>
      <c r="D80" s="24"/>
      <c r="E80" s="38"/>
      <c r="F80" s="39"/>
      <c r="G80" s="39"/>
      <c r="H80" s="39"/>
      <c r="I80" s="40"/>
      <c r="J80" s="40"/>
      <c r="K80" s="39" t="str">
        <f t="shared" si="3"/>
        <v/>
      </c>
      <c r="L80" s="40" t="str">
        <f t="shared" si="4"/>
        <v/>
      </c>
      <c r="M80" s="40"/>
      <c r="N80" s="40" t="str">
        <f t="shared" si="5"/>
        <v/>
      </c>
      <c r="O80" s="40"/>
      <c r="P80" s="40" t="str">
        <f t="shared" si="6"/>
        <v/>
      </c>
      <c r="Q80" s="40"/>
      <c r="R80" s="40" t="str">
        <f t="shared" si="7"/>
        <v/>
      </c>
      <c r="S80" s="40" t="str">
        <f t="shared" si="8"/>
        <v/>
      </c>
      <c r="T80" s="71" t="str">
        <f t="shared" si="9"/>
        <v/>
      </c>
    </row>
    <row r="81" spans="2:20" x14ac:dyDescent="0.2">
      <c r="B81" s="68"/>
      <c r="C81" s="35"/>
      <c r="D81" s="35"/>
      <c r="E81" s="34"/>
      <c r="F81" s="36"/>
      <c r="G81" s="36"/>
      <c r="H81" s="36"/>
      <c r="I81" s="42"/>
      <c r="J81" s="42"/>
      <c r="K81" s="36" t="str">
        <f t="shared" si="3"/>
        <v/>
      </c>
      <c r="L81" s="42" t="str">
        <f t="shared" si="4"/>
        <v/>
      </c>
      <c r="M81" s="42"/>
      <c r="N81" s="55" t="str">
        <f t="shared" si="5"/>
        <v/>
      </c>
      <c r="O81" s="42"/>
      <c r="P81" s="55" t="str">
        <f t="shared" si="6"/>
        <v/>
      </c>
      <c r="Q81" s="55"/>
      <c r="R81" s="42" t="str">
        <f t="shared" si="7"/>
        <v/>
      </c>
      <c r="S81" s="42" t="str">
        <f t="shared" si="8"/>
        <v/>
      </c>
      <c r="T81" s="69" t="str">
        <f t="shared" si="9"/>
        <v/>
      </c>
    </row>
    <row r="82" spans="2:20" x14ac:dyDescent="0.2">
      <c r="B82" s="70"/>
      <c r="C82" s="24"/>
      <c r="D82" s="24"/>
      <c r="E82" s="38"/>
      <c r="F82" s="39"/>
      <c r="G82" s="39"/>
      <c r="H82" s="39"/>
      <c r="I82" s="40"/>
      <c r="J82" s="40"/>
      <c r="K82" s="39" t="str">
        <f t="shared" si="3"/>
        <v/>
      </c>
      <c r="L82" s="40" t="str">
        <f t="shared" si="4"/>
        <v/>
      </c>
      <c r="M82" s="40"/>
      <c r="N82" s="40" t="str">
        <f t="shared" si="5"/>
        <v/>
      </c>
      <c r="O82" s="40"/>
      <c r="P82" s="40" t="str">
        <f t="shared" si="6"/>
        <v/>
      </c>
      <c r="Q82" s="40"/>
      <c r="R82" s="40" t="str">
        <f t="shared" si="7"/>
        <v/>
      </c>
      <c r="S82" s="40" t="str">
        <f t="shared" si="8"/>
        <v/>
      </c>
      <c r="T82" s="71" t="str">
        <f t="shared" si="9"/>
        <v/>
      </c>
    </row>
    <row r="83" spans="2:20" x14ac:dyDescent="0.2">
      <c r="B83" s="68"/>
      <c r="C83" s="35"/>
      <c r="D83" s="35"/>
      <c r="E83" s="34"/>
      <c r="F83" s="36"/>
      <c r="G83" s="36"/>
      <c r="H83" s="36"/>
      <c r="I83" s="42"/>
      <c r="J83" s="42"/>
      <c r="K83" s="36" t="str">
        <f t="shared" si="3"/>
        <v/>
      </c>
      <c r="L83" s="42" t="str">
        <f t="shared" si="4"/>
        <v/>
      </c>
      <c r="M83" s="42"/>
      <c r="N83" s="55" t="str">
        <f t="shared" si="5"/>
        <v/>
      </c>
      <c r="O83" s="42"/>
      <c r="P83" s="55" t="str">
        <f t="shared" si="6"/>
        <v/>
      </c>
      <c r="Q83" s="55"/>
      <c r="R83" s="42" t="str">
        <f t="shared" si="7"/>
        <v/>
      </c>
      <c r="S83" s="42" t="str">
        <f t="shared" si="8"/>
        <v/>
      </c>
      <c r="T83" s="69" t="str">
        <f t="shared" si="9"/>
        <v/>
      </c>
    </row>
    <row r="84" spans="2:20" x14ac:dyDescent="0.2">
      <c r="B84" s="70"/>
      <c r="C84" s="24"/>
      <c r="D84" s="24"/>
      <c r="E84" s="38"/>
      <c r="F84" s="39"/>
      <c r="G84" s="39"/>
      <c r="H84" s="39"/>
      <c r="I84" s="40"/>
      <c r="J84" s="40"/>
      <c r="K84" s="39" t="str">
        <f t="shared" si="3"/>
        <v/>
      </c>
      <c r="L84" s="40" t="str">
        <f t="shared" si="4"/>
        <v/>
      </c>
      <c r="M84" s="40"/>
      <c r="N84" s="40" t="str">
        <f t="shared" si="5"/>
        <v/>
      </c>
      <c r="O84" s="40"/>
      <c r="P84" s="40" t="str">
        <f t="shared" si="6"/>
        <v/>
      </c>
      <c r="Q84" s="40"/>
      <c r="R84" s="40" t="str">
        <f t="shared" si="7"/>
        <v/>
      </c>
      <c r="S84" s="40" t="str">
        <f t="shared" si="8"/>
        <v/>
      </c>
      <c r="T84" s="71" t="str">
        <f t="shared" si="9"/>
        <v/>
      </c>
    </row>
    <row r="85" spans="2:20" x14ac:dyDescent="0.2">
      <c r="B85" s="68"/>
      <c r="C85" s="35"/>
      <c r="D85" s="35"/>
      <c r="E85" s="34"/>
      <c r="F85" s="36"/>
      <c r="G85" s="36"/>
      <c r="H85" s="36"/>
      <c r="I85" s="42"/>
      <c r="J85" s="42"/>
      <c r="K85" s="36" t="str">
        <f t="shared" si="3"/>
        <v/>
      </c>
      <c r="L85" s="42" t="str">
        <f t="shared" si="4"/>
        <v/>
      </c>
      <c r="M85" s="42"/>
      <c r="N85" s="55" t="str">
        <f t="shared" si="5"/>
        <v/>
      </c>
      <c r="O85" s="42"/>
      <c r="P85" s="55" t="str">
        <f t="shared" si="6"/>
        <v/>
      </c>
      <c r="Q85" s="55"/>
      <c r="R85" s="42" t="str">
        <f t="shared" si="7"/>
        <v/>
      </c>
      <c r="S85" s="42" t="str">
        <f t="shared" si="8"/>
        <v/>
      </c>
      <c r="T85" s="69" t="str">
        <f t="shared" si="9"/>
        <v/>
      </c>
    </row>
    <row r="86" spans="2:20" x14ac:dyDescent="0.2">
      <c r="B86" s="70"/>
      <c r="C86" s="24"/>
      <c r="D86" s="24"/>
      <c r="E86" s="38"/>
      <c r="F86" s="39"/>
      <c r="G86" s="39"/>
      <c r="H86" s="39"/>
      <c r="I86" s="40"/>
      <c r="J86" s="40"/>
      <c r="K86" s="39" t="str">
        <f t="shared" si="3"/>
        <v/>
      </c>
      <c r="L86" s="40" t="str">
        <f t="shared" si="4"/>
        <v/>
      </c>
      <c r="M86" s="40"/>
      <c r="N86" s="40" t="str">
        <f t="shared" si="5"/>
        <v/>
      </c>
      <c r="O86" s="40"/>
      <c r="P86" s="40" t="str">
        <f t="shared" si="6"/>
        <v/>
      </c>
      <c r="Q86" s="40"/>
      <c r="R86" s="40" t="str">
        <f t="shared" si="7"/>
        <v/>
      </c>
      <c r="S86" s="40" t="str">
        <f t="shared" si="8"/>
        <v/>
      </c>
      <c r="T86" s="71" t="str">
        <f t="shared" si="9"/>
        <v/>
      </c>
    </row>
    <row r="87" spans="2:20" x14ac:dyDescent="0.2">
      <c r="B87" s="68"/>
      <c r="C87" s="35"/>
      <c r="D87" s="35"/>
      <c r="E87" s="34"/>
      <c r="F87" s="36"/>
      <c r="G87" s="36"/>
      <c r="H87" s="36"/>
      <c r="I87" s="42"/>
      <c r="J87" s="42"/>
      <c r="K87" s="36" t="str">
        <f t="shared" si="3"/>
        <v/>
      </c>
      <c r="L87" s="42" t="str">
        <f t="shared" si="4"/>
        <v/>
      </c>
      <c r="M87" s="42"/>
      <c r="N87" s="55" t="str">
        <f t="shared" si="5"/>
        <v/>
      </c>
      <c r="O87" s="42"/>
      <c r="P87" s="55" t="str">
        <f t="shared" si="6"/>
        <v/>
      </c>
      <c r="Q87" s="55"/>
      <c r="R87" s="42" t="str">
        <f t="shared" si="7"/>
        <v/>
      </c>
      <c r="S87" s="42" t="str">
        <f t="shared" si="8"/>
        <v/>
      </c>
      <c r="T87" s="69" t="str">
        <f t="shared" si="9"/>
        <v/>
      </c>
    </row>
    <row r="88" spans="2:20" x14ac:dyDescent="0.2">
      <c r="B88" s="70"/>
      <c r="C88" s="24"/>
      <c r="D88" s="24"/>
      <c r="E88" s="38"/>
      <c r="F88" s="39"/>
      <c r="G88" s="39"/>
      <c r="H88" s="39"/>
      <c r="I88" s="40"/>
      <c r="J88" s="40"/>
      <c r="K88" s="39" t="str">
        <f t="shared" si="3"/>
        <v/>
      </c>
      <c r="L88" s="40" t="str">
        <f t="shared" si="4"/>
        <v/>
      </c>
      <c r="M88" s="40"/>
      <c r="N88" s="40" t="str">
        <f t="shared" si="5"/>
        <v/>
      </c>
      <c r="O88" s="40"/>
      <c r="P88" s="40" t="str">
        <f t="shared" si="6"/>
        <v/>
      </c>
      <c r="Q88" s="40"/>
      <c r="R88" s="40" t="str">
        <f t="shared" si="7"/>
        <v/>
      </c>
      <c r="S88" s="40" t="str">
        <f t="shared" si="8"/>
        <v/>
      </c>
      <c r="T88" s="71" t="str">
        <f t="shared" si="9"/>
        <v/>
      </c>
    </row>
    <row r="89" spans="2:20" x14ac:dyDescent="0.2">
      <c r="B89" s="68"/>
      <c r="C89" s="35"/>
      <c r="D89" s="35"/>
      <c r="E89" s="34"/>
      <c r="F89" s="36"/>
      <c r="G89" s="36"/>
      <c r="H89" s="36"/>
      <c r="I89" s="42"/>
      <c r="J89" s="42"/>
      <c r="K89" s="36" t="str">
        <f t="shared" si="3"/>
        <v/>
      </c>
      <c r="L89" s="42" t="str">
        <f t="shared" si="4"/>
        <v/>
      </c>
      <c r="M89" s="42"/>
      <c r="N89" s="55" t="str">
        <f t="shared" si="5"/>
        <v/>
      </c>
      <c r="O89" s="42"/>
      <c r="P89" s="55" t="str">
        <f t="shared" si="6"/>
        <v/>
      </c>
      <c r="Q89" s="55"/>
      <c r="R89" s="42" t="str">
        <f t="shared" si="7"/>
        <v/>
      </c>
      <c r="S89" s="42" t="str">
        <f t="shared" si="8"/>
        <v/>
      </c>
      <c r="T89" s="69" t="str">
        <f t="shared" si="9"/>
        <v/>
      </c>
    </row>
    <row r="90" spans="2:20" x14ac:dyDescent="0.2">
      <c r="B90" s="70"/>
      <c r="C90" s="24"/>
      <c r="D90" s="24"/>
      <c r="E90" s="38"/>
      <c r="F90" s="39"/>
      <c r="G90" s="39"/>
      <c r="H90" s="39"/>
      <c r="I90" s="40"/>
      <c r="J90" s="40"/>
      <c r="K90" s="39" t="str">
        <f t="shared" si="3"/>
        <v/>
      </c>
      <c r="L90" s="40" t="str">
        <f t="shared" si="4"/>
        <v/>
      </c>
      <c r="M90" s="40"/>
      <c r="N90" s="40" t="str">
        <f t="shared" si="5"/>
        <v/>
      </c>
      <c r="O90" s="40"/>
      <c r="P90" s="40" t="str">
        <f t="shared" si="6"/>
        <v/>
      </c>
      <c r="Q90" s="40"/>
      <c r="R90" s="40" t="str">
        <f t="shared" si="7"/>
        <v/>
      </c>
      <c r="S90" s="40" t="str">
        <f t="shared" si="8"/>
        <v/>
      </c>
      <c r="T90" s="71" t="str">
        <f t="shared" si="9"/>
        <v/>
      </c>
    </row>
    <row r="91" spans="2:20" x14ac:dyDescent="0.2">
      <c r="B91" s="68"/>
      <c r="C91" s="35"/>
      <c r="D91" s="35"/>
      <c r="E91" s="34"/>
      <c r="F91" s="36"/>
      <c r="G91" s="36"/>
      <c r="H91" s="36"/>
      <c r="I91" s="42"/>
      <c r="J91" s="42"/>
      <c r="K91" s="36" t="str">
        <f t="shared" si="3"/>
        <v/>
      </c>
      <c r="L91" s="42" t="str">
        <f t="shared" si="4"/>
        <v/>
      </c>
      <c r="M91" s="42"/>
      <c r="N91" s="55" t="str">
        <f t="shared" si="5"/>
        <v/>
      </c>
      <c r="O91" s="42"/>
      <c r="P91" s="55" t="str">
        <f t="shared" si="6"/>
        <v/>
      </c>
      <c r="Q91" s="55"/>
      <c r="R91" s="42" t="str">
        <f t="shared" si="7"/>
        <v/>
      </c>
      <c r="S91" s="42" t="str">
        <f t="shared" si="8"/>
        <v/>
      </c>
      <c r="T91" s="69" t="str">
        <f t="shared" si="9"/>
        <v/>
      </c>
    </row>
    <row r="92" spans="2:20" x14ac:dyDescent="0.2">
      <c r="B92" s="70"/>
      <c r="C92" s="24"/>
      <c r="D92" s="24"/>
      <c r="E92" s="38"/>
      <c r="F92" s="39"/>
      <c r="G92" s="39"/>
      <c r="H92" s="39"/>
      <c r="I92" s="40"/>
      <c r="J92" s="40"/>
      <c r="K92" s="39" t="str">
        <f t="shared" si="3"/>
        <v/>
      </c>
      <c r="L92" s="40" t="str">
        <f t="shared" si="4"/>
        <v/>
      </c>
      <c r="M92" s="40"/>
      <c r="N92" s="40" t="str">
        <f t="shared" si="5"/>
        <v/>
      </c>
      <c r="O92" s="40"/>
      <c r="P92" s="40" t="str">
        <f t="shared" si="6"/>
        <v/>
      </c>
      <c r="Q92" s="40"/>
      <c r="R92" s="40" t="str">
        <f t="shared" si="7"/>
        <v/>
      </c>
      <c r="S92" s="40" t="str">
        <f t="shared" si="8"/>
        <v/>
      </c>
      <c r="T92" s="71" t="str">
        <f t="shared" si="9"/>
        <v/>
      </c>
    </row>
    <row r="93" spans="2:20" x14ac:dyDescent="0.2">
      <c r="B93" s="68"/>
      <c r="C93" s="35"/>
      <c r="D93" s="35"/>
      <c r="E93" s="34"/>
      <c r="F93" s="36"/>
      <c r="G93" s="36"/>
      <c r="H93" s="36"/>
      <c r="I93" s="42"/>
      <c r="J93" s="42"/>
      <c r="K93" s="36" t="str">
        <f t="shared" si="3"/>
        <v/>
      </c>
      <c r="L93" s="42" t="str">
        <f t="shared" si="4"/>
        <v/>
      </c>
      <c r="M93" s="42"/>
      <c r="N93" s="55" t="str">
        <f t="shared" si="5"/>
        <v/>
      </c>
      <c r="O93" s="42"/>
      <c r="P93" s="55" t="str">
        <f t="shared" si="6"/>
        <v/>
      </c>
      <c r="Q93" s="55"/>
      <c r="R93" s="42" t="str">
        <f t="shared" si="7"/>
        <v/>
      </c>
      <c r="S93" s="42" t="str">
        <f t="shared" si="8"/>
        <v/>
      </c>
      <c r="T93" s="69" t="str">
        <f t="shared" si="9"/>
        <v/>
      </c>
    </row>
    <row r="94" spans="2:20" x14ac:dyDescent="0.2">
      <c r="B94" s="70"/>
      <c r="C94" s="24"/>
      <c r="D94" s="24"/>
      <c r="E94" s="38"/>
      <c r="F94" s="39"/>
      <c r="G94" s="39"/>
      <c r="H94" s="39"/>
      <c r="I94" s="40"/>
      <c r="J94" s="40"/>
      <c r="K94" s="39" t="str">
        <f t="shared" ref="K94:K124" si="10">IF(F94&lt;&gt;"",IF(OR($F$9="Yes (Manual)",$F$9="Yes (Auto)"),F94-AVERAGE(F$131:F$134),F94),"")</f>
        <v/>
      </c>
      <c r="L94" s="40" t="str">
        <f t="shared" ref="L94:L124" si="11">IF(G94&lt;&gt;"",IF(OR($F$9="Yes (Manual)",$F$9="Yes (Auto)"),(G94*F94-AVERAGE(G$131:G$134)*AVERAGE(F$131:F$134))/AVERAGE(F$131:F$134),G94),"")</f>
        <v/>
      </c>
      <c r="M94" s="40"/>
      <c r="N94" s="40" t="str">
        <f t="shared" ref="N94:N124" si="12">IF(L94&lt;&gt;"",IF(OR($F$10="Yes (Manual)",$F$10="Yes (Auto)"),L94-K94*$I$24,L94),"")</f>
        <v/>
      </c>
      <c r="O94" s="40"/>
      <c r="P94" s="40" t="str">
        <f t="shared" ref="P94:P124" si="13">IF(N94&lt;&gt;"",IF(OR($F$11="Yes (Manual)",$F$11="Yes (Auto)"),N94-(B94-$B$29)*$J$24,N94),"")</f>
        <v/>
      </c>
      <c r="Q94" s="40"/>
      <c r="R94" s="40" t="str">
        <f t="shared" ref="R94:R124" si="14">IF(P94&lt;&gt;"",P94+$K$24,"")</f>
        <v/>
      </c>
      <c r="S94" s="40" t="str">
        <f t="shared" ref="S94:S124" si="15">IF(D94&lt;&gt;"",(F94*$F$24+$G$24)/D94,"")</f>
        <v/>
      </c>
      <c r="T94" s="71" t="str">
        <f t="shared" ref="T94:T124" si="16">IF(S94&lt;&gt;"",S94/12.0107*(1.00794+12.0107+(15.9994*3)),"")</f>
        <v/>
      </c>
    </row>
    <row r="95" spans="2:20" x14ac:dyDescent="0.2">
      <c r="B95" s="68"/>
      <c r="C95" s="35"/>
      <c r="D95" s="35"/>
      <c r="E95" s="34"/>
      <c r="F95" s="36"/>
      <c r="G95" s="36"/>
      <c r="H95" s="36"/>
      <c r="I95" s="42"/>
      <c r="J95" s="42"/>
      <c r="K95" s="36" t="str">
        <f t="shared" si="10"/>
        <v/>
      </c>
      <c r="L95" s="42" t="str">
        <f t="shared" si="11"/>
        <v/>
      </c>
      <c r="M95" s="42"/>
      <c r="N95" s="55" t="str">
        <f t="shared" si="12"/>
        <v/>
      </c>
      <c r="O95" s="42"/>
      <c r="P95" s="55" t="str">
        <f t="shared" si="13"/>
        <v/>
      </c>
      <c r="Q95" s="55"/>
      <c r="R95" s="42" t="str">
        <f t="shared" si="14"/>
        <v/>
      </c>
      <c r="S95" s="42" t="str">
        <f t="shared" si="15"/>
        <v/>
      </c>
      <c r="T95" s="69" t="str">
        <f t="shared" si="16"/>
        <v/>
      </c>
    </row>
    <row r="96" spans="2:20" x14ac:dyDescent="0.2">
      <c r="B96" s="70"/>
      <c r="C96" s="24"/>
      <c r="D96" s="24"/>
      <c r="E96" s="38"/>
      <c r="F96" s="39"/>
      <c r="G96" s="39"/>
      <c r="H96" s="39"/>
      <c r="I96" s="40"/>
      <c r="J96" s="40"/>
      <c r="K96" s="39" t="str">
        <f t="shared" si="10"/>
        <v/>
      </c>
      <c r="L96" s="40" t="str">
        <f t="shared" si="11"/>
        <v/>
      </c>
      <c r="M96" s="40"/>
      <c r="N96" s="40" t="str">
        <f t="shared" si="12"/>
        <v/>
      </c>
      <c r="O96" s="40"/>
      <c r="P96" s="40" t="str">
        <f t="shared" si="13"/>
        <v/>
      </c>
      <c r="Q96" s="40"/>
      <c r="R96" s="40" t="str">
        <f t="shared" si="14"/>
        <v/>
      </c>
      <c r="S96" s="40" t="str">
        <f t="shared" si="15"/>
        <v/>
      </c>
      <c r="T96" s="71" t="str">
        <f t="shared" si="16"/>
        <v/>
      </c>
    </row>
    <row r="97" spans="2:20" x14ac:dyDescent="0.2">
      <c r="B97" s="68"/>
      <c r="C97" s="35"/>
      <c r="D97" s="35"/>
      <c r="E97" s="34"/>
      <c r="F97" s="36"/>
      <c r="G97" s="36"/>
      <c r="H97" s="36"/>
      <c r="I97" s="42"/>
      <c r="J97" s="42"/>
      <c r="K97" s="36" t="str">
        <f t="shared" si="10"/>
        <v/>
      </c>
      <c r="L97" s="42" t="str">
        <f t="shared" si="11"/>
        <v/>
      </c>
      <c r="M97" s="42"/>
      <c r="N97" s="55" t="str">
        <f t="shared" si="12"/>
        <v/>
      </c>
      <c r="O97" s="42"/>
      <c r="P97" s="55" t="str">
        <f t="shared" si="13"/>
        <v/>
      </c>
      <c r="Q97" s="55"/>
      <c r="R97" s="42" t="str">
        <f t="shared" si="14"/>
        <v/>
      </c>
      <c r="S97" s="42" t="str">
        <f t="shared" si="15"/>
        <v/>
      </c>
      <c r="T97" s="69" t="str">
        <f t="shared" si="16"/>
        <v/>
      </c>
    </row>
    <row r="98" spans="2:20" x14ac:dyDescent="0.2">
      <c r="B98" s="70"/>
      <c r="C98" s="24"/>
      <c r="D98" s="24"/>
      <c r="E98" s="38"/>
      <c r="F98" s="39"/>
      <c r="G98" s="39"/>
      <c r="H98" s="39"/>
      <c r="I98" s="40"/>
      <c r="J98" s="40"/>
      <c r="K98" s="39" t="str">
        <f t="shared" si="10"/>
        <v/>
      </c>
      <c r="L98" s="40" t="str">
        <f t="shared" si="11"/>
        <v/>
      </c>
      <c r="M98" s="40"/>
      <c r="N98" s="40" t="str">
        <f t="shared" si="12"/>
        <v/>
      </c>
      <c r="O98" s="40"/>
      <c r="P98" s="40" t="str">
        <f t="shared" si="13"/>
        <v/>
      </c>
      <c r="Q98" s="40"/>
      <c r="R98" s="40" t="str">
        <f t="shared" si="14"/>
        <v/>
      </c>
      <c r="S98" s="40" t="str">
        <f t="shared" si="15"/>
        <v/>
      </c>
      <c r="T98" s="71" t="str">
        <f t="shared" si="16"/>
        <v/>
      </c>
    </row>
    <row r="99" spans="2:20" x14ac:dyDescent="0.2">
      <c r="B99" s="68"/>
      <c r="C99" s="35"/>
      <c r="D99" s="35"/>
      <c r="E99" s="34"/>
      <c r="F99" s="36"/>
      <c r="G99" s="36"/>
      <c r="H99" s="36"/>
      <c r="I99" s="42"/>
      <c r="J99" s="42"/>
      <c r="K99" s="36" t="str">
        <f t="shared" si="10"/>
        <v/>
      </c>
      <c r="L99" s="42" t="str">
        <f t="shared" si="11"/>
        <v/>
      </c>
      <c r="M99" s="42"/>
      <c r="N99" s="55" t="str">
        <f t="shared" si="12"/>
        <v/>
      </c>
      <c r="O99" s="42"/>
      <c r="P99" s="55" t="str">
        <f t="shared" si="13"/>
        <v/>
      </c>
      <c r="Q99" s="55"/>
      <c r="R99" s="42" t="str">
        <f t="shared" si="14"/>
        <v/>
      </c>
      <c r="S99" s="42" t="str">
        <f t="shared" si="15"/>
        <v/>
      </c>
      <c r="T99" s="69" t="str">
        <f t="shared" si="16"/>
        <v/>
      </c>
    </row>
    <row r="100" spans="2:20" x14ac:dyDescent="0.2">
      <c r="B100" s="70"/>
      <c r="C100" s="24"/>
      <c r="D100" s="24"/>
      <c r="E100" s="38"/>
      <c r="F100" s="39"/>
      <c r="G100" s="39"/>
      <c r="H100" s="39"/>
      <c r="I100" s="40"/>
      <c r="J100" s="40"/>
      <c r="K100" s="39" t="str">
        <f t="shared" si="10"/>
        <v/>
      </c>
      <c r="L100" s="40" t="str">
        <f t="shared" si="11"/>
        <v/>
      </c>
      <c r="M100" s="40"/>
      <c r="N100" s="40" t="str">
        <f t="shared" si="12"/>
        <v/>
      </c>
      <c r="O100" s="40"/>
      <c r="P100" s="40" t="str">
        <f t="shared" si="13"/>
        <v/>
      </c>
      <c r="Q100" s="40"/>
      <c r="R100" s="40" t="str">
        <f t="shared" si="14"/>
        <v/>
      </c>
      <c r="S100" s="40" t="str">
        <f t="shared" si="15"/>
        <v/>
      </c>
      <c r="T100" s="71" t="str">
        <f t="shared" si="16"/>
        <v/>
      </c>
    </row>
    <row r="101" spans="2:20" x14ac:dyDescent="0.2">
      <c r="B101" s="68"/>
      <c r="C101" s="35"/>
      <c r="D101" s="35"/>
      <c r="E101" s="34"/>
      <c r="F101" s="36"/>
      <c r="G101" s="36"/>
      <c r="H101" s="36"/>
      <c r="I101" s="42"/>
      <c r="J101" s="42"/>
      <c r="K101" s="36" t="str">
        <f t="shared" si="10"/>
        <v/>
      </c>
      <c r="L101" s="42" t="str">
        <f t="shared" si="11"/>
        <v/>
      </c>
      <c r="M101" s="42"/>
      <c r="N101" s="55" t="str">
        <f t="shared" si="12"/>
        <v/>
      </c>
      <c r="O101" s="42"/>
      <c r="P101" s="55" t="str">
        <f t="shared" si="13"/>
        <v/>
      </c>
      <c r="Q101" s="55"/>
      <c r="R101" s="42" t="str">
        <f t="shared" si="14"/>
        <v/>
      </c>
      <c r="S101" s="42" t="str">
        <f t="shared" si="15"/>
        <v/>
      </c>
      <c r="T101" s="69" t="str">
        <f t="shared" si="16"/>
        <v/>
      </c>
    </row>
    <row r="102" spans="2:20" x14ac:dyDescent="0.2">
      <c r="B102" s="70"/>
      <c r="C102" s="24"/>
      <c r="D102" s="24"/>
      <c r="E102" s="38"/>
      <c r="F102" s="39"/>
      <c r="G102" s="39"/>
      <c r="H102" s="39"/>
      <c r="I102" s="40"/>
      <c r="J102" s="40"/>
      <c r="K102" s="39" t="str">
        <f t="shared" si="10"/>
        <v/>
      </c>
      <c r="L102" s="40" t="str">
        <f t="shared" si="11"/>
        <v/>
      </c>
      <c r="M102" s="40"/>
      <c r="N102" s="40" t="str">
        <f t="shared" si="12"/>
        <v/>
      </c>
      <c r="O102" s="40"/>
      <c r="P102" s="40" t="str">
        <f t="shared" si="13"/>
        <v/>
      </c>
      <c r="Q102" s="40"/>
      <c r="R102" s="40" t="str">
        <f t="shared" si="14"/>
        <v/>
      </c>
      <c r="S102" s="40" t="str">
        <f t="shared" si="15"/>
        <v/>
      </c>
      <c r="T102" s="71" t="str">
        <f t="shared" si="16"/>
        <v/>
      </c>
    </row>
    <row r="103" spans="2:20" x14ac:dyDescent="0.2">
      <c r="B103" s="68"/>
      <c r="C103" s="35"/>
      <c r="D103" s="35"/>
      <c r="E103" s="34"/>
      <c r="F103" s="36"/>
      <c r="G103" s="36"/>
      <c r="H103" s="36"/>
      <c r="I103" s="42"/>
      <c r="J103" s="42"/>
      <c r="K103" s="36" t="str">
        <f t="shared" si="10"/>
        <v/>
      </c>
      <c r="L103" s="42" t="str">
        <f t="shared" si="11"/>
        <v/>
      </c>
      <c r="M103" s="42"/>
      <c r="N103" s="55" t="str">
        <f t="shared" si="12"/>
        <v/>
      </c>
      <c r="O103" s="42"/>
      <c r="P103" s="55" t="str">
        <f t="shared" si="13"/>
        <v/>
      </c>
      <c r="Q103" s="55"/>
      <c r="R103" s="42" t="str">
        <f t="shared" si="14"/>
        <v/>
      </c>
      <c r="S103" s="42" t="str">
        <f t="shared" si="15"/>
        <v/>
      </c>
      <c r="T103" s="69" t="str">
        <f t="shared" si="16"/>
        <v/>
      </c>
    </row>
    <row r="104" spans="2:20" x14ac:dyDescent="0.2">
      <c r="B104" s="70"/>
      <c r="C104" s="24"/>
      <c r="D104" s="24"/>
      <c r="E104" s="38"/>
      <c r="F104" s="39"/>
      <c r="G104" s="39"/>
      <c r="H104" s="39"/>
      <c r="I104" s="40"/>
      <c r="J104" s="40"/>
      <c r="K104" s="39" t="str">
        <f t="shared" si="10"/>
        <v/>
      </c>
      <c r="L104" s="40" t="str">
        <f t="shared" si="11"/>
        <v/>
      </c>
      <c r="M104" s="40"/>
      <c r="N104" s="40" t="str">
        <f t="shared" si="12"/>
        <v/>
      </c>
      <c r="O104" s="40"/>
      <c r="P104" s="40" t="str">
        <f t="shared" si="13"/>
        <v/>
      </c>
      <c r="Q104" s="40"/>
      <c r="R104" s="40" t="str">
        <f t="shared" si="14"/>
        <v/>
      </c>
      <c r="S104" s="40" t="str">
        <f t="shared" si="15"/>
        <v/>
      </c>
      <c r="T104" s="71" t="str">
        <f t="shared" si="16"/>
        <v/>
      </c>
    </row>
    <row r="105" spans="2:20" x14ac:dyDescent="0.2">
      <c r="B105" s="68"/>
      <c r="C105" s="35"/>
      <c r="D105" s="35"/>
      <c r="E105" s="34"/>
      <c r="F105" s="36"/>
      <c r="G105" s="36"/>
      <c r="H105" s="36"/>
      <c r="I105" s="42"/>
      <c r="J105" s="42"/>
      <c r="K105" s="36" t="str">
        <f t="shared" si="10"/>
        <v/>
      </c>
      <c r="L105" s="42" t="str">
        <f t="shared" si="11"/>
        <v/>
      </c>
      <c r="M105" s="42"/>
      <c r="N105" s="55" t="str">
        <f t="shared" si="12"/>
        <v/>
      </c>
      <c r="O105" s="42"/>
      <c r="P105" s="55" t="str">
        <f t="shared" si="13"/>
        <v/>
      </c>
      <c r="Q105" s="55"/>
      <c r="R105" s="42" t="str">
        <f t="shared" si="14"/>
        <v/>
      </c>
      <c r="S105" s="42" t="str">
        <f t="shared" si="15"/>
        <v/>
      </c>
      <c r="T105" s="69" t="str">
        <f t="shared" si="16"/>
        <v/>
      </c>
    </row>
    <row r="106" spans="2:20" x14ac:dyDescent="0.2">
      <c r="B106" s="70"/>
      <c r="C106" s="24"/>
      <c r="D106" s="24"/>
      <c r="E106" s="38"/>
      <c r="F106" s="39"/>
      <c r="G106" s="39"/>
      <c r="H106" s="39"/>
      <c r="I106" s="40"/>
      <c r="J106" s="40"/>
      <c r="K106" s="39" t="str">
        <f t="shared" si="10"/>
        <v/>
      </c>
      <c r="L106" s="40" t="str">
        <f t="shared" si="11"/>
        <v/>
      </c>
      <c r="M106" s="40"/>
      <c r="N106" s="40" t="str">
        <f t="shared" si="12"/>
        <v/>
      </c>
      <c r="O106" s="40"/>
      <c r="P106" s="40" t="str">
        <f t="shared" si="13"/>
        <v/>
      </c>
      <c r="Q106" s="40"/>
      <c r="R106" s="40" t="str">
        <f t="shared" si="14"/>
        <v/>
      </c>
      <c r="S106" s="40" t="str">
        <f t="shared" si="15"/>
        <v/>
      </c>
      <c r="T106" s="71" t="str">
        <f t="shared" si="16"/>
        <v/>
      </c>
    </row>
    <row r="107" spans="2:20" x14ac:dyDescent="0.2">
      <c r="B107" s="68"/>
      <c r="C107" s="35"/>
      <c r="D107" s="35"/>
      <c r="E107" s="34"/>
      <c r="F107" s="36"/>
      <c r="G107" s="36"/>
      <c r="H107" s="36"/>
      <c r="I107" s="42"/>
      <c r="J107" s="42"/>
      <c r="K107" s="36" t="str">
        <f t="shared" si="10"/>
        <v/>
      </c>
      <c r="L107" s="42" t="str">
        <f t="shared" si="11"/>
        <v/>
      </c>
      <c r="M107" s="42"/>
      <c r="N107" s="55" t="str">
        <f t="shared" si="12"/>
        <v/>
      </c>
      <c r="O107" s="42"/>
      <c r="P107" s="55" t="str">
        <f t="shared" si="13"/>
        <v/>
      </c>
      <c r="Q107" s="55"/>
      <c r="R107" s="42" t="str">
        <f t="shared" si="14"/>
        <v/>
      </c>
      <c r="S107" s="42" t="str">
        <f t="shared" si="15"/>
        <v/>
      </c>
      <c r="T107" s="69" t="str">
        <f t="shared" si="16"/>
        <v/>
      </c>
    </row>
    <row r="108" spans="2:20" x14ac:dyDescent="0.2">
      <c r="B108" s="70"/>
      <c r="C108" s="24"/>
      <c r="D108" s="24"/>
      <c r="E108" s="38"/>
      <c r="F108" s="39"/>
      <c r="G108" s="39"/>
      <c r="H108" s="39"/>
      <c r="I108" s="40"/>
      <c r="J108" s="40"/>
      <c r="K108" s="39" t="str">
        <f t="shared" si="10"/>
        <v/>
      </c>
      <c r="L108" s="40" t="str">
        <f t="shared" si="11"/>
        <v/>
      </c>
      <c r="M108" s="40"/>
      <c r="N108" s="40" t="str">
        <f t="shared" si="12"/>
        <v/>
      </c>
      <c r="O108" s="40"/>
      <c r="P108" s="40" t="str">
        <f t="shared" si="13"/>
        <v/>
      </c>
      <c r="Q108" s="40"/>
      <c r="R108" s="40" t="str">
        <f t="shared" si="14"/>
        <v/>
      </c>
      <c r="S108" s="40" t="str">
        <f t="shared" si="15"/>
        <v/>
      </c>
      <c r="T108" s="71" t="str">
        <f t="shared" si="16"/>
        <v/>
      </c>
    </row>
    <row r="109" spans="2:20" x14ac:dyDescent="0.2">
      <c r="B109" s="68"/>
      <c r="C109" s="35"/>
      <c r="D109" s="35"/>
      <c r="E109" s="34"/>
      <c r="F109" s="36"/>
      <c r="G109" s="36"/>
      <c r="H109" s="36"/>
      <c r="I109" s="42"/>
      <c r="J109" s="42"/>
      <c r="K109" s="36" t="str">
        <f t="shared" si="10"/>
        <v/>
      </c>
      <c r="L109" s="42" t="str">
        <f t="shared" si="11"/>
        <v/>
      </c>
      <c r="M109" s="42"/>
      <c r="N109" s="55" t="str">
        <f t="shared" si="12"/>
        <v/>
      </c>
      <c r="O109" s="42"/>
      <c r="P109" s="55" t="str">
        <f t="shared" si="13"/>
        <v/>
      </c>
      <c r="Q109" s="55"/>
      <c r="R109" s="42" t="str">
        <f t="shared" si="14"/>
        <v/>
      </c>
      <c r="S109" s="42" t="str">
        <f t="shared" si="15"/>
        <v/>
      </c>
      <c r="T109" s="69" t="str">
        <f t="shared" si="16"/>
        <v/>
      </c>
    </row>
    <row r="110" spans="2:20" x14ac:dyDescent="0.2">
      <c r="B110" s="70"/>
      <c r="C110" s="24"/>
      <c r="D110" s="24"/>
      <c r="E110" s="38"/>
      <c r="F110" s="39"/>
      <c r="G110" s="39"/>
      <c r="H110" s="39"/>
      <c r="I110" s="40"/>
      <c r="J110" s="40"/>
      <c r="K110" s="39" t="str">
        <f t="shared" si="10"/>
        <v/>
      </c>
      <c r="L110" s="40" t="str">
        <f t="shared" si="11"/>
        <v/>
      </c>
      <c r="M110" s="40"/>
      <c r="N110" s="40" t="str">
        <f t="shared" si="12"/>
        <v/>
      </c>
      <c r="O110" s="40"/>
      <c r="P110" s="40" t="str">
        <f t="shared" si="13"/>
        <v/>
      </c>
      <c r="Q110" s="40"/>
      <c r="R110" s="40" t="str">
        <f t="shared" si="14"/>
        <v/>
      </c>
      <c r="S110" s="40" t="str">
        <f t="shared" si="15"/>
        <v/>
      </c>
      <c r="T110" s="71" t="str">
        <f t="shared" si="16"/>
        <v/>
      </c>
    </row>
    <row r="111" spans="2:20" x14ac:dyDescent="0.2">
      <c r="B111" s="68"/>
      <c r="C111" s="35"/>
      <c r="D111" s="35"/>
      <c r="E111" s="34"/>
      <c r="F111" s="36"/>
      <c r="G111" s="36"/>
      <c r="H111" s="36"/>
      <c r="I111" s="42"/>
      <c r="J111" s="42"/>
      <c r="K111" s="36" t="str">
        <f t="shared" si="10"/>
        <v/>
      </c>
      <c r="L111" s="42" t="str">
        <f t="shared" si="11"/>
        <v/>
      </c>
      <c r="M111" s="42"/>
      <c r="N111" s="55" t="str">
        <f t="shared" si="12"/>
        <v/>
      </c>
      <c r="O111" s="42"/>
      <c r="P111" s="55" t="str">
        <f t="shared" si="13"/>
        <v/>
      </c>
      <c r="Q111" s="55"/>
      <c r="R111" s="42" t="str">
        <f t="shared" si="14"/>
        <v/>
      </c>
      <c r="S111" s="42" t="str">
        <f t="shared" si="15"/>
        <v/>
      </c>
      <c r="T111" s="69" t="str">
        <f t="shared" si="16"/>
        <v/>
      </c>
    </row>
    <row r="112" spans="2:20" x14ac:dyDescent="0.2">
      <c r="B112" s="70"/>
      <c r="C112" s="24"/>
      <c r="D112" s="24"/>
      <c r="E112" s="38"/>
      <c r="F112" s="39"/>
      <c r="G112" s="39"/>
      <c r="H112" s="39"/>
      <c r="I112" s="40"/>
      <c r="J112" s="40"/>
      <c r="K112" s="39" t="str">
        <f t="shared" si="10"/>
        <v/>
      </c>
      <c r="L112" s="40" t="str">
        <f t="shared" si="11"/>
        <v/>
      </c>
      <c r="M112" s="40"/>
      <c r="N112" s="40" t="str">
        <f t="shared" si="12"/>
        <v/>
      </c>
      <c r="O112" s="40"/>
      <c r="P112" s="40" t="str">
        <f t="shared" si="13"/>
        <v/>
      </c>
      <c r="Q112" s="40"/>
      <c r="R112" s="40" t="str">
        <f t="shared" si="14"/>
        <v/>
      </c>
      <c r="S112" s="40" t="str">
        <f t="shared" si="15"/>
        <v/>
      </c>
      <c r="T112" s="71" t="str">
        <f t="shared" si="16"/>
        <v/>
      </c>
    </row>
    <row r="113" spans="2:20" x14ac:dyDescent="0.2">
      <c r="B113" s="68"/>
      <c r="C113" s="35"/>
      <c r="D113" s="35"/>
      <c r="E113" s="34"/>
      <c r="F113" s="36"/>
      <c r="G113" s="36"/>
      <c r="H113" s="36"/>
      <c r="I113" s="42"/>
      <c r="J113" s="42"/>
      <c r="K113" s="36" t="str">
        <f t="shared" si="10"/>
        <v/>
      </c>
      <c r="L113" s="42" t="str">
        <f t="shared" si="11"/>
        <v/>
      </c>
      <c r="M113" s="42"/>
      <c r="N113" s="55" t="str">
        <f t="shared" si="12"/>
        <v/>
      </c>
      <c r="O113" s="42"/>
      <c r="P113" s="55" t="str">
        <f t="shared" si="13"/>
        <v/>
      </c>
      <c r="Q113" s="55"/>
      <c r="R113" s="42" t="str">
        <f t="shared" si="14"/>
        <v/>
      </c>
      <c r="S113" s="42" t="str">
        <f t="shared" si="15"/>
        <v/>
      </c>
      <c r="T113" s="69" t="str">
        <f t="shared" si="16"/>
        <v/>
      </c>
    </row>
    <row r="114" spans="2:20" x14ac:dyDescent="0.2">
      <c r="B114" s="70"/>
      <c r="C114" s="24"/>
      <c r="D114" s="24"/>
      <c r="E114" s="38"/>
      <c r="F114" s="39"/>
      <c r="G114" s="39"/>
      <c r="H114" s="39"/>
      <c r="I114" s="40"/>
      <c r="J114" s="40"/>
      <c r="K114" s="39" t="str">
        <f t="shared" si="10"/>
        <v/>
      </c>
      <c r="L114" s="40" t="str">
        <f t="shared" si="11"/>
        <v/>
      </c>
      <c r="M114" s="40"/>
      <c r="N114" s="40" t="str">
        <f t="shared" si="12"/>
        <v/>
      </c>
      <c r="O114" s="40"/>
      <c r="P114" s="40" t="str">
        <f t="shared" si="13"/>
        <v/>
      </c>
      <c r="Q114" s="40"/>
      <c r="R114" s="40" t="str">
        <f t="shared" si="14"/>
        <v/>
      </c>
      <c r="S114" s="40" t="str">
        <f t="shared" si="15"/>
        <v/>
      </c>
      <c r="T114" s="71" t="str">
        <f t="shared" si="16"/>
        <v/>
      </c>
    </row>
    <row r="115" spans="2:20" x14ac:dyDescent="0.2">
      <c r="B115" s="68"/>
      <c r="C115" s="35"/>
      <c r="D115" s="35"/>
      <c r="E115" s="34"/>
      <c r="F115" s="36"/>
      <c r="G115" s="36"/>
      <c r="H115" s="36"/>
      <c r="I115" s="42"/>
      <c r="J115" s="42"/>
      <c r="K115" s="36" t="str">
        <f t="shared" si="10"/>
        <v/>
      </c>
      <c r="L115" s="42" t="str">
        <f t="shared" si="11"/>
        <v/>
      </c>
      <c r="M115" s="42"/>
      <c r="N115" s="55" t="str">
        <f t="shared" si="12"/>
        <v/>
      </c>
      <c r="O115" s="42"/>
      <c r="P115" s="55" t="str">
        <f t="shared" si="13"/>
        <v/>
      </c>
      <c r="Q115" s="55"/>
      <c r="R115" s="42" t="str">
        <f t="shared" si="14"/>
        <v/>
      </c>
      <c r="S115" s="42" t="str">
        <f t="shared" si="15"/>
        <v/>
      </c>
      <c r="T115" s="69" t="str">
        <f t="shared" si="16"/>
        <v/>
      </c>
    </row>
    <row r="116" spans="2:20" x14ac:dyDescent="0.2">
      <c r="B116" s="70"/>
      <c r="C116" s="24"/>
      <c r="D116" s="24"/>
      <c r="E116" s="38"/>
      <c r="F116" s="39"/>
      <c r="G116" s="39"/>
      <c r="H116" s="39"/>
      <c r="I116" s="40"/>
      <c r="J116" s="40"/>
      <c r="K116" s="39" t="str">
        <f t="shared" si="10"/>
        <v/>
      </c>
      <c r="L116" s="40" t="str">
        <f t="shared" si="11"/>
        <v/>
      </c>
      <c r="M116" s="40"/>
      <c r="N116" s="40" t="str">
        <f t="shared" si="12"/>
        <v/>
      </c>
      <c r="O116" s="40"/>
      <c r="P116" s="40" t="str">
        <f t="shared" si="13"/>
        <v/>
      </c>
      <c r="Q116" s="40"/>
      <c r="R116" s="40" t="str">
        <f t="shared" si="14"/>
        <v/>
      </c>
      <c r="S116" s="40" t="str">
        <f t="shared" si="15"/>
        <v/>
      </c>
      <c r="T116" s="71" t="str">
        <f t="shared" si="16"/>
        <v/>
      </c>
    </row>
    <row r="117" spans="2:20" x14ac:dyDescent="0.2">
      <c r="B117" s="68"/>
      <c r="C117" s="35"/>
      <c r="D117" s="35"/>
      <c r="E117" s="34"/>
      <c r="F117" s="36"/>
      <c r="G117" s="36"/>
      <c r="H117" s="36"/>
      <c r="I117" s="42"/>
      <c r="J117" s="42"/>
      <c r="K117" s="36" t="str">
        <f t="shared" si="10"/>
        <v/>
      </c>
      <c r="L117" s="42" t="str">
        <f t="shared" si="11"/>
        <v/>
      </c>
      <c r="M117" s="42"/>
      <c r="N117" s="55" t="str">
        <f t="shared" si="12"/>
        <v/>
      </c>
      <c r="O117" s="42"/>
      <c r="P117" s="55" t="str">
        <f t="shared" si="13"/>
        <v/>
      </c>
      <c r="Q117" s="55"/>
      <c r="R117" s="42" t="str">
        <f t="shared" si="14"/>
        <v/>
      </c>
      <c r="S117" s="42" t="str">
        <f t="shared" si="15"/>
        <v/>
      </c>
      <c r="T117" s="69" t="str">
        <f t="shared" si="16"/>
        <v/>
      </c>
    </row>
    <row r="118" spans="2:20" x14ac:dyDescent="0.2">
      <c r="B118" s="70"/>
      <c r="C118" s="24"/>
      <c r="D118" s="24"/>
      <c r="E118" s="38"/>
      <c r="F118" s="39"/>
      <c r="G118" s="39"/>
      <c r="H118" s="39"/>
      <c r="I118" s="40"/>
      <c r="J118" s="40"/>
      <c r="K118" s="39" t="str">
        <f t="shared" si="10"/>
        <v/>
      </c>
      <c r="L118" s="40" t="str">
        <f t="shared" si="11"/>
        <v/>
      </c>
      <c r="M118" s="40"/>
      <c r="N118" s="40" t="str">
        <f t="shared" si="12"/>
        <v/>
      </c>
      <c r="O118" s="40"/>
      <c r="P118" s="40" t="str">
        <f t="shared" si="13"/>
        <v/>
      </c>
      <c r="Q118" s="40"/>
      <c r="R118" s="40" t="str">
        <f t="shared" si="14"/>
        <v/>
      </c>
      <c r="S118" s="40" t="str">
        <f t="shared" si="15"/>
        <v/>
      </c>
      <c r="T118" s="71" t="str">
        <f t="shared" si="16"/>
        <v/>
      </c>
    </row>
    <row r="119" spans="2:20" x14ac:dyDescent="0.2">
      <c r="B119" s="68"/>
      <c r="C119" s="35"/>
      <c r="D119" s="35"/>
      <c r="E119" s="34"/>
      <c r="F119" s="36"/>
      <c r="G119" s="36"/>
      <c r="H119" s="36"/>
      <c r="I119" s="42"/>
      <c r="J119" s="42"/>
      <c r="K119" s="36" t="str">
        <f t="shared" si="10"/>
        <v/>
      </c>
      <c r="L119" s="42" t="str">
        <f t="shared" si="11"/>
        <v/>
      </c>
      <c r="M119" s="42"/>
      <c r="N119" s="55" t="str">
        <f t="shared" si="12"/>
        <v/>
      </c>
      <c r="O119" s="42"/>
      <c r="P119" s="55" t="str">
        <f t="shared" si="13"/>
        <v/>
      </c>
      <c r="Q119" s="55"/>
      <c r="R119" s="42" t="str">
        <f t="shared" si="14"/>
        <v/>
      </c>
      <c r="S119" s="42" t="str">
        <f t="shared" si="15"/>
        <v/>
      </c>
      <c r="T119" s="69" t="str">
        <f t="shared" si="16"/>
        <v/>
      </c>
    </row>
    <row r="120" spans="2:20" x14ac:dyDescent="0.2">
      <c r="B120" s="70"/>
      <c r="C120" s="24"/>
      <c r="D120" s="24"/>
      <c r="E120" s="38"/>
      <c r="F120" s="39"/>
      <c r="G120" s="39"/>
      <c r="H120" s="39"/>
      <c r="I120" s="40"/>
      <c r="J120" s="40"/>
      <c r="K120" s="39" t="str">
        <f t="shared" si="10"/>
        <v/>
      </c>
      <c r="L120" s="40" t="str">
        <f t="shared" si="11"/>
        <v/>
      </c>
      <c r="M120" s="40"/>
      <c r="N120" s="40" t="str">
        <f t="shared" si="12"/>
        <v/>
      </c>
      <c r="O120" s="40"/>
      <c r="P120" s="40" t="str">
        <f t="shared" si="13"/>
        <v/>
      </c>
      <c r="Q120" s="40"/>
      <c r="R120" s="40" t="str">
        <f t="shared" si="14"/>
        <v/>
      </c>
      <c r="S120" s="40" t="str">
        <f t="shared" si="15"/>
        <v/>
      </c>
      <c r="T120" s="71" t="str">
        <f t="shared" si="16"/>
        <v/>
      </c>
    </row>
    <row r="121" spans="2:20" x14ac:dyDescent="0.2">
      <c r="B121" s="68"/>
      <c r="C121" s="35"/>
      <c r="D121" s="35"/>
      <c r="E121" s="34"/>
      <c r="F121" s="36"/>
      <c r="G121" s="36"/>
      <c r="H121" s="36"/>
      <c r="I121" s="42"/>
      <c r="J121" s="42"/>
      <c r="K121" s="36" t="str">
        <f t="shared" si="10"/>
        <v/>
      </c>
      <c r="L121" s="42" t="str">
        <f t="shared" si="11"/>
        <v/>
      </c>
      <c r="M121" s="42"/>
      <c r="N121" s="55" t="str">
        <f t="shared" si="12"/>
        <v/>
      </c>
      <c r="O121" s="42"/>
      <c r="P121" s="55" t="str">
        <f t="shared" si="13"/>
        <v/>
      </c>
      <c r="Q121" s="55"/>
      <c r="R121" s="42" t="str">
        <f t="shared" si="14"/>
        <v/>
      </c>
      <c r="S121" s="42" t="str">
        <f t="shared" si="15"/>
        <v/>
      </c>
      <c r="T121" s="69" t="str">
        <f t="shared" si="16"/>
        <v/>
      </c>
    </row>
    <row r="122" spans="2:20" x14ac:dyDescent="0.2">
      <c r="B122" s="70"/>
      <c r="C122" s="24"/>
      <c r="D122" s="24"/>
      <c r="E122" s="38"/>
      <c r="F122" s="39"/>
      <c r="G122" s="39"/>
      <c r="H122" s="39"/>
      <c r="I122" s="40"/>
      <c r="J122" s="40"/>
      <c r="K122" s="39" t="str">
        <f t="shared" si="10"/>
        <v/>
      </c>
      <c r="L122" s="40" t="str">
        <f t="shared" si="11"/>
        <v/>
      </c>
      <c r="M122" s="40"/>
      <c r="N122" s="40" t="str">
        <f t="shared" si="12"/>
        <v/>
      </c>
      <c r="O122" s="40"/>
      <c r="P122" s="40" t="str">
        <f t="shared" si="13"/>
        <v/>
      </c>
      <c r="Q122" s="40"/>
      <c r="R122" s="40" t="str">
        <f t="shared" si="14"/>
        <v/>
      </c>
      <c r="S122" s="40" t="str">
        <f t="shared" si="15"/>
        <v/>
      </c>
      <c r="T122" s="71" t="str">
        <f t="shared" si="16"/>
        <v/>
      </c>
    </row>
    <row r="123" spans="2:20" x14ac:dyDescent="0.2">
      <c r="B123" s="68"/>
      <c r="C123" s="35"/>
      <c r="D123" s="35"/>
      <c r="E123" s="34"/>
      <c r="F123" s="36"/>
      <c r="G123" s="36"/>
      <c r="H123" s="36"/>
      <c r="I123" s="42"/>
      <c r="J123" s="42"/>
      <c r="K123" s="36" t="str">
        <f t="shared" si="10"/>
        <v/>
      </c>
      <c r="L123" s="42" t="str">
        <f t="shared" si="11"/>
        <v/>
      </c>
      <c r="M123" s="42"/>
      <c r="N123" s="55" t="str">
        <f t="shared" si="12"/>
        <v/>
      </c>
      <c r="O123" s="42"/>
      <c r="P123" s="55" t="str">
        <f t="shared" si="13"/>
        <v/>
      </c>
      <c r="Q123" s="55"/>
      <c r="R123" s="42" t="str">
        <f t="shared" si="14"/>
        <v/>
      </c>
      <c r="S123" s="42" t="str">
        <f t="shared" si="15"/>
        <v/>
      </c>
      <c r="T123" s="69" t="str">
        <f t="shared" si="16"/>
        <v/>
      </c>
    </row>
    <row r="124" spans="2:20" ht="13.5" thickBot="1" x14ac:dyDescent="0.25">
      <c r="B124" s="72"/>
      <c r="C124" s="73"/>
      <c r="D124" s="73"/>
      <c r="E124" s="74"/>
      <c r="F124" s="75"/>
      <c r="G124" s="75"/>
      <c r="H124" s="75"/>
      <c r="I124" s="76"/>
      <c r="J124" s="76"/>
      <c r="K124" s="75" t="str">
        <f t="shared" si="10"/>
        <v/>
      </c>
      <c r="L124" s="76" t="str">
        <f t="shared" si="11"/>
        <v/>
      </c>
      <c r="M124" s="76"/>
      <c r="N124" s="76" t="str">
        <f t="shared" si="12"/>
        <v/>
      </c>
      <c r="O124" s="76"/>
      <c r="P124" s="76" t="str">
        <f t="shared" si="13"/>
        <v/>
      </c>
      <c r="Q124" s="76"/>
      <c r="R124" s="76" t="str">
        <f t="shared" si="14"/>
        <v/>
      </c>
      <c r="S124" s="76" t="str">
        <f t="shared" si="15"/>
        <v/>
      </c>
      <c r="T124" s="77" t="str">
        <f t="shared" si="16"/>
        <v/>
      </c>
    </row>
    <row r="128" spans="2:20" ht="13.5" thickBot="1" x14ac:dyDescent="0.25"/>
    <row r="129" spans="1:25" x14ac:dyDescent="0.2">
      <c r="B129" s="58" t="s">
        <v>41</v>
      </c>
      <c r="C129" s="59"/>
      <c r="D129" s="59"/>
      <c r="E129" s="59"/>
      <c r="F129" s="59"/>
      <c r="G129" s="59"/>
      <c r="H129" s="59"/>
      <c r="I129" s="59"/>
      <c r="J129" s="60"/>
      <c r="K129" s="61" t="s">
        <v>38</v>
      </c>
      <c r="L129" s="59"/>
      <c r="M129" s="60"/>
      <c r="N129" s="62" t="s">
        <v>37</v>
      </c>
      <c r="O129" s="60"/>
      <c r="P129" s="59" t="s">
        <v>39</v>
      </c>
      <c r="Q129" s="59"/>
      <c r="R129" s="63" t="s">
        <v>14</v>
      </c>
      <c r="S129" s="64"/>
      <c r="T129" s="65"/>
    </row>
    <row r="130" spans="1:25" x14ac:dyDescent="0.2">
      <c r="B130" s="66" t="s">
        <v>0</v>
      </c>
      <c r="C130" s="29" t="s">
        <v>1</v>
      </c>
      <c r="D130" s="29" t="s">
        <v>55</v>
      </c>
      <c r="E130" s="30" t="s">
        <v>2</v>
      </c>
      <c r="F130" s="30" t="s">
        <v>3</v>
      </c>
      <c r="G130" s="29" t="s">
        <v>4</v>
      </c>
      <c r="H130" s="29" t="s">
        <v>5</v>
      </c>
      <c r="I130" s="29" t="s">
        <v>31</v>
      </c>
      <c r="J130" s="31" t="s">
        <v>30</v>
      </c>
      <c r="K130" s="54" t="s">
        <v>3</v>
      </c>
      <c r="L130" s="53" t="s">
        <v>13</v>
      </c>
      <c r="M130" s="31"/>
      <c r="N130" s="53" t="s">
        <v>13</v>
      </c>
      <c r="O130" s="31"/>
      <c r="P130" s="32" t="s">
        <v>13</v>
      </c>
      <c r="Q130" s="32"/>
      <c r="R130" s="33" t="s">
        <v>29</v>
      </c>
      <c r="S130" s="32" t="s">
        <v>50</v>
      </c>
      <c r="T130" s="67" t="s">
        <v>51</v>
      </c>
    </row>
    <row r="131" spans="1:25" x14ac:dyDescent="0.2">
      <c r="B131" s="68"/>
      <c r="C131" s="35"/>
      <c r="D131" s="35"/>
      <c r="E131" s="34"/>
      <c r="F131" s="36"/>
      <c r="G131" s="36"/>
      <c r="H131" s="36"/>
      <c r="I131" s="42"/>
      <c r="J131" s="42"/>
      <c r="K131" s="36" t="str">
        <f t="shared" ref="K131:K134" si="17">IF(F131&lt;&gt;"",IF(OR($F$9="Yes (Manual)",$F$9="Yes (Auto)"),F131-AVERAGE(F$131:F$134),F131),"")</f>
        <v/>
      </c>
      <c r="L131" s="42" t="str">
        <f t="shared" ref="L131:L134" si="18">IF(G131&lt;&gt;"",IF(OR($F$9="Yes (Manual)",$F$9="Yes (Auto)"),(G131*F131-AVERAGE(G$131:G$134)*AVERAGE(F$131:F$134))/AVERAGE(F$131:F$134),G131),"")</f>
        <v/>
      </c>
      <c r="M131" s="42"/>
      <c r="N131" s="55" t="str">
        <f t="shared" ref="N131:N134" si="19">IF(L131&lt;&gt;"",IF(OR($F$10="Yes (Manual)",$F$10="Yes (Auto)"),L131-K131*$I$24,L131),"")</f>
        <v/>
      </c>
      <c r="O131" s="42"/>
      <c r="P131" s="55" t="str">
        <f t="shared" ref="P131:P134" si="20">IF(N131&lt;&gt;"",IF(OR($F$11="Yes (Manual)",$F$11="Yes (Auto)"),N131-(B131-$B$29)*$J$24,N131),"")</f>
        <v/>
      </c>
      <c r="Q131" s="55"/>
      <c r="R131" s="42" t="str">
        <f t="shared" ref="R131:R134" si="21">IF(P131&lt;&gt;"",P131+$K$24,"")</f>
        <v/>
      </c>
      <c r="S131" s="42" t="str">
        <f t="shared" ref="S131:S134" si="22">IF(D131&lt;&gt;"",(F131*$F$24+$G$24)/D131,"")</f>
        <v/>
      </c>
      <c r="T131" s="69" t="str">
        <f t="shared" ref="T131:T134" si="23">IF(S131&lt;&gt;"",S131/12.0107*(1.00794+12.0107+(15.9994*3)),"")</f>
        <v/>
      </c>
    </row>
    <row r="132" spans="1:25" x14ac:dyDescent="0.2">
      <c r="B132" s="70"/>
      <c r="C132" s="24"/>
      <c r="D132" s="24"/>
      <c r="E132" s="38"/>
      <c r="F132" s="39"/>
      <c r="G132" s="39"/>
      <c r="H132" s="39"/>
      <c r="I132" s="40"/>
      <c r="J132" s="40"/>
      <c r="K132" s="39" t="str">
        <f t="shared" si="17"/>
        <v/>
      </c>
      <c r="L132" s="40" t="str">
        <f t="shared" si="18"/>
        <v/>
      </c>
      <c r="M132" s="40"/>
      <c r="N132" s="40" t="str">
        <f t="shared" si="19"/>
        <v/>
      </c>
      <c r="O132" s="40"/>
      <c r="P132" s="40" t="str">
        <f t="shared" si="20"/>
        <v/>
      </c>
      <c r="Q132" s="40"/>
      <c r="R132" s="40" t="str">
        <f t="shared" si="21"/>
        <v/>
      </c>
      <c r="S132" s="40" t="str">
        <f t="shared" si="22"/>
        <v/>
      </c>
      <c r="T132" s="71" t="str">
        <f t="shared" si="23"/>
        <v/>
      </c>
    </row>
    <row r="133" spans="1:25" x14ac:dyDescent="0.2">
      <c r="B133" s="68"/>
      <c r="C133" s="35"/>
      <c r="D133" s="35"/>
      <c r="E133" s="34"/>
      <c r="F133" s="36"/>
      <c r="G133" s="36"/>
      <c r="H133" s="36"/>
      <c r="I133" s="42"/>
      <c r="J133" s="42"/>
      <c r="K133" s="36" t="str">
        <f t="shared" si="17"/>
        <v/>
      </c>
      <c r="L133" s="42" t="str">
        <f t="shared" si="18"/>
        <v/>
      </c>
      <c r="M133" s="42"/>
      <c r="N133" s="55" t="str">
        <f t="shared" si="19"/>
        <v/>
      </c>
      <c r="O133" s="42"/>
      <c r="P133" s="55" t="str">
        <f t="shared" si="20"/>
        <v/>
      </c>
      <c r="Q133" s="55"/>
      <c r="R133" s="42" t="str">
        <f t="shared" si="21"/>
        <v/>
      </c>
      <c r="S133" s="42" t="str">
        <f t="shared" si="22"/>
        <v/>
      </c>
      <c r="T133" s="69" t="str">
        <f t="shared" si="23"/>
        <v/>
      </c>
    </row>
    <row r="134" spans="1:25" ht="13.5" thickBot="1" x14ac:dyDescent="0.25">
      <c r="A134" s="28"/>
      <c r="B134" s="72"/>
      <c r="C134" s="73"/>
      <c r="D134" s="73"/>
      <c r="E134" s="74"/>
      <c r="F134" s="75"/>
      <c r="G134" s="75"/>
      <c r="H134" s="75"/>
      <c r="I134" s="76"/>
      <c r="J134" s="76"/>
      <c r="K134" s="75" t="str">
        <f t="shared" si="17"/>
        <v/>
      </c>
      <c r="L134" s="76" t="str">
        <f t="shared" si="18"/>
        <v/>
      </c>
      <c r="M134" s="76"/>
      <c r="N134" s="76" t="str">
        <f t="shared" si="19"/>
        <v/>
      </c>
      <c r="O134" s="76"/>
      <c r="P134" s="76" t="str">
        <f t="shared" si="20"/>
        <v/>
      </c>
      <c r="Q134" s="76"/>
      <c r="R134" s="76" t="str">
        <f t="shared" si="21"/>
        <v/>
      </c>
      <c r="S134" s="76" t="str">
        <f t="shared" si="22"/>
        <v/>
      </c>
      <c r="T134" s="77" t="str">
        <f t="shared" si="23"/>
        <v/>
      </c>
    </row>
    <row r="135" spans="1:25" s="37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1"/>
      <c r="X135" s="41"/>
      <c r="Y135" s="41"/>
    </row>
    <row r="136" spans="1:25" s="37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8" t="s">
        <v>53</v>
      </c>
      <c r="C139" s="59"/>
      <c r="D139" s="59"/>
      <c r="E139" s="59"/>
      <c r="F139" s="59"/>
      <c r="G139" s="59"/>
      <c r="H139" s="59"/>
      <c r="I139" s="59"/>
      <c r="J139" s="60"/>
      <c r="K139" s="61" t="s">
        <v>38</v>
      </c>
      <c r="L139" s="59"/>
      <c r="M139" s="60"/>
      <c r="N139" s="62" t="s">
        <v>37</v>
      </c>
      <c r="O139" s="60"/>
      <c r="P139" s="59" t="s">
        <v>39</v>
      </c>
      <c r="Q139" s="59"/>
      <c r="R139" s="63" t="s">
        <v>14</v>
      </c>
      <c r="S139" s="64"/>
      <c r="T139" s="65"/>
    </row>
    <row r="140" spans="1:25" x14ac:dyDescent="0.2">
      <c r="B140" s="66" t="s">
        <v>0</v>
      </c>
      <c r="C140" s="29" t="s">
        <v>1</v>
      </c>
      <c r="D140" s="29" t="s">
        <v>55</v>
      </c>
      <c r="E140" s="30" t="s">
        <v>2</v>
      </c>
      <c r="F140" s="30" t="s">
        <v>3</v>
      </c>
      <c r="G140" s="29" t="s">
        <v>4</v>
      </c>
      <c r="H140" s="29" t="s">
        <v>5</v>
      </c>
      <c r="I140" s="29" t="s">
        <v>31</v>
      </c>
      <c r="J140" s="31" t="s">
        <v>30</v>
      </c>
      <c r="K140" s="54" t="s">
        <v>3</v>
      </c>
      <c r="L140" s="53" t="s">
        <v>13</v>
      </c>
      <c r="M140" s="31"/>
      <c r="N140" s="53" t="s">
        <v>13</v>
      </c>
      <c r="O140" s="31"/>
      <c r="P140" s="32" t="s">
        <v>13</v>
      </c>
      <c r="Q140" s="32"/>
      <c r="R140" s="33" t="s">
        <v>29</v>
      </c>
      <c r="S140" s="32" t="s">
        <v>50</v>
      </c>
      <c r="T140" s="67" t="s">
        <v>51</v>
      </c>
    </row>
    <row r="141" spans="1:25" x14ac:dyDescent="0.2">
      <c r="B141" s="68">
        <v>5</v>
      </c>
      <c r="C141" s="35" t="s">
        <v>69</v>
      </c>
      <c r="D141" s="35">
        <v>0.4</v>
      </c>
      <c r="E141" s="34">
        <v>470</v>
      </c>
      <c r="F141" s="36">
        <v>2.3109999999999999</v>
      </c>
      <c r="G141" s="36">
        <v>-12.5715</v>
      </c>
      <c r="H141" s="36">
        <v>27.3065</v>
      </c>
      <c r="I141" s="42">
        <v>4.7376154339498801E-2</v>
      </c>
      <c r="J141" s="42">
        <v>7.707463914933492E-2</v>
      </c>
      <c r="K141" s="36">
        <f t="shared" ref="K141:K182" si="24">IF(F141&lt;&gt;"",IF(OR($F$9="Yes (Manual)",$F$9="Yes (Auto)"),F141-AVERAGE(F$131:F$134),F141),"")</f>
        <v>2.3109999999999999</v>
      </c>
      <c r="L141" s="42">
        <f t="shared" ref="L141:L182" si="25">IF(G141&lt;&gt;"",IF(OR($F$9="Yes (Manual)",$F$9="Yes (Auto)"),(G141*F141-AVERAGE(G$131:G$134)*AVERAGE(F$131:F$134))/AVERAGE(F$131:F$134),G141),"")</f>
        <v>-12.5715</v>
      </c>
      <c r="M141" s="42"/>
      <c r="N141" s="55">
        <f t="shared" ref="N141:N182" si="26">IF(L141&lt;&gt;"",IF(OR($F$10="Yes (Manual)",$F$10="Yes (Auto)"),L141-K141*$I$24,L141),"")</f>
        <v>-12.178580461992189</v>
      </c>
      <c r="O141" s="42"/>
      <c r="P141" s="55">
        <f t="shared" ref="P141:P182" si="27">IF(N141&lt;&gt;"",IF(OR($F$11="Yes (Manual)",$F$11="Yes (Auto)"),N141-(B141-$B$29)*$J$24,N141),"")</f>
        <v>-11.065222956680206</v>
      </c>
      <c r="Q141" s="55"/>
      <c r="R141" s="42">
        <f t="shared" ref="R141:R182" si="28">IF(P141&lt;&gt;"",P141+$K$24,"")</f>
        <v>-18.333983512249382</v>
      </c>
      <c r="S141" s="42">
        <f t="shared" ref="S141:S186" si="29">IF(D141&lt;&gt;"",(F141*$F$24+$G$24)/D141,"")</f>
        <v>14.526882904759209</v>
      </c>
      <c r="T141" s="69">
        <f t="shared" ref="T141:T182" si="30">IF(S141&lt;&gt;"",S141/12.0107*(1.00794+12.0107+(15.9994*3)),"")</f>
        <v>73.799569542027342</v>
      </c>
    </row>
    <row r="142" spans="1:25" x14ac:dyDescent="0.2">
      <c r="B142" s="70"/>
      <c r="C142" s="24"/>
      <c r="D142" s="24"/>
      <c r="E142" s="38"/>
      <c r="F142" s="39"/>
      <c r="G142" s="39"/>
      <c r="H142" s="39"/>
      <c r="I142" s="40"/>
      <c r="J142" s="40"/>
      <c r="K142" s="39" t="str">
        <f t="shared" si="24"/>
        <v/>
      </c>
      <c r="L142" s="40" t="str">
        <f t="shared" si="25"/>
        <v/>
      </c>
      <c r="M142" s="40"/>
      <c r="N142" s="40" t="str">
        <f t="shared" si="26"/>
        <v/>
      </c>
      <c r="O142" s="40"/>
      <c r="P142" s="40" t="str">
        <f t="shared" si="27"/>
        <v/>
      </c>
      <c r="Q142" s="40"/>
      <c r="R142" s="40" t="str">
        <f t="shared" si="28"/>
        <v/>
      </c>
      <c r="S142" s="40" t="str">
        <f t="shared" si="29"/>
        <v/>
      </c>
      <c r="T142" s="71" t="str">
        <f t="shared" si="30"/>
        <v/>
      </c>
    </row>
    <row r="143" spans="1:25" x14ac:dyDescent="0.2">
      <c r="B143" s="68"/>
      <c r="C143" s="35"/>
      <c r="D143" s="35"/>
      <c r="E143" s="34"/>
      <c r="F143" s="36"/>
      <c r="G143" s="36"/>
      <c r="H143" s="36"/>
      <c r="I143" s="42"/>
      <c r="J143" s="42"/>
      <c r="K143" s="36" t="str">
        <f t="shared" si="24"/>
        <v/>
      </c>
      <c r="L143" s="42" t="str">
        <f t="shared" si="25"/>
        <v/>
      </c>
      <c r="M143" s="42"/>
      <c r="N143" s="55" t="str">
        <f t="shared" si="26"/>
        <v/>
      </c>
      <c r="O143" s="42"/>
      <c r="P143" s="55" t="str">
        <f t="shared" si="27"/>
        <v/>
      </c>
      <c r="Q143" s="55"/>
      <c r="R143" s="42" t="str">
        <f t="shared" si="28"/>
        <v/>
      </c>
      <c r="S143" s="42" t="str">
        <f t="shared" si="29"/>
        <v/>
      </c>
      <c r="T143" s="69" t="str">
        <f t="shared" si="30"/>
        <v/>
      </c>
    </row>
    <row r="144" spans="1:25" x14ac:dyDescent="0.2">
      <c r="B144" s="70"/>
      <c r="C144" s="24"/>
      <c r="D144" s="24"/>
      <c r="E144" s="38"/>
      <c r="F144" s="39"/>
      <c r="G144" s="39"/>
      <c r="H144" s="39"/>
      <c r="I144" s="40"/>
      <c r="J144" s="40"/>
      <c r="K144" s="39" t="str">
        <f t="shared" si="24"/>
        <v/>
      </c>
      <c r="L144" s="40" t="str">
        <f t="shared" si="25"/>
        <v/>
      </c>
      <c r="M144" s="40"/>
      <c r="N144" s="40" t="str">
        <f t="shared" si="26"/>
        <v/>
      </c>
      <c r="O144" s="40"/>
      <c r="P144" s="40" t="str">
        <f t="shared" si="27"/>
        <v/>
      </c>
      <c r="Q144" s="40"/>
      <c r="R144" s="40" t="str">
        <f t="shared" si="28"/>
        <v/>
      </c>
      <c r="S144" s="40" t="str">
        <f t="shared" si="29"/>
        <v/>
      </c>
      <c r="T144" s="71" t="str">
        <f t="shared" si="30"/>
        <v/>
      </c>
    </row>
    <row r="145" spans="2:20" x14ac:dyDescent="0.2">
      <c r="B145" s="68"/>
      <c r="C145" s="35"/>
      <c r="D145" s="35"/>
      <c r="E145" s="34"/>
      <c r="F145" s="36"/>
      <c r="G145" s="36"/>
      <c r="H145" s="36"/>
      <c r="I145" s="42"/>
      <c r="J145" s="42"/>
      <c r="K145" s="36" t="str">
        <f t="shared" si="24"/>
        <v/>
      </c>
      <c r="L145" s="42" t="str">
        <f t="shared" si="25"/>
        <v/>
      </c>
      <c r="M145" s="42"/>
      <c r="N145" s="55" t="str">
        <f t="shared" si="26"/>
        <v/>
      </c>
      <c r="O145" s="42"/>
      <c r="P145" s="55" t="str">
        <f t="shared" si="27"/>
        <v/>
      </c>
      <c r="Q145" s="55"/>
      <c r="R145" s="42" t="str">
        <f t="shared" si="28"/>
        <v/>
      </c>
      <c r="S145" s="42" t="str">
        <f t="shared" si="29"/>
        <v/>
      </c>
      <c r="T145" s="69" t="str">
        <f t="shared" si="30"/>
        <v/>
      </c>
    </row>
    <row r="146" spans="2:20" ht="13.5" thickBot="1" x14ac:dyDescent="0.25">
      <c r="B146" s="72"/>
      <c r="C146" s="73"/>
      <c r="D146" s="73"/>
      <c r="E146" s="74"/>
      <c r="F146" s="75"/>
      <c r="G146" s="75"/>
      <c r="H146" s="75"/>
      <c r="I146" s="76"/>
      <c r="J146" s="76"/>
      <c r="K146" s="75" t="str">
        <f t="shared" si="24"/>
        <v/>
      </c>
      <c r="L146" s="76" t="str">
        <f t="shared" si="25"/>
        <v/>
      </c>
      <c r="M146" s="76"/>
      <c r="N146" s="76" t="str">
        <f t="shared" si="26"/>
        <v/>
      </c>
      <c r="O146" s="76"/>
      <c r="P146" s="76" t="str">
        <f t="shared" si="27"/>
        <v/>
      </c>
      <c r="Q146" s="76"/>
      <c r="R146" s="76" t="str">
        <f t="shared" si="28"/>
        <v/>
      </c>
      <c r="S146" s="76" t="str">
        <f t="shared" si="29"/>
        <v/>
      </c>
      <c r="T146" s="77" t="str">
        <f t="shared" si="30"/>
        <v/>
      </c>
    </row>
    <row r="147" spans="2:20" x14ac:dyDescent="0.2">
      <c r="B147" s="78">
        <v>7</v>
      </c>
      <c r="C147" s="79" t="s">
        <v>71</v>
      </c>
      <c r="D147" s="79">
        <v>0.4</v>
      </c>
      <c r="E147" s="80">
        <v>1426</v>
      </c>
      <c r="F147" s="81">
        <v>6.9710000000000001</v>
      </c>
      <c r="G147" s="81">
        <v>-15.531000000000001</v>
      </c>
      <c r="H147" s="81">
        <v>27.398499999999999</v>
      </c>
      <c r="I147" s="82">
        <v>3.6769552621700188E-2</v>
      </c>
      <c r="J147" s="82">
        <v>9.192388155426303E-3</v>
      </c>
      <c r="K147" s="81">
        <f t="shared" si="24"/>
        <v>6.9710000000000001</v>
      </c>
      <c r="L147" s="82">
        <f t="shared" si="25"/>
        <v>-15.531000000000001</v>
      </c>
      <c r="M147" s="82"/>
      <c r="N147" s="82">
        <f t="shared" si="26"/>
        <v>-14.345780571418238</v>
      </c>
      <c r="O147" s="82"/>
      <c r="P147" s="82">
        <f t="shared" si="27"/>
        <v>-12.675744313450265</v>
      </c>
      <c r="Q147" s="82"/>
      <c r="R147" s="82">
        <f t="shared" si="28"/>
        <v>-19.94450486901944</v>
      </c>
      <c r="S147" s="82">
        <f t="shared" si="29"/>
        <v>33.622336987732183</v>
      </c>
      <c r="T147" s="83">
        <f t="shared" si="30"/>
        <v>170.80842552112171</v>
      </c>
    </row>
    <row r="148" spans="2:20" x14ac:dyDescent="0.2">
      <c r="B148" s="70"/>
      <c r="C148" s="24"/>
      <c r="D148" s="24"/>
      <c r="E148" s="38"/>
      <c r="F148" s="39"/>
      <c r="G148" s="39"/>
      <c r="H148" s="39"/>
      <c r="I148" s="40"/>
      <c r="J148" s="40"/>
      <c r="K148" s="39" t="str">
        <f t="shared" si="24"/>
        <v/>
      </c>
      <c r="L148" s="40" t="str">
        <f t="shared" si="25"/>
        <v/>
      </c>
      <c r="M148" s="40"/>
      <c r="N148" s="40" t="str">
        <f t="shared" si="26"/>
        <v/>
      </c>
      <c r="O148" s="40"/>
      <c r="P148" s="40" t="str">
        <f t="shared" si="27"/>
        <v/>
      </c>
      <c r="Q148" s="40"/>
      <c r="R148" s="40" t="str">
        <f t="shared" si="28"/>
        <v/>
      </c>
      <c r="S148" s="40" t="str">
        <f t="shared" si="29"/>
        <v/>
      </c>
      <c r="T148" s="71" t="str">
        <f t="shared" si="30"/>
        <v/>
      </c>
    </row>
    <row r="149" spans="2:20" x14ac:dyDescent="0.2">
      <c r="B149" s="68"/>
      <c r="C149" s="35"/>
      <c r="D149" s="35"/>
      <c r="E149" s="34"/>
      <c r="F149" s="36"/>
      <c r="G149" s="36"/>
      <c r="H149" s="36"/>
      <c r="I149" s="42"/>
      <c r="J149" s="42"/>
      <c r="K149" s="36" t="str">
        <f t="shared" si="24"/>
        <v/>
      </c>
      <c r="L149" s="42" t="str">
        <f t="shared" si="25"/>
        <v/>
      </c>
      <c r="M149" s="42"/>
      <c r="N149" s="55" t="str">
        <f t="shared" si="26"/>
        <v/>
      </c>
      <c r="O149" s="42"/>
      <c r="P149" s="55" t="str">
        <f t="shared" si="27"/>
        <v/>
      </c>
      <c r="Q149" s="55"/>
      <c r="R149" s="42" t="str">
        <f t="shared" si="28"/>
        <v/>
      </c>
      <c r="S149" s="42" t="str">
        <f t="shared" si="29"/>
        <v/>
      </c>
      <c r="T149" s="69" t="str">
        <f t="shared" si="30"/>
        <v/>
      </c>
    </row>
    <row r="150" spans="2:20" x14ac:dyDescent="0.2">
      <c r="B150" s="70"/>
      <c r="C150" s="24"/>
      <c r="D150" s="24"/>
      <c r="E150" s="38"/>
      <c r="F150" s="39"/>
      <c r="G150" s="39"/>
      <c r="H150" s="39"/>
      <c r="I150" s="40"/>
      <c r="J150" s="40"/>
      <c r="K150" s="39" t="str">
        <f t="shared" si="24"/>
        <v/>
      </c>
      <c r="L150" s="40" t="str">
        <f t="shared" si="25"/>
        <v/>
      </c>
      <c r="M150" s="40"/>
      <c r="N150" s="40" t="str">
        <f t="shared" si="26"/>
        <v/>
      </c>
      <c r="O150" s="40"/>
      <c r="P150" s="40" t="str">
        <f t="shared" si="27"/>
        <v/>
      </c>
      <c r="Q150" s="40"/>
      <c r="R150" s="40" t="str">
        <f t="shared" si="28"/>
        <v/>
      </c>
      <c r="S150" s="40" t="str">
        <f t="shared" si="29"/>
        <v/>
      </c>
      <c r="T150" s="71" t="str">
        <f t="shared" si="30"/>
        <v/>
      </c>
    </row>
    <row r="151" spans="2:20" x14ac:dyDescent="0.2">
      <c r="B151" s="68"/>
      <c r="C151" s="35"/>
      <c r="D151" s="35"/>
      <c r="E151" s="34"/>
      <c r="F151" s="36"/>
      <c r="G151" s="36"/>
      <c r="H151" s="36"/>
      <c r="I151" s="42"/>
      <c r="J151" s="42"/>
      <c r="K151" s="36" t="str">
        <f t="shared" si="24"/>
        <v/>
      </c>
      <c r="L151" s="42" t="str">
        <f t="shared" si="25"/>
        <v/>
      </c>
      <c r="M151" s="42"/>
      <c r="N151" s="55" t="str">
        <f t="shared" si="26"/>
        <v/>
      </c>
      <c r="O151" s="42"/>
      <c r="P151" s="55" t="str">
        <f t="shared" si="27"/>
        <v/>
      </c>
      <c r="Q151" s="55"/>
      <c r="R151" s="42" t="str">
        <f t="shared" si="28"/>
        <v/>
      </c>
      <c r="S151" s="42" t="str">
        <f t="shared" si="29"/>
        <v/>
      </c>
      <c r="T151" s="69" t="str">
        <f t="shared" si="30"/>
        <v/>
      </c>
    </row>
    <row r="152" spans="2:20" x14ac:dyDescent="0.2">
      <c r="B152" s="70"/>
      <c r="C152" s="24"/>
      <c r="D152" s="24"/>
      <c r="E152" s="38"/>
      <c r="F152" s="39"/>
      <c r="G152" s="39"/>
      <c r="H152" s="39"/>
      <c r="I152" s="40"/>
      <c r="J152" s="40"/>
      <c r="K152" s="39" t="str">
        <f t="shared" si="24"/>
        <v/>
      </c>
      <c r="L152" s="40" t="str">
        <f t="shared" si="25"/>
        <v/>
      </c>
      <c r="M152" s="40"/>
      <c r="N152" s="40" t="str">
        <f t="shared" si="26"/>
        <v/>
      </c>
      <c r="O152" s="40"/>
      <c r="P152" s="40" t="str">
        <f t="shared" si="27"/>
        <v/>
      </c>
      <c r="Q152" s="40"/>
      <c r="R152" s="40" t="str">
        <f t="shared" si="28"/>
        <v/>
      </c>
      <c r="S152" s="40" t="str">
        <f t="shared" si="29"/>
        <v/>
      </c>
      <c r="T152" s="71" t="str">
        <f t="shared" si="30"/>
        <v/>
      </c>
    </row>
    <row r="153" spans="2:20" x14ac:dyDescent="0.2">
      <c r="B153" s="68"/>
      <c r="C153" s="35"/>
      <c r="D153" s="35"/>
      <c r="E153" s="34"/>
      <c r="F153" s="36"/>
      <c r="G153" s="36"/>
      <c r="H153" s="36"/>
      <c r="I153" s="42"/>
      <c r="J153" s="42"/>
      <c r="K153" s="36" t="str">
        <f t="shared" si="24"/>
        <v/>
      </c>
      <c r="L153" s="42" t="str">
        <f t="shared" si="25"/>
        <v/>
      </c>
      <c r="M153" s="42"/>
      <c r="N153" s="55" t="str">
        <f t="shared" si="26"/>
        <v/>
      </c>
      <c r="O153" s="42"/>
      <c r="P153" s="55" t="str">
        <f t="shared" si="27"/>
        <v/>
      </c>
      <c r="Q153" s="55"/>
      <c r="R153" s="42" t="str">
        <f t="shared" si="28"/>
        <v/>
      </c>
      <c r="S153" s="42" t="str">
        <f t="shared" si="29"/>
        <v/>
      </c>
      <c r="T153" s="69" t="str">
        <f t="shared" si="30"/>
        <v/>
      </c>
    </row>
    <row r="154" spans="2:20" x14ac:dyDescent="0.2">
      <c r="B154" s="70"/>
      <c r="C154" s="24"/>
      <c r="D154" s="24"/>
      <c r="E154" s="38"/>
      <c r="F154" s="39"/>
      <c r="G154" s="39"/>
      <c r="H154" s="39"/>
      <c r="I154" s="40"/>
      <c r="J154" s="40"/>
      <c r="K154" s="39" t="str">
        <f t="shared" si="24"/>
        <v/>
      </c>
      <c r="L154" s="40" t="str">
        <f t="shared" si="25"/>
        <v/>
      </c>
      <c r="M154" s="40"/>
      <c r="N154" s="40" t="str">
        <f t="shared" si="26"/>
        <v/>
      </c>
      <c r="O154" s="40"/>
      <c r="P154" s="40" t="str">
        <f t="shared" si="27"/>
        <v/>
      </c>
      <c r="Q154" s="40"/>
      <c r="R154" s="40" t="str">
        <f t="shared" si="28"/>
        <v/>
      </c>
      <c r="S154" s="40" t="str">
        <f t="shared" si="29"/>
        <v/>
      </c>
      <c r="T154" s="71" t="str">
        <f t="shared" si="30"/>
        <v/>
      </c>
    </row>
    <row r="155" spans="2:20" x14ac:dyDescent="0.2">
      <c r="B155" s="68"/>
      <c r="C155" s="35"/>
      <c r="D155" s="35"/>
      <c r="E155" s="34"/>
      <c r="F155" s="36"/>
      <c r="G155" s="36"/>
      <c r="H155" s="36"/>
      <c r="I155" s="42"/>
      <c r="J155" s="42"/>
      <c r="K155" s="36" t="str">
        <f t="shared" si="24"/>
        <v/>
      </c>
      <c r="L155" s="42" t="str">
        <f t="shared" si="25"/>
        <v/>
      </c>
      <c r="M155" s="42"/>
      <c r="N155" s="55" t="str">
        <f t="shared" si="26"/>
        <v/>
      </c>
      <c r="O155" s="42"/>
      <c r="P155" s="55" t="str">
        <f t="shared" si="27"/>
        <v/>
      </c>
      <c r="Q155" s="55"/>
      <c r="R155" s="42" t="str">
        <f t="shared" si="28"/>
        <v/>
      </c>
      <c r="S155" s="42" t="str">
        <f t="shared" si="29"/>
        <v/>
      </c>
      <c r="T155" s="69" t="str">
        <f t="shared" si="30"/>
        <v/>
      </c>
    </row>
    <row r="156" spans="2:20" x14ac:dyDescent="0.2">
      <c r="B156" s="70"/>
      <c r="C156" s="24"/>
      <c r="D156" s="24"/>
      <c r="E156" s="38"/>
      <c r="F156" s="39"/>
      <c r="G156" s="39"/>
      <c r="H156" s="39"/>
      <c r="I156" s="40"/>
      <c r="J156" s="40"/>
      <c r="K156" s="39" t="str">
        <f t="shared" si="24"/>
        <v/>
      </c>
      <c r="L156" s="40" t="str">
        <f t="shared" si="25"/>
        <v/>
      </c>
      <c r="M156" s="40"/>
      <c r="N156" s="40" t="str">
        <f t="shared" si="26"/>
        <v/>
      </c>
      <c r="O156" s="40"/>
      <c r="P156" s="40" t="str">
        <f t="shared" si="27"/>
        <v/>
      </c>
      <c r="Q156" s="40"/>
      <c r="R156" s="40" t="str">
        <f t="shared" si="28"/>
        <v/>
      </c>
      <c r="S156" s="40" t="str">
        <f t="shared" si="29"/>
        <v/>
      </c>
      <c r="T156" s="71" t="str">
        <f t="shared" si="30"/>
        <v/>
      </c>
    </row>
    <row r="157" spans="2:20" x14ac:dyDescent="0.2">
      <c r="B157" s="68"/>
      <c r="C157" s="35"/>
      <c r="D157" s="35"/>
      <c r="E157" s="34"/>
      <c r="F157" s="36"/>
      <c r="G157" s="36"/>
      <c r="H157" s="36"/>
      <c r="I157" s="42"/>
      <c r="J157" s="42"/>
      <c r="K157" s="36" t="str">
        <f t="shared" si="24"/>
        <v/>
      </c>
      <c r="L157" s="42" t="str">
        <f t="shared" si="25"/>
        <v/>
      </c>
      <c r="M157" s="42"/>
      <c r="N157" s="55" t="str">
        <f t="shared" si="26"/>
        <v/>
      </c>
      <c r="O157" s="42"/>
      <c r="P157" s="55" t="str">
        <f t="shared" si="27"/>
        <v/>
      </c>
      <c r="Q157" s="55"/>
      <c r="R157" s="42" t="str">
        <f t="shared" si="28"/>
        <v/>
      </c>
      <c r="S157" s="42" t="str">
        <f t="shared" si="29"/>
        <v/>
      </c>
      <c r="T157" s="69" t="str">
        <f t="shared" si="30"/>
        <v/>
      </c>
    </row>
    <row r="158" spans="2:20" x14ac:dyDescent="0.2">
      <c r="B158" s="70"/>
      <c r="C158" s="24"/>
      <c r="D158" s="24"/>
      <c r="E158" s="38"/>
      <c r="F158" s="39"/>
      <c r="G158" s="39"/>
      <c r="H158" s="39"/>
      <c r="I158" s="40"/>
      <c r="J158" s="40"/>
      <c r="K158" s="39" t="str">
        <f t="shared" si="24"/>
        <v/>
      </c>
      <c r="L158" s="40" t="str">
        <f t="shared" si="25"/>
        <v/>
      </c>
      <c r="M158" s="40"/>
      <c r="N158" s="40" t="str">
        <f t="shared" si="26"/>
        <v/>
      </c>
      <c r="O158" s="40"/>
      <c r="P158" s="40" t="str">
        <f t="shared" si="27"/>
        <v/>
      </c>
      <c r="Q158" s="40"/>
      <c r="R158" s="40" t="str">
        <f t="shared" si="28"/>
        <v/>
      </c>
      <c r="S158" s="40" t="str">
        <f t="shared" si="29"/>
        <v/>
      </c>
      <c r="T158" s="71" t="str">
        <f t="shared" si="30"/>
        <v/>
      </c>
    </row>
    <row r="159" spans="2:20" x14ac:dyDescent="0.2">
      <c r="B159" s="68"/>
      <c r="C159" s="35"/>
      <c r="D159" s="35"/>
      <c r="E159" s="34"/>
      <c r="F159" s="36"/>
      <c r="G159" s="36"/>
      <c r="H159" s="36"/>
      <c r="I159" s="42"/>
      <c r="J159" s="42"/>
      <c r="K159" s="36" t="str">
        <f t="shared" si="24"/>
        <v/>
      </c>
      <c r="L159" s="42" t="str">
        <f t="shared" si="25"/>
        <v/>
      </c>
      <c r="M159" s="42"/>
      <c r="N159" s="55" t="str">
        <f t="shared" si="26"/>
        <v/>
      </c>
      <c r="O159" s="42"/>
      <c r="P159" s="55" t="str">
        <f t="shared" si="27"/>
        <v/>
      </c>
      <c r="Q159" s="55"/>
      <c r="R159" s="42" t="str">
        <f t="shared" si="28"/>
        <v/>
      </c>
      <c r="S159" s="42" t="str">
        <f t="shared" si="29"/>
        <v/>
      </c>
      <c r="T159" s="69" t="str">
        <f t="shared" si="30"/>
        <v/>
      </c>
    </row>
    <row r="160" spans="2:20" x14ac:dyDescent="0.2">
      <c r="B160" s="70"/>
      <c r="C160" s="24"/>
      <c r="D160" s="24"/>
      <c r="E160" s="38"/>
      <c r="F160" s="39"/>
      <c r="G160" s="39"/>
      <c r="H160" s="39"/>
      <c r="I160" s="40"/>
      <c r="J160" s="40"/>
      <c r="K160" s="39" t="str">
        <f t="shared" si="24"/>
        <v/>
      </c>
      <c r="L160" s="40" t="str">
        <f t="shared" si="25"/>
        <v/>
      </c>
      <c r="M160" s="40"/>
      <c r="N160" s="40" t="str">
        <f t="shared" si="26"/>
        <v/>
      </c>
      <c r="O160" s="40"/>
      <c r="P160" s="40" t="str">
        <f t="shared" si="27"/>
        <v/>
      </c>
      <c r="Q160" s="40"/>
      <c r="R160" s="40" t="str">
        <f t="shared" si="28"/>
        <v/>
      </c>
      <c r="S160" s="40" t="str">
        <f t="shared" si="29"/>
        <v/>
      </c>
      <c r="T160" s="71" t="str">
        <f t="shared" si="30"/>
        <v/>
      </c>
    </row>
    <row r="161" spans="2:20" x14ac:dyDescent="0.2">
      <c r="B161" s="68"/>
      <c r="C161" s="35"/>
      <c r="D161" s="35"/>
      <c r="E161" s="34"/>
      <c r="F161" s="36"/>
      <c r="G161" s="36"/>
      <c r="H161" s="36"/>
      <c r="I161" s="42"/>
      <c r="J161" s="42"/>
      <c r="K161" s="36" t="str">
        <f t="shared" si="24"/>
        <v/>
      </c>
      <c r="L161" s="42" t="str">
        <f t="shared" si="25"/>
        <v/>
      </c>
      <c r="M161" s="42"/>
      <c r="N161" s="55" t="str">
        <f t="shared" si="26"/>
        <v/>
      </c>
      <c r="O161" s="42"/>
      <c r="P161" s="55" t="str">
        <f t="shared" si="27"/>
        <v/>
      </c>
      <c r="Q161" s="55"/>
      <c r="R161" s="42" t="str">
        <f t="shared" si="28"/>
        <v/>
      </c>
      <c r="S161" s="42" t="str">
        <f t="shared" si="29"/>
        <v/>
      </c>
      <c r="T161" s="69" t="str">
        <f t="shared" si="30"/>
        <v/>
      </c>
    </row>
    <row r="162" spans="2:20" ht="13.5" thickBot="1" x14ac:dyDescent="0.25">
      <c r="B162" s="72"/>
      <c r="C162" s="73"/>
      <c r="D162" s="73"/>
      <c r="E162" s="74"/>
      <c r="F162" s="75"/>
      <c r="G162" s="75"/>
      <c r="H162" s="75"/>
      <c r="I162" s="76"/>
      <c r="J162" s="76"/>
      <c r="K162" s="75" t="str">
        <f t="shared" si="24"/>
        <v/>
      </c>
      <c r="L162" s="76" t="str">
        <f t="shared" si="25"/>
        <v/>
      </c>
      <c r="M162" s="76"/>
      <c r="N162" s="76" t="str">
        <f t="shared" si="26"/>
        <v/>
      </c>
      <c r="O162" s="76"/>
      <c r="P162" s="76" t="str">
        <f t="shared" si="27"/>
        <v/>
      </c>
      <c r="Q162" s="76"/>
      <c r="R162" s="76" t="str">
        <f t="shared" si="28"/>
        <v/>
      </c>
      <c r="S162" s="76" t="str">
        <f t="shared" si="29"/>
        <v/>
      </c>
      <c r="T162" s="77" t="str">
        <f t="shared" si="30"/>
        <v/>
      </c>
    </row>
    <row r="163" spans="2:20" x14ac:dyDescent="0.2">
      <c r="B163" s="78">
        <v>8</v>
      </c>
      <c r="C163" s="79" t="s">
        <v>72</v>
      </c>
      <c r="D163" s="79">
        <v>0.4</v>
      </c>
      <c r="E163" s="80">
        <v>1126</v>
      </c>
      <c r="F163" s="81">
        <v>5.5449999999999999</v>
      </c>
      <c r="G163" s="81">
        <v>-16.974499999999999</v>
      </c>
      <c r="H163" s="81">
        <v>27.557000000000002</v>
      </c>
      <c r="I163" s="82">
        <v>3.8890872965259914E-2</v>
      </c>
      <c r="J163" s="82">
        <v>7.0710678118653253E-2</v>
      </c>
      <c r="K163" s="81">
        <f t="shared" si="24"/>
        <v>5.5449999999999999</v>
      </c>
      <c r="L163" s="82">
        <f t="shared" si="25"/>
        <v>-16.974499999999999</v>
      </c>
      <c r="M163" s="82"/>
      <c r="N163" s="82">
        <f t="shared" si="26"/>
        <v>-16.031731138791297</v>
      </c>
      <c r="O163" s="82"/>
      <c r="P163" s="82">
        <f t="shared" si="27"/>
        <v>-14.083355504495328</v>
      </c>
      <c r="Q163" s="82"/>
      <c r="R163" s="82">
        <f t="shared" si="28"/>
        <v>-21.352116060064503</v>
      </c>
      <c r="S163" s="82">
        <f t="shared" si="29"/>
        <v>27.778964128865347</v>
      </c>
      <c r="T163" s="83">
        <f t="shared" si="30"/>
        <v>141.1228828974761</v>
      </c>
    </row>
    <row r="164" spans="2:20" x14ac:dyDescent="0.2">
      <c r="B164" s="70"/>
      <c r="C164" s="24"/>
      <c r="D164" s="24"/>
      <c r="E164" s="38"/>
      <c r="F164" s="39"/>
      <c r="G164" s="39"/>
      <c r="H164" s="39"/>
      <c r="I164" s="40"/>
      <c r="J164" s="40"/>
      <c r="K164" s="39" t="str">
        <f t="shared" si="24"/>
        <v/>
      </c>
      <c r="L164" s="40" t="str">
        <f t="shared" si="25"/>
        <v/>
      </c>
      <c r="M164" s="40"/>
      <c r="N164" s="40" t="str">
        <f t="shared" si="26"/>
        <v/>
      </c>
      <c r="O164" s="40"/>
      <c r="P164" s="40" t="str">
        <f t="shared" si="27"/>
        <v/>
      </c>
      <c r="Q164" s="40"/>
      <c r="R164" s="40" t="str">
        <f t="shared" si="28"/>
        <v/>
      </c>
      <c r="S164" s="40" t="str">
        <f t="shared" si="29"/>
        <v/>
      </c>
      <c r="T164" s="71" t="str">
        <f t="shared" si="30"/>
        <v/>
      </c>
    </row>
    <row r="165" spans="2:20" x14ac:dyDescent="0.2">
      <c r="B165" s="68"/>
      <c r="C165" s="35"/>
      <c r="D165" s="35"/>
      <c r="E165" s="34"/>
      <c r="F165" s="36"/>
      <c r="G165" s="36"/>
      <c r="H165" s="36"/>
      <c r="I165" s="42"/>
      <c r="J165" s="42"/>
      <c r="K165" s="36" t="str">
        <f t="shared" si="24"/>
        <v/>
      </c>
      <c r="L165" s="42" t="str">
        <f t="shared" si="25"/>
        <v/>
      </c>
      <c r="M165" s="42"/>
      <c r="N165" s="55" t="str">
        <f t="shared" si="26"/>
        <v/>
      </c>
      <c r="O165" s="42"/>
      <c r="P165" s="55" t="str">
        <f t="shared" si="27"/>
        <v/>
      </c>
      <c r="Q165" s="55"/>
      <c r="R165" s="42" t="str">
        <f t="shared" si="28"/>
        <v/>
      </c>
      <c r="S165" s="42" t="str">
        <f t="shared" si="29"/>
        <v/>
      </c>
      <c r="T165" s="69" t="str">
        <f t="shared" si="30"/>
        <v/>
      </c>
    </row>
    <row r="166" spans="2:20" x14ac:dyDescent="0.2">
      <c r="B166" s="70"/>
      <c r="C166" s="24"/>
      <c r="D166" s="24"/>
      <c r="E166" s="38"/>
      <c r="F166" s="39"/>
      <c r="G166" s="39"/>
      <c r="H166" s="39"/>
      <c r="I166" s="40"/>
      <c r="J166" s="40"/>
      <c r="K166" s="39" t="str">
        <f t="shared" si="24"/>
        <v/>
      </c>
      <c r="L166" s="40" t="str">
        <f t="shared" si="25"/>
        <v/>
      </c>
      <c r="M166" s="40"/>
      <c r="N166" s="40" t="str">
        <f t="shared" si="26"/>
        <v/>
      </c>
      <c r="O166" s="40"/>
      <c r="P166" s="40" t="str">
        <f t="shared" si="27"/>
        <v/>
      </c>
      <c r="Q166" s="40"/>
      <c r="R166" s="40" t="str">
        <f t="shared" si="28"/>
        <v/>
      </c>
      <c r="S166" s="40" t="str">
        <f t="shared" si="29"/>
        <v/>
      </c>
      <c r="T166" s="71" t="str">
        <f t="shared" si="30"/>
        <v/>
      </c>
    </row>
    <row r="167" spans="2:20" x14ac:dyDescent="0.2">
      <c r="B167" s="68"/>
      <c r="C167" s="35"/>
      <c r="D167" s="35"/>
      <c r="E167" s="34"/>
      <c r="F167" s="36"/>
      <c r="G167" s="36"/>
      <c r="H167" s="36"/>
      <c r="I167" s="42"/>
      <c r="J167" s="42"/>
      <c r="K167" s="36" t="str">
        <f t="shared" si="24"/>
        <v/>
      </c>
      <c r="L167" s="42" t="str">
        <f t="shared" si="25"/>
        <v/>
      </c>
      <c r="M167" s="42"/>
      <c r="N167" s="55" t="str">
        <f t="shared" si="26"/>
        <v/>
      </c>
      <c r="O167" s="42"/>
      <c r="P167" s="55" t="str">
        <f t="shared" si="27"/>
        <v/>
      </c>
      <c r="Q167" s="55"/>
      <c r="R167" s="42" t="str">
        <f t="shared" si="28"/>
        <v/>
      </c>
      <c r="S167" s="42" t="str">
        <f t="shared" si="29"/>
        <v/>
      </c>
      <c r="T167" s="69" t="str">
        <f t="shared" si="30"/>
        <v/>
      </c>
    </row>
    <row r="168" spans="2:20" ht="13.5" thickBot="1" x14ac:dyDescent="0.25">
      <c r="B168" s="72"/>
      <c r="C168" s="73"/>
      <c r="D168" s="73"/>
      <c r="E168" s="74"/>
      <c r="F168" s="75"/>
      <c r="G168" s="75"/>
      <c r="H168" s="75"/>
      <c r="I168" s="76"/>
      <c r="J168" s="76"/>
      <c r="K168" s="75" t="str">
        <f t="shared" si="24"/>
        <v/>
      </c>
      <c r="L168" s="76" t="str">
        <f t="shared" si="25"/>
        <v/>
      </c>
      <c r="M168" s="76"/>
      <c r="N168" s="76" t="str">
        <f t="shared" si="26"/>
        <v/>
      </c>
      <c r="O168" s="76"/>
      <c r="P168" s="76" t="str">
        <f t="shared" si="27"/>
        <v/>
      </c>
      <c r="Q168" s="76"/>
      <c r="R168" s="76" t="str">
        <f t="shared" si="28"/>
        <v/>
      </c>
      <c r="S168" s="76" t="str">
        <f t="shared" si="29"/>
        <v/>
      </c>
      <c r="T168" s="77" t="str">
        <f t="shared" si="30"/>
        <v/>
      </c>
    </row>
    <row r="169" spans="2:20" x14ac:dyDescent="0.2">
      <c r="B169" s="78">
        <v>9</v>
      </c>
      <c r="C169" s="79" t="s">
        <v>73</v>
      </c>
      <c r="D169" s="79">
        <v>0.4</v>
      </c>
      <c r="E169" s="80">
        <v>3259</v>
      </c>
      <c r="F169" s="81">
        <v>16.07</v>
      </c>
      <c r="G169" s="81">
        <v>-16.849499999999999</v>
      </c>
      <c r="H169" s="81">
        <v>26.963000000000001</v>
      </c>
      <c r="I169" s="82">
        <v>4.8790367901871114E-2</v>
      </c>
      <c r="J169" s="82">
        <v>5.6568542494917573E-3</v>
      </c>
      <c r="K169" s="81">
        <f t="shared" si="24"/>
        <v>16.07</v>
      </c>
      <c r="L169" s="82">
        <f t="shared" si="25"/>
        <v>-16.849499999999999</v>
      </c>
      <c r="M169" s="82"/>
      <c r="N169" s="82">
        <f t="shared" si="26"/>
        <v>-14.117255527570087</v>
      </c>
      <c r="O169" s="82"/>
      <c r="P169" s="82">
        <f t="shared" si="27"/>
        <v>-11.890540516946123</v>
      </c>
      <c r="Q169" s="82"/>
      <c r="R169" s="82">
        <f t="shared" si="28"/>
        <v>-19.159301072515298</v>
      </c>
      <c r="S169" s="82">
        <f t="shared" si="29"/>
        <v>70.907645292661599</v>
      </c>
      <c r="T169" s="83">
        <f t="shared" si="30"/>
        <v>360.22550289317741</v>
      </c>
    </row>
    <row r="170" spans="2:20" x14ac:dyDescent="0.2">
      <c r="B170" s="70"/>
      <c r="C170" s="24"/>
      <c r="D170" s="24"/>
      <c r="E170" s="38"/>
      <c r="F170" s="39"/>
      <c r="G170" s="39"/>
      <c r="H170" s="39"/>
      <c r="I170" s="40"/>
      <c r="J170" s="40"/>
      <c r="K170" s="39" t="str">
        <f t="shared" si="24"/>
        <v/>
      </c>
      <c r="L170" s="40" t="str">
        <f t="shared" si="25"/>
        <v/>
      </c>
      <c r="M170" s="40"/>
      <c r="N170" s="40" t="str">
        <f t="shared" si="26"/>
        <v/>
      </c>
      <c r="O170" s="40"/>
      <c r="P170" s="40" t="str">
        <f t="shared" si="27"/>
        <v/>
      </c>
      <c r="Q170" s="40"/>
      <c r="R170" s="40" t="str">
        <f t="shared" si="28"/>
        <v/>
      </c>
      <c r="S170" s="40" t="str">
        <f t="shared" si="29"/>
        <v/>
      </c>
      <c r="T170" s="71" t="str">
        <f t="shared" si="30"/>
        <v/>
      </c>
    </row>
    <row r="171" spans="2:20" x14ac:dyDescent="0.2">
      <c r="B171" s="68"/>
      <c r="C171" s="35"/>
      <c r="D171" s="35"/>
      <c r="E171" s="34"/>
      <c r="F171" s="36"/>
      <c r="G171" s="36"/>
      <c r="H171" s="36"/>
      <c r="I171" s="42"/>
      <c r="J171" s="42"/>
      <c r="K171" s="36" t="str">
        <f t="shared" si="24"/>
        <v/>
      </c>
      <c r="L171" s="42" t="str">
        <f t="shared" si="25"/>
        <v/>
      </c>
      <c r="M171" s="42"/>
      <c r="N171" s="55" t="str">
        <f t="shared" si="26"/>
        <v/>
      </c>
      <c r="O171" s="42"/>
      <c r="P171" s="55" t="str">
        <f t="shared" si="27"/>
        <v/>
      </c>
      <c r="Q171" s="55"/>
      <c r="R171" s="42" t="str">
        <f t="shared" si="28"/>
        <v/>
      </c>
      <c r="S171" s="42" t="str">
        <f t="shared" si="29"/>
        <v/>
      </c>
      <c r="T171" s="69" t="str">
        <f t="shared" si="30"/>
        <v/>
      </c>
    </row>
    <row r="172" spans="2:20" x14ac:dyDescent="0.2">
      <c r="B172" s="70"/>
      <c r="C172" s="24"/>
      <c r="D172" s="24"/>
      <c r="E172" s="38"/>
      <c r="F172" s="39"/>
      <c r="G172" s="39"/>
      <c r="H172" s="39"/>
      <c r="I172" s="40"/>
      <c r="J172" s="40"/>
      <c r="K172" s="39" t="str">
        <f t="shared" si="24"/>
        <v/>
      </c>
      <c r="L172" s="40" t="str">
        <f t="shared" si="25"/>
        <v/>
      </c>
      <c r="M172" s="40"/>
      <c r="N172" s="40" t="str">
        <f t="shared" si="26"/>
        <v/>
      </c>
      <c r="O172" s="40"/>
      <c r="P172" s="40" t="str">
        <f t="shared" si="27"/>
        <v/>
      </c>
      <c r="Q172" s="40"/>
      <c r="R172" s="40" t="str">
        <f t="shared" si="28"/>
        <v/>
      </c>
      <c r="S172" s="40" t="str">
        <f t="shared" si="29"/>
        <v/>
      </c>
      <c r="T172" s="71" t="str">
        <f t="shared" si="30"/>
        <v/>
      </c>
    </row>
    <row r="173" spans="2:20" x14ac:dyDescent="0.2">
      <c r="B173" s="68"/>
      <c r="C173" s="35"/>
      <c r="D173" s="35"/>
      <c r="E173" s="34"/>
      <c r="F173" s="36"/>
      <c r="G173" s="36"/>
      <c r="H173" s="36"/>
      <c r="I173" s="42"/>
      <c r="J173" s="42"/>
      <c r="K173" s="36" t="str">
        <f t="shared" si="24"/>
        <v/>
      </c>
      <c r="L173" s="42" t="str">
        <f t="shared" si="25"/>
        <v/>
      </c>
      <c r="M173" s="42"/>
      <c r="N173" s="55" t="str">
        <f t="shared" si="26"/>
        <v/>
      </c>
      <c r="O173" s="42"/>
      <c r="P173" s="55" t="str">
        <f t="shared" si="27"/>
        <v/>
      </c>
      <c r="Q173" s="55"/>
      <c r="R173" s="42" t="str">
        <f t="shared" si="28"/>
        <v/>
      </c>
      <c r="S173" s="42" t="str">
        <f t="shared" si="29"/>
        <v/>
      </c>
      <c r="T173" s="69" t="str">
        <f t="shared" si="30"/>
        <v/>
      </c>
    </row>
    <row r="174" spans="2:20" ht="13.5" thickBot="1" x14ac:dyDescent="0.25">
      <c r="B174" s="72"/>
      <c r="C174" s="73"/>
      <c r="D174" s="73"/>
      <c r="E174" s="74"/>
      <c r="F174" s="75"/>
      <c r="G174" s="75"/>
      <c r="H174" s="75"/>
      <c r="I174" s="76"/>
      <c r="J174" s="76"/>
      <c r="K174" s="75" t="str">
        <f t="shared" si="24"/>
        <v/>
      </c>
      <c r="L174" s="76" t="str">
        <f t="shared" si="25"/>
        <v/>
      </c>
      <c r="M174" s="76"/>
      <c r="N174" s="76" t="str">
        <f t="shared" si="26"/>
        <v/>
      </c>
      <c r="O174" s="76"/>
      <c r="P174" s="76" t="str">
        <f t="shared" si="27"/>
        <v/>
      </c>
      <c r="Q174" s="76"/>
      <c r="R174" s="76" t="str">
        <f t="shared" si="28"/>
        <v/>
      </c>
      <c r="S174" s="76" t="str">
        <f t="shared" si="29"/>
        <v/>
      </c>
      <c r="T174" s="77" t="str">
        <f t="shared" si="30"/>
        <v/>
      </c>
    </row>
    <row r="175" spans="2:20" x14ac:dyDescent="0.2">
      <c r="B175" s="78">
        <v>10</v>
      </c>
      <c r="C175" s="79" t="s">
        <v>74</v>
      </c>
      <c r="D175" s="79">
        <v>0.4</v>
      </c>
      <c r="E175" s="80">
        <v>4819</v>
      </c>
      <c r="F175" s="81">
        <v>23.808</v>
      </c>
      <c r="G175" s="81">
        <v>-17.576000000000001</v>
      </c>
      <c r="H175" s="81">
        <v>27.551000000000002</v>
      </c>
      <c r="I175" s="82">
        <v>2.8284271247446227E-3</v>
      </c>
      <c r="J175" s="82">
        <v>1.5556349186105472E-2</v>
      </c>
      <c r="K175" s="81">
        <f t="shared" si="24"/>
        <v>23.808</v>
      </c>
      <c r="L175" s="82">
        <f t="shared" si="25"/>
        <v>-17.576000000000001</v>
      </c>
      <c r="M175" s="82"/>
      <c r="N175" s="82">
        <f t="shared" si="26"/>
        <v>-13.528129657771542</v>
      </c>
      <c r="O175" s="82"/>
      <c r="P175" s="82">
        <f t="shared" si="27"/>
        <v>-11.023075270819582</v>
      </c>
      <c r="Q175" s="82"/>
      <c r="R175" s="82">
        <f t="shared" si="28"/>
        <v>-18.291835826388759</v>
      </c>
      <c r="S175" s="82">
        <f t="shared" si="29"/>
        <v>102.61593363902315</v>
      </c>
      <c r="T175" s="83">
        <f t="shared" si="30"/>
        <v>521.31016546103831</v>
      </c>
    </row>
    <row r="176" spans="2:20" x14ac:dyDescent="0.2">
      <c r="B176" s="70"/>
      <c r="C176" s="24"/>
      <c r="D176" s="24"/>
      <c r="E176" s="38"/>
      <c r="F176" s="39"/>
      <c r="G176" s="39"/>
      <c r="H176" s="39"/>
      <c r="I176" s="40"/>
      <c r="J176" s="40"/>
      <c r="K176" s="39" t="str">
        <f t="shared" si="24"/>
        <v/>
      </c>
      <c r="L176" s="40" t="str">
        <f t="shared" si="25"/>
        <v/>
      </c>
      <c r="M176" s="40"/>
      <c r="N176" s="40" t="str">
        <f t="shared" si="26"/>
        <v/>
      </c>
      <c r="O176" s="40"/>
      <c r="P176" s="40" t="str">
        <f t="shared" si="27"/>
        <v/>
      </c>
      <c r="Q176" s="40"/>
      <c r="R176" s="40" t="str">
        <f t="shared" si="28"/>
        <v/>
      </c>
      <c r="S176" s="40" t="str">
        <f t="shared" si="29"/>
        <v/>
      </c>
      <c r="T176" s="71" t="str">
        <f t="shared" si="30"/>
        <v/>
      </c>
    </row>
    <row r="177" spans="2:20" x14ac:dyDescent="0.2">
      <c r="B177" s="68"/>
      <c r="C177" s="35"/>
      <c r="D177" s="35"/>
      <c r="E177" s="34"/>
      <c r="F177" s="36"/>
      <c r="G177" s="36"/>
      <c r="H177" s="36"/>
      <c r="I177" s="42"/>
      <c r="J177" s="42"/>
      <c r="K177" s="36" t="str">
        <f t="shared" si="24"/>
        <v/>
      </c>
      <c r="L177" s="42" t="str">
        <f t="shared" si="25"/>
        <v/>
      </c>
      <c r="M177" s="42"/>
      <c r="N177" s="55" t="str">
        <f t="shared" si="26"/>
        <v/>
      </c>
      <c r="O177" s="42"/>
      <c r="P177" s="55" t="str">
        <f t="shared" si="27"/>
        <v/>
      </c>
      <c r="Q177" s="55"/>
      <c r="R177" s="42" t="str">
        <f t="shared" si="28"/>
        <v/>
      </c>
      <c r="S177" s="42" t="str">
        <f t="shared" si="29"/>
        <v/>
      </c>
      <c r="T177" s="69" t="str">
        <f t="shared" si="30"/>
        <v/>
      </c>
    </row>
    <row r="178" spans="2:20" x14ac:dyDescent="0.2">
      <c r="B178" s="70"/>
      <c r="C178" s="24"/>
      <c r="D178" s="24"/>
      <c r="E178" s="38"/>
      <c r="F178" s="39"/>
      <c r="G178" s="39"/>
      <c r="H178" s="39"/>
      <c r="I178" s="40"/>
      <c r="J178" s="40"/>
      <c r="K178" s="39" t="str">
        <f t="shared" si="24"/>
        <v/>
      </c>
      <c r="L178" s="40" t="str">
        <f t="shared" si="25"/>
        <v/>
      </c>
      <c r="M178" s="40"/>
      <c r="N178" s="40" t="str">
        <f t="shared" si="26"/>
        <v/>
      </c>
      <c r="O178" s="40"/>
      <c r="P178" s="40" t="str">
        <f t="shared" si="27"/>
        <v/>
      </c>
      <c r="Q178" s="40"/>
      <c r="R178" s="40" t="str">
        <f t="shared" si="28"/>
        <v/>
      </c>
      <c r="S178" s="40" t="str">
        <f t="shared" si="29"/>
        <v/>
      </c>
      <c r="T178" s="71" t="str">
        <f t="shared" si="30"/>
        <v/>
      </c>
    </row>
    <row r="179" spans="2:20" x14ac:dyDescent="0.2">
      <c r="B179" s="68"/>
      <c r="C179" s="35"/>
      <c r="D179" s="35"/>
      <c r="E179" s="34"/>
      <c r="F179" s="36"/>
      <c r="G179" s="36"/>
      <c r="H179" s="36"/>
      <c r="I179" s="42"/>
      <c r="J179" s="42"/>
      <c r="K179" s="36" t="str">
        <f t="shared" si="24"/>
        <v/>
      </c>
      <c r="L179" s="42" t="str">
        <f t="shared" si="25"/>
        <v/>
      </c>
      <c r="M179" s="42"/>
      <c r="N179" s="55" t="str">
        <f t="shared" si="26"/>
        <v/>
      </c>
      <c r="O179" s="42"/>
      <c r="P179" s="55" t="str">
        <f t="shared" si="27"/>
        <v/>
      </c>
      <c r="Q179" s="55"/>
      <c r="R179" s="42" t="str">
        <f t="shared" si="28"/>
        <v/>
      </c>
      <c r="S179" s="42" t="str">
        <f t="shared" si="29"/>
        <v/>
      </c>
      <c r="T179" s="69" t="str">
        <f t="shared" si="30"/>
        <v/>
      </c>
    </row>
    <row r="180" spans="2:20" ht="13.5" thickBot="1" x14ac:dyDescent="0.25">
      <c r="B180" s="72"/>
      <c r="C180" s="73"/>
      <c r="D180" s="73"/>
      <c r="E180" s="74"/>
      <c r="F180" s="75"/>
      <c r="G180" s="75"/>
      <c r="H180" s="75"/>
      <c r="I180" s="76"/>
      <c r="J180" s="76"/>
      <c r="K180" s="75" t="str">
        <f t="shared" si="24"/>
        <v/>
      </c>
      <c r="L180" s="76" t="str">
        <f t="shared" si="25"/>
        <v/>
      </c>
      <c r="M180" s="76"/>
      <c r="N180" s="76" t="str">
        <f t="shared" si="26"/>
        <v/>
      </c>
      <c r="O180" s="76"/>
      <c r="P180" s="76" t="str">
        <f t="shared" si="27"/>
        <v/>
      </c>
      <c r="Q180" s="76"/>
      <c r="R180" s="76" t="str">
        <f t="shared" si="28"/>
        <v/>
      </c>
      <c r="S180" s="76" t="str">
        <f t="shared" si="29"/>
        <v/>
      </c>
      <c r="T180" s="77" t="str">
        <f t="shared" si="30"/>
        <v/>
      </c>
    </row>
    <row r="181" spans="2:20" x14ac:dyDescent="0.2">
      <c r="B181" s="78">
        <v>6</v>
      </c>
      <c r="C181" s="79" t="s">
        <v>70</v>
      </c>
      <c r="D181" s="79">
        <v>0.4</v>
      </c>
      <c r="E181" s="80">
        <v>809</v>
      </c>
      <c r="F181" s="81">
        <v>3.9660000000000002</v>
      </c>
      <c r="G181" s="81">
        <v>-14.355499999999999</v>
      </c>
      <c r="H181" s="81">
        <v>27.207999999999998</v>
      </c>
      <c r="I181" s="82">
        <v>1.6263455967291628E-2</v>
      </c>
      <c r="J181" s="82">
        <v>6.6468037431533802E-2</v>
      </c>
      <c r="K181" s="81">
        <f t="shared" si="24"/>
        <v>3.9660000000000002</v>
      </c>
      <c r="L181" s="82">
        <f t="shared" si="25"/>
        <v>-14.355499999999999</v>
      </c>
      <c r="M181" s="82"/>
      <c r="N181" s="82">
        <f t="shared" si="26"/>
        <v>-13.681194985833415</v>
      </c>
      <c r="O181" s="82"/>
      <c r="P181" s="82">
        <f t="shared" si="27"/>
        <v>-12.289498104193436</v>
      </c>
      <c r="Q181" s="82"/>
      <c r="R181" s="82">
        <f t="shared" si="28"/>
        <v>-19.558258659762615</v>
      </c>
      <c r="S181" s="82">
        <f t="shared" si="29"/>
        <v>21.308637520063989</v>
      </c>
      <c r="T181" s="83">
        <f t="shared" si="30"/>
        <v>108.25228556035378</v>
      </c>
    </row>
    <row r="182" spans="2:20" x14ac:dyDescent="0.2">
      <c r="B182" s="70"/>
      <c r="C182" s="24"/>
      <c r="D182" s="24"/>
      <c r="E182" s="38"/>
      <c r="F182" s="39"/>
      <c r="G182" s="39"/>
      <c r="H182" s="39"/>
      <c r="I182" s="40"/>
      <c r="J182" s="40"/>
      <c r="K182" s="39" t="str">
        <f t="shared" si="24"/>
        <v/>
      </c>
      <c r="L182" s="40" t="str">
        <f t="shared" si="25"/>
        <v/>
      </c>
      <c r="M182" s="40"/>
      <c r="N182" s="40" t="str">
        <f t="shared" si="26"/>
        <v/>
      </c>
      <c r="O182" s="40"/>
      <c r="P182" s="40" t="str">
        <f t="shared" si="27"/>
        <v/>
      </c>
      <c r="Q182" s="40"/>
      <c r="R182" s="40" t="str">
        <f t="shared" si="28"/>
        <v/>
      </c>
      <c r="S182" s="40" t="str">
        <f t="shared" si="29"/>
        <v/>
      </c>
      <c r="T182" s="71" t="str">
        <f t="shared" si="30"/>
        <v/>
      </c>
    </row>
    <row r="183" spans="2:20" x14ac:dyDescent="0.2">
      <c r="B183" s="84"/>
      <c r="C183" s="35"/>
      <c r="D183" s="35"/>
      <c r="E183" s="34"/>
      <c r="F183" s="36"/>
      <c r="G183" s="36"/>
      <c r="H183" s="36"/>
      <c r="I183" s="42"/>
      <c r="J183" s="42"/>
      <c r="K183" s="36" t="str">
        <f t="shared" ref="K183:K186" si="31">IF(F183&lt;&gt;"",IF(OR($F$9="Yes (Manual)",$F$9="Yes (Auto)"),F183-AVERAGE(F$131:F$134),F183),"")</f>
        <v/>
      </c>
      <c r="L183" s="42" t="str">
        <f t="shared" ref="L183:L186" si="32">IF(G183&lt;&gt;"",IF(OR($F$9="Yes (Manual)",$F$9="Yes (Auto)"),(G183*F183-AVERAGE(G$131:G$134)*AVERAGE(F$131:F$134))/AVERAGE(F$131:F$134),G183),"")</f>
        <v/>
      </c>
      <c r="M183" s="42"/>
      <c r="N183" s="55" t="str">
        <f t="shared" ref="N183:N186" si="33">IF(L183&lt;&gt;"",IF(OR($F$10="Yes (Manual)",$F$10="Yes (Auto)"),L183-K183*$I$24,L183),"")</f>
        <v/>
      </c>
      <c r="O183" s="42"/>
      <c r="P183" s="55" t="str">
        <f t="shared" ref="P183:P186" si="34">IF(N183&lt;&gt;"",IF(OR($F$11="Yes (Manual)",$F$11="Yes (Auto)"),N183-(B183-$B$29)*$J$24,N183),"")</f>
        <v/>
      </c>
      <c r="Q183" s="55"/>
      <c r="R183" s="42" t="str">
        <f t="shared" ref="R183:R186" si="35">IF(P183&lt;&gt;"",P183+$K$24,"")</f>
        <v/>
      </c>
      <c r="S183" s="42" t="str">
        <f t="shared" si="29"/>
        <v/>
      </c>
      <c r="T183" s="69" t="str">
        <f>IF(S183&lt;&gt;"",S183/12.0107*(1.00794+12.0107+(15.9994*3)),"")</f>
        <v/>
      </c>
    </row>
    <row r="184" spans="2:20" x14ac:dyDescent="0.2">
      <c r="B184" s="70"/>
      <c r="C184" s="24"/>
      <c r="D184" s="24"/>
      <c r="E184" s="38"/>
      <c r="F184" s="39"/>
      <c r="G184" s="39"/>
      <c r="H184" s="39"/>
      <c r="I184" s="40"/>
      <c r="J184" s="40"/>
      <c r="K184" s="39" t="str">
        <f t="shared" si="31"/>
        <v/>
      </c>
      <c r="L184" s="40" t="str">
        <f t="shared" si="32"/>
        <v/>
      </c>
      <c r="M184" s="40"/>
      <c r="N184" s="40" t="str">
        <f t="shared" si="33"/>
        <v/>
      </c>
      <c r="O184" s="40"/>
      <c r="P184" s="40" t="str">
        <f t="shared" si="34"/>
        <v/>
      </c>
      <c r="Q184" s="40"/>
      <c r="R184" s="40" t="str">
        <f t="shared" si="35"/>
        <v/>
      </c>
      <c r="S184" s="40" t="str">
        <f t="shared" si="29"/>
        <v/>
      </c>
      <c r="T184" s="71" t="str">
        <f t="shared" ref="T184:T186" si="36">IF(S184&lt;&gt;"",S184/12.0107*(1.00794+12.0107+(15.9994*3)),"")</f>
        <v/>
      </c>
    </row>
    <row r="185" spans="2:20" x14ac:dyDescent="0.2">
      <c r="B185" s="68"/>
      <c r="C185" s="35"/>
      <c r="D185" s="35"/>
      <c r="E185" s="34"/>
      <c r="F185" s="36"/>
      <c r="G185" s="36"/>
      <c r="H185" s="36"/>
      <c r="I185" s="42"/>
      <c r="J185" s="42"/>
      <c r="K185" s="36" t="str">
        <f t="shared" si="31"/>
        <v/>
      </c>
      <c r="L185" s="42" t="str">
        <f t="shared" si="32"/>
        <v/>
      </c>
      <c r="M185" s="42"/>
      <c r="N185" s="55" t="str">
        <f t="shared" si="33"/>
        <v/>
      </c>
      <c r="O185" s="42"/>
      <c r="P185" s="55" t="str">
        <f t="shared" si="34"/>
        <v/>
      </c>
      <c r="Q185" s="55"/>
      <c r="R185" s="42" t="str">
        <f t="shared" si="35"/>
        <v/>
      </c>
      <c r="S185" s="42" t="str">
        <f t="shared" si="29"/>
        <v/>
      </c>
      <c r="T185" s="69" t="str">
        <f t="shared" si="36"/>
        <v/>
      </c>
    </row>
    <row r="186" spans="2:20" ht="13.5" thickBot="1" x14ac:dyDescent="0.25">
      <c r="B186" s="72"/>
      <c r="C186" s="73"/>
      <c r="D186" s="73"/>
      <c r="E186" s="74"/>
      <c r="F186" s="75"/>
      <c r="G186" s="75"/>
      <c r="H186" s="75"/>
      <c r="I186" s="76"/>
      <c r="J186" s="76"/>
      <c r="K186" s="75" t="str">
        <f t="shared" si="31"/>
        <v/>
      </c>
      <c r="L186" s="76" t="str">
        <f t="shared" si="32"/>
        <v/>
      </c>
      <c r="M186" s="76"/>
      <c r="N186" s="76" t="str">
        <f t="shared" si="33"/>
        <v/>
      </c>
      <c r="O186" s="76"/>
      <c r="P186" s="76" t="str">
        <f t="shared" si="34"/>
        <v/>
      </c>
      <c r="Q186" s="76"/>
      <c r="R186" s="76" t="str">
        <f t="shared" si="35"/>
        <v/>
      </c>
      <c r="S186" s="76" t="str">
        <f t="shared" si="29"/>
        <v/>
      </c>
      <c r="T186" s="77" t="str">
        <f t="shared" si="36"/>
        <v/>
      </c>
    </row>
  </sheetData>
  <autoFilter ref="B28:V124"/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6"/>
  <sheetViews>
    <sheetView tabSelected="1" topLeftCell="I1" workbookViewId="0">
      <selection activeCell="L2" sqref="L2:N19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1" style="9" customWidth="1"/>
    <col min="10" max="10" width="10.5703125" style="9" bestFit="1" customWidth="1"/>
    <col min="11" max="11" width="13.28515625" style="9" bestFit="1" customWidth="1"/>
    <col min="12" max="12" width="20.4257812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5" x14ac:dyDescent="0.25">
      <c r="A1" s="43" t="s">
        <v>15</v>
      </c>
      <c r="B1" s="43" t="s">
        <v>16</v>
      </c>
      <c r="C1" s="43" t="s">
        <v>7</v>
      </c>
      <c r="D1" s="43" t="s">
        <v>17</v>
      </c>
      <c r="E1" s="43" t="s">
        <v>57</v>
      </c>
      <c r="F1" s="43" t="s">
        <v>18</v>
      </c>
      <c r="G1" s="43" t="s">
        <v>23</v>
      </c>
      <c r="H1" s="43" t="s">
        <v>24</v>
      </c>
      <c r="I1" s="43" t="s">
        <v>26</v>
      </c>
      <c r="J1" s="43" t="s">
        <v>19</v>
      </c>
      <c r="K1" s="43" t="s">
        <v>20</v>
      </c>
      <c r="L1" s="43" t="s">
        <v>45</v>
      </c>
      <c r="M1" s="43" t="s">
        <v>25</v>
      </c>
      <c r="N1" s="43" t="s">
        <v>21</v>
      </c>
      <c r="O1" s="43" t="s">
        <v>22</v>
      </c>
    </row>
    <row r="2" spans="1:15" x14ac:dyDescent="0.2">
      <c r="A2" s="9" t="s">
        <v>65</v>
      </c>
      <c r="B2" s="50">
        <v>41765</v>
      </c>
      <c r="C2" s="48">
        <v>1</v>
      </c>
      <c r="D2" s="9" t="s">
        <v>65</v>
      </c>
      <c r="E2" s="41">
        <v>0.4</v>
      </c>
      <c r="G2" s="26">
        <v>18.263999999999999</v>
      </c>
      <c r="H2" s="26">
        <v>-13.120989053113677</v>
      </c>
      <c r="I2" s="26">
        <v>0</v>
      </c>
      <c r="J2" s="41" t="s">
        <v>96</v>
      </c>
      <c r="L2" s="9" t="s">
        <v>100</v>
      </c>
      <c r="M2" s="9" t="s">
        <v>101</v>
      </c>
      <c r="N2" s="9" t="s">
        <v>90</v>
      </c>
    </row>
    <row r="3" spans="1:15" x14ac:dyDescent="0.2">
      <c r="A3" s="9" t="s">
        <v>66</v>
      </c>
      <c r="B3" s="50">
        <v>41765</v>
      </c>
      <c r="C3" s="48">
        <v>2</v>
      </c>
      <c r="D3" s="9" t="s">
        <v>66</v>
      </c>
      <c r="E3" s="41">
        <v>0.4</v>
      </c>
      <c r="G3" s="26">
        <v>15.516</v>
      </c>
      <c r="H3" s="26">
        <v>-12.579368582214268</v>
      </c>
      <c r="I3" s="26">
        <v>0</v>
      </c>
      <c r="J3" s="41" t="s">
        <v>96</v>
      </c>
      <c r="L3" s="9" t="s">
        <v>100</v>
      </c>
      <c r="M3" s="9" t="s">
        <v>101</v>
      </c>
      <c r="N3" s="9" t="s">
        <v>90</v>
      </c>
    </row>
    <row r="4" spans="1:15" x14ac:dyDescent="0.2">
      <c r="A4" s="9" t="s">
        <v>67</v>
      </c>
      <c r="B4" s="50">
        <v>41765</v>
      </c>
      <c r="C4" s="48">
        <v>3</v>
      </c>
      <c r="D4" s="9" t="s">
        <v>67</v>
      </c>
      <c r="E4" s="41">
        <v>0.4</v>
      </c>
      <c r="G4" s="26">
        <v>22.739000000000001</v>
      </c>
      <c r="H4" s="26">
        <v>-12.543464375496651</v>
      </c>
      <c r="I4" s="26">
        <v>0</v>
      </c>
      <c r="J4" s="41" t="s">
        <v>96</v>
      </c>
      <c r="L4" s="9" t="s">
        <v>100</v>
      </c>
      <c r="M4" s="9" t="s">
        <v>101</v>
      </c>
      <c r="N4" s="9" t="s">
        <v>90</v>
      </c>
    </row>
    <row r="5" spans="1:15" x14ac:dyDescent="0.2">
      <c r="A5" s="9" t="s">
        <v>68</v>
      </c>
      <c r="B5" s="50">
        <v>41765</v>
      </c>
      <c r="C5" s="48">
        <v>4</v>
      </c>
      <c r="D5" s="9" t="s">
        <v>68</v>
      </c>
      <c r="E5" s="41">
        <v>0.4</v>
      </c>
      <c r="G5" s="26">
        <v>18.105</v>
      </c>
      <c r="H5" s="26">
        <v>-12.268504332413222</v>
      </c>
      <c r="I5" s="26">
        <v>0</v>
      </c>
      <c r="J5" s="41" t="s">
        <v>96</v>
      </c>
      <c r="L5" s="9" t="s">
        <v>100</v>
      </c>
      <c r="M5" s="9" t="s">
        <v>101</v>
      </c>
      <c r="N5" s="9" t="s">
        <v>90</v>
      </c>
    </row>
    <row r="6" spans="1:15" x14ac:dyDescent="0.2">
      <c r="A6" s="9" t="s">
        <v>69</v>
      </c>
      <c r="B6" s="50">
        <v>41765</v>
      </c>
      <c r="C6" s="48">
        <v>5</v>
      </c>
      <c r="D6" s="9" t="s">
        <v>69</v>
      </c>
      <c r="E6" s="41">
        <v>0.4</v>
      </c>
      <c r="G6" s="26">
        <v>2.3109999999999999</v>
      </c>
      <c r="H6" s="26">
        <v>-18.333983512249382</v>
      </c>
      <c r="I6" s="26">
        <v>0</v>
      </c>
      <c r="J6" s="41" t="s">
        <v>96</v>
      </c>
      <c r="L6" s="9" t="s">
        <v>100</v>
      </c>
      <c r="M6" s="9" t="s">
        <v>101</v>
      </c>
      <c r="N6" s="9" t="s">
        <v>90</v>
      </c>
    </row>
    <row r="7" spans="1:15" x14ac:dyDescent="0.2">
      <c r="A7" s="9" t="s">
        <v>70</v>
      </c>
      <c r="B7" s="50">
        <v>41765</v>
      </c>
      <c r="C7" s="49">
        <v>6</v>
      </c>
      <c r="D7" s="9" t="s">
        <v>70</v>
      </c>
      <c r="E7" s="41">
        <v>0.4</v>
      </c>
      <c r="G7" s="41">
        <v>3.9660000000000002</v>
      </c>
      <c r="H7" s="41">
        <v>-19.558258659762615</v>
      </c>
      <c r="I7" s="26">
        <v>0</v>
      </c>
      <c r="J7" s="41" t="s">
        <v>96</v>
      </c>
      <c r="L7" s="9" t="s">
        <v>100</v>
      </c>
      <c r="M7" s="9" t="s">
        <v>101</v>
      </c>
      <c r="N7" s="9" t="s">
        <v>90</v>
      </c>
    </row>
    <row r="8" spans="1:15" x14ac:dyDescent="0.2">
      <c r="A8" s="9" t="s">
        <v>71</v>
      </c>
      <c r="B8" s="50">
        <v>41765</v>
      </c>
      <c r="C8" s="48">
        <v>7</v>
      </c>
      <c r="D8" s="9" t="s">
        <v>71</v>
      </c>
      <c r="E8" s="41">
        <v>0.4</v>
      </c>
      <c r="G8" s="26">
        <v>6.9710000000000001</v>
      </c>
      <c r="H8" s="26">
        <v>-19.94450486901944</v>
      </c>
      <c r="I8" s="26">
        <v>0</v>
      </c>
      <c r="J8" s="41" t="s">
        <v>96</v>
      </c>
      <c r="L8" s="9" t="s">
        <v>100</v>
      </c>
      <c r="M8" s="9" t="s">
        <v>101</v>
      </c>
      <c r="N8" s="9" t="s">
        <v>90</v>
      </c>
    </row>
    <row r="9" spans="1:15" x14ac:dyDescent="0.2">
      <c r="A9" s="9" t="s">
        <v>72</v>
      </c>
      <c r="B9" s="50">
        <v>41765</v>
      </c>
      <c r="C9" s="48">
        <v>8</v>
      </c>
      <c r="D9" s="9" t="s">
        <v>72</v>
      </c>
      <c r="E9" s="41">
        <v>0.4</v>
      </c>
      <c r="G9" s="26">
        <v>5.5449999999999999</v>
      </c>
      <c r="H9" s="26">
        <v>-21.352116060064503</v>
      </c>
      <c r="I9" s="26">
        <v>0</v>
      </c>
      <c r="J9" s="41" t="s">
        <v>96</v>
      </c>
      <c r="L9" s="9" t="s">
        <v>100</v>
      </c>
      <c r="M9" s="9" t="s">
        <v>101</v>
      </c>
      <c r="N9" s="9" t="s">
        <v>90</v>
      </c>
    </row>
    <row r="10" spans="1:15" x14ac:dyDescent="0.2">
      <c r="A10" s="9" t="s">
        <v>73</v>
      </c>
      <c r="B10" s="50">
        <v>41765</v>
      </c>
      <c r="C10" s="49">
        <v>9</v>
      </c>
      <c r="D10" s="9" t="s">
        <v>73</v>
      </c>
      <c r="E10" s="41">
        <v>0.4</v>
      </c>
      <c r="G10" s="41">
        <v>16.07</v>
      </c>
      <c r="H10" s="41">
        <v>-19.159301072515301</v>
      </c>
      <c r="I10" s="26">
        <v>0</v>
      </c>
      <c r="J10" s="41" t="s">
        <v>96</v>
      </c>
      <c r="L10" s="9" t="s">
        <v>100</v>
      </c>
      <c r="M10" s="9" t="s">
        <v>101</v>
      </c>
      <c r="N10" s="9" t="s">
        <v>90</v>
      </c>
    </row>
    <row r="11" spans="1:15" x14ac:dyDescent="0.2">
      <c r="A11" s="9" t="s">
        <v>74</v>
      </c>
      <c r="B11" s="50">
        <v>41765</v>
      </c>
      <c r="C11" s="49">
        <v>10</v>
      </c>
      <c r="D11" s="9" t="s">
        <v>74</v>
      </c>
      <c r="E11" s="41">
        <v>0.4</v>
      </c>
      <c r="G11" s="41">
        <v>23.808</v>
      </c>
      <c r="H11" s="41">
        <v>-18.291835826388759</v>
      </c>
      <c r="I11" s="26">
        <v>0</v>
      </c>
      <c r="J11" s="41" t="s">
        <v>96</v>
      </c>
      <c r="L11" s="9" t="s">
        <v>100</v>
      </c>
      <c r="M11" s="9" t="s">
        <v>101</v>
      </c>
      <c r="N11" s="9" t="s">
        <v>90</v>
      </c>
    </row>
    <row r="12" spans="1:15" x14ac:dyDescent="0.2">
      <c r="A12" s="9" t="s">
        <v>75</v>
      </c>
      <c r="B12" s="50">
        <v>41765</v>
      </c>
      <c r="C12" s="49">
        <v>11</v>
      </c>
      <c r="D12" s="9" t="s">
        <v>75</v>
      </c>
      <c r="E12" s="41">
        <v>0.4</v>
      </c>
      <c r="G12" s="41">
        <v>1.7110000000000001</v>
      </c>
      <c r="H12" s="41">
        <v>-21.203460115728699</v>
      </c>
      <c r="I12" s="26">
        <v>0</v>
      </c>
      <c r="J12" s="41" t="s">
        <v>96</v>
      </c>
      <c r="L12" s="9" t="s">
        <v>100</v>
      </c>
      <c r="M12" s="9" t="s">
        <v>101</v>
      </c>
      <c r="N12" s="9" t="s">
        <v>90</v>
      </c>
    </row>
    <row r="13" spans="1:15" x14ac:dyDescent="0.2">
      <c r="A13" s="9" t="s">
        <v>76</v>
      </c>
      <c r="B13" s="50">
        <v>41765</v>
      </c>
      <c r="C13" s="49">
        <v>12</v>
      </c>
      <c r="D13" s="9" t="s">
        <v>76</v>
      </c>
      <c r="E13" s="41">
        <v>0.4</v>
      </c>
      <c r="G13" s="41">
        <v>13.510999999999999</v>
      </c>
      <c r="H13" s="41">
        <v>-12.484367797604005</v>
      </c>
      <c r="I13" s="26">
        <v>0</v>
      </c>
      <c r="J13" s="41" t="s">
        <v>96</v>
      </c>
      <c r="L13" s="9" t="s">
        <v>100</v>
      </c>
      <c r="M13" s="9" t="s">
        <v>101</v>
      </c>
      <c r="N13" s="9" t="s">
        <v>90</v>
      </c>
    </row>
    <row r="14" spans="1:15" x14ac:dyDescent="0.2">
      <c r="A14" s="9" t="s">
        <v>77</v>
      </c>
      <c r="B14" s="50">
        <v>41765</v>
      </c>
      <c r="C14" s="49">
        <v>13</v>
      </c>
      <c r="D14" s="9" t="s">
        <v>77</v>
      </c>
      <c r="E14" s="41">
        <v>0.4</v>
      </c>
      <c r="G14" s="41">
        <v>10.614000000000001</v>
      </c>
      <c r="H14" s="41">
        <v>-9.4330805206306731</v>
      </c>
      <c r="I14" s="26">
        <v>0</v>
      </c>
      <c r="J14" s="41" t="s">
        <v>96</v>
      </c>
      <c r="L14" s="9" t="s">
        <v>100</v>
      </c>
      <c r="M14" s="9" t="s">
        <v>101</v>
      </c>
      <c r="N14" s="9" t="s">
        <v>90</v>
      </c>
    </row>
    <row r="15" spans="1:15" x14ac:dyDescent="0.2">
      <c r="A15" s="9" t="s">
        <v>78</v>
      </c>
      <c r="B15" s="50">
        <v>41765</v>
      </c>
      <c r="C15" s="49">
        <v>14</v>
      </c>
      <c r="D15" s="9" t="s">
        <v>78</v>
      </c>
      <c r="E15" s="41">
        <v>0.4</v>
      </c>
      <c r="G15" s="41">
        <v>10.875</v>
      </c>
      <c r="H15" s="41">
        <v>-9.3768655495731075</v>
      </c>
      <c r="I15" s="26">
        <v>0</v>
      </c>
      <c r="J15" s="41" t="s">
        <v>96</v>
      </c>
      <c r="L15" s="9" t="s">
        <v>100</v>
      </c>
      <c r="M15" s="9" t="s">
        <v>101</v>
      </c>
      <c r="N15" s="9" t="s">
        <v>90</v>
      </c>
    </row>
    <row r="16" spans="1:15" x14ac:dyDescent="0.2">
      <c r="A16" s="9" t="s">
        <v>79</v>
      </c>
      <c r="B16" s="50">
        <v>41765</v>
      </c>
      <c r="C16" s="49">
        <v>15</v>
      </c>
      <c r="D16" s="9" t="s">
        <v>79</v>
      </c>
      <c r="E16" s="41">
        <v>0.4</v>
      </c>
      <c r="G16" s="41">
        <v>16.504000000000001</v>
      </c>
      <c r="H16" s="41">
        <v>-9.026975511433788</v>
      </c>
      <c r="I16" s="26">
        <v>0</v>
      </c>
      <c r="J16" s="41" t="s">
        <v>96</v>
      </c>
      <c r="L16" s="9" t="s">
        <v>100</v>
      </c>
      <c r="M16" s="9" t="s">
        <v>101</v>
      </c>
      <c r="N16" s="9" t="s">
        <v>90</v>
      </c>
    </row>
    <row r="17" spans="1:14" x14ac:dyDescent="0.2">
      <c r="A17" s="9" t="s">
        <v>80</v>
      </c>
      <c r="B17" s="50">
        <v>41765</v>
      </c>
      <c r="C17" s="49">
        <v>16</v>
      </c>
      <c r="D17" s="9" t="s">
        <v>80</v>
      </c>
      <c r="E17" s="41">
        <v>0.4</v>
      </c>
      <c r="G17" s="41">
        <v>16.53</v>
      </c>
      <c r="H17" s="41">
        <v>-8.9762155777764097</v>
      </c>
      <c r="I17" s="26">
        <v>0</v>
      </c>
      <c r="J17" s="41" t="s">
        <v>96</v>
      </c>
      <c r="L17" s="9" t="s">
        <v>100</v>
      </c>
      <c r="M17" s="9" t="s">
        <v>101</v>
      </c>
      <c r="N17" s="9" t="s">
        <v>90</v>
      </c>
    </row>
    <row r="18" spans="1:14" x14ac:dyDescent="0.2">
      <c r="A18" s="9" t="s">
        <v>81</v>
      </c>
      <c r="B18" s="50">
        <v>41765</v>
      </c>
      <c r="C18" s="49">
        <v>17</v>
      </c>
      <c r="D18" s="9" t="s">
        <v>81</v>
      </c>
      <c r="E18" s="41">
        <v>0.4</v>
      </c>
      <c r="G18" s="41">
        <v>1.972</v>
      </c>
      <c r="H18" s="41">
        <v>-11.188048263031156</v>
      </c>
      <c r="I18" s="26">
        <v>0</v>
      </c>
      <c r="J18" s="41" t="s">
        <v>96</v>
      </c>
      <c r="L18" s="9" t="s">
        <v>100</v>
      </c>
      <c r="M18" s="9" t="s">
        <v>101</v>
      </c>
      <c r="N18" s="9" t="s">
        <v>90</v>
      </c>
    </row>
    <row r="19" spans="1:14" x14ac:dyDescent="0.2">
      <c r="A19" s="9" t="s">
        <v>82</v>
      </c>
      <c r="B19" s="50">
        <v>41765</v>
      </c>
      <c r="C19" s="49">
        <v>18</v>
      </c>
      <c r="D19" s="9" t="s">
        <v>82</v>
      </c>
      <c r="E19" s="41">
        <v>0</v>
      </c>
      <c r="G19" s="41"/>
      <c r="H19" s="41"/>
      <c r="I19" s="26">
        <v>0</v>
      </c>
      <c r="J19" s="41" t="s">
        <v>96</v>
      </c>
      <c r="L19" s="9" t="s">
        <v>100</v>
      </c>
      <c r="M19" s="9" t="s">
        <v>101</v>
      </c>
    </row>
    <row r="20" spans="1:14" x14ac:dyDescent="0.2">
      <c r="B20" s="50"/>
      <c r="C20" s="49"/>
      <c r="E20" s="41"/>
      <c r="G20" s="41"/>
      <c r="H20" s="41"/>
      <c r="I20" s="26"/>
      <c r="J20" s="41"/>
    </row>
    <row r="21" spans="1:14" x14ac:dyDescent="0.2">
      <c r="B21" s="50"/>
      <c r="C21" s="49"/>
      <c r="E21" s="41"/>
      <c r="G21" s="41"/>
      <c r="H21" s="41"/>
      <c r="I21" s="26"/>
      <c r="J21" s="41"/>
    </row>
    <row r="22" spans="1:14" x14ac:dyDescent="0.2">
      <c r="B22" s="50"/>
      <c r="C22" s="49"/>
      <c r="E22" s="41"/>
      <c r="G22" s="41"/>
      <c r="H22" s="41"/>
      <c r="I22" s="26"/>
      <c r="J22" s="41"/>
    </row>
    <row r="23" spans="1:14" x14ac:dyDescent="0.2">
      <c r="B23" s="50"/>
      <c r="C23" s="49"/>
      <c r="E23" s="41"/>
      <c r="G23" s="41"/>
      <c r="H23" s="41"/>
      <c r="I23" s="26"/>
      <c r="J23" s="41"/>
    </row>
    <row r="24" spans="1:14" x14ac:dyDescent="0.2">
      <c r="B24" s="50"/>
      <c r="C24" s="49"/>
      <c r="E24" s="41"/>
      <c r="G24" s="41"/>
      <c r="H24" s="41"/>
      <c r="I24" s="26"/>
      <c r="J24" s="41"/>
    </row>
    <row r="25" spans="1:14" x14ac:dyDescent="0.2">
      <c r="B25" s="50"/>
      <c r="C25" s="49"/>
      <c r="E25" s="41"/>
      <c r="G25" s="41"/>
      <c r="H25" s="41"/>
      <c r="I25" s="26"/>
      <c r="J25" s="41"/>
    </row>
    <row r="26" spans="1:14" x14ac:dyDescent="0.2">
      <c r="B26" s="50"/>
      <c r="C26" s="49"/>
      <c r="E26" s="41"/>
      <c r="G26" s="41"/>
      <c r="H26" s="41"/>
      <c r="I26" s="26"/>
      <c r="J26" s="41"/>
    </row>
    <row r="27" spans="1:14" x14ac:dyDescent="0.2">
      <c r="B27" s="50"/>
      <c r="C27" s="49"/>
      <c r="E27" s="41"/>
      <c r="G27" s="41"/>
      <c r="H27" s="41"/>
      <c r="I27" s="26"/>
      <c r="J27" s="41"/>
    </row>
    <row r="28" spans="1:14" x14ac:dyDescent="0.2">
      <c r="B28" s="50"/>
      <c r="C28" s="49"/>
      <c r="E28" s="41"/>
      <c r="G28" s="41"/>
      <c r="H28" s="41"/>
      <c r="I28" s="26"/>
      <c r="J28" s="41"/>
    </row>
    <row r="29" spans="1:14" x14ac:dyDescent="0.2">
      <c r="B29" s="50"/>
      <c r="C29" s="49"/>
      <c r="E29" s="41"/>
      <c r="G29" s="41"/>
      <c r="H29" s="41"/>
      <c r="I29" s="26"/>
      <c r="J29" s="41"/>
    </row>
    <row r="30" spans="1:14" x14ac:dyDescent="0.2">
      <c r="B30" s="50"/>
      <c r="C30" s="49"/>
      <c r="E30" s="41"/>
      <c r="G30" s="41"/>
      <c r="H30" s="41"/>
      <c r="I30" s="26"/>
      <c r="J30" s="41"/>
    </row>
    <row r="31" spans="1:14" x14ac:dyDescent="0.2">
      <c r="B31" s="50"/>
      <c r="C31" s="49"/>
      <c r="E31" s="41"/>
      <c r="G31" s="41"/>
      <c r="H31" s="41"/>
      <c r="I31" s="26"/>
      <c r="J31" s="41"/>
    </row>
    <row r="32" spans="1:14" x14ac:dyDescent="0.2">
      <c r="B32" s="50"/>
      <c r="C32" s="49"/>
      <c r="E32" s="41"/>
      <c r="G32" s="41"/>
      <c r="H32" s="41"/>
      <c r="I32" s="26"/>
      <c r="J32" s="41"/>
    </row>
    <row r="33" spans="2:10" x14ac:dyDescent="0.2">
      <c r="B33" s="50"/>
      <c r="C33" s="49"/>
      <c r="E33" s="41"/>
      <c r="G33" s="41"/>
      <c r="H33" s="41"/>
      <c r="I33" s="26"/>
      <c r="J33" s="41"/>
    </row>
    <row r="34" spans="2:10" x14ac:dyDescent="0.2">
      <c r="B34" s="50"/>
      <c r="C34" s="49"/>
      <c r="E34" s="41"/>
      <c r="G34" s="41"/>
      <c r="H34" s="41"/>
      <c r="I34" s="26"/>
      <c r="J34" s="41"/>
    </row>
    <row r="35" spans="2:10" x14ac:dyDescent="0.2">
      <c r="B35" s="50"/>
      <c r="C35" s="49"/>
      <c r="E35" s="41"/>
      <c r="G35" s="41"/>
      <c r="H35" s="41"/>
      <c r="I35" s="26"/>
      <c r="J35" s="41"/>
    </row>
    <row r="36" spans="2:10" x14ac:dyDescent="0.2">
      <c r="B36" s="50"/>
      <c r="C36" s="49"/>
      <c r="E36" s="41"/>
      <c r="G36" s="41"/>
      <c r="H36" s="41"/>
      <c r="I36" s="26"/>
      <c r="J36" s="41"/>
    </row>
    <row r="37" spans="2:10" x14ac:dyDescent="0.2">
      <c r="B37" s="50"/>
      <c r="C37" s="49"/>
      <c r="E37" s="41"/>
      <c r="G37" s="41"/>
      <c r="H37" s="41"/>
      <c r="I37" s="26"/>
      <c r="J37" s="41"/>
    </row>
    <row r="38" spans="2:10" x14ac:dyDescent="0.2">
      <c r="B38" s="50"/>
      <c r="C38" s="49"/>
      <c r="E38" s="41"/>
      <c r="G38" s="41"/>
      <c r="H38" s="41"/>
      <c r="I38" s="26"/>
      <c r="J38" s="41"/>
    </row>
    <row r="39" spans="2:10" x14ac:dyDescent="0.2">
      <c r="B39" s="50"/>
      <c r="C39" s="49"/>
      <c r="E39" s="41"/>
      <c r="G39" s="41"/>
      <c r="H39" s="41"/>
      <c r="I39" s="26"/>
      <c r="J39" s="41"/>
    </row>
    <row r="40" spans="2:10" x14ac:dyDescent="0.2">
      <c r="B40" s="50"/>
      <c r="C40" s="49"/>
      <c r="E40" s="41"/>
      <c r="G40" s="41"/>
      <c r="H40" s="41"/>
      <c r="I40" s="26"/>
      <c r="J40" s="41"/>
    </row>
    <row r="41" spans="2:10" x14ac:dyDescent="0.2">
      <c r="B41" s="50"/>
      <c r="C41" s="49"/>
      <c r="E41" s="41"/>
      <c r="G41" s="41"/>
      <c r="H41" s="41"/>
      <c r="I41" s="26"/>
      <c r="J41" s="41"/>
    </row>
    <row r="42" spans="2:10" x14ac:dyDescent="0.2">
      <c r="B42" s="50"/>
      <c r="C42" s="49"/>
      <c r="E42" s="41"/>
      <c r="G42" s="41"/>
      <c r="H42" s="41"/>
      <c r="I42" s="26"/>
      <c r="J42" s="41"/>
    </row>
    <row r="43" spans="2:10" x14ac:dyDescent="0.2">
      <c r="B43" s="50"/>
      <c r="C43" s="49"/>
      <c r="E43" s="41"/>
      <c r="G43" s="41"/>
      <c r="H43" s="41"/>
      <c r="I43" s="26"/>
      <c r="J43" s="41"/>
    </row>
    <row r="44" spans="2:10" x14ac:dyDescent="0.2">
      <c r="B44" s="50"/>
      <c r="C44" s="49"/>
      <c r="E44" s="41"/>
      <c r="G44" s="41"/>
      <c r="H44" s="41"/>
      <c r="I44" s="26"/>
      <c r="J44" s="41"/>
    </row>
    <row r="45" spans="2:10" x14ac:dyDescent="0.2">
      <c r="B45" s="50"/>
      <c r="C45" s="49"/>
      <c r="E45" s="41"/>
      <c r="G45" s="41"/>
      <c r="H45" s="41"/>
      <c r="I45" s="26"/>
      <c r="J45" s="41"/>
    </row>
    <row r="46" spans="2:10" x14ac:dyDescent="0.2">
      <c r="B46" s="50"/>
      <c r="C46" s="49"/>
      <c r="E46" s="41"/>
      <c r="G46" s="41"/>
      <c r="H46" s="41"/>
      <c r="I46" s="26"/>
      <c r="J46" s="41"/>
    </row>
    <row r="47" spans="2:10" x14ac:dyDescent="0.2">
      <c r="B47" s="50"/>
      <c r="C47" s="49"/>
      <c r="E47" s="41"/>
      <c r="G47" s="41"/>
      <c r="H47" s="41"/>
      <c r="I47" s="26"/>
      <c r="J47" s="41"/>
    </row>
    <row r="48" spans="2:10" x14ac:dyDescent="0.2">
      <c r="B48" s="50"/>
      <c r="C48" s="49"/>
      <c r="E48" s="41"/>
      <c r="G48" s="41"/>
      <c r="H48" s="41"/>
      <c r="I48" s="26"/>
      <c r="J48" s="41"/>
    </row>
    <row r="49" spans="2:10" x14ac:dyDescent="0.2">
      <c r="B49" s="50"/>
      <c r="C49" s="49"/>
      <c r="E49" s="41"/>
      <c r="G49" s="41"/>
      <c r="H49" s="41"/>
      <c r="I49" s="26"/>
      <c r="J49" s="41"/>
    </row>
    <row r="50" spans="2:10" x14ac:dyDescent="0.2">
      <c r="B50" s="50"/>
      <c r="C50" s="49"/>
      <c r="E50" s="41"/>
      <c r="G50" s="41"/>
      <c r="H50" s="41"/>
      <c r="I50" s="26"/>
      <c r="J50" s="41"/>
    </row>
    <row r="51" spans="2:10" x14ac:dyDescent="0.2">
      <c r="B51" s="50"/>
      <c r="C51" s="49"/>
      <c r="E51" s="41"/>
      <c r="G51" s="41"/>
      <c r="H51" s="41"/>
      <c r="I51" s="26"/>
      <c r="J51" s="41"/>
    </row>
    <row r="52" spans="2:10" x14ac:dyDescent="0.2">
      <c r="B52" s="50"/>
      <c r="C52" s="49"/>
      <c r="E52" s="41"/>
      <c r="G52" s="41"/>
      <c r="H52" s="41"/>
      <c r="I52" s="26"/>
      <c r="J52" s="41"/>
    </row>
    <row r="53" spans="2:10" x14ac:dyDescent="0.2">
      <c r="B53" s="50"/>
      <c r="C53" s="49"/>
      <c r="E53" s="41"/>
      <c r="G53" s="41"/>
      <c r="H53" s="41"/>
      <c r="I53" s="26"/>
      <c r="J53" s="41"/>
    </row>
    <row r="54" spans="2:10" x14ac:dyDescent="0.2">
      <c r="B54" s="50"/>
      <c r="C54" s="49"/>
      <c r="E54" s="41"/>
      <c r="G54" s="41"/>
      <c r="H54" s="41"/>
      <c r="I54" s="26"/>
      <c r="J54" s="41"/>
    </row>
    <row r="55" spans="2:10" x14ac:dyDescent="0.2">
      <c r="B55" s="50"/>
      <c r="C55" s="49"/>
      <c r="E55" s="41"/>
      <c r="G55" s="41"/>
      <c r="H55" s="41"/>
      <c r="I55" s="26"/>
      <c r="J55" s="41"/>
    </row>
    <row r="56" spans="2:10" x14ac:dyDescent="0.2">
      <c r="B56" s="50"/>
      <c r="C56" s="49"/>
      <c r="E56" s="41"/>
      <c r="G56" s="41"/>
      <c r="H56" s="41"/>
      <c r="I56" s="26"/>
      <c r="J56" s="41"/>
    </row>
    <row r="57" spans="2:10" x14ac:dyDescent="0.2">
      <c r="B57" s="50"/>
      <c r="C57" s="49"/>
      <c r="E57" s="41"/>
      <c r="G57" s="41"/>
      <c r="H57" s="41"/>
      <c r="I57" s="26"/>
      <c r="J57" s="41"/>
    </row>
    <row r="58" spans="2:10" x14ac:dyDescent="0.2">
      <c r="B58" s="50"/>
      <c r="C58" s="49"/>
      <c r="E58" s="41"/>
      <c r="G58" s="41"/>
      <c r="H58" s="41"/>
      <c r="I58" s="26"/>
      <c r="J58" s="41"/>
    </row>
    <row r="59" spans="2:10" x14ac:dyDescent="0.2">
      <c r="B59" s="50"/>
      <c r="C59" s="49"/>
      <c r="E59" s="41"/>
      <c r="G59" s="41"/>
      <c r="H59" s="41"/>
      <c r="I59" s="26"/>
      <c r="J59" s="41"/>
    </row>
    <row r="60" spans="2:10" x14ac:dyDescent="0.2">
      <c r="B60" s="50"/>
      <c r="C60" s="49"/>
      <c r="E60" s="41"/>
      <c r="G60" s="41"/>
      <c r="H60" s="41"/>
      <c r="I60" s="26"/>
      <c r="J60" s="41"/>
    </row>
    <row r="61" spans="2:10" x14ac:dyDescent="0.2">
      <c r="B61" s="50"/>
      <c r="C61" s="49"/>
      <c r="E61" s="41"/>
      <c r="G61" s="41"/>
      <c r="H61" s="41"/>
      <c r="I61" s="26"/>
      <c r="J61" s="41"/>
    </row>
    <row r="62" spans="2:10" x14ac:dyDescent="0.2">
      <c r="B62" s="50"/>
      <c r="C62" s="49"/>
      <c r="E62" s="41"/>
      <c r="G62" s="41"/>
      <c r="H62" s="41"/>
      <c r="I62" s="26"/>
      <c r="J62" s="41"/>
    </row>
    <row r="63" spans="2:10" x14ac:dyDescent="0.2">
      <c r="B63" s="50"/>
      <c r="C63" s="49"/>
      <c r="E63" s="41"/>
      <c r="G63" s="41"/>
      <c r="H63" s="41"/>
      <c r="I63" s="26"/>
      <c r="J63" s="41"/>
    </row>
    <row r="64" spans="2:10" x14ac:dyDescent="0.2">
      <c r="B64" s="50"/>
      <c r="C64" s="49"/>
      <c r="E64" s="41"/>
      <c r="G64" s="41"/>
      <c r="H64" s="41"/>
      <c r="I64" s="26"/>
      <c r="J64" s="41"/>
    </row>
    <row r="65" spans="2:10" x14ac:dyDescent="0.2">
      <c r="B65" s="50"/>
      <c r="C65" s="49"/>
      <c r="E65" s="41"/>
      <c r="G65" s="41"/>
      <c r="H65" s="41"/>
      <c r="I65" s="26"/>
      <c r="J65" s="41"/>
    </row>
    <row r="66" spans="2:10" x14ac:dyDescent="0.2">
      <c r="B66" s="50"/>
      <c r="C66" s="49"/>
      <c r="E66" s="41"/>
      <c r="G66" s="41"/>
      <c r="H66" s="41"/>
      <c r="I66" s="26"/>
      <c r="J66" s="41"/>
    </row>
    <row r="67" spans="2:10" x14ac:dyDescent="0.2">
      <c r="B67" s="50"/>
      <c r="C67" s="48"/>
      <c r="E67" s="41"/>
      <c r="G67" s="26"/>
      <c r="H67" s="26"/>
      <c r="I67" s="26"/>
      <c r="J67" s="41"/>
    </row>
    <row r="68" spans="2:10" x14ac:dyDescent="0.2">
      <c r="B68" s="50"/>
      <c r="C68" s="48"/>
      <c r="E68" s="41"/>
      <c r="G68" s="26"/>
      <c r="H68" s="26"/>
      <c r="I68" s="26"/>
      <c r="J68" s="41"/>
    </row>
    <row r="69" spans="2:10" x14ac:dyDescent="0.2">
      <c r="B69" s="50"/>
      <c r="C69" s="48"/>
      <c r="E69" s="41"/>
      <c r="G69" s="26"/>
      <c r="H69" s="26"/>
      <c r="I69" s="26"/>
      <c r="J69" s="41"/>
    </row>
    <row r="70" spans="2:10" x14ac:dyDescent="0.2">
      <c r="B70" s="50"/>
      <c r="C70" s="48"/>
      <c r="E70" s="41"/>
      <c r="G70" s="26"/>
      <c r="H70" s="26"/>
      <c r="I70" s="26"/>
      <c r="J70" s="41"/>
    </row>
    <row r="71" spans="2:10" x14ac:dyDescent="0.2">
      <c r="B71" s="50"/>
      <c r="C71" s="48"/>
      <c r="E71" s="41"/>
      <c r="G71" s="26"/>
      <c r="H71" s="26"/>
      <c r="I71" s="26"/>
      <c r="J71" s="41"/>
    </row>
    <row r="72" spans="2:10" x14ac:dyDescent="0.2">
      <c r="B72" s="50"/>
      <c r="C72" s="48"/>
      <c r="E72" s="41"/>
      <c r="G72" s="26"/>
      <c r="H72" s="26"/>
      <c r="I72" s="26"/>
      <c r="J72" s="41"/>
    </row>
    <row r="73" spans="2:10" x14ac:dyDescent="0.2">
      <c r="B73" s="50"/>
      <c r="C73" s="48"/>
      <c r="E73" s="41"/>
      <c r="G73" s="26"/>
      <c r="H73" s="26"/>
      <c r="I73" s="26"/>
      <c r="J73" s="41"/>
    </row>
    <row r="74" spans="2:10" x14ac:dyDescent="0.2">
      <c r="B74" s="50"/>
      <c r="C74" s="48"/>
      <c r="E74" s="41"/>
      <c r="G74" s="26"/>
      <c r="H74" s="26"/>
      <c r="I74" s="26"/>
      <c r="J74" s="41"/>
    </row>
    <row r="75" spans="2:10" x14ac:dyDescent="0.2">
      <c r="B75" s="50"/>
      <c r="C75" s="48"/>
      <c r="E75" s="41"/>
      <c r="G75" s="26"/>
      <c r="H75" s="26"/>
      <c r="I75" s="26"/>
      <c r="J75" s="41"/>
    </row>
    <row r="76" spans="2:10" x14ac:dyDescent="0.2">
      <c r="B76" s="50"/>
      <c r="C76" s="48"/>
      <c r="E76" s="41"/>
      <c r="G76" s="26"/>
      <c r="H76" s="26"/>
      <c r="I76" s="26"/>
      <c r="J76" s="41"/>
    </row>
    <row r="77" spans="2:10" x14ac:dyDescent="0.2">
      <c r="E77" s="41"/>
    </row>
    <row r="78" spans="2:10" x14ac:dyDescent="0.2">
      <c r="E78" s="41"/>
    </row>
    <row r="79" spans="2:10" x14ac:dyDescent="0.2">
      <c r="E79" s="41"/>
    </row>
    <row r="80" spans="2:10" x14ac:dyDescent="0.2">
      <c r="E80" s="41"/>
    </row>
    <row r="81" spans="5:5" x14ac:dyDescent="0.2">
      <c r="E81" s="41"/>
    </row>
    <row r="82" spans="5:5" x14ac:dyDescent="0.2">
      <c r="E82" s="41"/>
    </row>
    <row r="83" spans="5:5" x14ac:dyDescent="0.2">
      <c r="E83" s="41"/>
    </row>
    <row r="84" spans="5:5" x14ac:dyDescent="0.2">
      <c r="E84" s="41"/>
    </row>
    <row r="85" spans="5:5" x14ac:dyDescent="0.2">
      <c r="E85" s="41"/>
    </row>
    <row r="86" spans="5:5" x14ac:dyDescent="0.2">
      <c r="E86" s="41"/>
    </row>
    <row r="87" spans="5:5" x14ac:dyDescent="0.2">
      <c r="E87" s="41"/>
    </row>
    <row r="88" spans="5:5" x14ac:dyDescent="0.2">
      <c r="E88" s="41"/>
    </row>
    <row r="89" spans="5:5" x14ac:dyDescent="0.2">
      <c r="E89" s="41"/>
    </row>
    <row r="90" spans="5:5" x14ac:dyDescent="0.2">
      <c r="E90" s="41"/>
    </row>
    <row r="91" spans="5:5" x14ac:dyDescent="0.2">
      <c r="E91" s="41"/>
    </row>
    <row r="92" spans="5:5" x14ac:dyDescent="0.2">
      <c r="E92" s="41"/>
    </row>
    <row r="93" spans="5:5" x14ac:dyDescent="0.2">
      <c r="E93" s="41"/>
    </row>
    <row r="94" spans="5:5" x14ac:dyDescent="0.2">
      <c r="E94" s="41"/>
    </row>
    <row r="95" spans="5:5" x14ac:dyDescent="0.2">
      <c r="E95" s="41"/>
    </row>
    <row r="96" spans="5:5" x14ac:dyDescent="0.2">
      <c r="E96" s="41"/>
    </row>
    <row r="97" spans="5:5" x14ac:dyDescent="0.2">
      <c r="E97" s="41"/>
    </row>
    <row r="98" spans="5:5" x14ac:dyDescent="0.2">
      <c r="E98" s="41"/>
    </row>
    <row r="99" spans="5:5" x14ac:dyDescent="0.2">
      <c r="E99" s="41"/>
    </row>
    <row r="100" spans="5:5" x14ac:dyDescent="0.2">
      <c r="E100" s="41"/>
    </row>
    <row r="101" spans="5:5" x14ac:dyDescent="0.2">
      <c r="E101" s="41"/>
    </row>
    <row r="102" spans="5:5" x14ac:dyDescent="0.2">
      <c r="E102" s="41"/>
    </row>
    <row r="103" spans="5:5" x14ac:dyDescent="0.2">
      <c r="E103" s="41"/>
    </row>
    <row r="104" spans="5:5" x14ac:dyDescent="0.2">
      <c r="E104" s="41"/>
    </row>
    <row r="105" spans="5:5" x14ac:dyDescent="0.2">
      <c r="E105" s="41"/>
    </row>
    <row r="106" spans="5:5" x14ac:dyDescent="0.2">
      <c r="E106" s="41"/>
    </row>
    <row r="107" spans="5:5" x14ac:dyDescent="0.2">
      <c r="E107" s="41"/>
    </row>
    <row r="108" spans="5:5" x14ac:dyDescent="0.2">
      <c r="E108" s="41"/>
    </row>
    <row r="109" spans="5:5" x14ac:dyDescent="0.2">
      <c r="E109" s="41"/>
    </row>
    <row r="110" spans="5:5" x14ac:dyDescent="0.2">
      <c r="E110" s="41"/>
    </row>
    <row r="111" spans="5:5" x14ac:dyDescent="0.2">
      <c r="E111" s="41"/>
    </row>
    <row r="112" spans="5:5" x14ac:dyDescent="0.2">
      <c r="E112" s="41"/>
    </row>
    <row r="113" spans="5:5" x14ac:dyDescent="0.2">
      <c r="E113" s="41"/>
    </row>
    <row r="114" spans="5:5" x14ac:dyDescent="0.2">
      <c r="E114" s="41"/>
    </row>
    <row r="115" spans="5:5" x14ac:dyDescent="0.2">
      <c r="E115" s="41"/>
    </row>
    <row r="116" spans="5:5" x14ac:dyDescent="0.2">
      <c r="E116" s="41"/>
    </row>
    <row r="117" spans="5:5" x14ac:dyDescent="0.2">
      <c r="E117" s="41"/>
    </row>
    <row r="118" spans="5:5" x14ac:dyDescent="0.2">
      <c r="E118" s="41"/>
    </row>
    <row r="119" spans="5:5" x14ac:dyDescent="0.2">
      <c r="E119" s="41"/>
    </row>
    <row r="120" spans="5:5" x14ac:dyDescent="0.2">
      <c r="E120" s="41"/>
    </row>
    <row r="121" spans="5:5" x14ac:dyDescent="0.2">
      <c r="E121" s="41"/>
    </row>
    <row r="122" spans="5:5" x14ac:dyDescent="0.2">
      <c r="E122" s="41"/>
    </row>
    <row r="123" spans="5:5" x14ac:dyDescent="0.2">
      <c r="E123" s="41"/>
    </row>
    <row r="124" spans="5:5" x14ac:dyDescent="0.2">
      <c r="E124" s="41"/>
    </row>
    <row r="125" spans="5:5" x14ac:dyDescent="0.2">
      <c r="E125" s="41"/>
    </row>
    <row r="126" spans="5:5" x14ac:dyDescent="0.2">
      <c r="E126" s="41"/>
    </row>
    <row r="127" spans="5:5" x14ac:dyDescent="0.2">
      <c r="E127" s="41"/>
    </row>
    <row r="128" spans="5:5" x14ac:dyDescent="0.2">
      <c r="E128" s="41"/>
    </row>
    <row r="129" spans="5:5" x14ac:dyDescent="0.2">
      <c r="E129" s="41"/>
    </row>
    <row r="130" spans="5:5" x14ac:dyDescent="0.2">
      <c r="E130" s="41"/>
    </row>
    <row r="131" spans="5:5" x14ac:dyDescent="0.2">
      <c r="E131" s="41"/>
    </row>
    <row r="132" spans="5:5" x14ac:dyDescent="0.2">
      <c r="E132" s="41"/>
    </row>
    <row r="133" spans="5:5" x14ac:dyDescent="0.2">
      <c r="E133" s="41"/>
    </row>
    <row r="134" spans="5:5" x14ac:dyDescent="0.2">
      <c r="E134" s="41"/>
    </row>
    <row r="135" spans="5:5" x14ac:dyDescent="0.2">
      <c r="E135" s="41"/>
    </row>
    <row r="136" spans="5:5" x14ac:dyDescent="0.2">
      <c r="E136" s="41"/>
    </row>
    <row r="137" spans="5:5" x14ac:dyDescent="0.2">
      <c r="E137" s="41"/>
    </row>
    <row r="138" spans="5:5" x14ac:dyDescent="0.2">
      <c r="E138" s="41"/>
    </row>
    <row r="139" spans="5:5" x14ac:dyDescent="0.2">
      <c r="E139" s="41"/>
    </row>
    <row r="140" spans="5:5" x14ac:dyDescent="0.2">
      <c r="E140" s="41"/>
    </row>
    <row r="141" spans="5:5" x14ac:dyDescent="0.2">
      <c r="E141" s="41"/>
    </row>
    <row r="142" spans="5:5" x14ac:dyDescent="0.2">
      <c r="E142" s="41"/>
    </row>
    <row r="143" spans="5:5" x14ac:dyDescent="0.2">
      <c r="E143" s="41"/>
    </row>
    <row r="144" spans="5:5" x14ac:dyDescent="0.2">
      <c r="E144" s="41"/>
    </row>
    <row r="145" spans="5:5" x14ac:dyDescent="0.2">
      <c r="E145" s="41"/>
    </row>
    <row r="146" spans="5:5" x14ac:dyDescent="0.2">
      <c r="E146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G268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4" t="s">
        <v>0</v>
      </c>
      <c r="B1" s="44" t="s">
        <v>59</v>
      </c>
      <c r="C1" s="44" t="s">
        <v>60</v>
      </c>
      <c r="D1" s="44" t="s">
        <v>61</v>
      </c>
      <c r="E1" s="44" t="s">
        <v>62</v>
      </c>
      <c r="F1" s="44" t="s">
        <v>63</v>
      </c>
      <c r="G1" s="44" t="s">
        <v>64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4">
        <v>1</v>
      </c>
      <c r="B2" s="44" t="s">
        <v>65</v>
      </c>
      <c r="C2" s="44">
        <v>3729</v>
      </c>
      <c r="D2" s="44">
        <v>52.777000000000001</v>
      </c>
      <c r="E2" s="44">
        <v>-4.5629999999999997</v>
      </c>
      <c r="F2" s="44">
        <v>19.683</v>
      </c>
      <c r="G2" s="107">
        <v>0.68555555555555558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4">
        <v>1</v>
      </c>
      <c r="B3" s="44" t="s">
        <v>65</v>
      </c>
      <c r="C3" s="44">
        <v>3727</v>
      </c>
      <c r="D3" s="44">
        <v>53.514000000000003</v>
      </c>
      <c r="E3" s="44">
        <v>-4.57</v>
      </c>
      <c r="F3" s="44">
        <v>19.670000000000002</v>
      </c>
      <c r="G3" s="107">
        <v>0.68555555555555558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4">
        <v>1</v>
      </c>
      <c r="B4" s="44" t="s">
        <v>65</v>
      </c>
      <c r="C4" s="44">
        <v>3730</v>
      </c>
      <c r="D4" s="44">
        <v>53.481000000000002</v>
      </c>
      <c r="E4" s="44">
        <v>-4.585</v>
      </c>
      <c r="F4" s="44">
        <v>19.649000000000001</v>
      </c>
      <c r="G4" s="107">
        <v>0.68555555555555558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4">
        <v>1</v>
      </c>
      <c r="B5" s="44" t="s">
        <v>65</v>
      </c>
      <c r="C5" s="44">
        <v>3724</v>
      </c>
      <c r="D5" s="44">
        <v>53.49</v>
      </c>
      <c r="E5" s="44">
        <v>-4.5640000000000001</v>
      </c>
      <c r="F5" s="44">
        <v>19.635999999999999</v>
      </c>
      <c r="G5" s="107">
        <v>0.68555555555555558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4">
        <v>1</v>
      </c>
      <c r="B6" s="44" t="s">
        <v>65</v>
      </c>
      <c r="C6" s="44">
        <v>3727</v>
      </c>
      <c r="D6" s="44">
        <v>53.470999999999997</v>
      </c>
      <c r="E6" s="44">
        <v>-4.5739999999999998</v>
      </c>
      <c r="F6" s="44">
        <v>19.652000000000001</v>
      </c>
      <c r="G6" s="107">
        <v>0.68555555555555558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4">
        <v>1</v>
      </c>
      <c r="B7" s="44" t="s">
        <v>65</v>
      </c>
      <c r="C7" s="44">
        <v>1260</v>
      </c>
      <c r="D7" s="44">
        <v>3.35</v>
      </c>
      <c r="E7" s="44">
        <v>-9.1549999999999994</v>
      </c>
      <c r="F7" s="44">
        <v>22.972000000000001</v>
      </c>
      <c r="G7" s="107">
        <v>0.68555555555555558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4">
        <v>1</v>
      </c>
      <c r="B8" s="44" t="s">
        <v>65</v>
      </c>
      <c r="C8" s="44">
        <v>5366</v>
      </c>
      <c r="D8" s="44">
        <v>26.648</v>
      </c>
      <c r="E8" s="44">
        <v>-8.9220000000000006</v>
      </c>
      <c r="F8" s="44">
        <v>22.658999999999999</v>
      </c>
      <c r="G8" s="107">
        <v>0.68555555555555558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4">
        <v>1</v>
      </c>
      <c r="B9" s="44" t="s">
        <v>65</v>
      </c>
      <c r="C9" s="44">
        <v>5053</v>
      </c>
      <c r="D9" s="44">
        <v>25.058</v>
      </c>
      <c r="E9" s="44">
        <v>-8.9359999999999999</v>
      </c>
      <c r="F9" s="44">
        <v>22.6</v>
      </c>
      <c r="G9" s="107">
        <v>0.68555555555555558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4">
        <v>1</v>
      </c>
      <c r="B10" s="44" t="s">
        <v>65</v>
      </c>
      <c r="C10" s="44">
        <v>4843</v>
      </c>
      <c r="D10" s="44">
        <v>23.937999999999999</v>
      </c>
      <c r="E10" s="44">
        <v>-8.9550000000000001</v>
      </c>
      <c r="F10" s="44">
        <v>22.597999999999999</v>
      </c>
      <c r="G10" s="107">
        <v>0.68555555555555558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4">
        <v>1</v>
      </c>
      <c r="B11" s="44" t="s">
        <v>65</v>
      </c>
      <c r="C11" s="44">
        <v>4645</v>
      </c>
      <c r="D11" s="44">
        <v>22.916</v>
      </c>
      <c r="E11" s="44">
        <v>-8.952</v>
      </c>
      <c r="F11" s="44">
        <v>22.623000000000001</v>
      </c>
      <c r="G11" s="107">
        <v>0.68555555555555558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4">
        <v>1</v>
      </c>
      <c r="B12" s="44" t="s">
        <v>65</v>
      </c>
      <c r="C12" s="44">
        <v>4458</v>
      </c>
      <c r="D12" s="44">
        <v>21.95</v>
      </c>
      <c r="E12" s="44">
        <v>-8.9819999999999993</v>
      </c>
      <c r="F12" s="44">
        <v>22.657</v>
      </c>
      <c r="G12" s="107">
        <v>0.68555555555555558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4">
        <v>1</v>
      </c>
      <c r="B13" s="44" t="s">
        <v>65</v>
      </c>
      <c r="C13" s="44">
        <v>4272</v>
      </c>
      <c r="D13" s="44">
        <v>21.027000000000001</v>
      </c>
      <c r="E13" s="44">
        <v>-8.9670000000000005</v>
      </c>
      <c r="F13" s="44">
        <v>22.622</v>
      </c>
      <c r="G13" s="107">
        <v>0.68555555555555558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4">
        <v>1</v>
      </c>
      <c r="B14" s="44" t="s">
        <v>65</v>
      </c>
      <c r="C14" s="44">
        <v>4075</v>
      </c>
      <c r="D14" s="44">
        <v>20.082000000000001</v>
      </c>
      <c r="E14" s="44">
        <v>-9.0039999999999996</v>
      </c>
      <c r="F14" s="44">
        <v>22.641999999999999</v>
      </c>
      <c r="G14" s="107">
        <v>0.68555555555555558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4">
        <v>1</v>
      </c>
      <c r="B15" s="44" t="s">
        <v>65</v>
      </c>
      <c r="C15" s="44">
        <v>3887</v>
      </c>
      <c r="D15" s="44">
        <v>19.138999999999999</v>
      </c>
      <c r="E15" s="44">
        <v>-8.9510000000000005</v>
      </c>
      <c r="F15" s="44">
        <v>22.66</v>
      </c>
      <c r="G15" s="107">
        <v>0.68555555555555558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4">
        <v>1</v>
      </c>
      <c r="B16" s="44" t="s">
        <v>65</v>
      </c>
      <c r="C16" s="44">
        <v>3710</v>
      </c>
      <c r="D16" s="44">
        <v>18.263999999999999</v>
      </c>
      <c r="E16" s="44">
        <v>-8.9600000000000009</v>
      </c>
      <c r="F16" s="44">
        <v>22.663</v>
      </c>
      <c r="G16" s="107">
        <v>0.68555555555555558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4">
        <v>1</v>
      </c>
      <c r="B17" s="44" t="s">
        <v>65</v>
      </c>
      <c r="C17" s="44">
        <v>3543</v>
      </c>
      <c r="D17" s="44">
        <v>17.431999999999999</v>
      </c>
      <c r="E17" s="44">
        <v>-8.9550000000000001</v>
      </c>
      <c r="F17" s="44">
        <v>22.577999999999999</v>
      </c>
      <c r="G17" s="107">
        <v>0.68555555555555558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4">
        <v>2</v>
      </c>
      <c r="B18" s="44" t="s">
        <v>66</v>
      </c>
      <c r="C18" s="44">
        <v>3719</v>
      </c>
      <c r="D18" s="44">
        <v>52.618000000000002</v>
      </c>
      <c r="E18" s="44">
        <v>-4.5549999999999997</v>
      </c>
      <c r="F18" s="44">
        <v>19.702000000000002</v>
      </c>
      <c r="G18" s="107">
        <v>0.69452546296296302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4">
        <v>2</v>
      </c>
      <c r="B19" s="44" t="s">
        <v>66</v>
      </c>
      <c r="C19" s="44">
        <v>3714</v>
      </c>
      <c r="D19" s="44">
        <v>53.347000000000001</v>
      </c>
      <c r="E19" s="44">
        <v>-4.57</v>
      </c>
      <c r="F19" s="44">
        <v>19.670000000000002</v>
      </c>
      <c r="G19" s="107">
        <v>0.69452546296296302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4">
        <v>2</v>
      </c>
      <c r="B20" s="44" t="s">
        <v>66</v>
      </c>
      <c r="C20" s="44">
        <v>3721</v>
      </c>
      <c r="D20" s="44">
        <v>53.405999999999999</v>
      </c>
      <c r="E20" s="44">
        <v>-4.59</v>
      </c>
      <c r="F20" s="44">
        <v>19.715</v>
      </c>
      <c r="G20" s="107">
        <v>0.69452546296296302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4">
        <v>2</v>
      </c>
      <c r="B21" s="44" t="s">
        <v>66</v>
      </c>
      <c r="C21" s="44">
        <v>3710</v>
      </c>
      <c r="D21" s="44">
        <v>53.326000000000001</v>
      </c>
      <c r="E21" s="44">
        <v>-4.5880000000000001</v>
      </c>
      <c r="F21" s="44">
        <v>19.719000000000001</v>
      </c>
      <c r="G21" s="107">
        <v>0.69452546296296302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4">
        <v>2</v>
      </c>
      <c r="B22" s="44" t="s">
        <v>66</v>
      </c>
      <c r="C22" s="44">
        <v>3709</v>
      </c>
      <c r="D22" s="44">
        <v>53.347000000000001</v>
      </c>
      <c r="E22" s="44">
        <v>-4.5819999999999999</v>
      </c>
      <c r="F22" s="44">
        <v>19.661999999999999</v>
      </c>
      <c r="G22" s="107">
        <v>0.69452546296296302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4">
        <v>2</v>
      </c>
      <c r="B23" s="44" t="s">
        <v>66</v>
      </c>
      <c r="C23" s="44">
        <v>764</v>
      </c>
      <c r="D23" s="44">
        <v>2.0249999999999999</v>
      </c>
      <c r="E23" s="44">
        <v>-9.24</v>
      </c>
      <c r="F23" s="44">
        <v>22.292999999999999</v>
      </c>
      <c r="G23" s="107">
        <v>0.69452546296296302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4">
        <v>2</v>
      </c>
      <c r="B24" s="44" t="s">
        <v>66</v>
      </c>
      <c r="C24" s="44">
        <v>4615</v>
      </c>
      <c r="D24" s="44">
        <v>22.643999999999998</v>
      </c>
      <c r="E24" s="44">
        <v>-8.1620000000000008</v>
      </c>
      <c r="F24" s="44">
        <v>22.907</v>
      </c>
      <c r="G24" s="107">
        <v>0.69452546296296302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4">
        <v>2</v>
      </c>
      <c r="B25" s="44" t="s">
        <v>66</v>
      </c>
      <c r="C25" s="44">
        <v>4338</v>
      </c>
      <c r="D25" s="44">
        <v>21.341999999999999</v>
      </c>
      <c r="E25" s="44">
        <v>-8.218</v>
      </c>
      <c r="F25" s="44">
        <v>22.786000000000001</v>
      </c>
      <c r="G25" s="107">
        <v>0.69452546296296302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4">
        <v>2</v>
      </c>
      <c r="B26" s="44" t="s">
        <v>66</v>
      </c>
      <c r="C26" s="44">
        <v>4136</v>
      </c>
      <c r="D26" s="44">
        <v>20.402000000000001</v>
      </c>
      <c r="E26" s="44">
        <v>-8.25</v>
      </c>
      <c r="F26" s="44">
        <v>22.815000000000001</v>
      </c>
      <c r="G26" s="107">
        <v>0.69452546296296302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4">
        <v>2</v>
      </c>
      <c r="B27" s="44" t="s">
        <v>66</v>
      </c>
      <c r="C27" s="44">
        <v>3956</v>
      </c>
      <c r="D27" s="44">
        <v>19.518000000000001</v>
      </c>
      <c r="E27" s="44">
        <v>-8.2140000000000004</v>
      </c>
      <c r="F27" s="44">
        <v>22.847999999999999</v>
      </c>
      <c r="G27" s="107">
        <v>0.69452546296296302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4">
        <v>2</v>
      </c>
      <c r="B28" s="44" t="s">
        <v>66</v>
      </c>
      <c r="C28" s="44">
        <v>3781</v>
      </c>
      <c r="D28" s="44">
        <v>18.645</v>
      </c>
      <c r="E28" s="44">
        <v>-8.2050000000000001</v>
      </c>
      <c r="F28" s="44">
        <v>22.844000000000001</v>
      </c>
      <c r="G28" s="107">
        <v>0.69452546296296302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4">
        <v>2</v>
      </c>
      <c r="B29" s="44" t="s">
        <v>66</v>
      </c>
      <c r="C29" s="44">
        <v>3611</v>
      </c>
      <c r="D29" s="44">
        <v>17.837</v>
      </c>
      <c r="E29" s="44">
        <v>-8.2219999999999995</v>
      </c>
      <c r="F29" s="44">
        <v>22.896999999999998</v>
      </c>
      <c r="G29" s="107">
        <v>0.69452546296296302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4">
        <v>2</v>
      </c>
      <c r="B30" s="44" t="s">
        <v>66</v>
      </c>
      <c r="C30" s="44">
        <v>3448</v>
      </c>
      <c r="D30" s="44">
        <v>17.033999999999999</v>
      </c>
      <c r="E30" s="44">
        <v>-8.2260000000000009</v>
      </c>
      <c r="F30" s="44">
        <v>22.887</v>
      </c>
      <c r="G30" s="107">
        <v>0.69452546296296302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4">
        <v>2</v>
      </c>
      <c r="B31" s="44" t="s">
        <v>66</v>
      </c>
      <c r="C31" s="44">
        <v>3286</v>
      </c>
      <c r="D31" s="44">
        <v>16.263000000000002</v>
      </c>
      <c r="E31" s="44">
        <v>-8.1969999999999992</v>
      </c>
      <c r="F31" s="44">
        <v>22.902999999999999</v>
      </c>
      <c r="G31" s="107">
        <v>0.69452546296296302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4">
        <v>2</v>
      </c>
      <c r="B32" s="44" t="s">
        <v>66</v>
      </c>
      <c r="C32" s="44">
        <v>3133</v>
      </c>
      <c r="D32" s="44">
        <v>15.516</v>
      </c>
      <c r="E32" s="44">
        <v>-8.2119999999999997</v>
      </c>
      <c r="F32" s="44">
        <v>22.885999999999999</v>
      </c>
      <c r="G32" s="107">
        <v>0.69452546296296302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4">
        <v>2</v>
      </c>
      <c r="B33" s="44" t="s">
        <v>66</v>
      </c>
      <c r="C33" s="44">
        <v>2987</v>
      </c>
      <c r="D33" s="44">
        <v>14.83</v>
      </c>
      <c r="E33" s="44">
        <v>-8.2420000000000009</v>
      </c>
      <c r="F33" s="44">
        <v>22.864000000000001</v>
      </c>
      <c r="G33" s="107">
        <v>0.69452546296296302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4">
        <v>3</v>
      </c>
      <c r="B34" s="44" t="s">
        <v>67</v>
      </c>
      <c r="C34" s="44">
        <v>3717</v>
      </c>
      <c r="D34" s="44">
        <v>52.622999999999998</v>
      </c>
      <c r="E34" s="44">
        <v>-4.5490000000000004</v>
      </c>
      <c r="F34" s="44">
        <v>19.681000000000001</v>
      </c>
      <c r="G34" s="107">
        <v>0.7038888888888889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4">
        <v>3</v>
      </c>
      <c r="B35" s="44" t="s">
        <v>67</v>
      </c>
      <c r="C35" s="44">
        <v>3720</v>
      </c>
      <c r="D35" s="44">
        <v>53.405000000000001</v>
      </c>
      <c r="E35" s="44">
        <v>-4.57</v>
      </c>
      <c r="F35" s="44">
        <v>19.670000000000002</v>
      </c>
      <c r="G35" s="107">
        <v>0.7038888888888889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4">
        <v>3</v>
      </c>
      <c r="B36" s="44" t="s">
        <v>67</v>
      </c>
      <c r="C36" s="44">
        <v>3717</v>
      </c>
      <c r="D36" s="44">
        <v>53.350999999999999</v>
      </c>
      <c r="E36" s="44">
        <v>-4.5469999999999997</v>
      </c>
      <c r="F36" s="44">
        <v>19.658999999999999</v>
      </c>
      <c r="G36" s="107">
        <v>0.7038888888888889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4">
        <v>3</v>
      </c>
      <c r="B37" s="44" t="s">
        <v>67</v>
      </c>
      <c r="C37" s="44">
        <v>3714</v>
      </c>
      <c r="D37" s="44">
        <v>53.326999999999998</v>
      </c>
      <c r="E37" s="44">
        <v>-4.5609999999999999</v>
      </c>
      <c r="F37" s="44">
        <v>19.643000000000001</v>
      </c>
      <c r="G37" s="107">
        <v>0.7038888888888889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4">
        <v>3</v>
      </c>
      <c r="B38" s="44" t="s">
        <v>67</v>
      </c>
      <c r="C38" s="44">
        <v>3710</v>
      </c>
      <c r="D38" s="44">
        <v>53.353000000000002</v>
      </c>
      <c r="E38" s="44">
        <v>-4.5579999999999998</v>
      </c>
      <c r="F38" s="44">
        <v>19.651</v>
      </c>
      <c r="G38" s="107">
        <v>0.7038888888888889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4">
        <v>3</v>
      </c>
      <c r="B39" s="44" t="s">
        <v>67</v>
      </c>
      <c r="C39" s="44">
        <v>2058</v>
      </c>
      <c r="D39" s="44">
        <v>5.5179999999999998</v>
      </c>
      <c r="E39" s="44">
        <v>-9.64</v>
      </c>
      <c r="F39" s="44">
        <v>23.634</v>
      </c>
      <c r="G39" s="107">
        <v>0.7038888888888889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4">
        <v>3</v>
      </c>
      <c r="B40" s="44" t="s">
        <v>67</v>
      </c>
      <c r="C40" s="44">
        <v>6682</v>
      </c>
      <c r="D40" s="44">
        <v>33.735999999999997</v>
      </c>
      <c r="E40" s="44">
        <v>-9.6630000000000003</v>
      </c>
      <c r="F40" s="44">
        <v>23.404</v>
      </c>
      <c r="G40" s="107">
        <v>0.7038888888888889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4">
        <v>3</v>
      </c>
      <c r="B41" s="44" t="s">
        <v>67</v>
      </c>
      <c r="C41" s="44">
        <v>6314</v>
      </c>
      <c r="D41" s="44">
        <v>31.628</v>
      </c>
      <c r="E41" s="44">
        <v>-9.6709999999999994</v>
      </c>
      <c r="F41" s="44">
        <v>23.359000000000002</v>
      </c>
      <c r="G41" s="107">
        <v>0.7038888888888889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4">
        <v>3</v>
      </c>
      <c r="B42" s="44" t="s">
        <v>67</v>
      </c>
      <c r="C42" s="44">
        <v>6051</v>
      </c>
      <c r="D42" s="44">
        <v>30.158000000000001</v>
      </c>
      <c r="E42" s="44">
        <v>-9.6859999999999999</v>
      </c>
      <c r="F42" s="44">
        <v>23.385000000000002</v>
      </c>
      <c r="G42" s="107">
        <v>0.7038888888888889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4">
        <v>3</v>
      </c>
      <c r="B43" s="44" t="s">
        <v>67</v>
      </c>
      <c r="C43" s="44">
        <v>5789</v>
      </c>
      <c r="D43" s="44">
        <v>28.782</v>
      </c>
      <c r="E43" s="44">
        <v>-9.6639999999999997</v>
      </c>
      <c r="F43" s="44">
        <v>23.318999999999999</v>
      </c>
      <c r="G43" s="107">
        <v>0.7038888888888889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4">
        <v>3</v>
      </c>
      <c r="B44" s="44" t="s">
        <v>67</v>
      </c>
      <c r="C44" s="44">
        <v>5536</v>
      </c>
      <c r="D44" s="44">
        <v>27.489000000000001</v>
      </c>
      <c r="E44" s="44">
        <v>-9.6760000000000002</v>
      </c>
      <c r="F44" s="44">
        <v>23.302</v>
      </c>
      <c r="G44" s="107">
        <v>0.7038888888888889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4">
        <v>3</v>
      </c>
      <c r="B45" s="44" t="s">
        <v>67</v>
      </c>
      <c r="C45" s="44">
        <v>5283</v>
      </c>
      <c r="D45" s="44">
        <v>26.216000000000001</v>
      </c>
      <c r="E45" s="44">
        <v>-9.6780000000000008</v>
      </c>
      <c r="F45" s="44">
        <v>23.295999999999999</v>
      </c>
      <c r="G45" s="107">
        <v>0.7038888888888889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4">
        <v>3</v>
      </c>
      <c r="B46" s="44" t="s">
        <v>67</v>
      </c>
      <c r="C46" s="44">
        <v>5039</v>
      </c>
      <c r="D46" s="44">
        <v>24.983000000000001</v>
      </c>
      <c r="E46" s="44">
        <v>-9.7029999999999994</v>
      </c>
      <c r="F46" s="44">
        <v>23.318000000000001</v>
      </c>
      <c r="G46" s="107">
        <v>0.7038888888888889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4">
        <v>3</v>
      </c>
      <c r="B47" s="44" t="s">
        <v>67</v>
      </c>
      <c r="C47" s="44">
        <v>4815</v>
      </c>
      <c r="D47" s="44">
        <v>23.841000000000001</v>
      </c>
      <c r="E47" s="44">
        <v>-9.7050000000000001</v>
      </c>
      <c r="F47" s="44">
        <v>23.337</v>
      </c>
      <c r="G47" s="107">
        <v>0.7038888888888889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4">
        <v>3</v>
      </c>
      <c r="B48" s="44" t="s">
        <v>67</v>
      </c>
      <c r="C48" s="44">
        <v>4585</v>
      </c>
      <c r="D48" s="44">
        <v>22.739000000000001</v>
      </c>
      <c r="E48" s="44">
        <v>-9.7089999999999996</v>
      </c>
      <c r="F48" s="44">
        <v>23.303999999999998</v>
      </c>
      <c r="G48" s="107">
        <v>0.7038888888888889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4">
        <v>3</v>
      </c>
      <c r="B49" s="44" t="s">
        <v>67</v>
      </c>
      <c r="C49" s="44">
        <v>4377</v>
      </c>
      <c r="D49" s="44">
        <v>21.661999999999999</v>
      </c>
      <c r="E49" s="44">
        <v>-9.6859999999999999</v>
      </c>
      <c r="F49" s="44">
        <v>23.332999999999998</v>
      </c>
      <c r="G49" s="107">
        <v>0.7038888888888889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4">
        <v>4</v>
      </c>
      <c r="B50" s="44" t="s">
        <v>68</v>
      </c>
      <c r="C50" s="44">
        <v>3710</v>
      </c>
      <c r="D50" s="44">
        <v>52.537999999999997</v>
      </c>
      <c r="E50" s="44">
        <v>-4.5620000000000003</v>
      </c>
      <c r="F50" s="44">
        <v>19.751000000000001</v>
      </c>
      <c r="G50" s="107">
        <v>0.71285879629629623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4">
        <v>4</v>
      </c>
      <c r="B51" s="44" t="s">
        <v>68</v>
      </c>
      <c r="C51" s="44">
        <v>3716</v>
      </c>
      <c r="D51" s="44">
        <v>53.331000000000003</v>
      </c>
      <c r="E51" s="44">
        <v>-4.57</v>
      </c>
      <c r="F51" s="44">
        <v>19.670000000000002</v>
      </c>
      <c r="G51" s="107">
        <v>0.71285879629629623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4">
        <v>4</v>
      </c>
      <c r="B52" s="44" t="s">
        <v>68</v>
      </c>
      <c r="C52" s="44">
        <v>3713</v>
      </c>
      <c r="D52" s="44">
        <v>53.302</v>
      </c>
      <c r="E52" s="44">
        <v>-4.6120000000000001</v>
      </c>
      <c r="F52" s="44">
        <v>19.635000000000002</v>
      </c>
      <c r="G52" s="107">
        <v>0.71285879629629623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4">
        <v>4</v>
      </c>
      <c r="B53" s="44" t="s">
        <v>68</v>
      </c>
      <c r="C53" s="44">
        <v>3710</v>
      </c>
      <c r="D53" s="44">
        <v>53.268000000000001</v>
      </c>
      <c r="E53" s="44">
        <v>-4.617</v>
      </c>
      <c r="F53" s="44">
        <v>19.648</v>
      </c>
      <c r="G53" s="107">
        <v>0.71285879629629623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4">
        <v>4</v>
      </c>
      <c r="B54" s="44" t="s">
        <v>68</v>
      </c>
      <c r="C54" s="44">
        <v>3710</v>
      </c>
      <c r="D54" s="44">
        <v>53.295999999999999</v>
      </c>
      <c r="E54" s="44">
        <v>-4.609</v>
      </c>
      <c r="F54" s="44">
        <v>19.704999999999998</v>
      </c>
      <c r="G54" s="107">
        <v>0.71285879629629623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4">
        <v>4</v>
      </c>
      <c r="B55" s="44" t="s">
        <v>68</v>
      </c>
      <c r="C55" s="44">
        <v>1672</v>
      </c>
      <c r="D55" s="44">
        <v>4.4889999999999999</v>
      </c>
      <c r="E55" s="44">
        <v>-8.91</v>
      </c>
      <c r="F55" s="44">
        <v>22.734000000000002</v>
      </c>
      <c r="G55" s="107">
        <v>0.71285879629629623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4">
        <v>4</v>
      </c>
      <c r="B56" s="44" t="s">
        <v>68</v>
      </c>
      <c r="C56" s="44">
        <v>5468</v>
      </c>
      <c r="D56" s="44">
        <v>27.265000000000001</v>
      </c>
      <c r="E56" s="44">
        <v>-8.8800000000000008</v>
      </c>
      <c r="F56" s="44">
        <v>22.477</v>
      </c>
      <c r="G56" s="107">
        <v>0.71285879629629623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4">
        <v>4</v>
      </c>
      <c r="B57" s="44" t="s">
        <v>68</v>
      </c>
      <c r="C57" s="44">
        <v>5145</v>
      </c>
      <c r="D57" s="44">
        <v>25.558</v>
      </c>
      <c r="E57" s="44">
        <v>-8.93</v>
      </c>
      <c r="F57" s="44">
        <v>22.404</v>
      </c>
      <c r="G57" s="107">
        <v>0.71285879629629623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4">
        <v>4</v>
      </c>
      <c r="B58" s="44" t="s">
        <v>68</v>
      </c>
      <c r="C58" s="44">
        <v>4903</v>
      </c>
      <c r="D58" s="44">
        <v>24.315000000000001</v>
      </c>
      <c r="E58" s="44">
        <v>-8.9</v>
      </c>
      <c r="F58" s="44">
        <v>22.376999999999999</v>
      </c>
      <c r="G58" s="107">
        <v>0.71285879629629623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4">
        <v>4</v>
      </c>
      <c r="B59" s="44" t="s">
        <v>68</v>
      </c>
      <c r="C59" s="44">
        <v>4675</v>
      </c>
      <c r="D59" s="44">
        <v>23.125</v>
      </c>
      <c r="E59" s="44">
        <v>-8.8940000000000001</v>
      </c>
      <c r="F59" s="44">
        <v>22.420999999999999</v>
      </c>
      <c r="G59" s="107">
        <v>0.71285879629629623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4">
        <v>4</v>
      </c>
      <c r="B60" s="44" t="s">
        <v>68</v>
      </c>
      <c r="C60" s="44">
        <v>4460</v>
      </c>
      <c r="D60" s="44">
        <v>22.018999999999998</v>
      </c>
      <c r="E60" s="44">
        <v>-8.9039999999999999</v>
      </c>
      <c r="F60" s="44">
        <v>22.408000000000001</v>
      </c>
      <c r="G60" s="107">
        <v>0.71285879629629623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4">
        <v>4</v>
      </c>
      <c r="B61" s="44" t="s">
        <v>68</v>
      </c>
      <c r="C61" s="44">
        <v>4248</v>
      </c>
      <c r="D61" s="44">
        <v>20.940999999999999</v>
      </c>
      <c r="E61" s="44">
        <v>-8.9260000000000002</v>
      </c>
      <c r="F61" s="44">
        <v>22.355</v>
      </c>
      <c r="G61" s="107">
        <v>0.71285879629629623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4">
        <v>4</v>
      </c>
      <c r="B62" s="44" t="s">
        <v>68</v>
      </c>
      <c r="C62" s="44">
        <v>4050</v>
      </c>
      <c r="D62" s="44">
        <v>19.945</v>
      </c>
      <c r="E62" s="44">
        <v>-8.8949999999999996</v>
      </c>
      <c r="F62" s="44">
        <v>22.382999999999999</v>
      </c>
      <c r="G62" s="107">
        <v>0.71285879629629623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4">
        <v>4</v>
      </c>
      <c r="B63" s="44" t="s">
        <v>68</v>
      </c>
      <c r="C63" s="44">
        <v>3862</v>
      </c>
      <c r="D63" s="44">
        <v>18.989000000000001</v>
      </c>
      <c r="E63" s="44">
        <v>-8.9220000000000006</v>
      </c>
      <c r="F63" s="44">
        <v>22.393999999999998</v>
      </c>
      <c r="G63" s="107">
        <v>0.71285879629629623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4">
        <v>4</v>
      </c>
      <c r="B64" s="44" t="s">
        <v>68</v>
      </c>
      <c r="C64" s="44">
        <v>3684</v>
      </c>
      <c r="D64" s="44">
        <v>18.105</v>
      </c>
      <c r="E64" s="44">
        <v>-8.9190000000000005</v>
      </c>
      <c r="F64" s="44">
        <v>22.393999999999998</v>
      </c>
      <c r="G64" s="107">
        <v>0.71285879629629623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4">
        <v>4</v>
      </c>
      <c r="B65" s="44" t="s">
        <v>68</v>
      </c>
      <c r="C65" s="44">
        <v>3512</v>
      </c>
      <c r="D65" s="44">
        <v>17.265000000000001</v>
      </c>
      <c r="E65" s="44">
        <v>-8.907</v>
      </c>
      <c r="F65" s="44">
        <v>22.395</v>
      </c>
      <c r="G65" s="107">
        <v>0.71285879629629623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4">
        <v>5</v>
      </c>
      <c r="B66" s="44" t="s">
        <v>69</v>
      </c>
      <c r="C66" s="44">
        <v>3687</v>
      </c>
      <c r="D66" s="44">
        <v>52.186999999999998</v>
      </c>
      <c r="E66" s="44">
        <v>-4.556</v>
      </c>
      <c r="F66" s="44">
        <v>19.672000000000001</v>
      </c>
      <c r="G66" s="107">
        <v>0.79553240740740738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4">
        <v>5</v>
      </c>
      <c r="B67" s="44" t="s">
        <v>69</v>
      </c>
      <c r="C67" s="44">
        <v>3682</v>
      </c>
      <c r="D67" s="44">
        <v>52.923000000000002</v>
      </c>
      <c r="E67" s="44">
        <v>-4.57</v>
      </c>
      <c r="F67" s="44">
        <v>19.670000000000002</v>
      </c>
      <c r="G67" s="107">
        <v>0.79553240740740738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4">
        <v>5</v>
      </c>
      <c r="B68" s="44" t="s">
        <v>69</v>
      </c>
      <c r="C68" s="44">
        <v>3688</v>
      </c>
      <c r="D68" s="44">
        <v>52.932000000000002</v>
      </c>
      <c r="E68" s="44">
        <v>-4.5679999999999996</v>
      </c>
      <c r="F68" s="44">
        <v>19.643000000000001</v>
      </c>
      <c r="G68" s="107">
        <v>0.79553240740740738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4">
        <v>5</v>
      </c>
      <c r="B69" s="44" t="s">
        <v>69</v>
      </c>
      <c r="C69" s="44">
        <v>3686</v>
      </c>
      <c r="D69" s="44">
        <v>52.954999999999998</v>
      </c>
      <c r="E69" s="44">
        <v>-4.5549999999999997</v>
      </c>
      <c r="F69" s="44">
        <v>19.661000000000001</v>
      </c>
      <c r="G69" s="107">
        <v>0.79553240740740738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4">
        <v>5</v>
      </c>
      <c r="B70" s="44" t="s">
        <v>69</v>
      </c>
      <c r="C70" s="44">
        <v>3684</v>
      </c>
      <c r="D70" s="44">
        <v>52.908000000000001</v>
      </c>
      <c r="E70" s="44">
        <v>-4.5609999999999999</v>
      </c>
      <c r="F70" s="44">
        <v>19.655000000000001</v>
      </c>
      <c r="G70" s="107">
        <v>0.79553240740740738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4">
        <v>5</v>
      </c>
      <c r="B71" s="44" t="s">
        <v>69</v>
      </c>
      <c r="C71" s="44">
        <v>222</v>
      </c>
      <c r="D71" s="44">
        <v>0.58399999999999996</v>
      </c>
      <c r="E71" s="44">
        <v>-12.503</v>
      </c>
      <c r="F71" s="44">
        <v>26.998000000000001</v>
      </c>
      <c r="G71" s="107">
        <v>0.79553240740740738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4">
        <v>5</v>
      </c>
      <c r="B72" s="44" t="s">
        <v>69</v>
      </c>
      <c r="C72" s="44">
        <v>698</v>
      </c>
      <c r="D72" s="44">
        <v>3.552</v>
      </c>
      <c r="E72" s="44">
        <v>-12.685</v>
      </c>
      <c r="F72" s="44">
        <v>27.292000000000002</v>
      </c>
      <c r="G72" s="107">
        <v>0.79553240740740738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4">
        <v>5</v>
      </c>
      <c r="B73" s="44" t="s">
        <v>69</v>
      </c>
      <c r="C73" s="44">
        <v>659</v>
      </c>
      <c r="D73" s="44">
        <v>3.2850000000000001</v>
      </c>
      <c r="E73" s="44">
        <v>-12.601000000000001</v>
      </c>
      <c r="F73" s="44">
        <v>27.501999999999999</v>
      </c>
      <c r="G73" s="107">
        <v>0.79553240740740738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4">
        <v>5</v>
      </c>
      <c r="B74" s="44" t="s">
        <v>69</v>
      </c>
      <c r="C74" s="44">
        <v>629</v>
      </c>
      <c r="D74" s="44">
        <v>3.1</v>
      </c>
      <c r="E74" s="44">
        <v>-12.689</v>
      </c>
      <c r="F74" s="44">
        <v>27.390999999999998</v>
      </c>
      <c r="G74" s="107">
        <v>0.79553240740740738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4">
        <v>5</v>
      </c>
      <c r="B75" s="44" t="s">
        <v>69</v>
      </c>
      <c r="C75" s="44">
        <v>600</v>
      </c>
      <c r="D75" s="44">
        <v>2.9460000000000002</v>
      </c>
      <c r="E75" s="44">
        <v>-12.606</v>
      </c>
      <c r="F75" s="44">
        <v>27.608000000000001</v>
      </c>
      <c r="G75" s="107">
        <v>0.79553240740740738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4">
        <v>5</v>
      </c>
      <c r="B76" s="44" t="s">
        <v>69</v>
      </c>
      <c r="C76" s="44">
        <v>571</v>
      </c>
      <c r="D76" s="44">
        <v>2.802</v>
      </c>
      <c r="E76" s="44">
        <v>-12.6</v>
      </c>
      <c r="F76" s="44">
        <v>27.405000000000001</v>
      </c>
      <c r="G76" s="107">
        <v>0.79553240740740738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4">
        <v>5</v>
      </c>
      <c r="B77" s="44" t="s">
        <v>69</v>
      </c>
      <c r="C77" s="44">
        <v>545</v>
      </c>
      <c r="D77" s="44">
        <v>2.67</v>
      </c>
      <c r="E77" s="44">
        <v>-12.596</v>
      </c>
      <c r="F77" s="44">
        <v>27.472000000000001</v>
      </c>
      <c r="G77" s="107">
        <v>0.79553240740740738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4">
        <v>5</v>
      </c>
      <c r="B78" s="44" t="s">
        <v>69</v>
      </c>
      <c r="C78" s="44">
        <v>519</v>
      </c>
      <c r="D78" s="44">
        <v>2.544</v>
      </c>
      <c r="E78" s="44">
        <v>-12.558</v>
      </c>
      <c r="F78" s="44">
        <v>27.533999999999999</v>
      </c>
      <c r="G78" s="107">
        <v>0.79553240740740738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4">
        <v>5</v>
      </c>
      <c r="B79" s="44" t="s">
        <v>69</v>
      </c>
      <c r="C79" s="44">
        <v>494</v>
      </c>
      <c r="D79" s="44">
        <v>2.4249999999999998</v>
      </c>
      <c r="E79" s="44">
        <v>-12.589</v>
      </c>
      <c r="F79" s="44">
        <v>27.452999999999999</v>
      </c>
      <c r="G79" s="107">
        <v>0.79553240740740738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4">
        <v>5</v>
      </c>
      <c r="B80" s="44" t="s">
        <v>69</v>
      </c>
      <c r="C80" s="44">
        <v>470</v>
      </c>
      <c r="D80" s="44">
        <v>2.3109999999999999</v>
      </c>
      <c r="E80" s="44">
        <v>-12.605</v>
      </c>
      <c r="F80" s="44">
        <v>27.361000000000001</v>
      </c>
      <c r="G80" s="107">
        <v>0.79553240740740738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4">
        <v>5</v>
      </c>
      <c r="B81" s="44" t="s">
        <v>69</v>
      </c>
      <c r="C81" s="44">
        <v>449</v>
      </c>
      <c r="D81" s="44">
        <v>2.2069999999999999</v>
      </c>
      <c r="E81" s="44">
        <v>-12.538</v>
      </c>
      <c r="F81" s="44">
        <v>27.251999999999999</v>
      </c>
      <c r="G81" s="107">
        <v>0.79553240740740738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4">
        <v>6</v>
      </c>
      <c r="B82" s="44" t="s">
        <v>70</v>
      </c>
      <c r="C82" s="44">
        <v>3677</v>
      </c>
      <c r="D82" s="44">
        <v>52.033999999999999</v>
      </c>
      <c r="E82" s="44">
        <v>-4.5759999999999996</v>
      </c>
      <c r="F82" s="44">
        <v>19.696000000000002</v>
      </c>
      <c r="G82" s="107">
        <v>0.80450231481481482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4">
        <v>6</v>
      </c>
      <c r="B83" s="44" t="s">
        <v>70</v>
      </c>
      <c r="C83" s="44">
        <v>3675</v>
      </c>
      <c r="D83" s="44">
        <v>52.807000000000002</v>
      </c>
      <c r="E83" s="44">
        <v>-4.57</v>
      </c>
      <c r="F83" s="44">
        <v>19.670000000000002</v>
      </c>
      <c r="G83" s="107">
        <v>0.80450231481481482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4">
        <v>6</v>
      </c>
      <c r="B84" s="44" t="s">
        <v>70</v>
      </c>
      <c r="C84" s="44">
        <v>3679</v>
      </c>
      <c r="D84" s="44">
        <v>52.784999999999997</v>
      </c>
      <c r="E84" s="44">
        <v>-4.5709999999999997</v>
      </c>
      <c r="F84" s="44">
        <v>19.638000000000002</v>
      </c>
      <c r="G84" s="107">
        <v>0.80450231481481482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4">
        <v>6</v>
      </c>
      <c r="B85" s="44" t="s">
        <v>70</v>
      </c>
      <c r="C85" s="44">
        <v>3678</v>
      </c>
      <c r="D85" s="44">
        <v>52.823</v>
      </c>
      <c r="E85" s="44">
        <v>-4.55</v>
      </c>
      <c r="F85" s="44">
        <v>19.681999999999999</v>
      </c>
      <c r="G85" s="107">
        <v>0.80450231481481482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4">
        <v>6</v>
      </c>
      <c r="B86" s="44" t="s">
        <v>70</v>
      </c>
      <c r="C86" s="44">
        <v>3681</v>
      </c>
      <c r="D86" s="44">
        <v>52.835999999999999</v>
      </c>
      <c r="E86" s="44">
        <v>-4.5620000000000003</v>
      </c>
      <c r="F86" s="44">
        <v>19.626999999999999</v>
      </c>
      <c r="G86" s="107">
        <v>0.80450231481481482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4">
        <v>6</v>
      </c>
      <c r="B87" s="44" t="s">
        <v>70</v>
      </c>
      <c r="C87" s="44">
        <v>369</v>
      </c>
      <c r="D87" s="44">
        <v>0.97</v>
      </c>
      <c r="E87" s="44">
        <v>-14.664999999999999</v>
      </c>
      <c r="F87" s="44">
        <v>26.907</v>
      </c>
      <c r="G87" s="107">
        <v>0.80450231481481482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4">
        <v>6</v>
      </c>
      <c r="B88" s="44" t="s">
        <v>70</v>
      </c>
      <c r="C88" s="44">
        <v>1192</v>
      </c>
      <c r="D88" s="44">
        <v>6.0380000000000003</v>
      </c>
      <c r="E88" s="44">
        <v>-14.186999999999999</v>
      </c>
      <c r="F88" s="44">
        <v>27.468</v>
      </c>
      <c r="G88" s="107">
        <v>0.80450231481481482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4">
        <v>6</v>
      </c>
      <c r="B89" s="44" t="s">
        <v>70</v>
      </c>
      <c r="C89" s="44">
        <v>1128</v>
      </c>
      <c r="D89" s="44">
        <v>5.625</v>
      </c>
      <c r="E89" s="44">
        <v>-14.3</v>
      </c>
      <c r="F89" s="44">
        <v>27.283999999999999</v>
      </c>
      <c r="G89" s="107">
        <v>0.80450231481481482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4">
        <v>6</v>
      </c>
      <c r="B90" s="44" t="s">
        <v>70</v>
      </c>
      <c r="C90" s="44">
        <v>1076</v>
      </c>
      <c r="D90" s="44">
        <v>5.3259999999999996</v>
      </c>
      <c r="E90" s="44">
        <v>-14.304</v>
      </c>
      <c r="F90" s="44">
        <v>27.341000000000001</v>
      </c>
      <c r="G90" s="107">
        <v>0.80450231481481482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4">
        <v>6</v>
      </c>
      <c r="B91" s="44" t="s">
        <v>70</v>
      </c>
      <c r="C91" s="44">
        <v>1026</v>
      </c>
      <c r="D91" s="44">
        <v>5.0579999999999998</v>
      </c>
      <c r="E91" s="44">
        <v>-14.314</v>
      </c>
      <c r="F91" s="44">
        <v>27.254999999999999</v>
      </c>
      <c r="G91" s="107">
        <v>0.80450231481481482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4">
        <v>6</v>
      </c>
      <c r="B92" s="44" t="s">
        <v>70</v>
      </c>
      <c r="C92" s="44">
        <v>979</v>
      </c>
      <c r="D92" s="44">
        <v>4.8099999999999996</v>
      </c>
      <c r="E92" s="44">
        <v>-14.362</v>
      </c>
      <c r="F92" s="44">
        <v>27.364999999999998</v>
      </c>
      <c r="G92" s="107">
        <v>0.80450231481481482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4">
        <v>6</v>
      </c>
      <c r="B93" s="44" t="s">
        <v>70</v>
      </c>
      <c r="C93" s="44">
        <v>933</v>
      </c>
      <c r="D93" s="44">
        <v>4.58</v>
      </c>
      <c r="E93" s="44">
        <v>-14.24</v>
      </c>
      <c r="F93" s="44">
        <v>27.454999999999998</v>
      </c>
      <c r="G93" s="107">
        <v>0.80450231481481482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4">
        <v>6</v>
      </c>
      <c r="B94" s="44" t="s">
        <v>70</v>
      </c>
      <c r="C94" s="44">
        <v>890</v>
      </c>
      <c r="D94" s="44">
        <v>4.3659999999999997</v>
      </c>
      <c r="E94" s="44">
        <v>-14.266999999999999</v>
      </c>
      <c r="F94" s="44">
        <v>27.34</v>
      </c>
      <c r="G94" s="107">
        <v>0.80450231481481482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4">
        <v>6</v>
      </c>
      <c r="B95" s="44" t="s">
        <v>70</v>
      </c>
      <c r="C95" s="44">
        <v>849</v>
      </c>
      <c r="D95" s="44">
        <v>4.1619999999999999</v>
      </c>
      <c r="E95" s="44">
        <v>-14.343</v>
      </c>
      <c r="F95" s="44">
        <v>27.385000000000002</v>
      </c>
      <c r="G95" s="107">
        <v>0.80450231481481482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4">
        <v>6</v>
      </c>
      <c r="B96" s="44" t="s">
        <v>70</v>
      </c>
      <c r="C96" s="44">
        <v>809</v>
      </c>
      <c r="D96" s="44">
        <v>3.9660000000000002</v>
      </c>
      <c r="E96" s="44">
        <v>-14.343999999999999</v>
      </c>
      <c r="F96" s="44">
        <v>27.161000000000001</v>
      </c>
      <c r="G96" s="107">
        <v>0.80450231481481482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4">
        <v>6</v>
      </c>
      <c r="B97" s="44" t="s">
        <v>70</v>
      </c>
      <c r="C97" s="44">
        <v>770</v>
      </c>
      <c r="D97" s="44">
        <v>3.778</v>
      </c>
      <c r="E97" s="44">
        <v>-14.367000000000001</v>
      </c>
      <c r="F97" s="44">
        <v>27.254999999999999</v>
      </c>
      <c r="G97" s="107">
        <v>0.80450231481481482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4">
        <v>7</v>
      </c>
      <c r="B98" s="44" t="s">
        <v>71</v>
      </c>
      <c r="C98" s="44">
        <v>3682</v>
      </c>
      <c r="D98" s="44">
        <v>52.095999999999997</v>
      </c>
      <c r="E98" s="44">
        <v>-4.5599999999999996</v>
      </c>
      <c r="F98" s="44">
        <v>19.707999999999998</v>
      </c>
      <c r="G98" s="107">
        <v>0.8138657407407407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4">
        <v>7</v>
      </c>
      <c r="B99" s="44" t="s">
        <v>71</v>
      </c>
      <c r="C99" s="44">
        <v>3678</v>
      </c>
      <c r="D99" s="44">
        <v>52.828000000000003</v>
      </c>
      <c r="E99" s="44">
        <v>-4.57</v>
      </c>
      <c r="F99" s="44">
        <v>19.670000000000002</v>
      </c>
      <c r="G99" s="107">
        <v>0.8138657407407407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4">
        <v>7</v>
      </c>
      <c r="B100" s="44" t="s">
        <v>71</v>
      </c>
      <c r="C100" s="44">
        <v>3683</v>
      </c>
      <c r="D100" s="44">
        <v>52.892000000000003</v>
      </c>
      <c r="E100" s="44">
        <v>-4.5730000000000004</v>
      </c>
      <c r="F100" s="44">
        <v>19.670999999999999</v>
      </c>
      <c r="G100" s="107">
        <v>0.8138657407407407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4">
        <v>7</v>
      </c>
      <c r="B101" s="44" t="s">
        <v>71</v>
      </c>
      <c r="C101" s="44">
        <v>3683</v>
      </c>
      <c r="D101" s="44">
        <v>52.881999999999998</v>
      </c>
      <c r="E101" s="44">
        <v>-4.5720000000000001</v>
      </c>
      <c r="F101" s="44">
        <v>19.68</v>
      </c>
      <c r="G101" s="107">
        <v>0.8138657407407407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4">
        <v>7</v>
      </c>
      <c r="B102" s="44" t="s">
        <v>71</v>
      </c>
      <c r="C102" s="44">
        <v>3677</v>
      </c>
      <c r="D102" s="44">
        <v>52.841000000000001</v>
      </c>
      <c r="E102" s="44">
        <v>-4.5629999999999997</v>
      </c>
      <c r="F102" s="44">
        <v>19.681000000000001</v>
      </c>
      <c r="G102" s="107">
        <v>0.8138657407407407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4">
        <v>7</v>
      </c>
      <c r="B103" s="44" t="s">
        <v>71</v>
      </c>
      <c r="C103" s="44">
        <v>384</v>
      </c>
      <c r="D103" s="44">
        <v>1.0129999999999999</v>
      </c>
      <c r="E103" s="44">
        <v>-15.032</v>
      </c>
      <c r="F103" s="44">
        <v>26.812000000000001</v>
      </c>
      <c r="G103" s="107">
        <v>0.8138657407407407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5" customFormat="1" ht="15" x14ac:dyDescent="0.25">
      <c r="A104" s="44">
        <v>7</v>
      </c>
      <c r="B104" s="44" t="s">
        <v>71</v>
      </c>
      <c r="C104" s="44">
        <v>2041</v>
      </c>
      <c r="D104" s="44">
        <v>10.077</v>
      </c>
      <c r="E104" s="44">
        <v>-15.505000000000001</v>
      </c>
      <c r="F104" s="44">
        <v>27.422999999999998</v>
      </c>
      <c r="G104" s="107">
        <v>0.8138657407407407</v>
      </c>
      <c r="J104" s="46"/>
      <c r="K104" s="46"/>
      <c r="L104" s="46"/>
      <c r="N104" s="46"/>
      <c r="O104" s="46"/>
      <c r="P104" s="46"/>
      <c r="Q104" s="46"/>
      <c r="R104" s="46"/>
      <c r="S104" s="46"/>
    </row>
    <row r="105" spans="1:19" ht="15" x14ac:dyDescent="0.25">
      <c r="A105" s="44">
        <v>7</v>
      </c>
      <c r="B105" s="44" t="s">
        <v>71</v>
      </c>
      <c r="C105" s="44">
        <v>1928</v>
      </c>
      <c r="D105" s="44">
        <v>9.4909999999999997</v>
      </c>
      <c r="E105" s="44">
        <v>-15.45</v>
      </c>
      <c r="F105" s="44">
        <v>27.292999999999999</v>
      </c>
      <c r="G105" s="107">
        <v>0.8138657407407407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4">
        <v>7</v>
      </c>
      <c r="B106" s="44" t="s">
        <v>71</v>
      </c>
      <c r="C106" s="44">
        <v>1848</v>
      </c>
      <c r="D106" s="44">
        <v>9.0609999999999999</v>
      </c>
      <c r="E106" s="44">
        <v>-15.59</v>
      </c>
      <c r="F106" s="44">
        <v>27.344000000000001</v>
      </c>
      <c r="G106" s="107">
        <v>0.8138657407407407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4">
        <v>7</v>
      </c>
      <c r="B107" s="44" t="s">
        <v>71</v>
      </c>
      <c r="C107" s="44">
        <v>1773</v>
      </c>
      <c r="D107" s="44">
        <v>8.6829999999999998</v>
      </c>
      <c r="E107" s="44">
        <v>-15.521000000000001</v>
      </c>
      <c r="F107" s="44">
        <v>27.21</v>
      </c>
      <c r="G107" s="107">
        <v>0.8138657407407407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4">
        <v>7</v>
      </c>
      <c r="B108" s="44" t="s">
        <v>71</v>
      </c>
      <c r="C108" s="44">
        <v>1707</v>
      </c>
      <c r="D108" s="44">
        <v>8.3490000000000002</v>
      </c>
      <c r="E108" s="44">
        <v>-15.544</v>
      </c>
      <c r="F108" s="44">
        <v>27.341000000000001</v>
      </c>
      <c r="G108" s="107">
        <v>0.8138657407407407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4">
        <v>7</v>
      </c>
      <c r="B109" s="44" t="s">
        <v>71</v>
      </c>
      <c r="C109" s="44">
        <v>1635</v>
      </c>
      <c r="D109" s="44">
        <v>7.9960000000000004</v>
      </c>
      <c r="E109" s="44">
        <v>-15.515000000000001</v>
      </c>
      <c r="F109" s="44">
        <v>27.298999999999999</v>
      </c>
      <c r="G109" s="107">
        <v>0.8138657407407407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4">
        <v>7</v>
      </c>
      <c r="B110" s="44" t="s">
        <v>71</v>
      </c>
      <c r="C110" s="44">
        <v>1562</v>
      </c>
      <c r="D110" s="44">
        <v>7.6360000000000001</v>
      </c>
      <c r="E110" s="44">
        <v>-15.555</v>
      </c>
      <c r="F110" s="44">
        <v>27.34</v>
      </c>
      <c r="G110" s="107">
        <v>0.8138657407407407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4">
        <v>7</v>
      </c>
      <c r="B111" s="44" t="s">
        <v>71</v>
      </c>
      <c r="C111" s="44">
        <v>1494</v>
      </c>
      <c r="D111" s="44">
        <v>7.2930000000000001</v>
      </c>
      <c r="E111" s="44">
        <v>-15.547000000000001</v>
      </c>
      <c r="F111" s="44">
        <v>27.317</v>
      </c>
      <c r="G111" s="107">
        <v>0.8138657407407407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4">
        <v>7</v>
      </c>
      <c r="B112" s="44" t="s">
        <v>71</v>
      </c>
      <c r="C112" s="44">
        <v>1426</v>
      </c>
      <c r="D112" s="44">
        <v>6.9710000000000001</v>
      </c>
      <c r="E112" s="44">
        <v>-15.557</v>
      </c>
      <c r="F112" s="44">
        <v>27.405000000000001</v>
      </c>
      <c r="G112" s="107">
        <v>0.8138657407407407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4">
        <v>7</v>
      </c>
      <c r="B113" s="44" t="s">
        <v>71</v>
      </c>
      <c r="C113" s="44">
        <v>1362</v>
      </c>
      <c r="D113" s="44">
        <v>6.6539999999999999</v>
      </c>
      <c r="E113" s="44">
        <v>-15.505000000000001</v>
      </c>
      <c r="F113" s="44">
        <v>27.391999999999999</v>
      </c>
      <c r="G113" s="107">
        <v>0.8138657407407407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4">
        <v>8</v>
      </c>
      <c r="B114" s="44" t="s">
        <v>72</v>
      </c>
      <c r="C114" s="44">
        <v>3674</v>
      </c>
      <c r="D114" s="44">
        <v>52.003999999999998</v>
      </c>
      <c r="E114" s="44">
        <v>-4.5730000000000004</v>
      </c>
      <c r="F114" s="44">
        <v>19.721</v>
      </c>
      <c r="G114" s="107">
        <v>0.82283564814814814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4">
        <v>8</v>
      </c>
      <c r="B115" s="44" t="s">
        <v>72</v>
      </c>
      <c r="C115" s="44">
        <v>3672</v>
      </c>
      <c r="D115" s="44">
        <v>52.744</v>
      </c>
      <c r="E115" s="44">
        <v>-4.57</v>
      </c>
      <c r="F115" s="44">
        <v>19.670000000000002</v>
      </c>
      <c r="G115" s="107">
        <v>0.82283564814814814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4">
        <v>8</v>
      </c>
      <c r="B116" s="44" t="s">
        <v>72</v>
      </c>
      <c r="C116" s="44">
        <v>3672</v>
      </c>
      <c r="D116" s="44">
        <v>52.741999999999997</v>
      </c>
      <c r="E116" s="44">
        <v>-4.58</v>
      </c>
      <c r="F116" s="44">
        <v>19.696000000000002</v>
      </c>
      <c r="G116" s="107">
        <v>0.82283564814814814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4">
        <v>8</v>
      </c>
      <c r="B117" s="44" t="s">
        <v>72</v>
      </c>
      <c r="C117" s="44">
        <v>3672</v>
      </c>
      <c r="D117" s="44">
        <v>52.720999999999997</v>
      </c>
      <c r="E117" s="44">
        <v>-4.5529999999999999</v>
      </c>
      <c r="F117" s="44">
        <v>19.672999999999998</v>
      </c>
      <c r="G117" s="107">
        <v>0.82283564814814814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4">
        <v>8</v>
      </c>
      <c r="B118" s="44" t="s">
        <v>72</v>
      </c>
      <c r="C118" s="44">
        <v>3672</v>
      </c>
      <c r="D118" s="44">
        <v>52.743000000000002</v>
      </c>
      <c r="E118" s="44">
        <v>-4.5750000000000002</v>
      </c>
      <c r="F118" s="44">
        <v>19.695</v>
      </c>
      <c r="G118" s="107">
        <v>0.82283564814814814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4">
        <v>8</v>
      </c>
      <c r="B119" s="44" t="s">
        <v>72</v>
      </c>
      <c r="C119" s="44">
        <v>555</v>
      </c>
      <c r="D119" s="44">
        <v>1.4730000000000001</v>
      </c>
      <c r="E119" s="44">
        <v>-17.151</v>
      </c>
      <c r="F119" s="44">
        <v>27.29</v>
      </c>
      <c r="G119" s="107">
        <v>0.82283564814814814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4">
        <v>8</v>
      </c>
      <c r="B120" s="44" t="s">
        <v>72</v>
      </c>
      <c r="C120" s="44">
        <v>1627</v>
      </c>
      <c r="D120" s="44">
        <v>9.9429999999999996</v>
      </c>
      <c r="E120" s="44">
        <v>-16.84</v>
      </c>
      <c r="F120" s="44">
        <v>27.562000000000001</v>
      </c>
      <c r="G120" s="107">
        <v>0.82283564814814814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5" customFormat="1" ht="15" x14ac:dyDescent="0.25">
      <c r="A121" s="44">
        <v>8</v>
      </c>
      <c r="B121" s="44" t="s">
        <v>72</v>
      </c>
      <c r="C121" s="44">
        <v>1563</v>
      </c>
      <c r="D121" s="44">
        <v>8.4499999999999993</v>
      </c>
      <c r="E121" s="44">
        <v>-16.89</v>
      </c>
      <c r="F121" s="44">
        <v>27.571000000000002</v>
      </c>
      <c r="G121" s="107">
        <v>0.82283564814814814</v>
      </c>
      <c r="J121" s="46"/>
      <c r="K121" s="46"/>
      <c r="L121" s="46"/>
      <c r="N121" s="46"/>
      <c r="O121" s="46"/>
      <c r="P121" s="46"/>
      <c r="Q121" s="46"/>
      <c r="R121" s="46"/>
      <c r="S121" s="46"/>
    </row>
    <row r="122" spans="1:19" ht="15" x14ac:dyDescent="0.25">
      <c r="A122" s="44">
        <v>8</v>
      </c>
      <c r="B122" s="44" t="s">
        <v>72</v>
      </c>
      <c r="C122" s="44">
        <v>1488</v>
      </c>
      <c r="D122" s="44">
        <v>7.6459999999999999</v>
      </c>
      <c r="E122" s="44">
        <v>-16.841000000000001</v>
      </c>
      <c r="F122" s="44">
        <v>27.594999999999999</v>
      </c>
      <c r="G122" s="107">
        <v>0.82283564814814814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4">
        <v>8</v>
      </c>
      <c r="B123" s="44" t="s">
        <v>72</v>
      </c>
      <c r="C123" s="44">
        <v>1422</v>
      </c>
      <c r="D123" s="44">
        <v>7.133</v>
      </c>
      <c r="E123" s="44">
        <v>-16.908999999999999</v>
      </c>
      <c r="F123" s="44">
        <v>27.553000000000001</v>
      </c>
      <c r="G123" s="107">
        <v>0.82283564814814814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4">
        <v>8</v>
      </c>
      <c r="B124" s="44" t="s">
        <v>72</v>
      </c>
      <c r="C124" s="44">
        <v>1354</v>
      </c>
      <c r="D124" s="44">
        <v>6.7350000000000003</v>
      </c>
      <c r="E124" s="44">
        <v>-16.908000000000001</v>
      </c>
      <c r="F124" s="44">
        <v>27.562999999999999</v>
      </c>
      <c r="G124" s="107">
        <v>0.82283564814814814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4">
        <v>8</v>
      </c>
      <c r="B125" s="44" t="s">
        <v>72</v>
      </c>
      <c r="C125" s="44">
        <v>1293</v>
      </c>
      <c r="D125" s="44">
        <v>6.3959999999999999</v>
      </c>
      <c r="E125" s="44">
        <v>-16.856999999999999</v>
      </c>
      <c r="F125" s="44">
        <v>27.486000000000001</v>
      </c>
      <c r="G125" s="107">
        <v>0.82283564814814814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4">
        <v>8</v>
      </c>
      <c r="B126" s="44" t="s">
        <v>72</v>
      </c>
      <c r="C126" s="44">
        <v>1234</v>
      </c>
      <c r="D126" s="44">
        <v>6.0880000000000001</v>
      </c>
      <c r="E126" s="44">
        <v>-16.858000000000001</v>
      </c>
      <c r="F126" s="44">
        <v>27.655000000000001</v>
      </c>
      <c r="G126" s="107">
        <v>0.82283564814814814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4">
        <v>8</v>
      </c>
      <c r="B127" s="44" t="s">
        <v>72</v>
      </c>
      <c r="C127" s="44">
        <v>1180</v>
      </c>
      <c r="D127" s="44">
        <v>5.8159999999999998</v>
      </c>
      <c r="E127" s="44">
        <v>-16.928999999999998</v>
      </c>
      <c r="F127" s="44">
        <v>27.561</v>
      </c>
      <c r="G127" s="107">
        <v>0.82283564814814814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4">
        <v>8</v>
      </c>
      <c r="B128" s="44" t="s">
        <v>72</v>
      </c>
      <c r="C128" s="44">
        <v>1126</v>
      </c>
      <c r="D128" s="44">
        <v>5.5449999999999999</v>
      </c>
      <c r="E128" s="44">
        <v>-16.946999999999999</v>
      </c>
      <c r="F128" s="44">
        <v>27.606999999999999</v>
      </c>
      <c r="G128" s="107">
        <v>0.82283564814814814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4">
        <v>8</v>
      </c>
      <c r="B129" s="44" t="s">
        <v>72</v>
      </c>
      <c r="C129" s="44">
        <v>1074</v>
      </c>
      <c r="D129" s="44">
        <v>5.2990000000000004</v>
      </c>
      <c r="E129" s="44">
        <v>-17.001999999999999</v>
      </c>
      <c r="F129" s="44">
        <v>27.507000000000001</v>
      </c>
      <c r="G129" s="107">
        <v>0.82283564814814814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4">
        <v>9</v>
      </c>
      <c r="B130" s="44" t="s">
        <v>73</v>
      </c>
      <c r="C130" s="44">
        <v>3679</v>
      </c>
      <c r="D130" s="44">
        <v>52.067999999999998</v>
      </c>
      <c r="E130" s="44">
        <v>-4.5709999999999997</v>
      </c>
      <c r="F130" s="44">
        <v>19.673999999999999</v>
      </c>
      <c r="G130" s="107">
        <v>0.83219907407407412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4">
        <v>9</v>
      </c>
      <c r="B131" s="44" t="s">
        <v>73</v>
      </c>
      <c r="C131" s="44">
        <v>3682</v>
      </c>
      <c r="D131" s="44">
        <v>52.826999999999998</v>
      </c>
      <c r="E131" s="44">
        <v>-4.57</v>
      </c>
      <c r="F131" s="44">
        <v>19.670000000000002</v>
      </c>
      <c r="G131" s="107">
        <v>0.83219907407407412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4">
        <v>9</v>
      </c>
      <c r="B132" s="44" t="s">
        <v>73</v>
      </c>
      <c r="C132" s="44">
        <v>3681</v>
      </c>
      <c r="D132" s="44">
        <v>52.82</v>
      </c>
      <c r="E132" s="44">
        <v>-4.5830000000000002</v>
      </c>
      <c r="F132" s="44">
        <v>19.66</v>
      </c>
      <c r="G132" s="107">
        <v>0.83219907407407412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4">
        <v>9</v>
      </c>
      <c r="B133" s="44" t="s">
        <v>73</v>
      </c>
      <c r="C133" s="44">
        <v>3675</v>
      </c>
      <c r="D133" s="44">
        <v>52.804000000000002</v>
      </c>
      <c r="E133" s="44">
        <v>-4.57</v>
      </c>
      <c r="F133" s="44">
        <v>19.640999999999998</v>
      </c>
      <c r="G133" s="107">
        <v>0.83219907407407412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4">
        <v>9</v>
      </c>
      <c r="B134" s="44" t="s">
        <v>73</v>
      </c>
      <c r="C134" s="44">
        <v>3674</v>
      </c>
      <c r="D134" s="44">
        <v>52.783000000000001</v>
      </c>
      <c r="E134" s="44">
        <v>-4.5910000000000002</v>
      </c>
      <c r="F134" s="44">
        <v>19.683</v>
      </c>
      <c r="G134" s="107">
        <v>0.83219907407407412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4">
        <v>9</v>
      </c>
      <c r="B135" s="44" t="s">
        <v>73</v>
      </c>
      <c r="C135" s="44">
        <v>230</v>
      </c>
      <c r="D135" s="44">
        <v>0.60399999999999998</v>
      </c>
      <c r="E135" s="44">
        <v>-16.91</v>
      </c>
      <c r="F135" s="44">
        <v>25.405000000000001</v>
      </c>
      <c r="G135" s="107">
        <v>0.83219907407407412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4">
        <v>9</v>
      </c>
      <c r="B136" s="44" t="s">
        <v>73</v>
      </c>
      <c r="C136" s="44">
        <v>2783</v>
      </c>
      <c r="D136" s="44">
        <v>11.141</v>
      </c>
      <c r="E136" s="44">
        <v>-16.300999999999998</v>
      </c>
      <c r="F136" s="44">
        <v>27.84</v>
      </c>
      <c r="G136" s="107">
        <v>0.83219907407407412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4">
        <v>9</v>
      </c>
      <c r="B137" s="44" t="s">
        <v>73</v>
      </c>
      <c r="C137" s="44">
        <v>4509</v>
      </c>
      <c r="D137" s="44">
        <v>22.158999999999999</v>
      </c>
      <c r="E137" s="44">
        <v>-16.908999999999999</v>
      </c>
      <c r="F137" s="44">
        <v>26.974</v>
      </c>
      <c r="G137" s="107">
        <v>0.83219907407407412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4">
        <v>9</v>
      </c>
      <c r="B138" s="44" t="s">
        <v>73</v>
      </c>
      <c r="C138" s="44">
        <v>4313</v>
      </c>
      <c r="D138" s="44">
        <v>21.26</v>
      </c>
      <c r="E138" s="44">
        <v>-16.881</v>
      </c>
      <c r="F138" s="44">
        <v>26.978999999999999</v>
      </c>
      <c r="G138" s="107">
        <v>0.83219907407407412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4">
        <v>9</v>
      </c>
      <c r="B139" s="44" t="s">
        <v>73</v>
      </c>
      <c r="C139" s="44">
        <v>4121</v>
      </c>
      <c r="D139" s="44">
        <v>20.349</v>
      </c>
      <c r="E139" s="44">
        <v>-16.885000000000002</v>
      </c>
      <c r="F139" s="44">
        <v>27.021999999999998</v>
      </c>
      <c r="G139" s="107">
        <v>0.83219907407407412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5" customFormat="1" ht="15" x14ac:dyDescent="0.25">
      <c r="A140" s="44">
        <v>9</v>
      </c>
      <c r="B140" s="44" t="s">
        <v>73</v>
      </c>
      <c r="C140" s="44">
        <v>3935</v>
      </c>
      <c r="D140" s="44">
        <v>19.417999999999999</v>
      </c>
      <c r="E140" s="44">
        <v>-16.870999999999999</v>
      </c>
      <c r="F140" s="44">
        <v>27.032</v>
      </c>
      <c r="G140" s="107">
        <v>0.83219907407407412</v>
      </c>
      <c r="J140" s="46"/>
      <c r="K140" s="46"/>
      <c r="L140" s="46"/>
      <c r="N140" s="46"/>
      <c r="O140" s="46"/>
      <c r="P140" s="46"/>
      <c r="Q140" s="46"/>
      <c r="R140" s="46"/>
      <c r="S140" s="46"/>
    </row>
    <row r="141" spans="1:19" ht="15" x14ac:dyDescent="0.25">
      <c r="A141" s="44">
        <v>9</v>
      </c>
      <c r="B141" s="44" t="s">
        <v>73</v>
      </c>
      <c r="C141" s="44">
        <v>3757</v>
      </c>
      <c r="D141" s="44">
        <v>18.535</v>
      </c>
      <c r="E141" s="44">
        <v>-16.853999999999999</v>
      </c>
      <c r="F141" s="44">
        <v>27.003</v>
      </c>
      <c r="G141" s="107">
        <v>0.83219907407407412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4">
        <v>9</v>
      </c>
      <c r="B142" s="44" t="s">
        <v>73</v>
      </c>
      <c r="C142" s="44">
        <v>3587</v>
      </c>
      <c r="D142" s="44">
        <v>17.670999999999999</v>
      </c>
      <c r="E142" s="44">
        <v>-16.88</v>
      </c>
      <c r="F142" s="44">
        <v>26.992000000000001</v>
      </c>
      <c r="G142" s="107">
        <v>0.83219907407407412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4">
        <v>9</v>
      </c>
      <c r="B143" s="44" t="s">
        <v>73</v>
      </c>
      <c r="C143" s="44">
        <v>3421</v>
      </c>
      <c r="D143" s="44">
        <v>16.853000000000002</v>
      </c>
      <c r="E143" s="44">
        <v>-16.876999999999999</v>
      </c>
      <c r="F143" s="44">
        <v>26.948</v>
      </c>
      <c r="G143" s="107">
        <v>0.83219907407407412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4">
        <v>9</v>
      </c>
      <c r="B144" s="44" t="s">
        <v>73</v>
      </c>
      <c r="C144" s="44">
        <v>3259</v>
      </c>
      <c r="D144" s="44">
        <v>16.07</v>
      </c>
      <c r="E144" s="44">
        <v>-16.815000000000001</v>
      </c>
      <c r="F144" s="44">
        <v>26.966999999999999</v>
      </c>
      <c r="G144" s="107">
        <v>0.83219907407407412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4">
        <v>9</v>
      </c>
      <c r="B145" s="44" t="s">
        <v>73</v>
      </c>
      <c r="C145" s="44">
        <v>3110</v>
      </c>
      <c r="D145" s="44">
        <v>15.32</v>
      </c>
      <c r="E145" s="44">
        <v>-16.884</v>
      </c>
      <c r="F145" s="44">
        <v>26.959</v>
      </c>
      <c r="G145" s="107">
        <v>0.83219907407407412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4">
        <v>10</v>
      </c>
      <c r="B146" s="44" t="s">
        <v>74</v>
      </c>
      <c r="C146" s="44">
        <v>3671</v>
      </c>
      <c r="D146" s="44">
        <v>51.956000000000003</v>
      </c>
      <c r="E146" s="44">
        <v>-4.5529999999999999</v>
      </c>
      <c r="F146" s="44">
        <v>19.716000000000001</v>
      </c>
      <c r="G146" s="107">
        <v>0.84116898148148145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4">
        <v>10</v>
      </c>
      <c r="B147" s="44" t="s">
        <v>74</v>
      </c>
      <c r="C147" s="44">
        <v>3675</v>
      </c>
      <c r="D147" s="44">
        <v>52.774999999999999</v>
      </c>
      <c r="E147" s="44">
        <v>-4.57</v>
      </c>
      <c r="F147" s="44">
        <v>19.670000000000002</v>
      </c>
      <c r="G147" s="107">
        <v>0.84116898148148145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4">
        <v>10</v>
      </c>
      <c r="B148" s="44" t="s">
        <v>74</v>
      </c>
      <c r="C148" s="44">
        <v>3673</v>
      </c>
      <c r="D148" s="44">
        <v>52.755000000000003</v>
      </c>
      <c r="E148" s="44">
        <v>-4.6100000000000003</v>
      </c>
      <c r="F148" s="44">
        <v>19.681999999999999</v>
      </c>
      <c r="G148" s="107">
        <v>0.84116898148148145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4">
        <v>10</v>
      </c>
      <c r="B149" s="44" t="s">
        <v>74</v>
      </c>
      <c r="C149" s="44">
        <v>3675</v>
      </c>
      <c r="D149" s="44">
        <v>52.738999999999997</v>
      </c>
      <c r="E149" s="44">
        <v>-4.5919999999999996</v>
      </c>
      <c r="F149" s="44">
        <v>19.658999999999999</v>
      </c>
      <c r="G149" s="107">
        <v>0.84116898148148145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4">
        <v>10</v>
      </c>
      <c r="B150" s="44" t="s">
        <v>74</v>
      </c>
      <c r="C150" s="44">
        <v>3675</v>
      </c>
      <c r="D150" s="44">
        <v>52.77</v>
      </c>
      <c r="E150" s="44">
        <v>-4.5759999999999996</v>
      </c>
      <c r="F150" s="44">
        <v>19.649999999999999</v>
      </c>
      <c r="G150" s="107">
        <v>0.84116898148148145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4">
        <v>10</v>
      </c>
      <c r="B151" s="44" t="s">
        <v>74</v>
      </c>
      <c r="C151" s="44">
        <v>2166</v>
      </c>
      <c r="D151" s="44">
        <v>5.82</v>
      </c>
      <c r="E151" s="44">
        <v>-17.756</v>
      </c>
      <c r="F151" s="44">
        <v>27.652999999999999</v>
      </c>
      <c r="G151" s="107">
        <v>0.84116898148148145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4">
        <v>10</v>
      </c>
      <c r="B152" s="44" t="s">
        <v>74</v>
      </c>
      <c r="C152" s="44">
        <v>7005</v>
      </c>
      <c r="D152" s="44">
        <v>35.954999999999998</v>
      </c>
      <c r="E152" s="44">
        <v>-17.577000000000002</v>
      </c>
      <c r="F152" s="44">
        <v>27.611999999999998</v>
      </c>
      <c r="G152" s="107">
        <v>0.84116898148148145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4">
        <v>10</v>
      </c>
      <c r="B153" s="44" t="s">
        <v>74</v>
      </c>
      <c r="C153" s="44">
        <v>6642</v>
      </c>
      <c r="D153" s="44">
        <v>33.429000000000002</v>
      </c>
      <c r="E153" s="44">
        <v>-17.617000000000001</v>
      </c>
      <c r="F153" s="44">
        <v>27.503</v>
      </c>
      <c r="G153" s="107">
        <v>0.84116898148148145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4">
        <v>10</v>
      </c>
      <c r="B154" s="44" t="s">
        <v>74</v>
      </c>
      <c r="C154" s="44">
        <v>6340</v>
      </c>
      <c r="D154" s="44">
        <v>31.635999999999999</v>
      </c>
      <c r="E154" s="44">
        <v>-17.596</v>
      </c>
      <c r="F154" s="44">
        <v>27.515000000000001</v>
      </c>
      <c r="G154" s="107">
        <v>0.84116898148148145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4">
        <v>10</v>
      </c>
      <c r="B155" s="44" t="s">
        <v>74</v>
      </c>
      <c r="C155" s="44">
        <v>6063</v>
      </c>
      <c r="D155" s="44">
        <v>30.067</v>
      </c>
      <c r="E155" s="44">
        <v>-17.602</v>
      </c>
      <c r="F155" s="44">
        <v>27.523</v>
      </c>
      <c r="G155" s="107">
        <v>0.84116898148148145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4">
        <v>10</v>
      </c>
      <c r="B156" s="44" t="s">
        <v>74</v>
      </c>
      <c r="C156" s="44">
        <v>5797</v>
      </c>
      <c r="D156" s="44">
        <v>28.664999999999999</v>
      </c>
      <c r="E156" s="44">
        <v>-17.596</v>
      </c>
      <c r="F156" s="44">
        <v>27.556000000000001</v>
      </c>
      <c r="G156" s="107">
        <v>0.84116898148148145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4">
        <v>10</v>
      </c>
      <c r="B157" s="44" t="s">
        <v>74</v>
      </c>
      <c r="C157" s="44">
        <v>5535</v>
      </c>
      <c r="D157" s="44">
        <v>27.34</v>
      </c>
      <c r="E157" s="44">
        <v>-17.588999999999999</v>
      </c>
      <c r="F157" s="44">
        <v>27.524000000000001</v>
      </c>
      <c r="G157" s="107">
        <v>0.84116898148148145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5" customFormat="1" ht="15" x14ac:dyDescent="0.25">
      <c r="A158" s="44">
        <v>10</v>
      </c>
      <c r="B158" s="44" t="s">
        <v>74</v>
      </c>
      <c r="C158" s="44">
        <v>5294</v>
      </c>
      <c r="D158" s="44">
        <v>26.111999999999998</v>
      </c>
      <c r="E158" s="44">
        <v>-17.602</v>
      </c>
      <c r="F158" s="44">
        <v>27.553999999999998</v>
      </c>
      <c r="G158" s="107">
        <v>0.84116898148148145</v>
      </c>
      <c r="J158" s="46"/>
      <c r="K158" s="46"/>
      <c r="L158" s="46"/>
      <c r="N158" s="46"/>
      <c r="O158" s="46"/>
      <c r="P158" s="46"/>
      <c r="Q158" s="46"/>
      <c r="R158" s="46"/>
      <c r="S158" s="46"/>
    </row>
    <row r="159" spans="1:19" ht="15" x14ac:dyDescent="0.25">
      <c r="A159" s="44">
        <v>10</v>
      </c>
      <c r="B159" s="44" t="s">
        <v>74</v>
      </c>
      <c r="C159" s="44">
        <v>5057</v>
      </c>
      <c r="D159" s="44">
        <v>24.943999999999999</v>
      </c>
      <c r="E159" s="44">
        <v>-17.628</v>
      </c>
      <c r="F159" s="44">
        <v>27.582000000000001</v>
      </c>
      <c r="G159" s="107">
        <v>0.84116898148148145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4">
        <v>10</v>
      </c>
      <c r="B160" s="44" t="s">
        <v>74</v>
      </c>
      <c r="C160" s="44">
        <v>4819</v>
      </c>
      <c r="D160" s="44">
        <v>23.808</v>
      </c>
      <c r="E160" s="44">
        <v>-17.574000000000002</v>
      </c>
      <c r="F160" s="44">
        <v>27.562000000000001</v>
      </c>
      <c r="G160" s="107">
        <v>0.84116898148148145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4">
        <v>10</v>
      </c>
      <c r="B161" s="44" t="s">
        <v>74</v>
      </c>
      <c r="C161" s="44">
        <v>4592</v>
      </c>
      <c r="D161" s="44">
        <v>22.74</v>
      </c>
      <c r="E161" s="44">
        <v>-17.577999999999999</v>
      </c>
      <c r="F161" s="44">
        <v>27.54</v>
      </c>
      <c r="G161" s="107">
        <v>0.84116898148148145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4">
        <v>11</v>
      </c>
      <c r="B162" s="44" t="s">
        <v>75</v>
      </c>
      <c r="C162" s="44">
        <v>3669</v>
      </c>
      <c r="D162" s="44">
        <v>51.905000000000001</v>
      </c>
      <c r="E162" s="44">
        <v>-4.5599999999999996</v>
      </c>
      <c r="F162" s="44">
        <v>19.699000000000002</v>
      </c>
      <c r="G162" s="107">
        <v>0.85949074074074072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4">
        <v>11</v>
      </c>
      <c r="B163" s="44" t="s">
        <v>75</v>
      </c>
      <c r="C163" s="44">
        <v>3666</v>
      </c>
      <c r="D163" s="44">
        <v>52.668999999999997</v>
      </c>
      <c r="E163" s="44">
        <v>-4.57</v>
      </c>
      <c r="F163" s="44">
        <v>19.670000000000002</v>
      </c>
      <c r="G163" s="107">
        <v>0.85949074074074072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4">
        <v>11</v>
      </c>
      <c r="B164" s="44" t="s">
        <v>75</v>
      </c>
      <c r="C164" s="44">
        <v>3667</v>
      </c>
      <c r="D164" s="44">
        <v>52.680999999999997</v>
      </c>
      <c r="E164" s="44">
        <v>-4.577</v>
      </c>
      <c r="F164" s="44">
        <v>19.645</v>
      </c>
      <c r="G164" s="107">
        <v>0.85949074074074072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4">
        <v>11</v>
      </c>
      <c r="B165" s="44" t="s">
        <v>75</v>
      </c>
      <c r="C165" s="44">
        <v>3666</v>
      </c>
      <c r="D165" s="44">
        <v>52.655999999999999</v>
      </c>
      <c r="E165" s="44">
        <v>-4.5620000000000003</v>
      </c>
      <c r="F165" s="44">
        <v>19.62</v>
      </c>
      <c r="G165" s="107">
        <v>0.85949074074074072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4">
        <v>11</v>
      </c>
      <c r="B166" s="44" t="s">
        <v>75</v>
      </c>
      <c r="C166" s="44">
        <v>3673</v>
      </c>
      <c r="D166" s="44">
        <v>52.680999999999997</v>
      </c>
      <c r="E166" s="44">
        <v>-4.5620000000000003</v>
      </c>
      <c r="F166" s="44">
        <v>19.617000000000001</v>
      </c>
      <c r="G166" s="107">
        <v>0.85949074074074072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4">
        <v>11</v>
      </c>
      <c r="B167" s="44" t="s">
        <v>75</v>
      </c>
      <c r="C167" s="44">
        <v>167</v>
      </c>
      <c r="D167" s="44">
        <v>0.439</v>
      </c>
      <c r="E167" s="44">
        <v>-16.167000000000002</v>
      </c>
      <c r="F167" s="44">
        <v>23.433</v>
      </c>
      <c r="G167" s="107">
        <v>0.85949074074074072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4">
        <v>11</v>
      </c>
      <c r="B168" s="44" t="s">
        <v>75</v>
      </c>
      <c r="C168" s="44">
        <v>473</v>
      </c>
      <c r="D168" s="44">
        <v>2.93</v>
      </c>
      <c r="E168" s="44">
        <v>-15.867000000000001</v>
      </c>
      <c r="F168" s="44">
        <v>23.885000000000002</v>
      </c>
      <c r="G168" s="107">
        <v>0.85949074074074072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4">
        <v>11</v>
      </c>
      <c r="B169" s="44" t="s">
        <v>75</v>
      </c>
      <c r="C169" s="44">
        <v>461</v>
      </c>
      <c r="D169" s="44">
        <v>2.4929999999999999</v>
      </c>
      <c r="E169" s="44">
        <v>-16.148</v>
      </c>
      <c r="F169" s="44">
        <v>24.187000000000001</v>
      </c>
      <c r="G169" s="107">
        <v>0.85949074074074072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4">
        <v>11</v>
      </c>
      <c r="B170" s="44" t="s">
        <v>75</v>
      </c>
      <c r="C170" s="44">
        <v>443</v>
      </c>
      <c r="D170" s="44">
        <v>2.2629999999999999</v>
      </c>
      <c r="E170" s="44">
        <v>-16.343</v>
      </c>
      <c r="F170" s="44">
        <v>24.349</v>
      </c>
      <c r="G170" s="107">
        <v>0.85949074074074072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4">
        <v>11</v>
      </c>
      <c r="B171" s="44" t="s">
        <v>75</v>
      </c>
      <c r="C171" s="44">
        <v>426</v>
      </c>
      <c r="D171" s="44">
        <v>2.1230000000000002</v>
      </c>
      <c r="E171" s="44">
        <v>-16.300999999999998</v>
      </c>
      <c r="F171" s="44">
        <v>23.975000000000001</v>
      </c>
      <c r="G171" s="107">
        <v>0.85949074074074072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4">
        <v>11</v>
      </c>
      <c r="B172" s="44" t="s">
        <v>75</v>
      </c>
      <c r="C172" s="44">
        <v>410</v>
      </c>
      <c r="D172" s="44">
        <v>2.02</v>
      </c>
      <c r="E172" s="44">
        <v>-16.462</v>
      </c>
      <c r="F172" s="44">
        <v>24.254999999999999</v>
      </c>
      <c r="G172" s="107">
        <v>0.85949074074074072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4">
        <v>11</v>
      </c>
      <c r="B173" s="44" t="s">
        <v>75</v>
      </c>
      <c r="C173" s="44">
        <v>395</v>
      </c>
      <c r="D173" s="44">
        <v>1.9330000000000001</v>
      </c>
      <c r="E173" s="44">
        <v>-16.492000000000001</v>
      </c>
      <c r="F173" s="44">
        <v>23.832000000000001</v>
      </c>
      <c r="G173" s="107">
        <v>0.85949074074074072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4">
        <v>11</v>
      </c>
      <c r="B174" s="44" t="s">
        <v>75</v>
      </c>
      <c r="C174" s="44">
        <v>380</v>
      </c>
      <c r="D174" s="44">
        <v>1.855</v>
      </c>
      <c r="E174" s="44">
        <v>-16.748000000000001</v>
      </c>
      <c r="F174" s="44">
        <v>24.286999999999999</v>
      </c>
      <c r="G174" s="107">
        <v>0.85949074074074072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4">
        <v>11</v>
      </c>
      <c r="B175" s="44" t="s">
        <v>75</v>
      </c>
      <c r="C175" s="44">
        <v>365</v>
      </c>
      <c r="D175" s="44">
        <v>1.7789999999999999</v>
      </c>
      <c r="E175" s="44">
        <v>-16.911000000000001</v>
      </c>
      <c r="F175" s="44">
        <v>24.082000000000001</v>
      </c>
      <c r="G175" s="107">
        <v>0.85949074074074072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4">
        <v>11</v>
      </c>
      <c r="B176" s="44" t="s">
        <v>75</v>
      </c>
      <c r="C176" s="44">
        <v>351</v>
      </c>
      <c r="D176" s="44">
        <v>1.7110000000000001</v>
      </c>
      <c r="E176" s="44">
        <v>-17.010999999999999</v>
      </c>
      <c r="F176" s="44">
        <v>24.084</v>
      </c>
      <c r="G176" s="107">
        <v>0.85949074074074072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5" customFormat="1" ht="15" x14ac:dyDescent="0.25">
      <c r="A177" s="44">
        <v>11</v>
      </c>
      <c r="B177" s="44" t="s">
        <v>75</v>
      </c>
      <c r="C177" s="44">
        <v>338</v>
      </c>
      <c r="D177" s="44">
        <v>1.647</v>
      </c>
      <c r="E177" s="44">
        <v>-17.007000000000001</v>
      </c>
      <c r="F177" s="44">
        <v>24.056000000000001</v>
      </c>
      <c r="G177" s="107">
        <v>0.85949074074074072</v>
      </c>
      <c r="J177" s="46"/>
      <c r="K177" s="46"/>
      <c r="L177" s="46"/>
      <c r="N177" s="46"/>
      <c r="O177" s="46"/>
      <c r="P177" s="46"/>
      <c r="Q177" s="46"/>
      <c r="R177" s="46"/>
      <c r="S177" s="46"/>
    </row>
    <row r="178" spans="1:19" ht="15" x14ac:dyDescent="0.25">
      <c r="A178" s="44">
        <v>12</v>
      </c>
      <c r="B178" s="44" t="s">
        <v>76</v>
      </c>
      <c r="C178" s="44">
        <v>3673</v>
      </c>
      <c r="D178" s="44">
        <v>52.033999999999999</v>
      </c>
      <c r="E178" s="44">
        <v>-4.6059999999999999</v>
      </c>
      <c r="F178" s="44">
        <v>19.739999999999998</v>
      </c>
      <c r="G178" s="107">
        <v>0.86885416666666659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4">
        <v>12</v>
      </c>
      <c r="B179" s="44" t="s">
        <v>76</v>
      </c>
      <c r="C179" s="44">
        <v>3668</v>
      </c>
      <c r="D179" s="44">
        <v>52.7</v>
      </c>
      <c r="E179" s="44">
        <v>-4.57</v>
      </c>
      <c r="F179" s="44">
        <v>19.670000000000002</v>
      </c>
      <c r="G179" s="107">
        <v>0.86885416666666659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4">
        <v>12</v>
      </c>
      <c r="B180" s="44" t="s">
        <v>76</v>
      </c>
      <c r="C180" s="44">
        <v>3670</v>
      </c>
      <c r="D180" s="44">
        <v>52.732999999999997</v>
      </c>
      <c r="E180" s="44">
        <v>-4.5810000000000004</v>
      </c>
      <c r="F180" s="44">
        <v>19.664999999999999</v>
      </c>
      <c r="G180" s="107">
        <v>0.86885416666666659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4">
        <v>12</v>
      </c>
      <c r="B181" s="44" t="s">
        <v>76</v>
      </c>
      <c r="C181" s="44">
        <v>3673</v>
      </c>
      <c r="D181" s="44">
        <v>52.753999999999998</v>
      </c>
      <c r="E181" s="44">
        <v>-4.6050000000000004</v>
      </c>
      <c r="F181" s="44">
        <v>19.641999999999999</v>
      </c>
      <c r="G181" s="107">
        <v>0.86885416666666659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4">
        <v>12</v>
      </c>
      <c r="B182" s="44" t="s">
        <v>76</v>
      </c>
      <c r="C182" s="44">
        <v>3674</v>
      </c>
      <c r="D182" s="44">
        <v>52.750999999999998</v>
      </c>
      <c r="E182" s="44">
        <v>-4.5810000000000004</v>
      </c>
      <c r="F182" s="44">
        <v>19.673999999999999</v>
      </c>
      <c r="G182" s="107">
        <v>0.86885416666666659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4">
        <v>12</v>
      </c>
      <c r="B183" s="44" t="s">
        <v>76</v>
      </c>
      <c r="C183" s="44">
        <v>74</v>
      </c>
      <c r="D183" s="44">
        <v>0.193</v>
      </c>
      <c r="E183" s="44">
        <v>-16.707999999999998</v>
      </c>
      <c r="F183" s="44">
        <v>17.876999999999999</v>
      </c>
      <c r="G183" s="107">
        <v>0.86885416666666659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4">
        <v>12</v>
      </c>
      <c r="B184" s="44" t="s">
        <v>76</v>
      </c>
      <c r="C184" s="44">
        <v>3923</v>
      </c>
      <c r="D184" s="44">
        <v>19.167000000000002</v>
      </c>
      <c r="E184" s="44">
        <v>-10.62</v>
      </c>
      <c r="F184" s="44">
        <v>22.567</v>
      </c>
      <c r="G184" s="107">
        <v>0.86885416666666659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4">
        <v>12</v>
      </c>
      <c r="B185" s="44" t="s">
        <v>76</v>
      </c>
      <c r="C185" s="44">
        <v>3692</v>
      </c>
      <c r="D185" s="44">
        <v>18.106000000000002</v>
      </c>
      <c r="E185" s="44">
        <v>-10.675000000000001</v>
      </c>
      <c r="F185" s="44">
        <v>22.559000000000001</v>
      </c>
      <c r="G185" s="107">
        <v>0.86885416666666659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4">
        <v>12</v>
      </c>
      <c r="B186" s="44" t="s">
        <v>76</v>
      </c>
      <c r="C186" s="44">
        <v>3551</v>
      </c>
      <c r="D186" s="44">
        <v>17.405999999999999</v>
      </c>
      <c r="E186" s="44">
        <v>-10.617000000000001</v>
      </c>
      <c r="F186" s="44">
        <v>22.501999999999999</v>
      </c>
      <c r="G186" s="107">
        <v>0.86885416666666659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4">
        <v>12</v>
      </c>
      <c r="B187" s="44" t="s">
        <v>76</v>
      </c>
      <c r="C187" s="44">
        <v>3408</v>
      </c>
      <c r="D187" s="44">
        <v>16.713999999999999</v>
      </c>
      <c r="E187" s="44">
        <v>-10.614000000000001</v>
      </c>
      <c r="F187" s="44">
        <v>22.491</v>
      </c>
      <c r="G187" s="107">
        <v>0.86885416666666659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4">
        <v>12</v>
      </c>
      <c r="B188" s="44" t="s">
        <v>76</v>
      </c>
      <c r="C188" s="44">
        <v>3269</v>
      </c>
      <c r="D188" s="44">
        <v>16.024999999999999</v>
      </c>
      <c r="E188" s="44">
        <v>-10.669</v>
      </c>
      <c r="F188" s="44">
        <v>22.51</v>
      </c>
      <c r="G188" s="107">
        <v>0.86885416666666659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4">
        <v>12</v>
      </c>
      <c r="B189" s="44" t="s">
        <v>76</v>
      </c>
      <c r="C189" s="44">
        <v>3130</v>
      </c>
      <c r="D189" s="44">
        <v>15.366</v>
      </c>
      <c r="E189" s="44">
        <v>-10.659000000000001</v>
      </c>
      <c r="F189" s="44">
        <v>22.433</v>
      </c>
      <c r="G189" s="107">
        <v>0.86885416666666659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4">
        <v>12</v>
      </c>
      <c r="B190" s="44" t="s">
        <v>76</v>
      </c>
      <c r="C190" s="44">
        <v>2994</v>
      </c>
      <c r="D190" s="44">
        <v>14.717000000000001</v>
      </c>
      <c r="E190" s="44">
        <v>-10.612</v>
      </c>
      <c r="F190" s="44">
        <v>22.526</v>
      </c>
      <c r="G190" s="107">
        <v>0.86885416666666659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4">
        <v>12</v>
      </c>
      <c r="B191" s="44" t="s">
        <v>76</v>
      </c>
      <c r="C191" s="44">
        <v>2866</v>
      </c>
      <c r="D191" s="44">
        <v>14.1</v>
      </c>
      <c r="E191" s="44">
        <v>-10.59</v>
      </c>
      <c r="F191" s="44">
        <v>22.562000000000001</v>
      </c>
      <c r="G191" s="107">
        <v>0.86885416666666659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4">
        <v>12</v>
      </c>
      <c r="B192" s="44" t="s">
        <v>76</v>
      </c>
      <c r="C192" s="44">
        <v>2740</v>
      </c>
      <c r="D192" s="44">
        <v>13.510999999999999</v>
      </c>
      <c r="E192" s="44">
        <v>-10.596</v>
      </c>
      <c r="F192" s="44">
        <v>22.54</v>
      </c>
      <c r="G192" s="107">
        <v>0.86885416666666659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4">
        <v>12</v>
      </c>
      <c r="B193" s="44" t="s">
        <v>76</v>
      </c>
      <c r="C193" s="44">
        <v>2627</v>
      </c>
      <c r="D193" s="44">
        <v>12.964</v>
      </c>
      <c r="E193" s="44">
        <v>-10.553000000000001</v>
      </c>
      <c r="F193" s="44">
        <v>22.486999999999998</v>
      </c>
      <c r="G193" s="107">
        <v>0.86885416666666659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4">
        <v>13</v>
      </c>
      <c r="B194" s="44" t="s">
        <v>77</v>
      </c>
      <c r="C194" s="44">
        <v>3671</v>
      </c>
      <c r="D194" s="44">
        <v>51.878</v>
      </c>
      <c r="E194" s="44">
        <v>-4.5759999999999996</v>
      </c>
      <c r="F194" s="44">
        <v>19.719000000000001</v>
      </c>
      <c r="G194" s="107">
        <v>0.87782407407407403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4">
        <v>13</v>
      </c>
      <c r="B195" s="44" t="s">
        <v>77</v>
      </c>
      <c r="C195" s="44">
        <v>3675</v>
      </c>
      <c r="D195" s="44">
        <v>52.755000000000003</v>
      </c>
      <c r="E195" s="44">
        <v>-4.57</v>
      </c>
      <c r="F195" s="44">
        <v>19.670000000000002</v>
      </c>
      <c r="G195" s="107">
        <v>0.87782407407407403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5" customFormat="1" ht="15" x14ac:dyDescent="0.25">
      <c r="A196" s="44">
        <v>13</v>
      </c>
      <c r="B196" s="44" t="s">
        <v>77</v>
      </c>
      <c r="C196" s="44">
        <v>3667</v>
      </c>
      <c r="D196" s="44">
        <v>52.667999999999999</v>
      </c>
      <c r="E196" s="44">
        <v>-4.5789999999999997</v>
      </c>
      <c r="F196" s="44">
        <v>19.687000000000001</v>
      </c>
      <c r="G196" s="107">
        <v>0.87782407407407403</v>
      </c>
      <c r="J196" s="46"/>
      <c r="K196" s="46"/>
      <c r="L196" s="46"/>
      <c r="N196" s="46"/>
      <c r="O196" s="46"/>
      <c r="P196" s="46"/>
      <c r="Q196" s="46"/>
      <c r="R196" s="46"/>
      <c r="S196" s="46"/>
    </row>
    <row r="197" spans="1:19" ht="15" x14ac:dyDescent="0.25">
      <c r="A197" s="44">
        <v>13</v>
      </c>
      <c r="B197" s="44" t="s">
        <v>77</v>
      </c>
      <c r="C197" s="44">
        <v>3671</v>
      </c>
      <c r="D197" s="44">
        <v>52.662999999999997</v>
      </c>
      <c r="E197" s="44">
        <v>-4.5960000000000001</v>
      </c>
      <c r="F197" s="44">
        <v>19.681999999999999</v>
      </c>
      <c r="G197" s="107">
        <v>0.87782407407407403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4">
        <v>13</v>
      </c>
      <c r="B198" s="44" t="s">
        <v>77</v>
      </c>
      <c r="C198" s="44">
        <v>3668</v>
      </c>
      <c r="D198" s="44">
        <v>52.686999999999998</v>
      </c>
      <c r="E198" s="44">
        <v>-4.5579999999999998</v>
      </c>
      <c r="F198" s="44">
        <v>19.693999999999999</v>
      </c>
      <c r="G198" s="107">
        <v>0.87782407407407403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4">
        <v>13</v>
      </c>
      <c r="B199" s="44" t="s">
        <v>77</v>
      </c>
      <c r="C199" s="44">
        <v>608</v>
      </c>
      <c r="D199" s="44">
        <v>1.6080000000000001</v>
      </c>
      <c r="E199" s="44">
        <v>-10.294</v>
      </c>
      <c r="F199" s="44">
        <v>22.228000000000002</v>
      </c>
      <c r="G199" s="107">
        <v>0.87782407407407403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4">
        <v>13</v>
      </c>
      <c r="B200" s="44" t="s">
        <v>77</v>
      </c>
      <c r="C200" s="44">
        <v>3073</v>
      </c>
      <c r="D200" s="44">
        <v>15.218</v>
      </c>
      <c r="E200" s="44">
        <v>-7.3339999999999996</v>
      </c>
      <c r="F200" s="44">
        <v>22.678000000000001</v>
      </c>
      <c r="G200" s="107">
        <v>0.87782407407407403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4">
        <v>13</v>
      </c>
      <c r="B201" s="44" t="s">
        <v>77</v>
      </c>
      <c r="C201" s="44">
        <v>2912</v>
      </c>
      <c r="D201" s="44">
        <v>14.403</v>
      </c>
      <c r="E201" s="44">
        <v>-7.3090000000000002</v>
      </c>
      <c r="F201" s="44">
        <v>22.67</v>
      </c>
      <c r="G201" s="107">
        <v>0.87782407407407403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4">
        <v>13</v>
      </c>
      <c r="B202" s="44" t="s">
        <v>77</v>
      </c>
      <c r="C202" s="44">
        <v>2786</v>
      </c>
      <c r="D202" s="44">
        <v>13.766999999999999</v>
      </c>
      <c r="E202" s="44">
        <v>-7.35</v>
      </c>
      <c r="F202" s="44">
        <v>22.619</v>
      </c>
      <c r="G202" s="107">
        <v>0.87782407407407403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4">
        <v>13</v>
      </c>
      <c r="B203" s="44" t="s">
        <v>77</v>
      </c>
      <c r="C203" s="44">
        <v>2673</v>
      </c>
      <c r="D203" s="44">
        <v>13.176</v>
      </c>
      <c r="E203" s="44">
        <v>-7.3550000000000004</v>
      </c>
      <c r="F203" s="44">
        <v>22.672999999999998</v>
      </c>
      <c r="G203" s="107">
        <v>0.87782407407407403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4">
        <v>13</v>
      </c>
      <c r="B204" s="44" t="s">
        <v>77</v>
      </c>
      <c r="C204" s="44">
        <v>2561</v>
      </c>
      <c r="D204" s="44">
        <v>12.615</v>
      </c>
      <c r="E204" s="44">
        <v>-7.33</v>
      </c>
      <c r="F204" s="44">
        <v>22.613</v>
      </c>
      <c r="G204" s="107">
        <v>0.87782407407407403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4">
        <v>13</v>
      </c>
      <c r="B205" s="44" t="s">
        <v>77</v>
      </c>
      <c r="C205" s="44">
        <v>2455</v>
      </c>
      <c r="D205" s="44">
        <v>12.074999999999999</v>
      </c>
      <c r="E205" s="44">
        <v>-7.3220000000000001</v>
      </c>
      <c r="F205" s="44">
        <v>22.6</v>
      </c>
      <c r="G205" s="107">
        <v>0.87782407407407403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4">
        <v>13</v>
      </c>
      <c r="B206" s="44" t="s">
        <v>77</v>
      </c>
      <c r="C206" s="44">
        <v>2353</v>
      </c>
      <c r="D206" s="44">
        <v>11.563000000000001</v>
      </c>
      <c r="E206" s="44">
        <v>-7.3310000000000004</v>
      </c>
      <c r="F206" s="44">
        <v>22.66</v>
      </c>
      <c r="G206" s="107">
        <v>0.87782407407407403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4">
        <v>13</v>
      </c>
      <c r="B207" s="44" t="s">
        <v>77</v>
      </c>
      <c r="C207" s="44">
        <v>2255</v>
      </c>
      <c r="D207" s="44">
        <v>11.074999999999999</v>
      </c>
      <c r="E207" s="44">
        <v>-7.2729999999999997</v>
      </c>
      <c r="F207" s="44">
        <v>22.6</v>
      </c>
      <c r="G207" s="107">
        <v>0.87782407407407403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4">
        <v>13</v>
      </c>
      <c r="B208" s="44" t="s">
        <v>77</v>
      </c>
      <c r="C208" s="44">
        <v>2163</v>
      </c>
      <c r="D208" s="44">
        <v>10.614000000000001</v>
      </c>
      <c r="E208" s="44">
        <v>-7.3259999999999996</v>
      </c>
      <c r="F208" s="44">
        <v>22.76</v>
      </c>
      <c r="G208" s="107">
        <v>0.87782407407407403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4">
        <v>13</v>
      </c>
      <c r="B209" s="44" t="s">
        <v>77</v>
      </c>
      <c r="C209" s="44">
        <v>2070</v>
      </c>
      <c r="D209" s="44">
        <v>10.166</v>
      </c>
      <c r="E209" s="44">
        <v>-7.2919999999999998</v>
      </c>
      <c r="F209" s="44">
        <v>22.655000000000001</v>
      </c>
      <c r="G209" s="107">
        <v>0.87782407407407403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4">
        <v>14</v>
      </c>
      <c r="B210" s="44" t="s">
        <v>78</v>
      </c>
      <c r="C210" s="44">
        <v>3669</v>
      </c>
      <c r="D210" s="44">
        <v>51.956000000000003</v>
      </c>
      <c r="E210" s="44">
        <v>-4.548</v>
      </c>
      <c r="F210" s="44">
        <v>19.736999999999998</v>
      </c>
      <c r="G210" s="107">
        <v>0.88718750000000002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4">
        <v>14</v>
      </c>
      <c r="B211" s="44" t="s">
        <v>78</v>
      </c>
      <c r="C211" s="44">
        <v>3672</v>
      </c>
      <c r="D211" s="44">
        <v>52.701999999999998</v>
      </c>
      <c r="E211" s="44">
        <v>-4.57</v>
      </c>
      <c r="F211" s="44">
        <v>19.670000000000002</v>
      </c>
      <c r="G211" s="107">
        <v>0.88718750000000002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4">
        <v>14</v>
      </c>
      <c r="B212" s="44" t="s">
        <v>78</v>
      </c>
      <c r="C212" s="44">
        <v>3669</v>
      </c>
      <c r="D212" s="44">
        <v>52.692999999999998</v>
      </c>
      <c r="E212" s="44">
        <v>-4.5640000000000001</v>
      </c>
      <c r="F212" s="44">
        <v>19.728000000000002</v>
      </c>
      <c r="G212" s="107">
        <v>0.88718750000000002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4">
        <v>14</v>
      </c>
      <c r="B213" s="44" t="s">
        <v>78</v>
      </c>
      <c r="C213" s="44">
        <v>3670</v>
      </c>
      <c r="D213" s="44">
        <v>52.67</v>
      </c>
      <c r="E213" s="44">
        <v>-4.5759999999999996</v>
      </c>
      <c r="F213" s="44">
        <v>19.709</v>
      </c>
      <c r="G213" s="107">
        <v>0.88718750000000002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4">
        <v>14</v>
      </c>
      <c r="B214" s="44" t="s">
        <v>78</v>
      </c>
      <c r="C214" s="44">
        <v>3667</v>
      </c>
      <c r="D214" s="44">
        <v>52.689</v>
      </c>
      <c r="E214" s="44">
        <v>-4.5659999999999998</v>
      </c>
      <c r="F214" s="44">
        <v>19.71</v>
      </c>
      <c r="G214" s="107">
        <v>0.88718750000000002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4">
        <v>14</v>
      </c>
      <c r="B215" s="44" t="s">
        <v>78</v>
      </c>
      <c r="C215" s="44">
        <v>451</v>
      </c>
      <c r="D215" s="44">
        <v>1.194</v>
      </c>
      <c r="E215" s="44">
        <v>-7.6829999999999998</v>
      </c>
      <c r="F215" s="44">
        <v>22.850999999999999</v>
      </c>
      <c r="G215" s="107">
        <v>0.88718750000000002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4">
        <v>14</v>
      </c>
      <c r="B216" s="44" t="s">
        <v>78</v>
      </c>
      <c r="C216" s="44">
        <v>3191</v>
      </c>
      <c r="D216" s="44">
        <v>15.605</v>
      </c>
      <c r="E216" s="44">
        <v>-7.5419999999999998</v>
      </c>
      <c r="F216" s="44">
        <v>22.986000000000001</v>
      </c>
      <c r="G216" s="107">
        <v>0.88718750000000002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4">
        <v>14</v>
      </c>
      <c r="B217" s="44" t="s">
        <v>78</v>
      </c>
      <c r="C217" s="44">
        <v>2993</v>
      </c>
      <c r="D217" s="44">
        <v>14.689</v>
      </c>
      <c r="E217" s="44">
        <v>-7.5949999999999998</v>
      </c>
      <c r="F217" s="44">
        <v>22.948</v>
      </c>
      <c r="G217" s="107">
        <v>0.88718750000000002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4">
        <v>14</v>
      </c>
      <c r="B218" s="44" t="s">
        <v>78</v>
      </c>
      <c r="C218" s="44">
        <v>2868</v>
      </c>
      <c r="D218" s="44">
        <v>14.071</v>
      </c>
      <c r="E218" s="44">
        <v>-7.5910000000000002</v>
      </c>
      <c r="F218" s="44">
        <v>22.933</v>
      </c>
      <c r="G218" s="107">
        <v>0.88718750000000002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4">
        <v>14</v>
      </c>
      <c r="B219" s="44" t="s">
        <v>78</v>
      </c>
      <c r="C219" s="44">
        <v>2750</v>
      </c>
      <c r="D219" s="44">
        <v>13.484999999999999</v>
      </c>
      <c r="E219" s="44">
        <v>-7.6280000000000001</v>
      </c>
      <c r="F219" s="44">
        <v>22.858000000000001</v>
      </c>
      <c r="G219" s="107">
        <v>0.88718750000000002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4">
        <v>14</v>
      </c>
      <c r="B220" s="44" t="s">
        <v>78</v>
      </c>
      <c r="C220" s="44">
        <v>2635</v>
      </c>
      <c r="D220" s="44">
        <v>12.917999999999999</v>
      </c>
      <c r="E220" s="44">
        <v>-7.625</v>
      </c>
      <c r="F220" s="44">
        <v>22.920999999999999</v>
      </c>
      <c r="G220" s="107">
        <v>0.88718750000000002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4">
        <v>14</v>
      </c>
      <c r="B221" s="44" t="s">
        <v>78</v>
      </c>
      <c r="C221" s="44">
        <v>2529</v>
      </c>
      <c r="D221" s="44">
        <v>12.374000000000001</v>
      </c>
      <c r="E221" s="44">
        <v>-7.6109999999999998</v>
      </c>
      <c r="F221" s="44">
        <v>22.899000000000001</v>
      </c>
      <c r="G221" s="107">
        <v>0.88718750000000002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4">
        <v>14</v>
      </c>
      <c r="B222" s="44" t="s">
        <v>78</v>
      </c>
      <c r="C222" s="44">
        <v>2422</v>
      </c>
      <c r="D222" s="44">
        <v>11.843999999999999</v>
      </c>
      <c r="E222" s="44">
        <v>-7.58</v>
      </c>
      <c r="F222" s="44">
        <v>23.009</v>
      </c>
      <c r="G222" s="107">
        <v>0.88718750000000002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4">
        <v>14</v>
      </c>
      <c r="B223" s="44" t="s">
        <v>78</v>
      </c>
      <c r="C223" s="44">
        <v>2325</v>
      </c>
      <c r="D223" s="44">
        <v>11.353</v>
      </c>
      <c r="E223" s="44">
        <v>-7.5540000000000003</v>
      </c>
      <c r="F223" s="44">
        <v>22.853999999999999</v>
      </c>
      <c r="G223" s="107">
        <v>0.88718750000000002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4">
        <v>14</v>
      </c>
      <c r="B224" s="44" t="s">
        <v>78</v>
      </c>
      <c r="C224" s="44">
        <v>2227</v>
      </c>
      <c r="D224" s="44">
        <v>10.875</v>
      </c>
      <c r="E224" s="44">
        <v>-7.569</v>
      </c>
      <c r="F224" s="44">
        <v>22.847000000000001</v>
      </c>
      <c r="G224" s="107">
        <v>0.88718750000000002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4">
        <v>14</v>
      </c>
      <c r="B225" s="44" t="s">
        <v>78</v>
      </c>
      <c r="C225" s="44">
        <v>2135</v>
      </c>
      <c r="D225" s="44">
        <v>10.416</v>
      </c>
      <c r="E225" s="44">
        <v>-7.5819999999999999</v>
      </c>
      <c r="F225" s="44">
        <v>22.931999999999999</v>
      </c>
      <c r="G225" s="107">
        <v>0.88718750000000002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4">
        <v>15</v>
      </c>
      <c r="B226" s="44" t="s">
        <v>79</v>
      </c>
      <c r="C226" s="44">
        <v>3659</v>
      </c>
      <c r="D226" s="44">
        <v>51.774000000000001</v>
      </c>
      <c r="E226" s="44">
        <v>-4.5449999999999999</v>
      </c>
      <c r="F226" s="44">
        <v>19.72</v>
      </c>
      <c r="G226" s="107">
        <v>0.89615740740740746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4">
        <v>15</v>
      </c>
      <c r="B227" s="44" t="s">
        <v>79</v>
      </c>
      <c r="C227" s="44">
        <v>3661</v>
      </c>
      <c r="D227" s="44">
        <v>52.531999999999996</v>
      </c>
      <c r="E227" s="44">
        <v>-4.57</v>
      </c>
      <c r="F227" s="44">
        <v>19.670000000000002</v>
      </c>
      <c r="G227" s="107">
        <v>0.89615740740740746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4">
        <v>15</v>
      </c>
      <c r="B228" s="44" t="s">
        <v>79</v>
      </c>
      <c r="C228" s="44">
        <v>3658</v>
      </c>
      <c r="D228" s="44">
        <v>52.555999999999997</v>
      </c>
      <c r="E228" s="44">
        <v>-4.5620000000000003</v>
      </c>
      <c r="F228" s="44">
        <v>19.634</v>
      </c>
      <c r="G228" s="107">
        <v>0.89615740740740746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4">
        <v>15</v>
      </c>
      <c r="B229" s="44" t="s">
        <v>79</v>
      </c>
      <c r="C229" s="44">
        <v>3661</v>
      </c>
      <c r="D229" s="44">
        <v>52.584000000000003</v>
      </c>
      <c r="E229" s="44">
        <v>-4.5570000000000004</v>
      </c>
      <c r="F229" s="44">
        <v>19.66</v>
      </c>
      <c r="G229" s="107">
        <v>0.89615740740740746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4">
        <v>15</v>
      </c>
      <c r="B230" s="44" t="s">
        <v>79</v>
      </c>
      <c r="C230" s="44">
        <v>3663</v>
      </c>
      <c r="D230" s="44">
        <v>52.591000000000001</v>
      </c>
      <c r="E230" s="44">
        <v>-4.5709999999999997</v>
      </c>
      <c r="F230" s="44">
        <v>19.646000000000001</v>
      </c>
      <c r="G230" s="107">
        <v>0.89615740740740746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4">
        <v>15</v>
      </c>
      <c r="B231" s="44" t="s">
        <v>79</v>
      </c>
      <c r="C231" s="44">
        <v>432</v>
      </c>
      <c r="D231" s="44">
        <v>1.1399999999999999</v>
      </c>
      <c r="E231" s="44">
        <v>-7.8579999999999997</v>
      </c>
      <c r="F231" s="44">
        <v>20.815999999999999</v>
      </c>
      <c r="G231" s="107">
        <v>0.89615740740740746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4">
        <v>15</v>
      </c>
      <c r="B232" s="44" t="s">
        <v>79</v>
      </c>
      <c r="C232" s="44">
        <v>1518</v>
      </c>
      <c r="D232" s="44">
        <v>7.2640000000000002</v>
      </c>
      <c r="E232" s="44">
        <v>-7.6180000000000003</v>
      </c>
      <c r="F232" s="44">
        <v>22.818000000000001</v>
      </c>
      <c r="G232" s="107">
        <v>0.89615740740740746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4">
        <v>15</v>
      </c>
      <c r="B233" s="44" t="s">
        <v>79</v>
      </c>
      <c r="C233" s="44">
        <v>4504</v>
      </c>
      <c r="D233" s="44">
        <v>22.202999999999999</v>
      </c>
      <c r="E233" s="44">
        <v>-8.3740000000000006</v>
      </c>
      <c r="F233" s="44">
        <v>23.010999999999999</v>
      </c>
      <c r="G233" s="107">
        <v>0.89615740740740746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4">
        <v>15</v>
      </c>
      <c r="B234" s="44" t="s">
        <v>79</v>
      </c>
      <c r="C234" s="44">
        <v>4343</v>
      </c>
      <c r="D234" s="44">
        <v>21.449000000000002</v>
      </c>
      <c r="E234" s="44">
        <v>-8.4819999999999993</v>
      </c>
      <c r="F234" s="44">
        <v>22.728999999999999</v>
      </c>
      <c r="G234" s="107">
        <v>0.89615740740740746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4">
        <v>15</v>
      </c>
      <c r="B235" s="44" t="s">
        <v>79</v>
      </c>
      <c r="C235" s="44">
        <v>4168</v>
      </c>
      <c r="D235" s="44">
        <v>20.635999999999999</v>
      </c>
      <c r="E235" s="44">
        <v>-8.4969999999999999</v>
      </c>
      <c r="F235" s="44">
        <v>22.795999999999999</v>
      </c>
      <c r="G235" s="107">
        <v>0.89615740740740746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4">
        <v>15</v>
      </c>
      <c r="B236" s="44" t="s">
        <v>79</v>
      </c>
      <c r="C236" s="44">
        <v>3993</v>
      </c>
      <c r="D236" s="44">
        <v>19.792999999999999</v>
      </c>
      <c r="E236" s="44">
        <v>-8.4979999999999993</v>
      </c>
      <c r="F236" s="44">
        <v>22.802</v>
      </c>
      <c r="G236" s="107">
        <v>0.89615740740740746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4">
        <v>15</v>
      </c>
      <c r="B237" s="44" t="s">
        <v>79</v>
      </c>
      <c r="C237" s="44">
        <v>3816</v>
      </c>
      <c r="D237" s="44">
        <v>18.937999999999999</v>
      </c>
      <c r="E237" s="44">
        <v>-8.4719999999999995</v>
      </c>
      <c r="F237" s="44">
        <v>22.786999999999999</v>
      </c>
      <c r="G237" s="107">
        <v>0.89615740740740746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4">
        <v>15</v>
      </c>
      <c r="B238" s="44" t="s">
        <v>79</v>
      </c>
      <c r="C238" s="44">
        <v>3647</v>
      </c>
      <c r="D238" s="44">
        <v>18.088999999999999</v>
      </c>
      <c r="E238" s="44">
        <v>-8.4499999999999993</v>
      </c>
      <c r="F238" s="44">
        <v>22.853000000000002</v>
      </c>
      <c r="G238" s="107">
        <v>0.89615740740740746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4">
        <v>15</v>
      </c>
      <c r="B239" s="44" t="s">
        <v>79</v>
      </c>
      <c r="C239" s="44">
        <v>3490</v>
      </c>
      <c r="D239" s="44">
        <v>17.286999999999999</v>
      </c>
      <c r="E239" s="44">
        <v>-8.4830000000000005</v>
      </c>
      <c r="F239" s="44">
        <v>22.739000000000001</v>
      </c>
      <c r="G239" s="107">
        <v>0.89615740740740746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4">
        <v>15</v>
      </c>
      <c r="B240" s="44" t="s">
        <v>79</v>
      </c>
      <c r="C240" s="44">
        <v>3330</v>
      </c>
      <c r="D240" s="44">
        <v>16.504000000000001</v>
      </c>
      <c r="E240" s="44">
        <v>-8.4670000000000005</v>
      </c>
      <c r="F240" s="44">
        <v>22.843</v>
      </c>
      <c r="G240" s="107">
        <v>0.89615740740740746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4">
        <v>15</v>
      </c>
      <c r="B241" s="44" t="s">
        <v>79</v>
      </c>
      <c r="C241" s="44">
        <v>3175</v>
      </c>
      <c r="D241" s="44">
        <v>15.746</v>
      </c>
      <c r="E241" s="44">
        <v>-8.4550000000000001</v>
      </c>
      <c r="F241" s="44">
        <v>22.841000000000001</v>
      </c>
      <c r="G241" s="107">
        <v>0.89615740740740746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4">
        <v>16</v>
      </c>
      <c r="B242" s="44" t="s">
        <v>80</v>
      </c>
      <c r="C242" s="44">
        <v>3660</v>
      </c>
      <c r="D242" s="44">
        <v>51.817</v>
      </c>
      <c r="E242" s="44">
        <v>-4.5679999999999996</v>
      </c>
      <c r="F242" s="44">
        <v>19.698</v>
      </c>
      <c r="G242" s="107">
        <v>0.90552083333333344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4">
        <v>16</v>
      </c>
      <c r="B243" s="44" t="s">
        <v>80</v>
      </c>
      <c r="C243" s="44">
        <v>3661</v>
      </c>
      <c r="D243" s="44">
        <v>52.594999999999999</v>
      </c>
      <c r="E243" s="44">
        <v>-4.57</v>
      </c>
      <c r="F243" s="44">
        <v>19.670000000000002</v>
      </c>
      <c r="G243" s="107">
        <v>0.90552083333333344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4">
        <v>16</v>
      </c>
      <c r="B244" s="44" t="s">
        <v>80</v>
      </c>
      <c r="C244" s="44">
        <v>3657</v>
      </c>
      <c r="D244" s="44">
        <v>52.564999999999998</v>
      </c>
      <c r="E244" s="44">
        <v>-4.5789999999999997</v>
      </c>
      <c r="F244" s="44">
        <v>19.661000000000001</v>
      </c>
      <c r="G244" s="107">
        <v>0.90552083333333344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4">
        <v>16</v>
      </c>
      <c r="B245" s="44" t="s">
        <v>80</v>
      </c>
      <c r="C245" s="44">
        <v>3660</v>
      </c>
      <c r="D245" s="44">
        <v>52.515000000000001</v>
      </c>
      <c r="E245" s="44">
        <v>-4.5609999999999999</v>
      </c>
      <c r="F245" s="44">
        <v>19.655000000000001</v>
      </c>
      <c r="G245" s="107">
        <v>0.90552083333333344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4">
        <v>16</v>
      </c>
      <c r="B246" s="44" t="s">
        <v>80</v>
      </c>
      <c r="C246" s="44">
        <v>3663</v>
      </c>
      <c r="D246" s="44">
        <v>52.588999999999999</v>
      </c>
      <c r="E246" s="44">
        <v>-4.5529999999999999</v>
      </c>
      <c r="F246" s="44">
        <v>19.655000000000001</v>
      </c>
      <c r="G246" s="107">
        <v>0.90552083333333344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4">
        <v>16</v>
      </c>
      <c r="B247" s="44" t="s">
        <v>80</v>
      </c>
      <c r="C247" s="44">
        <v>671</v>
      </c>
      <c r="D247" s="44">
        <v>1.7749999999999999</v>
      </c>
      <c r="E247" s="44">
        <v>-8.6120000000000001</v>
      </c>
      <c r="F247" s="44">
        <v>22.763000000000002</v>
      </c>
      <c r="G247" s="107">
        <v>0.90552083333333344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4">
        <v>16</v>
      </c>
      <c r="B248" s="44" t="s">
        <v>80</v>
      </c>
      <c r="C248" s="44">
        <v>4982</v>
      </c>
      <c r="D248" s="44">
        <v>24.324000000000002</v>
      </c>
      <c r="E248" s="44">
        <v>-8.57</v>
      </c>
      <c r="F248" s="44">
        <v>23.343</v>
      </c>
      <c r="G248" s="107">
        <v>0.90552083333333344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4">
        <v>16</v>
      </c>
      <c r="B249" s="44" t="s">
        <v>80</v>
      </c>
      <c r="C249" s="44">
        <v>4573</v>
      </c>
      <c r="D249" s="44">
        <v>22.518999999999998</v>
      </c>
      <c r="E249" s="44">
        <v>-8.7460000000000004</v>
      </c>
      <c r="F249" s="44">
        <v>23.06</v>
      </c>
      <c r="G249" s="107">
        <v>0.90552083333333344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4">
        <v>16</v>
      </c>
      <c r="B250" s="44" t="s">
        <v>80</v>
      </c>
      <c r="C250" s="44">
        <v>4382</v>
      </c>
      <c r="D250" s="44">
        <v>21.62</v>
      </c>
      <c r="E250" s="44">
        <v>-8.6809999999999992</v>
      </c>
      <c r="F250" s="44">
        <v>23.023</v>
      </c>
      <c r="G250" s="107">
        <v>0.90552083333333344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4">
        <v>16</v>
      </c>
      <c r="B251" s="44" t="s">
        <v>80</v>
      </c>
      <c r="C251" s="44">
        <v>4199</v>
      </c>
      <c r="D251" s="44">
        <v>20.745999999999999</v>
      </c>
      <c r="E251" s="44">
        <v>-8.7110000000000003</v>
      </c>
      <c r="F251" s="44">
        <v>23.013999999999999</v>
      </c>
      <c r="G251" s="107">
        <v>0.90552083333333344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4">
        <v>16</v>
      </c>
      <c r="B252" s="44" t="s">
        <v>80</v>
      </c>
      <c r="C252" s="44">
        <v>4025</v>
      </c>
      <c r="D252" s="44">
        <v>19.863</v>
      </c>
      <c r="E252" s="44">
        <v>-8.7089999999999996</v>
      </c>
      <c r="F252" s="44">
        <v>23.079000000000001</v>
      </c>
      <c r="G252" s="107">
        <v>0.90552083333333344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4">
        <v>16</v>
      </c>
      <c r="B253" s="44" t="s">
        <v>80</v>
      </c>
      <c r="C253" s="44">
        <v>3850</v>
      </c>
      <c r="D253" s="44">
        <v>19.001999999999999</v>
      </c>
      <c r="E253" s="44">
        <v>-8.6750000000000007</v>
      </c>
      <c r="F253" s="44">
        <v>23.100999999999999</v>
      </c>
      <c r="G253" s="107">
        <v>0.90552083333333344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4">
        <v>16</v>
      </c>
      <c r="B254" s="44" t="s">
        <v>80</v>
      </c>
      <c r="C254" s="44">
        <v>3678</v>
      </c>
      <c r="D254" s="44">
        <v>18.137</v>
      </c>
      <c r="E254" s="44">
        <v>-8.6980000000000004</v>
      </c>
      <c r="F254" s="44">
        <v>23.023</v>
      </c>
      <c r="G254" s="107">
        <v>0.90552083333333344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4">
        <v>16</v>
      </c>
      <c r="B255" s="44" t="s">
        <v>80</v>
      </c>
      <c r="C255" s="44">
        <v>3509</v>
      </c>
      <c r="D255" s="44">
        <v>17.297999999999998</v>
      </c>
      <c r="E255" s="44">
        <v>-8.7059999999999995</v>
      </c>
      <c r="F255" s="44">
        <v>23.004000000000001</v>
      </c>
      <c r="G255" s="107">
        <v>0.90552083333333344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4">
        <v>16</v>
      </c>
      <c r="B256" s="44" t="s">
        <v>80</v>
      </c>
      <c r="C256" s="44">
        <v>3347</v>
      </c>
      <c r="D256" s="44">
        <v>16.53</v>
      </c>
      <c r="E256" s="44">
        <v>-8.7379999999999995</v>
      </c>
      <c r="F256" s="44">
        <v>23.042000000000002</v>
      </c>
      <c r="G256" s="107">
        <v>0.90552083333333344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4">
        <v>16</v>
      </c>
      <c r="B257" s="44" t="s">
        <v>80</v>
      </c>
      <c r="C257" s="44">
        <v>3200</v>
      </c>
      <c r="D257" s="44">
        <v>15.778</v>
      </c>
      <c r="E257" s="44">
        <v>-8.6479999999999997</v>
      </c>
      <c r="F257" s="44">
        <v>22.995000000000001</v>
      </c>
      <c r="G257" s="107">
        <v>0.90552083333333344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4">
        <v>17</v>
      </c>
      <c r="B258" s="44" t="s">
        <v>81</v>
      </c>
      <c r="C258" s="44">
        <v>3660</v>
      </c>
      <c r="D258" s="44">
        <v>51.784999999999997</v>
      </c>
      <c r="E258" s="44">
        <v>-4.5259999999999998</v>
      </c>
      <c r="F258" s="44">
        <v>19.681000000000001</v>
      </c>
      <c r="G258" s="107">
        <v>0.91449074074074066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4">
        <v>17</v>
      </c>
      <c r="B259" s="44" t="s">
        <v>81</v>
      </c>
      <c r="C259" s="44">
        <v>3655</v>
      </c>
      <c r="D259" s="44">
        <v>52.502000000000002</v>
      </c>
      <c r="E259" s="44">
        <v>-4.57</v>
      </c>
      <c r="F259" s="44">
        <v>19.670000000000002</v>
      </c>
      <c r="G259" s="107">
        <v>0.91449074074074066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4">
        <v>17</v>
      </c>
      <c r="B260" s="44" t="s">
        <v>81</v>
      </c>
      <c r="C260" s="44">
        <v>3654</v>
      </c>
      <c r="D260" s="44">
        <v>52.503999999999998</v>
      </c>
      <c r="E260" s="44">
        <v>-4.5750000000000002</v>
      </c>
      <c r="F260" s="44">
        <v>19.657</v>
      </c>
      <c r="G260" s="107">
        <v>0.91449074074074066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4">
        <v>17</v>
      </c>
      <c r="B261" s="44" t="s">
        <v>81</v>
      </c>
      <c r="C261" s="44">
        <v>3656</v>
      </c>
      <c r="D261" s="44">
        <v>52.481000000000002</v>
      </c>
      <c r="E261" s="44">
        <v>-4.5439999999999996</v>
      </c>
      <c r="F261" s="44">
        <v>19.603000000000002</v>
      </c>
      <c r="G261" s="107">
        <v>0.91449074074074066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4">
        <v>17</v>
      </c>
      <c r="B262" s="44" t="s">
        <v>81</v>
      </c>
      <c r="C262" s="44">
        <v>3657</v>
      </c>
      <c r="D262" s="44">
        <v>52.497999999999998</v>
      </c>
      <c r="E262" s="44">
        <v>-4.5590000000000002</v>
      </c>
      <c r="F262" s="44">
        <v>19.652000000000001</v>
      </c>
      <c r="G262" s="107">
        <v>0.91449074074074066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4">
        <v>17</v>
      </c>
      <c r="B263" s="44" t="s">
        <v>81</v>
      </c>
      <c r="C263" s="44">
        <v>745</v>
      </c>
      <c r="D263" s="44">
        <v>1.972</v>
      </c>
      <c r="E263" s="44">
        <v>-8.7080000000000002</v>
      </c>
      <c r="F263" s="44">
        <v>23.07</v>
      </c>
      <c r="G263" s="107">
        <v>0.91449074074074066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4">
        <v>18</v>
      </c>
      <c r="B264" s="44" t="s">
        <v>82</v>
      </c>
      <c r="C264" s="44">
        <v>3645</v>
      </c>
      <c r="D264" s="44">
        <v>51.628</v>
      </c>
      <c r="E264" s="44">
        <v>-4.5549999999999997</v>
      </c>
      <c r="F264" s="44">
        <v>19.718</v>
      </c>
      <c r="G264" s="107">
        <v>0.97885416666666669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4">
        <v>18</v>
      </c>
      <c r="B265" s="44" t="s">
        <v>82</v>
      </c>
      <c r="C265" s="44">
        <v>3643</v>
      </c>
      <c r="D265" s="44">
        <v>52.304000000000002</v>
      </c>
      <c r="E265" s="44">
        <v>-4.57</v>
      </c>
      <c r="F265" s="44">
        <v>19.670000000000002</v>
      </c>
      <c r="G265" s="107">
        <v>0.97885416666666669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4">
        <v>18</v>
      </c>
      <c r="B266" s="44" t="s">
        <v>82</v>
      </c>
      <c r="C266" s="44">
        <v>3647</v>
      </c>
      <c r="D266" s="44">
        <v>52.351999999999997</v>
      </c>
      <c r="E266" s="44">
        <v>-4.548</v>
      </c>
      <c r="F266" s="44">
        <v>19.677</v>
      </c>
      <c r="G266" s="107">
        <v>0.97885416666666669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4">
        <v>18</v>
      </c>
      <c r="B267" s="44" t="s">
        <v>82</v>
      </c>
      <c r="C267" s="44">
        <v>3647</v>
      </c>
      <c r="D267" s="44">
        <v>52.37</v>
      </c>
      <c r="E267" s="44">
        <v>-4.5549999999999997</v>
      </c>
      <c r="F267" s="44">
        <v>19.702999999999999</v>
      </c>
      <c r="G267" s="107">
        <v>0.97885416666666669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4">
        <v>18</v>
      </c>
      <c r="B268" s="44" t="s">
        <v>82</v>
      </c>
      <c r="C268" s="44">
        <v>3647</v>
      </c>
      <c r="D268" s="44">
        <v>52.396000000000001</v>
      </c>
      <c r="E268" s="44">
        <v>-4.548</v>
      </c>
      <c r="F268" s="44">
        <v>19.701000000000001</v>
      </c>
      <c r="G268" s="107">
        <v>0.97885416666666669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4"/>
      <c r="B269" s="44"/>
      <c r="C269" s="44"/>
      <c r="D269" s="44"/>
      <c r="E269" s="44"/>
      <c r="F269" s="44"/>
      <c r="G269" s="44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4"/>
      <c r="B270" s="44"/>
      <c r="C270" s="44"/>
      <c r="D270" s="44"/>
      <c r="E270" s="44"/>
      <c r="F270" s="44"/>
      <c r="G270" s="44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4"/>
      <c r="B271" s="44"/>
      <c r="C271" s="44"/>
      <c r="D271" s="44"/>
      <c r="E271" s="44"/>
      <c r="F271" s="44"/>
      <c r="G271" s="44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4"/>
      <c r="B272" s="44"/>
      <c r="C272" s="44"/>
      <c r="D272" s="44"/>
      <c r="E272" s="44"/>
      <c r="F272" s="44"/>
      <c r="G272" s="44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4"/>
      <c r="B273" s="44"/>
      <c r="C273" s="44"/>
      <c r="D273" s="44"/>
      <c r="E273" s="44"/>
      <c r="F273" s="44"/>
      <c r="G273" s="44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4"/>
      <c r="B274" s="44"/>
      <c r="C274" s="44"/>
      <c r="D274" s="44"/>
      <c r="E274" s="44"/>
      <c r="F274" s="44"/>
      <c r="G274" s="44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4"/>
      <c r="B275" s="44"/>
      <c r="C275" s="44"/>
      <c r="D275" s="44"/>
      <c r="E275" s="44"/>
      <c r="F275" s="44"/>
      <c r="G275" s="44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4"/>
      <c r="B276" s="44"/>
      <c r="C276" s="44"/>
      <c r="D276" s="44"/>
      <c r="E276" s="44"/>
      <c r="F276" s="44"/>
      <c r="G276" s="44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4"/>
      <c r="B277" s="44"/>
      <c r="C277" s="44"/>
      <c r="D277" s="44"/>
      <c r="E277" s="44"/>
      <c r="F277" s="44"/>
      <c r="G277" s="44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4"/>
      <c r="B278" s="44"/>
      <c r="C278" s="44"/>
      <c r="D278" s="44"/>
      <c r="E278" s="44"/>
      <c r="F278" s="44"/>
      <c r="G278" s="44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4"/>
      <c r="B279" s="44"/>
      <c r="C279" s="44"/>
      <c r="D279" s="44"/>
      <c r="E279" s="44"/>
      <c r="F279" s="44"/>
      <c r="G279" s="44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4"/>
      <c r="B280" s="44"/>
      <c r="C280" s="44"/>
      <c r="D280" s="44"/>
      <c r="E280" s="44"/>
      <c r="F280" s="44"/>
      <c r="G280" s="44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4"/>
      <c r="B281" s="44"/>
      <c r="C281" s="44"/>
      <c r="D281" s="44"/>
      <c r="E281" s="44"/>
      <c r="F281" s="44"/>
      <c r="G281" s="44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4"/>
      <c r="B282" s="44"/>
      <c r="C282" s="44"/>
      <c r="D282" s="44"/>
      <c r="E282" s="44"/>
      <c r="F282" s="44"/>
      <c r="G282" s="44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4"/>
      <c r="B283" s="44"/>
      <c r="C283" s="44"/>
      <c r="D283" s="44"/>
      <c r="E283" s="44"/>
      <c r="F283" s="44"/>
      <c r="G283" s="44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4"/>
      <c r="B284" s="44"/>
      <c r="C284" s="44"/>
      <c r="D284" s="44"/>
      <c r="E284" s="44"/>
      <c r="F284" s="44"/>
      <c r="G284" s="44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4"/>
      <c r="B285" s="44"/>
      <c r="C285" s="44"/>
      <c r="D285" s="44"/>
      <c r="E285" s="44"/>
      <c r="F285" s="44"/>
      <c r="G285" s="44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4"/>
      <c r="B286" s="44"/>
      <c r="C286" s="44"/>
      <c r="D286" s="44"/>
      <c r="E286" s="44"/>
      <c r="F286" s="44"/>
      <c r="G286" s="44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4"/>
      <c r="B287" s="44"/>
      <c r="C287" s="44"/>
      <c r="D287" s="44"/>
      <c r="E287" s="44"/>
      <c r="F287" s="44"/>
      <c r="G287" s="44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4"/>
      <c r="B288" s="44"/>
      <c r="C288" s="44"/>
      <c r="D288" s="44"/>
      <c r="E288" s="44"/>
      <c r="F288" s="44"/>
      <c r="G288" s="44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4"/>
      <c r="B289" s="44"/>
      <c r="C289" s="44"/>
      <c r="D289" s="44"/>
      <c r="E289" s="44"/>
      <c r="F289" s="44"/>
      <c r="G289" s="44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4"/>
      <c r="B290" s="44"/>
      <c r="C290" s="44"/>
      <c r="D290" s="44"/>
      <c r="E290" s="44"/>
      <c r="F290" s="44"/>
      <c r="G290" s="44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4"/>
      <c r="B291" s="44"/>
      <c r="C291" s="44"/>
      <c r="D291" s="44"/>
      <c r="E291" s="44"/>
      <c r="F291" s="44"/>
      <c r="G291" s="44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4"/>
      <c r="B292" s="44"/>
      <c r="C292" s="44"/>
      <c r="D292" s="44"/>
      <c r="E292" s="44"/>
      <c r="F292" s="44"/>
      <c r="G292" s="44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4"/>
      <c r="B293" s="44"/>
      <c r="C293" s="44"/>
      <c r="D293" s="44"/>
      <c r="E293" s="44"/>
      <c r="F293" s="44"/>
      <c r="G293" s="44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4"/>
      <c r="B294" s="44"/>
      <c r="C294" s="44"/>
      <c r="D294" s="44"/>
      <c r="E294" s="44"/>
      <c r="F294" s="44"/>
      <c r="G294" s="44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4"/>
      <c r="B295" s="44"/>
      <c r="C295" s="44"/>
      <c r="D295" s="44"/>
      <c r="E295" s="44"/>
      <c r="F295" s="44"/>
      <c r="G295" s="44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4"/>
      <c r="B296" s="44"/>
      <c r="C296" s="44"/>
      <c r="D296" s="44"/>
      <c r="E296" s="44"/>
      <c r="F296" s="44"/>
      <c r="G296" s="44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4"/>
      <c r="B297" s="44"/>
      <c r="C297" s="44"/>
      <c r="D297" s="44"/>
      <c r="E297" s="44"/>
      <c r="F297" s="44"/>
      <c r="G297" s="44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4"/>
      <c r="B298" s="44"/>
      <c r="C298" s="44"/>
      <c r="D298" s="44"/>
      <c r="E298" s="44"/>
      <c r="F298" s="44"/>
      <c r="G298" s="44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4"/>
      <c r="B299" s="44"/>
      <c r="C299" s="44"/>
      <c r="D299" s="44"/>
      <c r="E299" s="44"/>
      <c r="F299" s="44"/>
      <c r="G299" s="44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4"/>
      <c r="B300" s="44"/>
      <c r="C300" s="44"/>
      <c r="D300" s="44"/>
      <c r="E300" s="44"/>
      <c r="F300" s="44"/>
      <c r="G300" s="44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4"/>
      <c r="B301" s="44"/>
      <c r="C301" s="44"/>
      <c r="D301" s="44"/>
      <c r="E301" s="44"/>
      <c r="F301" s="44"/>
      <c r="G301" s="44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4"/>
      <c r="B302" s="44"/>
      <c r="C302" s="44"/>
      <c r="D302" s="44"/>
      <c r="E302" s="44"/>
      <c r="F302" s="44"/>
      <c r="G302" s="44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4"/>
      <c r="B303" s="44"/>
      <c r="C303" s="44"/>
      <c r="D303" s="44"/>
      <c r="E303" s="44"/>
      <c r="F303" s="44"/>
      <c r="G303" s="44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4"/>
      <c r="B304" s="44"/>
      <c r="C304" s="44"/>
      <c r="D304" s="44"/>
      <c r="E304" s="44"/>
      <c r="F304" s="44"/>
      <c r="G304" s="44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4"/>
      <c r="B305" s="44"/>
      <c r="C305" s="44"/>
      <c r="D305" s="44"/>
      <c r="E305" s="44"/>
      <c r="F305" s="44"/>
      <c r="G305" s="44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4"/>
      <c r="B306" s="44"/>
      <c r="C306" s="44"/>
      <c r="D306" s="44"/>
      <c r="E306" s="44"/>
      <c r="F306" s="44"/>
      <c r="G306" s="44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4"/>
      <c r="B307" s="44"/>
      <c r="C307" s="44"/>
      <c r="D307" s="44"/>
      <c r="E307" s="44"/>
      <c r="F307" s="44"/>
      <c r="G307" s="44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4"/>
      <c r="B308" s="44"/>
      <c r="C308" s="44"/>
      <c r="D308" s="44"/>
      <c r="E308" s="44"/>
      <c r="F308" s="44"/>
      <c r="G308" s="44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4"/>
      <c r="B309" s="44"/>
      <c r="C309" s="44"/>
      <c r="D309" s="44"/>
      <c r="E309" s="44"/>
      <c r="F309" s="44"/>
      <c r="G309" s="44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4"/>
      <c r="B310" s="44"/>
      <c r="C310" s="44"/>
      <c r="D310" s="44"/>
      <c r="E310" s="44"/>
      <c r="F310" s="44"/>
      <c r="G310" s="44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4"/>
      <c r="B311" s="44"/>
      <c r="C311" s="44"/>
      <c r="D311" s="44"/>
      <c r="E311" s="44"/>
      <c r="F311" s="44"/>
      <c r="G311" s="44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4"/>
      <c r="B312" s="44"/>
      <c r="C312" s="44"/>
      <c r="D312" s="44"/>
      <c r="E312" s="44"/>
      <c r="F312" s="44"/>
      <c r="G312" s="44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4"/>
      <c r="B313" s="44"/>
      <c r="C313" s="44"/>
      <c r="D313" s="44"/>
      <c r="E313" s="44"/>
      <c r="F313" s="44"/>
      <c r="G313" s="44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4"/>
      <c r="B314" s="44"/>
      <c r="C314" s="44"/>
      <c r="D314" s="44"/>
      <c r="E314" s="44"/>
      <c r="F314" s="44"/>
      <c r="G314" s="44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4"/>
      <c r="B315" s="44"/>
      <c r="C315" s="44"/>
      <c r="D315" s="44"/>
      <c r="E315" s="44"/>
      <c r="F315" s="44"/>
      <c r="G315" s="44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4"/>
      <c r="B316" s="44"/>
      <c r="C316" s="44"/>
      <c r="D316" s="44"/>
      <c r="E316" s="44"/>
      <c r="F316" s="44"/>
      <c r="G316" s="44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4"/>
      <c r="B317" s="44"/>
      <c r="C317" s="44"/>
      <c r="D317" s="44"/>
      <c r="E317" s="44"/>
      <c r="F317" s="44"/>
      <c r="G317" s="44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4"/>
      <c r="B318" s="44"/>
      <c r="C318" s="44"/>
      <c r="D318" s="44"/>
      <c r="E318" s="44"/>
      <c r="F318" s="44"/>
      <c r="G318" s="44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4"/>
      <c r="B319" s="44"/>
      <c r="C319" s="44"/>
      <c r="D319" s="44"/>
      <c r="E319" s="44"/>
      <c r="F319" s="44"/>
      <c r="G319" s="44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4"/>
      <c r="B320" s="44"/>
      <c r="C320" s="44"/>
      <c r="D320" s="44"/>
      <c r="E320" s="44"/>
      <c r="F320" s="44"/>
      <c r="G320" s="44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4"/>
      <c r="B321" s="44"/>
      <c r="C321" s="44"/>
      <c r="D321" s="44"/>
      <c r="E321" s="44"/>
      <c r="F321" s="44"/>
      <c r="G321" s="44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4"/>
      <c r="B322" s="44"/>
      <c r="C322" s="44"/>
      <c r="D322" s="44"/>
      <c r="E322" s="44"/>
      <c r="F322" s="44"/>
      <c r="G322" s="44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4"/>
      <c r="B323" s="44"/>
      <c r="C323" s="44"/>
      <c r="D323" s="44"/>
      <c r="E323" s="44"/>
      <c r="F323" s="44"/>
      <c r="G323" s="44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4"/>
      <c r="B324" s="44"/>
      <c r="C324" s="44"/>
      <c r="D324" s="44"/>
      <c r="E324" s="44"/>
      <c r="F324" s="44"/>
      <c r="G324" s="44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4"/>
      <c r="B325" s="44"/>
      <c r="C325" s="44"/>
      <c r="D325" s="44"/>
      <c r="E325" s="44"/>
      <c r="F325" s="44"/>
      <c r="G325" s="44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4"/>
      <c r="B326" s="44"/>
      <c r="C326" s="44"/>
      <c r="D326" s="44"/>
      <c r="E326" s="44"/>
      <c r="F326" s="44"/>
      <c r="G326" s="44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4"/>
      <c r="B327" s="44"/>
      <c r="C327" s="44"/>
      <c r="D327" s="44"/>
      <c r="E327" s="44"/>
      <c r="F327" s="44"/>
      <c r="G327" s="44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4"/>
      <c r="B328" s="44"/>
      <c r="C328" s="44"/>
      <c r="D328" s="44"/>
      <c r="E328" s="44"/>
      <c r="F328" s="44"/>
      <c r="G328" s="44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4"/>
      <c r="B329" s="44"/>
      <c r="C329" s="44"/>
      <c r="D329" s="44"/>
      <c r="E329" s="44"/>
      <c r="F329" s="44"/>
      <c r="G329" s="44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4"/>
      <c r="B330" s="44"/>
      <c r="C330" s="44"/>
      <c r="D330" s="44"/>
      <c r="E330" s="44"/>
      <c r="F330" s="44"/>
      <c r="G330" s="44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4"/>
      <c r="B331" s="44"/>
      <c r="C331" s="44"/>
      <c r="D331" s="44"/>
      <c r="E331" s="44"/>
      <c r="F331" s="44"/>
      <c r="G331" s="44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4"/>
      <c r="B332" s="44"/>
      <c r="C332" s="44"/>
      <c r="D332" s="44"/>
      <c r="E332" s="44"/>
      <c r="F332" s="44"/>
      <c r="G332" s="44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4"/>
      <c r="B333" s="44"/>
      <c r="C333" s="44"/>
      <c r="D333" s="44"/>
      <c r="E333" s="44"/>
      <c r="F333" s="44"/>
      <c r="G333" s="44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4"/>
      <c r="B334" s="44"/>
      <c r="C334" s="44"/>
      <c r="D334" s="44"/>
      <c r="E334" s="44"/>
      <c r="F334" s="44"/>
      <c r="G334" s="44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4"/>
      <c r="B335" s="44"/>
      <c r="C335" s="44"/>
      <c r="D335" s="44"/>
      <c r="E335" s="44"/>
      <c r="F335" s="44"/>
      <c r="G335" s="44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4"/>
      <c r="B336" s="44"/>
      <c r="C336" s="44"/>
      <c r="D336" s="44"/>
      <c r="E336" s="44"/>
      <c r="F336" s="44"/>
      <c r="G336" s="44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4"/>
      <c r="B337" s="44"/>
      <c r="C337" s="44"/>
      <c r="D337" s="44"/>
      <c r="E337" s="44"/>
      <c r="F337" s="44"/>
      <c r="G337" s="44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4"/>
      <c r="B338" s="44"/>
      <c r="C338" s="44"/>
      <c r="D338" s="44"/>
      <c r="E338" s="44"/>
      <c r="F338" s="44"/>
      <c r="G338" s="44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4"/>
      <c r="B339" s="44"/>
      <c r="C339" s="44"/>
      <c r="D339" s="44"/>
      <c r="E339" s="44"/>
      <c r="F339" s="44"/>
      <c r="G339" s="44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4"/>
      <c r="B340" s="44"/>
      <c r="C340" s="44"/>
      <c r="D340" s="44"/>
      <c r="E340" s="44"/>
      <c r="F340" s="44"/>
      <c r="G340" s="44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4"/>
      <c r="B341" s="44"/>
      <c r="C341" s="44"/>
      <c r="D341" s="44"/>
      <c r="E341" s="44"/>
      <c r="F341" s="44"/>
      <c r="G341" s="44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4"/>
      <c r="B342" s="44"/>
      <c r="C342" s="44"/>
      <c r="D342" s="44"/>
      <c r="E342" s="44"/>
      <c r="F342" s="44"/>
      <c r="G342" s="44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4"/>
      <c r="B343" s="44"/>
      <c r="C343" s="44"/>
      <c r="D343" s="44"/>
      <c r="E343" s="44"/>
      <c r="F343" s="44"/>
      <c r="G343" s="44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4"/>
      <c r="B344" s="44"/>
      <c r="C344" s="44"/>
      <c r="D344" s="44"/>
      <c r="E344" s="44"/>
      <c r="F344" s="44"/>
      <c r="G344" s="44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4"/>
      <c r="B345" s="44"/>
      <c r="C345" s="44"/>
      <c r="D345" s="44"/>
      <c r="E345" s="44"/>
      <c r="F345" s="44"/>
      <c r="G345" s="44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4"/>
      <c r="B346" s="44"/>
      <c r="C346" s="44"/>
      <c r="D346" s="44"/>
      <c r="E346" s="44"/>
      <c r="F346" s="44"/>
      <c r="G346" s="44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4"/>
      <c r="B347" s="44"/>
      <c r="C347" s="44"/>
      <c r="D347" s="44"/>
      <c r="E347" s="44"/>
      <c r="F347" s="44"/>
      <c r="G347" s="44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4"/>
      <c r="B348" s="44"/>
      <c r="C348" s="44"/>
      <c r="D348" s="44"/>
      <c r="E348" s="44"/>
      <c r="F348" s="44"/>
      <c r="G348" s="44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4"/>
      <c r="B349" s="44"/>
      <c r="C349" s="44"/>
      <c r="D349" s="44"/>
      <c r="E349" s="44"/>
      <c r="F349" s="44"/>
      <c r="G349" s="44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4"/>
      <c r="B350" s="44"/>
      <c r="C350" s="44"/>
      <c r="D350" s="44"/>
      <c r="E350" s="44"/>
      <c r="F350" s="44"/>
      <c r="G350" s="44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4"/>
      <c r="B351" s="44"/>
      <c r="C351" s="44"/>
      <c r="D351" s="44"/>
      <c r="E351" s="44"/>
      <c r="F351" s="44"/>
      <c r="G351" s="44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4"/>
      <c r="B352" s="44"/>
      <c r="C352" s="44"/>
      <c r="D352" s="44"/>
      <c r="E352" s="44"/>
      <c r="F352" s="44"/>
      <c r="G352" s="44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4"/>
      <c r="B353" s="44"/>
      <c r="C353" s="44"/>
      <c r="D353" s="44"/>
      <c r="E353" s="44"/>
      <c r="F353" s="44"/>
      <c r="G353" s="44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4"/>
      <c r="B354" s="44"/>
      <c r="C354" s="44"/>
      <c r="D354" s="44"/>
      <c r="E354" s="44"/>
      <c r="F354" s="44"/>
      <c r="G354" s="44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4"/>
      <c r="B355" s="44"/>
      <c r="C355" s="44"/>
      <c r="D355" s="44"/>
      <c r="E355" s="44"/>
      <c r="F355" s="44"/>
      <c r="G355" s="44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4"/>
      <c r="B356" s="44"/>
      <c r="C356" s="44"/>
      <c r="D356" s="44"/>
      <c r="E356" s="44"/>
      <c r="F356" s="44"/>
      <c r="G356" s="44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4"/>
      <c r="B357" s="44"/>
      <c r="C357" s="44"/>
      <c r="D357" s="44"/>
      <c r="E357" s="44"/>
      <c r="F357" s="44"/>
      <c r="G357" s="44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4"/>
      <c r="B358" s="44"/>
      <c r="C358" s="44"/>
      <c r="D358" s="44"/>
      <c r="E358" s="44"/>
      <c r="F358" s="44"/>
      <c r="G358" s="44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4"/>
      <c r="B359" s="44"/>
      <c r="C359" s="44"/>
      <c r="D359" s="44"/>
      <c r="E359" s="44"/>
      <c r="F359" s="44"/>
      <c r="G359" s="44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4"/>
      <c r="B360" s="44"/>
      <c r="C360" s="44"/>
      <c r="D360" s="44"/>
      <c r="E360" s="44"/>
      <c r="F360" s="44"/>
      <c r="G360" s="44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4"/>
      <c r="B361" s="44"/>
      <c r="C361" s="44"/>
      <c r="D361" s="44"/>
      <c r="E361" s="44"/>
      <c r="F361" s="44"/>
      <c r="G361" s="44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4"/>
      <c r="B362" s="44"/>
      <c r="C362" s="44"/>
      <c r="D362" s="44"/>
      <c r="E362" s="44"/>
      <c r="F362" s="44"/>
      <c r="G362" s="44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4"/>
      <c r="B363" s="44"/>
      <c r="C363" s="44"/>
      <c r="D363" s="44"/>
      <c r="E363" s="44"/>
      <c r="F363" s="44"/>
      <c r="G363" s="44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4"/>
      <c r="B364" s="44"/>
      <c r="C364" s="44"/>
      <c r="D364" s="44"/>
      <c r="E364" s="44"/>
      <c r="F364" s="44"/>
      <c r="G364" s="44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4"/>
      <c r="B365" s="44"/>
      <c r="C365" s="44"/>
      <c r="D365" s="44"/>
      <c r="E365" s="44"/>
      <c r="F365" s="44"/>
      <c r="G365" s="44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4"/>
      <c r="B366" s="44"/>
      <c r="C366" s="44"/>
      <c r="D366" s="44"/>
      <c r="E366" s="44"/>
      <c r="F366" s="44"/>
      <c r="G366" s="44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4"/>
      <c r="B367" s="44"/>
      <c r="C367" s="44"/>
      <c r="D367" s="44"/>
      <c r="E367" s="44"/>
      <c r="F367" s="44"/>
      <c r="G367" s="44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4"/>
      <c r="B368" s="44"/>
      <c r="C368" s="44"/>
      <c r="D368" s="44"/>
      <c r="E368" s="44"/>
      <c r="F368" s="44"/>
      <c r="G368" s="44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4"/>
      <c r="B369" s="44"/>
      <c r="C369" s="44"/>
      <c r="D369" s="44"/>
      <c r="E369" s="44"/>
      <c r="F369" s="44"/>
      <c r="G369" s="44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4"/>
      <c r="B370" s="44"/>
      <c r="C370" s="44"/>
      <c r="D370" s="44"/>
      <c r="E370" s="44"/>
      <c r="F370" s="44"/>
      <c r="G370" s="44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4"/>
      <c r="B371" s="44"/>
      <c r="C371" s="44"/>
      <c r="D371" s="44"/>
      <c r="E371" s="44"/>
      <c r="F371" s="44"/>
      <c r="G371" s="44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4"/>
      <c r="B372" s="44"/>
      <c r="C372" s="44"/>
      <c r="D372" s="44"/>
      <c r="E372" s="44"/>
      <c r="F372" s="44"/>
      <c r="G372" s="44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4"/>
      <c r="B373" s="44"/>
      <c r="C373" s="44"/>
      <c r="D373" s="44"/>
      <c r="E373" s="44"/>
      <c r="F373" s="44"/>
      <c r="G373" s="44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4"/>
      <c r="B374" s="44"/>
      <c r="C374" s="44"/>
      <c r="D374" s="44"/>
      <c r="E374" s="44"/>
      <c r="F374" s="44"/>
      <c r="G374" s="44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4"/>
      <c r="B375" s="44"/>
      <c r="C375" s="44"/>
      <c r="D375" s="44"/>
      <c r="E375" s="44"/>
      <c r="F375" s="44"/>
      <c r="G375" s="44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4"/>
      <c r="B376" s="44"/>
      <c r="C376" s="44"/>
      <c r="D376" s="44"/>
      <c r="E376" s="44"/>
      <c r="F376" s="44"/>
      <c r="G376" s="44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4"/>
      <c r="B377" s="44"/>
      <c r="C377" s="44"/>
      <c r="D377" s="44"/>
      <c r="E377" s="44"/>
      <c r="F377" s="44"/>
      <c r="G377" s="44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4"/>
      <c r="B378" s="44"/>
      <c r="C378" s="44"/>
      <c r="D378" s="44"/>
      <c r="E378" s="44"/>
      <c r="F378" s="44"/>
      <c r="G378" s="44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4"/>
      <c r="B379" s="44"/>
      <c r="C379" s="44"/>
      <c r="D379" s="44"/>
      <c r="E379" s="44"/>
      <c r="F379" s="44"/>
      <c r="G379" s="44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4"/>
      <c r="B380" s="44"/>
      <c r="C380" s="44"/>
      <c r="D380" s="44"/>
      <c r="E380" s="44"/>
      <c r="F380" s="44"/>
      <c r="G380" s="44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4"/>
      <c r="B381" s="44"/>
      <c r="C381" s="44"/>
      <c r="D381" s="44"/>
      <c r="E381" s="44"/>
      <c r="F381" s="44"/>
      <c r="G381" s="44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4"/>
      <c r="B382" s="44"/>
      <c r="C382" s="44"/>
      <c r="D382" s="44"/>
      <c r="E382" s="44"/>
      <c r="F382" s="44"/>
      <c r="G382" s="44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4"/>
      <c r="B383" s="44"/>
      <c r="C383" s="44"/>
      <c r="D383" s="44"/>
      <c r="E383" s="44"/>
      <c r="F383" s="44"/>
      <c r="G383" s="44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4"/>
      <c r="B384" s="44"/>
      <c r="C384" s="44"/>
      <c r="D384" s="44"/>
      <c r="E384" s="44"/>
      <c r="F384" s="44"/>
      <c r="G384" s="44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4"/>
      <c r="B385" s="44"/>
      <c r="C385" s="44"/>
      <c r="D385" s="44"/>
      <c r="E385" s="44"/>
      <c r="F385" s="44"/>
      <c r="G385" s="44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4"/>
      <c r="B386" s="44"/>
      <c r="C386" s="44"/>
      <c r="D386" s="44"/>
      <c r="E386" s="44"/>
      <c r="F386" s="44"/>
      <c r="G386" s="44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4"/>
      <c r="B387" s="44"/>
      <c r="C387" s="44"/>
      <c r="D387" s="44"/>
      <c r="E387" s="44"/>
      <c r="F387" s="44"/>
      <c r="G387" s="44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4"/>
      <c r="B388" s="44"/>
      <c r="C388" s="44"/>
      <c r="D388" s="44"/>
      <c r="E388" s="44"/>
      <c r="F388" s="44"/>
      <c r="G388" s="44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4"/>
      <c r="B389" s="44"/>
      <c r="C389" s="44"/>
      <c r="D389" s="44"/>
      <c r="E389" s="44"/>
      <c r="F389" s="44"/>
      <c r="G389" s="44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4"/>
      <c r="B390" s="44"/>
      <c r="C390" s="44"/>
      <c r="D390" s="44"/>
      <c r="E390" s="44"/>
      <c r="F390" s="44"/>
      <c r="G390" s="44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4"/>
      <c r="B391" s="44"/>
      <c r="C391" s="44"/>
      <c r="D391" s="44"/>
      <c r="E391" s="44"/>
      <c r="F391" s="44"/>
      <c r="G391" s="44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4"/>
      <c r="B392" s="44"/>
      <c r="C392" s="44"/>
      <c r="D392" s="44"/>
      <c r="E392" s="44"/>
      <c r="F392" s="44"/>
      <c r="G392" s="44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4"/>
      <c r="B393" s="44"/>
      <c r="C393" s="44"/>
      <c r="D393" s="44"/>
      <c r="E393" s="44"/>
      <c r="F393" s="44"/>
      <c r="G393" s="44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4"/>
      <c r="B394" s="44"/>
      <c r="C394" s="44"/>
      <c r="D394" s="44"/>
      <c r="E394" s="44"/>
      <c r="F394" s="44"/>
      <c r="G394" s="44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4"/>
      <c r="B395" s="44"/>
      <c r="C395" s="44"/>
      <c r="D395" s="44"/>
      <c r="E395" s="44"/>
      <c r="F395" s="44"/>
      <c r="G395" s="44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4"/>
      <c r="B396" s="44"/>
      <c r="C396" s="44"/>
      <c r="D396" s="44"/>
      <c r="E396" s="44"/>
      <c r="F396" s="44"/>
      <c r="G396" s="44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4"/>
      <c r="B397" s="44"/>
      <c r="C397" s="44"/>
      <c r="D397" s="44"/>
      <c r="E397" s="44"/>
      <c r="F397" s="44"/>
      <c r="G397" s="44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4"/>
      <c r="B398" s="44"/>
      <c r="C398" s="44"/>
      <c r="D398" s="44"/>
      <c r="E398" s="44"/>
      <c r="F398" s="44"/>
      <c r="G398" s="44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4"/>
      <c r="B399" s="44"/>
      <c r="C399" s="44"/>
      <c r="D399" s="44"/>
      <c r="E399" s="44"/>
      <c r="F399" s="44"/>
      <c r="G399" s="44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4"/>
      <c r="B400" s="44"/>
      <c r="C400" s="44"/>
      <c r="D400" s="44"/>
      <c r="E400" s="44"/>
      <c r="F400" s="44"/>
      <c r="G400" s="44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4"/>
      <c r="B401" s="44"/>
      <c r="C401" s="44"/>
      <c r="D401" s="44"/>
      <c r="E401" s="44"/>
      <c r="F401" s="44"/>
      <c r="G401" s="44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4"/>
      <c r="B402" s="44"/>
      <c r="C402" s="44"/>
      <c r="D402" s="44"/>
      <c r="E402" s="44"/>
      <c r="F402" s="44"/>
      <c r="G402" s="44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4"/>
      <c r="B403" s="44"/>
      <c r="C403" s="44"/>
      <c r="D403" s="44"/>
      <c r="E403" s="44"/>
      <c r="F403" s="44"/>
      <c r="G403" s="44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4"/>
      <c r="B404" s="44"/>
      <c r="C404" s="44"/>
      <c r="D404" s="44"/>
      <c r="E404" s="44"/>
      <c r="F404" s="44"/>
      <c r="G404" s="44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4"/>
      <c r="B405" s="44"/>
      <c r="C405" s="44"/>
      <c r="D405" s="44"/>
      <c r="E405" s="44"/>
      <c r="F405" s="44"/>
      <c r="G405" s="44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4"/>
      <c r="B406" s="44"/>
      <c r="C406" s="44"/>
      <c r="D406" s="44"/>
      <c r="E406" s="44"/>
      <c r="F406" s="44"/>
      <c r="G406" s="44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4"/>
      <c r="B407" s="44"/>
      <c r="C407" s="44"/>
      <c r="D407" s="44"/>
      <c r="E407" s="44"/>
      <c r="F407" s="44"/>
      <c r="G407" s="44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4"/>
      <c r="B408" s="44"/>
      <c r="C408" s="44"/>
      <c r="D408" s="44"/>
      <c r="E408" s="44"/>
      <c r="F408" s="44"/>
      <c r="G408" s="44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4"/>
      <c r="B409" s="44"/>
      <c r="C409" s="44"/>
      <c r="D409" s="44"/>
      <c r="E409" s="44"/>
      <c r="F409" s="44"/>
      <c r="G409" s="44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4"/>
      <c r="B410" s="44"/>
      <c r="C410" s="44"/>
      <c r="D410" s="44"/>
      <c r="E410" s="44"/>
      <c r="F410" s="44"/>
      <c r="G410" s="44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4"/>
      <c r="B411" s="44"/>
      <c r="C411" s="44"/>
      <c r="D411" s="44"/>
      <c r="E411" s="44"/>
      <c r="F411" s="44"/>
      <c r="G411" s="44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4"/>
      <c r="B412" s="44"/>
      <c r="C412" s="44"/>
      <c r="D412" s="44"/>
      <c r="E412" s="44"/>
      <c r="F412" s="44"/>
      <c r="G412" s="44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4"/>
      <c r="B413" s="44"/>
      <c r="C413" s="44"/>
      <c r="D413" s="44"/>
      <c r="E413" s="44"/>
      <c r="F413" s="44"/>
      <c r="G413" s="44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4"/>
      <c r="B414" s="44"/>
      <c r="C414" s="44"/>
      <c r="D414" s="44"/>
      <c r="E414" s="44"/>
      <c r="F414" s="44"/>
      <c r="G414" s="44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4"/>
      <c r="B415" s="44"/>
      <c r="C415" s="44"/>
      <c r="D415" s="44"/>
      <c r="E415" s="44"/>
      <c r="F415" s="44"/>
      <c r="G415" s="44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4"/>
      <c r="B416" s="44"/>
      <c r="C416" s="44"/>
      <c r="D416" s="44"/>
      <c r="E416" s="44"/>
      <c r="F416" s="44"/>
      <c r="G416" s="44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4"/>
      <c r="B417" s="44"/>
      <c r="C417" s="44"/>
      <c r="D417" s="44"/>
      <c r="E417" s="44"/>
      <c r="F417" s="44"/>
      <c r="G417" s="44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4"/>
      <c r="B418" s="44"/>
      <c r="C418" s="44"/>
      <c r="D418" s="44"/>
      <c r="E418" s="44"/>
      <c r="F418" s="44"/>
      <c r="G418" s="44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4"/>
      <c r="B419" s="44"/>
      <c r="C419" s="44"/>
      <c r="D419" s="44"/>
      <c r="E419" s="44"/>
      <c r="F419" s="44"/>
      <c r="G419" s="44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4"/>
      <c r="B420" s="44"/>
      <c r="C420" s="44"/>
      <c r="D420" s="44"/>
      <c r="E420" s="44"/>
      <c r="F420" s="44"/>
      <c r="G420" s="44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4"/>
      <c r="B421" s="44"/>
      <c r="C421" s="44"/>
      <c r="D421" s="44"/>
      <c r="E421" s="44"/>
      <c r="F421" s="44"/>
      <c r="G421" s="44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4"/>
      <c r="B422" s="44"/>
      <c r="C422" s="44"/>
      <c r="D422" s="44"/>
      <c r="E422" s="44"/>
      <c r="F422" s="44"/>
      <c r="G422" s="44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4"/>
      <c r="B423" s="44"/>
      <c r="C423" s="44"/>
      <c r="D423" s="44"/>
      <c r="E423" s="44"/>
      <c r="F423" s="44"/>
      <c r="G423" s="44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4"/>
      <c r="B424" s="44"/>
      <c r="C424" s="44"/>
      <c r="D424" s="44"/>
      <c r="E424" s="44"/>
      <c r="F424" s="44"/>
      <c r="G424" s="44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4"/>
      <c r="B425" s="44"/>
      <c r="C425" s="44"/>
      <c r="D425" s="44"/>
      <c r="E425" s="44"/>
      <c r="F425" s="44"/>
      <c r="G425" s="44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4"/>
      <c r="B426" s="44"/>
      <c r="C426" s="44"/>
      <c r="D426" s="44"/>
      <c r="E426" s="44"/>
      <c r="F426" s="44"/>
      <c r="G426" s="44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4"/>
      <c r="B427" s="44"/>
      <c r="C427" s="44"/>
      <c r="D427" s="44"/>
      <c r="E427" s="44"/>
      <c r="F427" s="44"/>
      <c r="G427" s="44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4"/>
      <c r="B428" s="44"/>
      <c r="C428" s="44"/>
      <c r="D428" s="44"/>
      <c r="E428" s="44"/>
      <c r="F428" s="44"/>
      <c r="G428" s="44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4"/>
      <c r="B429" s="44"/>
      <c r="C429" s="44"/>
      <c r="D429" s="44"/>
      <c r="E429" s="44"/>
      <c r="F429" s="44"/>
      <c r="G429" s="44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4"/>
      <c r="B430" s="44"/>
      <c r="C430" s="44"/>
      <c r="D430" s="44"/>
      <c r="E430" s="44"/>
      <c r="F430" s="44"/>
      <c r="G430" s="44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4"/>
      <c r="B431" s="44"/>
      <c r="C431" s="44"/>
      <c r="D431" s="44"/>
      <c r="E431" s="44"/>
      <c r="F431" s="44"/>
      <c r="G431" s="44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4"/>
      <c r="B432" s="44"/>
      <c r="C432" s="44"/>
      <c r="D432" s="44"/>
      <c r="E432" s="44"/>
      <c r="F432" s="44"/>
      <c r="G432" s="44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4"/>
      <c r="B433" s="44"/>
      <c r="C433" s="44"/>
      <c r="D433" s="44"/>
      <c r="E433" s="44"/>
      <c r="F433" s="44"/>
      <c r="G433" s="44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4"/>
      <c r="B434" s="44"/>
      <c r="C434" s="44"/>
      <c r="D434" s="44"/>
      <c r="E434" s="44"/>
      <c r="F434" s="44"/>
      <c r="G434" s="44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4"/>
      <c r="B435" s="44"/>
      <c r="C435" s="44"/>
      <c r="D435" s="44"/>
      <c r="E435" s="44"/>
      <c r="F435" s="44"/>
      <c r="G435" s="44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4"/>
      <c r="B436" s="44"/>
      <c r="C436" s="44"/>
      <c r="D436" s="44"/>
      <c r="E436" s="44"/>
      <c r="F436" s="44"/>
      <c r="G436" s="44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4"/>
      <c r="B437" s="44"/>
      <c r="C437" s="44"/>
      <c r="D437" s="44"/>
      <c r="E437" s="44"/>
      <c r="F437" s="44"/>
      <c r="G437" s="44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4"/>
      <c r="B438" s="44"/>
      <c r="C438" s="44"/>
      <c r="D438" s="44"/>
      <c r="E438" s="44"/>
      <c r="F438" s="44"/>
      <c r="G438" s="44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4"/>
      <c r="B439" s="44"/>
      <c r="C439" s="44"/>
      <c r="D439" s="44"/>
      <c r="E439" s="44"/>
      <c r="F439" s="44"/>
      <c r="G439" s="44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4"/>
      <c r="B440" s="44"/>
      <c r="C440" s="44"/>
      <c r="D440" s="44"/>
      <c r="E440" s="44"/>
      <c r="F440" s="44"/>
      <c r="G440" s="44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4"/>
      <c r="B441" s="44"/>
      <c r="C441" s="44"/>
      <c r="D441" s="44"/>
      <c r="E441" s="44"/>
      <c r="F441" s="44"/>
      <c r="G441" s="44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4"/>
      <c r="B442" s="44"/>
      <c r="C442" s="44"/>
      <c r="D442" s="44"/>
      <c r="E442" s="44"/>
      <c r="F442" s="44"/>
      <c r="G442" s="44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4"/>
      <c r="B443" s="44"/>
      <c r="C443" s="44"/>
      <c r="D443" s="44"/>
      <c r="E443" s="44"/>
      <c r="F443" s="44"/>
      <c r="G443" s="44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4"/>
      <c r="B444" s="44"/>
      <c r="C444" s="44"/>
      <c r="D444" s="44"/>
      <c r="E444" s="44"/>
      <c r="F444" s="44"/>
      <c r="G444" s="44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4"/>
      <c r="B445" s="44"/>
      <c r="C445" s="44"/>
      <c r="D445" s="44"/>
      <c r="E445" s="44"/>
      <c r="F445" s="44"/>
      <c r="G445" s="44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4"/>
      <c r="B446" s="44"/>
      <c r="C446" s="44"/>
      <c r="D446" s="44"/>
      <c r="E446" s="44"/>
      <c r="F446" s="44"/>
      <c r="G446" s="44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4"/>
      <c r="B447" s="44"/>
      <c r="C447" s="44"/>
      <c r="D447" s="44"/>
      <c r="E447" s="44"/>
      <c r="F447" s="44"/>
      <c r="G447" s="44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4"/>
      <c r="B448" s="44"/>
      <c r="C448" s="44"/>
      <c r="D448" s="44"/>
      <c r="E448" s="44"/>
      <c r="F448" s="44"/>
      <c r="G448" s="44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4"/>
      <c r="B449" s="44"/>
      <c r="C449" s="44"/>
      <c r="D449" s="44"/>
      <c r="E449" s="44"/>
      <c r="F449" s="44"/>
      <c r="G449" s="44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4"/>
      <c r="B450" s="44"/>
      <c r="C450" s="44"/>
      <c r="D450" s="44"/>
      <c r="E450" s="44"/>
      <c r="F450" s="44"/>
      <c r="G450" s="44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4"/>
      <c r="B451" s="44"/>
      <c r="C451" s="44"/>
      <c r="D451" s="44"/>
      <c r="E451" s="44"/>
      <c r="F451" s="44"/>
      <c r="G451" s="44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4"/>
      <c r="B452" s="44"/>
      <c r="C452" s="44"/>
      <c r="D452" s="44"/>
      <c r="E452" s="44"/>
      <c r="F452" s="44"/>
      <c r="G452" s="44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4"/>
      <c r="B453" s="44"/>
      <c r="C453" s="44"/>
      <c r="D453" s="44"/>
      <c r="E453" s="44"/>
      <c r="F453" s="44"/>
      <c r="G453" s="44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4"/>
      <c r="B454" s="44"/>
      <c r="C454" s="44"/>
      <c r="D454" s="44"/>
      <c r="E454" s="44"/>
      <c r="F454" s="44"/>
      <c r="G454" s="44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4"/>
      <c r="B455" s="44"/>
      <c r="C455" s="44"/>
      <c r="D455" s="44"/>
      <c r="E455" s="44"/>
      <c r="F455" s="44"/>
      <c r="G455" s="44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4"/>
      <c r="B456" s="44"/>
      <c r="C456" s="44"/>
      <c r="D456" s="44"/>
      <c r="E456" s="44"/>
      <c r="F456" s="44"/>
      <c r="G456" s="44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4"/>
      <c r="B457" s="44"/>
      <c r="C457" s="44"/>
      <c r="D457" s="44"/>
      <c r="E457" s="44"/>
      <c r="F457" s="44"/>
      <c r="G457" s="44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4"/>
      <c r="B458" s="44"/>
      <c r="C458" s="44"/>
      <c r="D458" s="44"/>
      <c r="E458" s="44"/>
      <c r="F458" s="44"/>
      <c r="G458" s="44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4"/>
      <c r="B459" s="44"/>
      <c r="C459" s="44"/>
      <c r="D459" s="44"/>
      <c r="E459" s="44"/>
      <c r="F459" s="44"/>
      <c r="G459" s="44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4"/>
      <c r="B460" s="44"/>
      <c r="C460" s="44"/>
      <c r="D460" s="44"/>
      <c r="E460" s="44"/>
      <c r="F460" s="44"/>
      <c r="G460" s="44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4"/>
      <c r="B461" s="44"/>
      <c r="C461" s="44"/>
      <c r="D461" s="44"/>
      <c r="E461" s="44"/>
      <c r="F461" s="44"/>
      <c r="G461" s="44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4"/>
      <c r="B462" s="44"/>
      <c r="C462" s="44"/>
      <c r="D462" s="44"/>
      <c r="E462" s="44"/>
      <c r="F462" s="44"/>
      <c r="G462" s="44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4"/>
      <c r="B463" s="44"/>
      <c r="C463" s="44"/>
      <c r="D463" s="44"/>
      <c r="E463" s="44"/>
      <c r="F463" s="44"/>
      <c r="G463" s="44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4"/>
      <c r="B464" s="44"/>
      <c r="C464" s="44"/>
      <c r="D464" s="44"/>
      <c r="E464" s="44"/>
      <c r="F464" s="44"/>
      <c r="G464" s="44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4"/>
      <c r="B465" s="44"/>
      <c r="C465" s="44"/>
      <c r="D465" s="44"/>
      <c r="E465" s="44"/>
      <c r="F465" s="44"/>
      <c r="G465" s="44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4"/>
      <c r="B466" s="44"/>
      <c r="C466" s="44"/>
      <c r="D466" s="44"/>
      <c r="E466" s="44"/>
      <c r="F466" s="44"/>
      <c r="G466" s="44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4"/>
      <c r="B467" s="44"/>
      <c r="C467" s="44"/>
      <c r="D467" s="44"/>
      <c r="E467" s="44"/>
      <c r="F467" s="44"/>
      <c r="G467" s="44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4"/>
      <c r="B468" s="44"/>
      <c r="C468" s="44"/>
      <c r="D468" s="44"/>
      <c r="E468" s="44"/>
      <c r="F468" s="44"/>
      <c r="G468" s="44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4"/>
      <c r="B469" s="44"/>
      <c r="C469" s="44"/>
      <c r="D469" s="44"/>
      <c r="E469" s="44"/>
      <c r="F469" s="44"/>
      <c r="G469" s="44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4"/>
      <c r="B470" s="44"/>
      <c r="C470" s="44"/>
      <c r="D470" s="44"/>
      <c r="E470" s="44"/>
      <c r="F470" s="44"/>
      <c r="G470" s="44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4"/>
      <c r="B471" s="44"/>
      <c r="C471" s="44"/>
      <c r="D471" s="44"/>
      <c r="E471" s="44"/>
      <c r="F471" s="44"/>
      <c r="G471" s="44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4"/>
      <c r="B472" s="44"/>
      <c r="C472" s="44"/>
      <c r="D472" s="44"/>
      <c r="E472" s="44"/>
      <c r="F472" s="44"/>
      <c r="G472" s="44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4"/>
      <c r="B473" s="44"/>
      <c r="C473" s="44"/>
      <c r="D473" s="44"/>
      <c r="E473" s="44"/>
      <c r="F473" s="44"/>
      <c r="G473" s="44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4"/>
      <c r="B474" s="44"/>
      <c r="C474" s="44"/>
      <c r="D474" s="44"/>
      <c r="E474" s="44"/>
      <c r="F474" s="44"/>
      <c r="G474" s="44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4"/>
      <c r="B475" s="44"/>
      <c r="C475" s="44"/>
      <c r="D475" s="44"/>
      <c r="E475" s="44"/>
      <c r="F475" s="44"/>
      <c r="G475" s="44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4"/>
      <c r="B476" s="44"/>
      <c r="C476" s="44"/>
      <c r="D476" s="44"/>
      <c r="E476" s="44"/>
      <c r="F476" s="44"/>
      <c r="G476" s="44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4"/>
      <c r="B477" s="44"/>
      <c r="C477" s="44"/>
      <c r="D477" s="44"/>
      <c r="E477" s="44"/>
      <c r="F477" s="44"/>
      <c r="G477" s="44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4"/>
      <c r="B478" s="44"/>
      <c r="C478" s="44"/>
      <c r="D478" s="44"/>
      <c r="E478" s="44"/>
      <c r="F478" s="44"/>
      <c r="G478" s="44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4"/>
      <c r="B479" s="44"/>
      <c r="C479" s="44"/>
      <c r="D479" s="44"/>
      <c r="E479" s="44"/>
      <c r="F479" s="44"/>
      <c r="G479" s="44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4"/>
      <c r="B480" s="44"/>
      <c r="C480" s="44"/>
      <c r="D480" s="44"/>
      <c r="E480" s="44"/>
      <c r="F480" s="44"/>
      <c r="G480" s="44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4"/>
      <c r="B481" s="44"/>
      <c r="C481" s="44"/>
      <c r="D481" s="44"/>
      <c r="E481" s="44"/>
      <c r="F481" s="44"/>
      <c r="G481" s="44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4"/>
      <c r="B482" s="44"/>
      <c r="C482" s="44"/>
      <c r="D482" s="44"/>
      <c r="E482" s="44"/>
      <c r="F482" s="44"/>
      <c r="G482" s="44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4"/>
      <c r="B483" s="44"/>
      <c r="C483" s="44"/>
      <c r="D483" s="44"/>
      <c r="E483" s="44"/>
      <c r="F483" s="44"/>
      <c r="G483" s="44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4"/>
      <c r="B484" s="44"/>
      <c r="C484" s="44"/>
      <c r="D484" s="44"/>
      <c r="E484" s="44"/>
      <c r="F484" s="44"/>
      <c r="G484" s="44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4"/>
      <c r="B485" s="44"/>
      <c r="C485" s="44"/>
      <c r="D485" s="44"/>
      <c r="E485" s="44"/>
      <c r="F485" s="44"/>
      <c r="G485" s="44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4"/>
      <c r="B486" s="44"/>
      <c r="C486" s="44"/>
      <c r="D486" s="44"/>
      <c r="E486" s="44"/>
      <c r="F486" s="44"/>
      <c r="G486" s="44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4"/>
      <c r="B487" s="44"/>
      <c r="C487" s="44"/>
      <c r="D487" s="44"/>
      <c r="E487" s="44"/>
      <c r="F487" s="44"/>
      <c r="G487" s="44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4"/>
      <c r="B488" s="44"/>
      <c r="C488" s="44"/>
      <c r="D488" s="44"/>
      <c r="E488" s="44"/>
      <c r="F488" s="44"/>
      <c r="G488" s="44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4"/>
      <c r="B489" s="44"/>
      <c r="C489" s="44"/>
      <c r="D489" s="44"/>
      <c r="E489" s="44"/>
      <c r="F489" s="44"/>
      <c r="G489" s="44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4"/>
      <c r="B490" s="44"/>
      <c r="C490" s="44"/>
      <c r="D490" s="44"/>
      <c r="E490" s="44"/>
      <c r="F490" s="44"/>
      <c r="G490" s="44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4"/>
      <c r="B491" s="44"/>
      <c r="C491" s="44"/>
      <c r="D491" s="44"/>
      <c r="E491" s="44"/>
      <c r="F491" s="44"/>
      <c r="G491" s="44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4"/>
      <c r="B492" s="44"/>
      <c r="C492" s="44"/>
      <c r="D492" s="44"/>
      <c r="E492" s="44"/>
      <c r="F492" s="44"/>
      <c r="G492" s="44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4"/>
      <c r="B493" s="44"/>
      <c r="C493" s="44"/>
      <c r="D493" s="44"/>
      <c r="E493" s="44"/>
      <c r="F493" s="44"/>
      <c r="G493" s="44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4"/>
      <c r="B494" s="44"/>
      <c r="C494" s="44"/>
      <c r="D494" s="44"/>
      <c r="E494" s="44"/>
      <c r="F494" s="44"/>
      <c r="G494" s="44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4"/>
      <c r="B495" s="44"/>
      <c r="C495" s="44"/>
      <c r="D495" s="44"/>
      <c r="E495" s="44"/>
      <c r="F495" s="44"/>
      <c r="G495" s="44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4"/>
      <c r="B496" s="44"/>
      <c r="C496" s="44"/>
      <c r="D496" s="44"/>
      <c r="E496" s="44"/>
      <c r="F496" s="44"/>
      <c r="G496" s="44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4"/>
      <c r="B497" s="44"/>
      <c r="C497" s="44"/>
      <c r="D497" s="44"/>
      <c r="E497" s="44"/>
      <c r="F497" s="44"/>
      <c r="G497" s="44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4"/>
      <c r="B498" s="44"/>
      <c r="C498" s="44"/>
      <c r="D498" s="44"/>
      <c r="E498" s="44"/>
      <c r="F498" s="44"/>
      <c r="G498" s="44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4"/>
      <c r="B499" s="44"/>
      <c r="C499" s="44"/>
      <c r="D499" s="44"/>
      <c r="E499" s="44"/>
      <c r="F499" s="44"/>
      <c r="G499" s="44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4"/>
      <c r="B500" s="44"/>
      <c r="C500" s="44"/>
      <c r="D500" s="44"/>
      <c r="E500" s="44"/>
      <c r="F500" s="44"/>
      <c r="G500" s="44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4"/>
      <c r="B501" s="44"/>
      <c r="C501" s="44"/>
      <c r="D501" s="44"/>
      <c r="E501" s="44"/>
      <c r="F501" s="44"/>
      <c r="G501" s="44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4"/>
      <c r="B502" s="44"/>
      <c r="C502" s="44"/>
      <c r="D502" s="44"/>
      <c r="E502" s="44"/>
      <c r="F502" s="44"/>
      <c r="G502" s="44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4"/>
      <c r="B503" s="44"/>
      <c r="C503" s="44"/>
      <c r="D503" s="44"/>
      <c r="E503" s="44"/>
      <c r="F503" s="44"/>
      <c r="G503" s="44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4"/>
      <c r="B504" s="44"/>
      <c r="C504" s="44"/>
      <c r="D504" s="44"/>
      <c r="E504" s="44"/>
      <c r="F504" s="44"/>
      <c r="G504" s="44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4"/>
      <c r="B505" s="44"/>
      <c r="C505" s="44"/>
      <c r="D505" s="44"/>
      <c r="E505" s="44"/>
      <c r="F505" s="44"/>
      <c r="G505" s="44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4"/>
      <c r="B506" s="44"/>
      <c r="C506" s="44"/>
      <c r="D506" s="44"/>
      <c r="E506" s="44"/>
      <c r="F506" s="44"/>
      <c r="G506" s="44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4"/>
      <c r="B507" s="44"/>
      <c r="C507" s="44"/>
      <c r="D507" s="44"/>
      <c r="E507" s="44"/>
      <c r="F507" s="44"/>
      <c r="G507" s="44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4"/>
      <c r="B508" s="44"/>
      <c r="C508" s="44"/>
      <c r="D508" s="44"/>
      <c r="E508" s="44"/>
      <c r="F508" s="44"/>
      <c r="G508" s="44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4"/>
      <c r="B509" s="44"/>
      <c r="C509" s="44"/>
      <c r="D509" s="44"/>
      <c r="E509" s="44"/>
      <c r="F509" s="44"/>
      <c r="G509" s="44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4"/>
      <c r="B510" s="44"/>
      <c r="C510" s="44"/>
      <c r="D510" s="44"/>
      <c r="E510" s="44"/>
      <c r="F510" s="44"/>
      <c r="G510" s="44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4"/>
      <c r="B511" s="44"/>
      <c r="C511" s="44"/>
      <c r="D511" s="44"/>
      <c r="E511" s="44"/>
      <c r="F511" s="44"/>
      <c r="G511" s="44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4"/>
      <c r="B512" s="44"/>
      <c r="C512" s="44"/>
      <c r="D512" s="44"/>
      <c r="E512" s="44"/>
      <c r="F512" s="44"/>
      <c r="G512" s="44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4"/>
      <c r="B513" s="44"/>
      <c r="C513" s="44"/>
      <c r="D513" s="44"/>
      <c r="E513" s="44"/>
      <c r="F513" s="44"/>
      <c r="G513" s="44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4"/>
      <c r="B514" s="44"/>
      <c r="C514" s="44"/>
      <c r="D514" s="44"/>
      <c r="E514" s="44"/>
      <c r="F514" s="44"/>
      <c r="G514" s="44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4"/>
      <c r="B515" s="44"/>
      <c r="C515" s="44"/>
      <c r="D515" s="44"/>
      <c r="E515" s="44"/>
      <c r="F515" s="44"/>
      <c r="G515" s="44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4"/>
      <c r="B516" s="44"/>
      <c r="C516" s="44"/>
      <c r="D516" s="44"/>
      <c r="E516" s="44"/>
      <c r="F516" s="44"/>
      <c r="G516" s="44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4"/>
      <c r="B517" s="44"/>
      <c r="C517" s="44"/>
      <c r="D517" s="44"/>
      <c r="E517" s="44"/>
      <c r="F517" s="44"/>
      <c r="G517" s="44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4"/>
      <c r="B518" s="44"/>
      <c r="C518" s="44"/>
      <c r="D518" s="44"/>
      <c r="E518" s="44"/>
      <c r="F518" s="44"/>
      <c r="G518" s="44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4"/>
      <c r="B519" s="44"/>
      <c r="C519" s="44"/>
      <c r="D519" s="44"/>
      <c r="E519" s="44"/>
      <c r="F519" s="44"/>
      <c r="G519" s="44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4"/>
      <c r="B520" s="44"/>
      <c r="C520" s="44"/>
      <c r="D520" s="44"/>
      <c r="E520" s="44"/>
      <c r="F520" s="44"/>
      <c r="G520" s="44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4"/>
      <c r="B521" s="44"/>
      <c r="C521" s="44"/>
      <c r="D521" s="44"/>
      <c r="E521" s="44"/>
      <c r="F521" s="44"/>
      <c r="G521" s="44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4"/>
      <c r="B522" s="44"/>
      <c r="C522" s="44"/>
      <c r="D522" s="44"/>
      <c r="E522" s="44"/>
      <c r="F522" s="44"/>
      <c r="G522" s="44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4"/>
      <c r="B523" s="44"/>
      <c r="C523" s="44"/>
      <c r="D523" s="44"/>
      <c r="E523" s="44"/>
      <c r="F523" s="44"/>
      <c r="G523" s="44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4"/>
      <c r="B524" s="44"/>
      <c r="C524" s="44"/>
      <c r="D524" s="44"/>
      <c r="E524" s="44"/>
      <c r="F524" s="44"/>
      <c r="G524" s="44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4"/>
      <c r="B525" s="44"/>
      <c r="C525" s="44"/>
      <c r="D525" s="44"/>
      <c r="E525" s="44"/>
      <c r="F525" s="44"/>
      <c r="G525" s="44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4"/>
      <c r="B526" s="44"/>
      <c r="C526" s="44"/>
      <c r="D526" s="44"/>
      <c r="E526" s="44"/>
      <c r="F526" s="44"/>
      <c r="G526" s="44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4"/>
      <c r="B527" s="44"/>
      <c r="C527" s="44"/>
      <c r="D527" s="44"/>
      <c r="E527" s="44"/>
      <c r="F527" s="44"/>
      <c r="G527" s="44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4"/>
      <c r="B528" s="44"/>
      <c r="C528" s="44"/>
      <c r="D528" s="44"/>
      <c r="E528" s="44"/>
      <c r="F528" s="44"/>
      <c r="G528" s="44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4"/>
      <c r="B529" s="44"/>
      <c r="C529" s="44"/>
      <c r="D529" s="44"/>
      <c r="E529" s="44"/>
      <c r="F529" s="44"/>
      <c r="G529" s="44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4"/>
      <c r="B530" s="44"/>
      <c r="C530" s="44"/>
      <c r="D530" s="44"/>
      <c r="E530" s="44"/>
      <c r="F530" s="44"/>
      <c r="G530" s="44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4"/>
      <c r="B531" s="44"/>
      <c r="C531" s="44"/>
      <c r="D531" s="44"/>
      <c r="E531" s="44"/>
      <c r="F531" s="44"/>
      <c r="G531" s="44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4"/>
      <c r="B532" s="44"/>
      <c r="C532" s="44"/>
      <c r="D532" s="44"/>
      <c r="E532" s="44"/>
      <c r="F532" s="44"/>
      <c r="G532" s="44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4"/>
      <c r="B533" s="44"/>
      <c r="C533" s="44"/>
      <c r="D533" s="44"/>
      <c r="E533" s="44"/>
      <c r="F533" s="44"/>
      <c r="G533" s="44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4"/>
      <c r="B534" s="44"/>
      <c r="C534" s="44"/>
      <c r="D534" s="44"/>
      <c r="E534" s="44"/>
      <c r="F534" s="44"/>
      <c r="G534" s="44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4"/>
      <c r="B535" s="44"/>
      <c r="C535" s="44"/>
      <c r="D535" s="44"/>
      <c r="E535" s="44"/>
      <c r="F535" s="44"/>
      <c r="G535" s="44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4"/>
      <c r="B536" s="44"/>
      <c r="C536" s="44"/>
      <c r="D536" s="44"/>
      <c r="E536" s="44"/>
      <c r="F536" s="44"/>
      <c r="G536" s="44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4"/>
      <c r="B537" s="44"/>
      <c r="C537" s="44"/>
      <c r="D537" s="44"/>
      <c r="E537" s="44"/>
      <c r="F537" s="44"/>
      <c r="G537" s="44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4"/>
      <c r="B538" s="44"/>
      <c r="C538" s="44"/>
      <c r="D538" s="44"/>
      <c r="E538" s="44"/>
      <c r="F538" s="44"/>
      <c r="G538" s="44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4"/>
      <c r="B539" s="44"/>
      <c r="C539" s="44"/>
      <c r="D539" s="44"/>
      <c r="E539" s="44"/>
      <c r="F539" s="44"/>
      <c r="G539" s="44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4"/>
      <c r="B540" s="44"/>
      <c r="C540" s="44"/>
      <c r="D540" s="44"/>
      <c r="E540" s="44"/>
      <c r="F540" s="44"/>
      <c r="G540" s="44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4"/>
      <c r="B541" s="44"/>
      <c r="C541" s="44"/>
      <c r="D541" s="44"/>
      <c r="E541" s="44"/>
      <c r="F541" s="44"/>
      <c r="G541" s="44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4"/>
      <c r="B542" s="44"/>
      <c r="C542" s="44"/>
      <c r="D542" s="44"/>
      <c r="E542" s="44"/>
      <c r="F542" s="44"/>
      <c r="G542" s="44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4"/>
      <c r="B543" s="44"/>
      <c r="C543" s="44"/>
      <c r="D543" s="44"/>
      <c r="E543" s="44"/>
      <c r="F543" s="44"/>
      <c r="G543" s="44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4"/>
      <c r="B544" s="44"/>
      <c r="C544" s="44"/>
      <c r="D544" s="44"/>
      <c r="E544" s="44"/>
      <c r="F544" s="44"/>
      <c r="G544" s="44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4"/>
      <c r="B545" s="44"/>
      <c r="C545" s="44"/>
      <c r="D545" s="44"/>
      <c r="E545" s="44"/>
      <c r="F545" s="44"/>
      <c r="G545" s="44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4"/>
      <c r="B546" s="44"/>
      <c r="C546" s="44"/>
      <c r="D546" s="44"/>
      <c r="E546" s="44"/>
      <c r="F546" s="44"/>
      <c r="G546" s="44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4"/>
      <c r="B547" s="44"/>
      <c r="C547" s="44"/>
      <c r="D547" s="44"/>
      <c r="E547" s="44"/>
      <c r="F547" s="44"/>
      <c r="G547" s="44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4"/>
      <c r="B548" s="44"/>
      <c r="C548" s="44"/>
      <c r="D548" s="44"/>
      <c r="E548" s="44"/>
      <c r="F548" s="44"/>
      <c r="G548" s="44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4"/>
      <c r="B549" s="44"/>
      <c r="C549" s="44"/>
      <c r="D549" s="44"/>
      <c r="E549" s="44"/>
      <c r="F549" s="44"/>
      <c r="G549" s="44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4"/>
      <c r="B550" s="44"/>
      <c r="C550" s="44"/>
      <c r="D550" s="44"/>
      <c r="E550" s="44"/>
      <c r="F550" s="44"/>
      <c r="G550" s="44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4"/>
      <c r="B551" s="44"/>
      <c r="C551" s="44"/>
      <c r="D551" s="44"/>
      <c r="E551" s="44"/>
      <c r="F551" s="44"/>
      <c r="G551" s="44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4"/>
      <c r="B552" s="44"/>
      <c r="C552" s="44"/>
      <c r="D552" s="44"/>
      <c r="E552" s="44"/>
      <c r="F552" s="44"/>
      <c r="G552" s="44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4"/>
      <c r="B553" s="44"/>
      <c r="C553" s="44"/>
      <c r="D553" s="44"/>
      <c r="E553" s="44"/>
      <c r="F553" s="44"/>
      <c r="G553" s="44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4"/>
      <c r="B554" s="44"/>
      <c r="C554" s="44"/>
      <c r="D554" s="44"/>
      <c r="E554" s="44"/>
      <c r="F554" s="44"/>
      <c r="G554" s="44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4"/>
      <c r="B555" s="44"/>
      <c r="C555" s="44"/>
      <c r="D555" s="44"/>
      <c r="E555" s="44"/>
      <c r="F555" s="44"/>
      <c r="G555" s="44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4"/>
      <c r="B556" s="44"/>
      <c r="C556" s="44"/>
      <c r="D556" s="44"/>
      <c r="E556" s="44"/>
      <c r="F556" s="44"/>
      <c r="G556" s="44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4"/>
      <c r="B557" s="44"/>
      <c r="C557" s="44"/>
      <c r="D557" s="44"/>
      <c r="E557" s="44"/>
      <c r="F557" s="44"/>
      <c r="G557" s="44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4"/>
      <c r="B558" s="44"/>
      <c r="C558" s="44"/>
      <c r="D558" s="44"/>
      <c r="E558" s="44"/>
      <c r="F558" s="44"/>
      <c r="G558" s="44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4"/>
      <c r="B559" s="44"/>
      <c r="C559" s="44"/>
      <c r="D559" s="44"/>
      <c r="E559" s="44"/>
      <c r="F559" s="44"/>
      <c r="G559" s="44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4"/>
      <c r="B560" s="44"/>
      <c r="C560" s="44"/>
      <c r="D560" s="44"/>
      <c r="E560" s="44"/>
      <c r="F560" s="44"/>
      <c r="G560" s="44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4"/>
      <c r="B561" s="44"/>
      <c r="C561" s="44"/>
      <c r="D561" s="44"/>
      <c r="E561" s="44"/>
      <c r="F561" s="44"/>
      <c r="G561" s="44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4"/>
      <c r="B562" s="44"/>
      <c r="C562" s="44"/>
      <c r="D562" s="44"/>
      <c r="E562" s="44"/>
      <c r="F562" s="44"/>
      <c r="G562" s="44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4"/>
      <c r="B563" s="44"/>
      <c r="C563" s="44"/>
      <c r="D563" s="44"/>
      <c r="E563" s="44"/>
      <c r="F563" s="44"/>
      <c r="G563" s="44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4"/>
      <c r="B564" s="44"/>
      <c r="C564" s="44"/>
      <c r="D564" s="44"/>
      <c r="E564" s="44"/>
      <c r="F564" s="44"/>
      <c r="G564" s="44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4"/>
      <c r="B565" s="44"/>
      <c r="C565" s="44"/>
      <c r="D565" s="44"/>
      <c r="E565" s="44"/>
      <c r="F565" s="44"/>
      <c r="G565" s="44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4"/>
      <c r="B566" s="44"/>
      <c r="C566" s="44"/>
      <c r="D566" s="44"/>
      <c r="E566" s="44"/>
      <c r="F566" s="44"/>
      <c r="G566" s="44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4"/>
      <c r="B567" s="44"/>
      <c r="C567" s="44"/>
      <c r="D567" s="44"/>
      <c r="E567" s="44"/>
      <c r="F567" s="44"/>
      <c r="G567" s="44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4"/>
      <c r="B568" s="44"/>
      <c r="C568" s="44"/>
      <c r="D568" s="44"/>
      <c r="E568" s="44"/>
      <c r="F568" s="44"/>
      <c r="G568" s="44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4"/>
      <c r="B569" s="44"/>
      <c r="C569" s="44"/>
      <c r="D569" s="44"/>
      <c r="E569" s="44"/>
      <c r="F569" s="44"/>
      <c r="G569" s="44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4"/>
      <c r="B570" s="44"/>
      <c r="C570" s="44"/>
      <c r="D570" s="44"/>
      <c r="E570" s="44"/>
      <c r="F570" s="44"/>
      <c r="G570" s="44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4"/>
      <c r="B571" s="44"/>
      <c r="C571" s="44"/>
      <c r="D571" s="44"/>
      <c r="E571" s="44"/>
      <c r="F571" s="44"/>
      <c r="G571" s="44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4"/>
      <c r="B572" s="44"/>
      <c r="C572" s="44"/>
      <c r="D572" s="44"/>
      <c r="E572" s="44"/>
      <c r="F572" s="44"/>
      <c r="G572" s="44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4"/>
      <c r="B573" s="44"/>
      <c r="C573" s="44"/>
      <c r="D573" s="44"/>
      <c r="E573" s="44"/>
      <c r="F573" s="44"/>
      <c r="G573" s="44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4"/>
      <c r="B574" s="44"/>
      <c r="C574" s="44"/>
      <c r="D574" s="44"/>
      <c r="E574" s="44"/>
      <c r="F574" s="44"/>
      <c r="G574" s="44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4"/>
      <c r="B575" s="44"/>
      <c r="C575" s="44"/>
      <c r="D575" s="44"/>
      <c r="E575" s="44"/>
      <c r="F575" s="44"/>
      <c r="G575" s="44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4"/>
      <c r="B576" s="44"/>
      <c r="C576" s="44"/>
      <c r="D576" s="44"/>
      <c r="E576" s="44"/>
      <c r="F576" s="44"/>
      <c r="G576" s="44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4"/>
      <c r="B577" s="44"/>
      <c r="C577" s="44"/>
      <c r="D577" s="44"/>
      <c r="E577" s="44"/>
      <c r="F577" s="44"/>
      <c r="G577" s="44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4"/>
      <c r="B578" s="44"/>
      <c r="C578" s="44"/>
      <c r="D578" s="44"/>
      <c r="E578" s="44"/>
      <c r="F578" s="44"/>
      <c r="G578" s="44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4"/>
      <c r="B579" s="44"/>
      <c r="C579" s="44"/>
      <c r="D579" s="44"/>
      <c r="E579" s="44"/>
      <c r="F579" s="44"/>
      <c r="G579" s="44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4"/>
      <c r="B580" s="44"/>
      <c r="C580" s="44"/>
      <c r="D580" s="44"/>
      <c r="E580" s="44"/>
      <c r="F580" s="44"/>
      <c r="G580" s="44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4"/>
      <c r="B581" s="44"/>
      <c r="C581" s="44"/>
      <c r="D581" s="44"/>
      <c r="E581" s="44"/>
      <c r="F581" s="44"/>
      <c r="G581" s="44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4"/>
      <c r="B582" s="44"/>
      <c r="C582" s="44"/>
      <c r="D582" s="44"/>
      <c r="E582" s="44"/>
      <c r="F582" s="44"/>
      <c r="G582" s="44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4"/>
      <c r="B583" s="44"/>
      <c r="C583" s="44"/>
      <c r="D583" s="44"/>
      <c r="E583" s="44"/>
      <c r="F583" s="44"/>
      <c r="G583" s="44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4"/>
      <c r="B584" s="44"/>
      <c r="C584" s="44"/>
      <c r="D584" s="44"/>
      <c r="E584" s="44"/>
      <c r="F584" s="44"/>
      <c r="G584" s="44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4"/>
      <c r="B585" s="44"/>
      <c r="C585" s="44"/>
      <c r="D585" s="44"/>
      <c r="E585" s="44"/>
      <c r="F585" s="44"/>
      <c r="G585" s="44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4"/>
      <c r="B586" s="44"/>
      <c r="C586" s="44"/>
      <c r="D586" s="44"/>
      <c r="E586" s="44"/>
      <c r="F586" s="44"/>
      <c r="G586" s="44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4"/>
      <c r="B587" s="44"/>
      <c r="C587" s="44"/>
      <c r="D587" s="44"/>
      <c r="E587" s="44"/>
      <c r="F587" s="44"/>
      <c r="G587" s="44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4"/>
      <c r="B588" s="44"/>
      <c r="C588" s="44"/>
      <c r="D588" s="44"/>
      <c r="E588" s="44"/>
      <c r="F588" s="44"/>
      <c r="G588" s="44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4"/>
      <c r="B589" s="44"/>
      <c r="C589" s="44"/>
      <c r="D589" s="44"/>
      <c r="E589" s="44"/>
      <c r="F589" s="44"/>
      <c r="G589" s="44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4"/>
      <c r="B590" s="44"/>
      <c r="C590" s="44"/>
      <c r="D590" s="44"/>
      <c r="E590" s="44"/>
      <c r="F590" s="44"/>
      <c r="G590" s="44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4"/>
      <c r="B591" s="44"/>
      <c r="C591" s="44"/>
      <c r="D591" s="44"/>
      <c r="E591" s="44"/>
      <c r="F591" s="44"/>
      <c r="G591" s="44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4"/>
      <c r="B592" s="44"/>
      <c r="C592" s="44"/>
      <c r="D592" s="44"/>
      <c r="E592" s="44"/>
      <c r="F592" s="44"/>
      <c r="G592" s="44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4"/>
      <c r="B593" s="44"/>
      <c r="C593" s="44"/>
      <c r="D593" s="44"/>
      <c r="E593" s="44"/>
      <c r="F593" s="44"/>
      <c r="G593" s="44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4"/>
      <c r="B594" s="44"/>
      <c r="C594" s="44"/>
      <c r="D594" s="44"/>
      <c r="E594" s="44"/>
      <c r="F594" s="44"/>
      <c r="G594" s="44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4"/>
      <c r="B595" s="44"/>
      <c r="C595" s="44"/>
      <c r="D595" s="44"/>
      <c r="E595" s="44"/>
      <c r="F595" s="44"/>
      <c r="G595" s="44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4"/>
      <c r="B596" s="44"/>
      <c r="C596" s="44"/>
      <c r="D596" s="44"/>
      <c r="E596" s="44"/>
      <c r="F596" s="44"/>
      <c r="G596" s="44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4"/>
      <c r="B597" s="44"/>
      <c r="C597" s="44"/>
      <c r="D597" s="44"/>
      <c r="E597" s="44"/>
      <c r="F597" s="44"/>
      <c r="G597" s="44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4"/>
      <c r="B598" s="44"/>
      <c r="C598" s="44"/>
      <c r="D598" s="44"/>
      <c r="E598" s="44"/>
      <c r="F598" s="44"/>
      <c r="G598" s="44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4"/>
      <c r="B599" s="44"/>
      <c r="C599" s="44"/>
      <c r="D599" s="44"/>
      <c r="E599" s="44"/>
      <c r="F599" s="44"/>
      <c r="G599" s="44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4"/>
      <c r="B600" s="44"/>
      <c r="C600" s="44"/>
      <c r="D600" s="44"/>
      <c r="E600" s="44"/>
      <c r="F600" s="44"/>
      <c r="G600" s="44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4"/>
      <c r="B601" s="44"/>
      <c r="C601" s="44"/>
      <c r="D601" s="44"/>
      <c r="E601" s="44"/>
      <c r="F601" s="44"/>
      <c r="G601" s="44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4"/>
      <c r="B602" s="44"/>
      <c r="C602" s="44"/>
      <c r="D602" s="44"/>
      <c r="E602" s="44"/>
      <c r="F602" s="44"/>
      <c r="G602" s="44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4"/>
      <c r="B603" s="44"/>
      <c r="C603" s="44"/>
      <c r="D603" s="44"/>
      <c r="E603" s="44"/>
      <c r="F603" s="44"/>
      <c r="G603" s="44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4"/>
      <c r="B604" s="44"/>
      <c r="C604" s="44"/>
      <c r="D604" s="44"/>
      <c r="E604" s="44"/>
      <c r="F604" s="44"/>
      <c r="G604" s="44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4"/>
      <c r="B605" s="44"/>
      <c r="C605" s="44"/>
      <c r="D605" s="44"/>
      <c r="E605" s="44"/>
      <c r="F605" s="44"/>
      <c r="G605" s="44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4"/>
      <c r="B606" s="44"/>
      <c r="C606" s="44"/>
      <c r="D606" s="44"/>
      <c r="E606" s="44"/>
      <c r="F606" s="44"/>
      <c r="G606" s="44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4"/>
      <c r="B607" s="44"/>
      <c r="C607" s="44"/>
      <c r="D607" s="44"/>
      <c r="E607" s="44"/>
      <c r="F607" s="44"/>
      <c r="G607" s="44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4"/>
      <c r="B608" s="44"/>
      <c r="C608" s="44"/>
      <c r="D608" s="44"/>
      <c r="E608" s="44"/>
      <c r="F608" s="44"/>
      <c r="G608" s="44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4"/>
      <c r="B609" s="44"/>
      <c r="C609" s="44"/>
      <c r="D609" s="44"/>
      <c r="E609" s="44"/>
      <c r="F609" s="44"/>
      <c r="G609" s="44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4"/>
      <c r="B610" s="44"/>
      <c r="C610" s="44"/>
      <c r="D610" s="44"/>
      <c r="E610" s="44"/>
      <c r="F610" s="44"/>
      <c r="G610" s="44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4"/>
      <c r="B611" s="44"/>
      <c r="C611" s="44"/>
      <c r="D611" s="44"/>
      <c r="E611" s="44"/>
      <c r="F611" s="44"/>
      <c r="G611" s="44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4"/>
      <c r="B612" s="44"/>
      <c r="C612" s="44"/>
      <c r="D612" s="44"/>
      <c r="E612" s="44"/>
      <c r="F612" s="44"/>
      <c r="G612" s="44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4"/>
      <c r="B613" s="44"/>
      <c r="C613" s="44"/>
      <c r="D613" s="44"/>
      <c r="E613" s="44"/>
      <c r="F613" s="44"/>
      <c r="G613" s="44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4"/>
      <c r="B614" s="44"/>
      <c r="C614" s="44"/>
      <c r="D614" s="44"/>
      <c r="E614" s="44"/>
      <c r="F614" s="44"/>
      <c r="G614" s="44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4"/>
      <c r="B615" s="44"/>
      <c r="C615" s="44"/>
      <c r="D615" s="44"/>
      <c r="E615" s="44"/>
      <c r="F615" s="44"/>
      <c r="G615" s="44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4"/>
      <c r="B616" s="44"/>
      <c r="C616" s="44"/>
      <c r="D616" s="44"/>
      <c r="E616" s="44"/>
      <c r="F616" s="44"/>
      <c r="G616" s="44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4"/>
      <c r="B617" s="44"/>
      <c r="C617" s="44"/>
      <c r="D617" s="44"/>
      <c r="E617" s="44"/>
      <c r="F617" s="44"/>
      <c r="G617" s="44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4"/>
      <c r="B618" s="44"/>
      <c r="C618" s="44"/>
      <c r="D618" s="44"/>
      <c r="E618" s="44"/>
      <c r="F618" s="44"/>
      <c r="G618" s="44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4"/>
      <c r="B619" s="44"/>
      <c r="C619" s="44"/>
      <c r="D619" s="44"/>
      <c r="E619" s="44"/>
      <c r="F619" s="44"/>
      <c r="G619" s="44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4"/>
      <c r="B620" s="44"/>
      <c r="C620" s="44"/>
      <c r="D620" s="44"/>
      <c r="E620" s="44"/>
      <c r="F620" s="44"/>
      <c r="G620" s="44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4"/>
      <c r="B621" s="44"/>
      <c r="C621" s="44"/>
      <c r="D621" s="44"/>
      <c r="E621" s="44"/>
      <c r="F621" s="44"/>
      <c r="G621" s="44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4"/>
      <c r="B622" s="44"/>
      <c r="C622" s="44"/>
      <c r="D622" s="44"/>
      <c r="E622" s="44"/>
      <c r="F622" s="44"/>
      <c r="G622" s="44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4"/>
      <c r="B623" s="44"/>
      <c r="C623" s="44"/>
      <c r="D623" s="44"/>
      <c r="E623" s="44"/>
      <c r="F623" s="44"/>
      <c r="G623" s="44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4"/>
      <c r="B624" s="44"/>
      <c r="C624" s="44"/>
      <c r="D624" s="44"/>
      <c r="E624" s="44"/>
      <c r="F624" s="44"/>
      <c r="G624" s="44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4"/>
      <c r="B625" s="44"/>
      <c r="C625" s="44"/>
      <c r="D625" s="44"/>
      <c r="E625" s="44"/>
      <c r="F625" s="44"/>
      <c r="G625" s="44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4"/>
      <c r="B626" s="44"/>
      <c r="C626" s="44"/>
      <c r="D626" s="44"/>
      <c r="E626" s="44"/>
      <c r="F626" s="44"/>
      <c r="G626" s="44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4"/>
      <c r="B627" s="44"/>
      <c r="C627" s="44"/>
      <c r="D627" s="44"/>
      <c r="E627" s="44"/>
      <c r="F627" s="44"/>
      <c r="G627" s="44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4"/>
      <c r="B628" s="44"/>
      <c r="C628" s="44"/>
      <c r="D628" s="44"/>
      <c r="E628" s="44"/>
      <c r="F628" s="44"/>
      <c r="G628" s="44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4"/>
      <c r="B629" s="44"/>
      <c r="C629" s="44"/>
      <c r="D629" s="44"/>
      <c r="E629" s="44"/>
      <c r="F629" s="44"/>
      <c r="G629" s="44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4"/>
      <c r="B630" s="44"/>
      <c r="C630" s="44"/>
      <c r="D630" s="44"/>
      <c r="E630" s="44"/>
      <c r="F630" s="44"/>
      <c r="G630" s="44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4"/>
      <c r="B631" s="44"/>
      <c r="C631" s="44"/>
      <c r="D631" s="44"/>
      <c r="E631" s="44"/>
      <c r="F631" s="44"/>
      <c r="G631" s="44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4"/>
      <c r="B632" s="44"/>
      <c r="C632" s="44"/>
      <c r="D632" s="44"/>
      <c r="E632" s="44"/>
      <c r="F632" s="44"/>
      <c r="G632" s="44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4"/>
      <c r="B633" s="44"/>
      <c r="C633" s="44"/>
      <c r="D633" s="44"/>
      <c r="E633" s="44"/>
      <c r="F633" s="44"/>
      <c r="G633" s="44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4"/>
      <c r="B634" s="44"/>
      <c r="C634" s="44"/>
      <c r="D634" s="44"/>
      <c r="E634" s="44"/>
      <c r="F634" s="44"/>
      <c r="G634" s="44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4"/>
      <c r="B635" s="44"/>
      <c r="C635" s="44"/>
      <c r="D635" s="44"/>
      <c r="E635" s="44"/>
      <c r="F635" s="44"/>
      <c r="G635" s="44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4"/>
      <c r="B636" s="44"/>
      <c r="C636" s="44"/>
      <c r="D636" s="44"/>
      <c r="E636" s="44"/>
      <c r="F636" s="44"/>
      <c r="G636" s="44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4"/>
      <c r="B637" s="44"/>
      <c r="C637" s="44"/>
      <c r="D637" s="44"/>
      <c r="E637" s="44"/>
      <c r="F637" s="44"/>
      <c r="G637" s="44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4"/>
      <c r="B638" s="44"/>
      <c r="C638" s="44"/>
      <c r="D638" s="44"/>
      <c r="E638" s="44"/>
      <c r="F638" s="44"/>
      <c r="G638" s="44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4"/>
      <c r="B639" s="44"/>
      <c r="C639" s="44"/>
      <c r="D639" s="44"/>
      <c r="E639" s="44"/>
      <c r="F639" s="44"/>
      <c r="G639" s="44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4"/>
      <c r="B640" s="44"/>
      <c r="C640" s="44"/>
      <c r="D640" s="44"/>
      <c r="E640" s="44"/>
      <c r="F640" s="44"/>
      <c r="G640" s="44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4"/>
      <c r="B641" s="44"/>
      <c r="C641" s="44"/>
      <c r="D641" s="44"/>
      <c r="E641" s="44"/>
      <c r="F641" s="44"/>
      <c r="G641" s="44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4"/>
      <c r="B642" s="44"/>
      <c r="C642" s="44"/>
      <c r="D642" s="44"/>
      <c r="E642" s="44"/>
      <c r="F642" s="44"/>
      <c r="G642" s="44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4"/>
      <c r="B643" s="44"/>
      <c r="C643" s="44"/>
      <c r="D643" s="44"/>
      <c r="E643" s="44"/>
      <c r="F643" s="44"/>
      <c r="G643" s="44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4"/>
      <c r="B644" s="44"/>
      <c r="C644" s="44"/>
      <c r="D644" s="44"/>
      <c r="E644" s="44"/>
      <c r="F644" s="44"/>
      <c r="G644" s="44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4"/>
      <c r="B645" s="44"/>
      <c r="C645" s="44"/>
      <c r="D645" s="44"/>
      <c r="E645" s="44"/>
      <c r="F645" s="44"/>
      <c r="G645" s="44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4"/>
      <c r="B646" s="44"/>
      <c r="C646" s="44"/>
      <c r="D646" s="44"/>
      <c r="E646" s="44"/>
      <c r="F646" s="44"/>
      <c r="G646" s="44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4"/>
      <c r="B647" s="44"/>
      <c r="C647" s="44"/>
      <c r="D647" s="44"/>
      <c r="E647" s="44"/>
      <c r="F647" s="44"/>
      <c r="G647" s="44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4"/>
      <c r="B648" s="44"/>
      <c r="C648" s="44"/>
      <c r="D648" s="44"/>
      <c r="E648" s="44"/>
      <c r="F648" s="44"/>
      <c r="G648" s="44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4"/>
      <c r="B649" s="44"/>
      <c r="C649" s="44"/>
      <c r="D649" s="44"/>
      <c r="E649" s="44"/>
      <c r="F649" s="44"/>
      <c r="G649" s="44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4"/>
      <c r="B650" s="44"/>
      <c r="C650" s="44"/>
      <c r="D650" s="44"/>
      <c r="E650" s="44"/>
      <c r="F650" s="44"/>
      <c r="G650" s="44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4"/>
      <c r="B651" s="44"/>
      <c r="C651" s="44"/>
      <c r="D651" s="44"/>
      <c r="E651" s="44"/>
      <c r="F651" s="44"/>
      <c r="G651" s="44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4"/>
      <c r="B652" s="44"/>
      <c r="C652" s="44"/>
      <c r="D652" s="44"/>
      <c r="E652" s="44"/>
      <c r="F652" s="44"/>
      <c r="G652" s="44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4"/>
      <c r="B653" s="44"/>
      <c r="C653" s="44"/>
      <c r="D653" s="44"/>
      <c r="E653" s="44"/>
      <c r="F653" s="44"/>
      <c r="G653" s="44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4"/>
      <c r="B654" s="44"/>
      <c r="C654" s="44"/>
      <c r="D654" s="44"/>
      <c r="E654" s="44"/>
      <c r="F654" s="44"/>
      <c r="G654" s="44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4"/>
      <c r="B655" s="44"/>
      <c r="C655" s="44"/>
      <c r="D655" s="44"/>
      <c r="E655" s="44"/>
      <c r="F655" s="44"/>
      <c r="G655" s="44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4"/>
      <c r="B656" s="44"/>
      <c r="C656" s="44"/>
      <c r="D656" s="44"/>
      <c r="E656" s="44"/>
      <c r="F656" s="44"/>
      <c r="G656" s="44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4"/>
      <c r="B657" s="44"/>
      <c r="C657" s="44"/>
      <c r="D657" s="44"/>
      <c r="E657" s="44"/>
      <c r="F657" s="44"/>
      <c r="G657" s="44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4"/>
      <c r="B658" s="44"/>
      <c r="C658" s="44"/>
      <c r="D658" s="44"/>
      <c r="E658" s="44"/>
      <c r="F658" s="44"/>
      <c r="G658" s="44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4"/>
      <c r="B659" s="44"/>
      <c r="C659" s="44"/>
      <c r="D659" s="44"/>
      <c r="E659" s="44"/>
      <c r="F659" s="44"/>
      <c r="G659" s="44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4"/>
      <c r="B660" s="44"/>
      <c r="C660" s="44"/>
      <c r="D660" s="44"/>
      <c r="E660" s="44"/>
      <c r="F660" s="44"/>
      <c r="G660" s="44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4"/>
      <c r="B661" s="44"/>
      <c r="C661" s="44"/>
      <c r="D661" s="44"/>
      <c r="E661" s="44"/>
      <c r="F661" s="44"/>
      <c r="G661" s="44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4"/>
      <c r="B662" s="44"/>
      <c r="C662" s="44"/>
      <c r="D662" s="44"/>
      <c r="E662" s="44"/>
      <c r="F662" s="44"/>
      <c r="G662" s="44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4"/>
      <c r="B663" s="44"/>
      <c r="C663" s="44"/>
      <c r="D663" s="44"/>
      <c r="E663" s="44"/>
      <c r="F663" s="44"/>
      <c r="G663" s="44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4"/>
      <c r="B664" s="44"/>
      <c r="C664" s="44"/>
      <c r="D664" s="44"/>
      <c r="E664" s="44"/>
      <c r="F664" s="44"/>
      <c r="G664" s="44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4"/>
      <c r="B665" s="44"/>
      <c r="C665" s="44"/>
      <c r="D665" s="44"/>
      <c r="E665" s="44"/>
      <c r="F665" s="44"/>
      <c r="G665" s="44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4"/>
      <c r="B666" s="44"/>
      <c r="C666" s="44"/>
      <c r="D666" s="44"/>
      <c r="E666" s="44"/>
      <c r="F666" s="44"/>
      <c r="G666" s="44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4"/>
      <c r="B667" s="44"/>
      <c r="C667" s="44"/>
      <c r="D667" s="44"/>
      <c r="E667" s="44"/>
      <c r="F667" s="44"/>
      <c r="G667" s="44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4"/>
      <c r="B668" s="44"/>
      <c r="C668" s="44"/>
      <c r="D668" s="44"/>
      <c r="E668" s="44"/>
      <c r="F668" s="44"/>
      <c r="G668" s="44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4"/>
      <c r="B669" s="44"/>
      <c r="C669" s="44"/>
      <c r="D669" s="44"/>
      <c r="E669" s="44"/>
      <c r="F669" s="44"/>
      <c r="G669" s="44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4"/>
      <c r="B670" s="44"/>
      <c r="C670" s="44"/>
      <c r="D670" s="44"/>
      <c r="E670" s="44"/>
      <c r="F670" s="44"/>
      <c r="G670" s="44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4"/>
      <c r="B671" s="44"/>
      <c r="C671" s="44"/>
      <c r="D671" s="44"/>
      <c r="E671" s="44"/>
      <c r="F671" s="44"/>
      <c r="G671" s="44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4"/>
      <c r="B672" s="44"/>
      <c r="C672" s="44"/>
      <c r="D672" s="44"/>
      <c r="E672" s="44"/>
      <c r="F672" s="44"/>
      <c r="G672" s="44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4"/>
      <c r="B673" s="44"/>
      <c r="C673" s="44"/>
      <c r="D673" s="44"/>
      <c r="E673" s="44"/>
      <c r="F673" s="44"/>
      <c r="G673" s="44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4"/>
      <c r="B674" s="44"/>
      <c r="C674" s="44"/>
      <c r="D674" s="44"/>
      <c r="E674" s="44"/>
      <c r="F674" s="44"/>
      <c r="G674" s="44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4"/>
      <c r="B675" s="44"/>
      <c r="C675" s="44"/>
      <c r="D675" s="44"/>
      <c r="E675" s="44"/>
      <c r="F675" s="44"/>
      <c r="G675" s="44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4"/>
      <c r="B676" s="44"/>
      <c r="C676" s="44"/>
      <c r="D676" s="44"/>
      <c r="E676" s="44"/>
      <c r="F676" s="44"/>
      <c r="G676" s="44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4"/>
      <c r="B677" s="44"/>
      <c r="C677" s="44"/>
      <c r="D677" s="44"/>
      <c r="E677" s="44"/>
      <c r="F677" s="44"/>
      <c r="G677" s="44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4"/>
      <c r="B678" s="44"/>
      <c r="C678" s="44"/>
      <c r="D678" s="44"/>
      <c r="E678" s="44"/>
      <c r="F678" s="44"/>
      <c r="G678" s="44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4"/>
      <c r="B679" s="44"/>
      <c r="C679" s="44"/>
      <c r="D679" s="44"/>
      <c r="E679" s="44"/>
      <c r="F679" s="44"/>
      <c r="G679" s="44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4"/>
      <c r="B680" s="44"/>
      <c r="C680" s="44"/>
      <c r="D680" s="44"/>
      <c r="E680" s="44"/>
      <c r="F680" s="44"/>
      <c r="G680" s="44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4"/>
      <c r="B681" s="44"/>
      <c r="C681" s="44"/>
      <c r="D681" s="44"/>
      <c r="E681" s="44"/>
      <c r="F681" s="44"/>
      <c r="G681" s="44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4"/>
      <c r="B682" s="44"/>
      <c r="C682" s="44"/>
      <c r="D682" s="44"/>
      <c r="E682" s="44"/>
      <c r="F682" s="44"/>
      <c r="G682" s="44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4"/>
      <c r="B683" s="44"/>
      <c r="C683" s="44"/>
      <c r="D683" s="44"/>
      <c r="E683" s="44"/>
      <c r="F683" s="44"/>
      <c r="G683" s="44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4"/>
      <c r="B684" s="44"/>
      <c r="C684" s="44"/>
      <c r="D684" s="44"/>
      <c r="E684" s="44"/>
      <c r="F684" s="44"/>
      <c r="G684" s="44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4"/>
      <c r="B685" s="44"/>
      <c r="C685" s="44"/>
      <c r="D685" s="44"/>
      <c r="E685" s="44"/>
      <c r="F685" s="44"/>
      <c r="G685" s="44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4"/>
      <c r="B686" s="44"/>
      <c r="C686" s="44"/>
      <c r="D686" s="44"/>
      <c r="E686" s="44"/>
      <c r="F686" s="44"/>
      <c r="G686" s="44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4"/>
      <c r="B687" s="44"/>
      <c r="C687" s="44"/>
      <c r="D687" s="44"/>
      <c r="E687" s="44"/>
      <c r="F687" s="44"/>
      <c r="G687" s="44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4"/>
      <c r="B688" s="44"/>
      <c r="C688" s="44"/>
      <c r="D688" s="44"/>
      <c r="E688" s="44"/>
      <c r="F688" s="44"/>
      <c r="G688" s="44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4"/>
      <c r="B689" s="44"/>
      <c r="C689" s="44"/>
      <c r="D689" s="44"/>
      <c r="E689" s="44"/>
      <c r="F689" s="44"/>
      <c r="G689" s="44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4"/>
      <c r="B690" s="44"/>
      <c r="C690" s="44"/>
      <c r="D690" s="44"/>
      <c r="E690" s="44"/>
      <c r="F690" s="44"/>
      <c r="G690" s="44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4"/>
      <c r="B691" s="44"/>
      <c r="C691" s="44"/>
      <c r="D691" s="44"/>
      <c r="E691" s="44"/>
      <c r="F691" s="44"/>
      <c r="G691" s="44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4"/>
      <c r="B692" s="44"/>
      <c r="C692" s="44"/>
      <c r="D692" s="44"/>
      <c r="E692" s="44"/>
      <c r="F692" s="44"/>
      <c r="G692" s="44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4"/>
      <c r="B693" s="44"/>
      <c r="C693" s="44"/>
      <c r="D693" s="44"/>
      <c r="E693" s="44"/>
      <c r="F693" s="44"/>
      <c r="G693" s="44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4"/>
      <c r="B694" s="44"/>
      <c r="C694" s="44"/>
      <c r="D694" s="44"/>
      <c r="E694" s="44"/>
      <c r="F694" s="44"/>
      <c r="G694" s="44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4"/>
      <c r="B695" s="44"/>
      <c r="C695" s="44"/>
      <c r="D695" s="44"/>
      <c r="E695" s="44"/>
      <c r="F695" s="44"/>
      <c r="G695" s="44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4"/>
      <c r="B696" s="44"/>
      <c r="C696" s="44"/>
      <c r="D696" s="44"/>
      <c r="E696" s="44"/>
      <c r="F696" s="44"/>
      <c r="G696" s="44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4"/>
      <c r="B697" s="44"/>
      <c r="C697" s="44"/>
      <c r="D697" s="44"/>
      <c r="E697" s="44"/>
      <c r="F697" s="44"/>
      <c r="G697" s="44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4"/>
      <c r="B698" s="44"/>
      <c r="C698" s="44"/>
      <c r="D698" s="44"/>
      <c r="E698" s="44"/>
      <c r="F698" s="44"/>
      <c r="G698" s="44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4"/>
      <c r="B699" s="44"/>
      <c r="C699" s="44"/>
      <c r="D699" s="44"/>
      <c r="E699" s="44"/>
      <c r="F699" s="44"/>
      <c r="G699" s="44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4"/>
      <c r="B700" s="44"/>
      <c r="C700" s="44"/>
      <c r="D700" s="44"/>
      <c r="E700" s="44"/>
      <c r="F700" s="44"/>
      <c r="G700" s="44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4"/>
      <c r="B701" s="44"/>
      <c r="C701" s="44"/>
      <c r="D701" s="44"/>
      <c r="E701" s="44"/>
      <c r="F701" s="44"/>
      <c r="G701" s="44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4"/>
      <c r="B702" s="44"/>
      <c r="C702" s="44"/>
      <c r="D702" s="44"/>
      <c r="E702" s="44"/>
      <c r="F702" s="44"/>
      <c r="G702" s="44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4"/>
      <c r="B703" s="44"/>
      <c r="C703" s="44"/>
      <c r="D703" s="44"/>
      <c r="E703" s="44"/>
      <c r="F703" s="44"/>
      <c r="G703" s="44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4"/>
      <c r="B704" s="44"/>
      <c r="C704" s="44"/>
      <c r="D704" s="44"/>
      <c r="E704" s="44"/>
      <c r="F704" s="44"/>
      <c r="G704" s="44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4"/>
      <c r="B705" s="44"/>
      <c r="C705" s="44"/>
      <c r="D705" s="44"/>
      <c r="E705" s="44"/>
      <c r="F705" s="44"/>
      <c r="G705" s="44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4"/>
      <c r="B706" s="44"/>
      <c r="C706" s="44"/>
      <c r="D706" s="44"/>
      <c r="E706" s="44"/>
      <c r="F706" s="44"/>
      <c r="G706" s="44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4"/>
      <c r="B707" s="44"/>
      <c r="C707" s="44"/>
      <c r="D707" s="44"/>
      <c r="E707" s="44"/>
      <c r="F707" s="44"/>
      <c r="G707" s="44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4"/>
      <c r="B708" s="44"/>
      <c r="C708" s="44"/>
      <c r="D708" s="44"/>
      <c r="E708" s="44"/>
      <c r="F708" s="44"/>
      <c r="G708" s="44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4"/>
      <c r="B709" s="44"/>
      <c r="C709" s="44"/>
      <c r="D709" s="44"/>
      <c r="E709" s="44"/>
      <c r="F709" s="44"/>
      <c r="G709" s="44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4"/>
      <c r="B710" s="44"/>
      <c r="C710" s="44"/>
      <c r="D710" s="44"/>
      <c r="E710" s="44"/>
      <c r="F710" s="44"/>
      <c r="G710" s="44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4"/>
      <c r="B711" s="44"/>
      <c r="C711" s="44"/>
      <c r="D711" s="44"/>
      <c r="E711" s="44"/>
      <c r="F711" s="44"/>
      <c r="G711" s="44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4"/>
      <c r="B712" s="44"/>
      <c r="C712" s="44"/>
      <c r="D712" s="44"/>
      <c r="E712" s="44"/>
      <c r="F712" s="44"/>
      <c r="G712" s="44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4"/>
      <c r="B713" s="44"/>
      <c r="C713" s="44"/>
      <c r="D713" s="44"/>
      <c r="E713" s="44"/>
      <c r="F713" s="44"/>
      <c r="G713" s="44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4"/>
      <c r="B714" s="44"/>
      <c r="C714" s="44"/>
      <c r="D714" s="44"/>
      <c r="E714" s="44"/>
      <c r="F714" s="44"/>
      <c r="G714" s="44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4"/>
      <c r="B715" s="44"/>
      <c r="C715" s="44"/>
      <c r="D715" s="44"/>
      <c r="E715" s="44"/>
      <c r="F715" s="44"/>
      <c r="G715" s="44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4"/>
      <c r="B716" s="44"/>
      <c r="C716" s="44"/>
      <c r="D716" s="44"/>
      <c r="E716" s="44"/>
      <c r="F716" s="44"/>
      <c r="G716" s="44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4"/>
      <c r="B717" s="44"/>
      <c r="C717" s="44"/>
      <c r="D717" s="44"/>
      <c r="E717" s="44"/>
      <c r="F717" s="44"/>
      <c r="G717" s="44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4"/>
      <c r="B718" s="44"/>
      <c r="C718" s="44"/>
      <c r="D718" s="44"/>
      <c r="E718" s="44"/>
      <c r="F718" s="44"/>
      <c r="G718" s="44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4"/>
      <c r="B719" s="44"/>
      <c r="C719" s="44"/>
      <c r="D719" s="44"/>
      <c r="E719" s="44"/>
      <c r="F719" s="44"/>
      <c r="G719" s="44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4"/>
      <c r="B720" s="44"/>
      <c r="C720" s="44"/>
      <c r="D720" s="44"/>
      <c r="E720" s="44"/>
      <c r="F720" s="44"/>
      <c r="G720" s="44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4"/>
      <c r="B721" s="44"/>
      <c r="C721" s="44"/>
      <c r="D721" s="44"/>
      <c r="E721" s="44"/>
      <c r="F721" s="44"/>
      <c r="G721" s="44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4"/>
      <c r="B722" s="44"/>
      <c r="C722" s="44"/>
      <c r="D722" s="44"/>
      <c r="E722" s="44"/>
      <c r="F722" s="44"/>
      <c r="G722" s="44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4"/>
      <c r="B723" s="44"/>
      <c r="C723" s="44"/>
      <c r="D723" s="44"/>
      <c r="E723" s="44"/>
      <c r="F723" s="44"/>
      <c r="G723" s="44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4"/>
      <c r="B724" s="44"/>
      <c r="C724" s="44"/>
      <c r="D724" s="44"/>
      <c r="E724" s="44"/>
      <c r="F724" s="44"/>
      <c r="G724" s="44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4"/>
      <c r="B725" s="44"/>
      <c r="C725" s="44"/>
      <c r="D725" s="44"/>
      <c r="E725" s="44"/>
      <c r="F725" s="44"/>
      <c r="G725" s="44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4"/>
      <c r="B726" s="44"/>
      <c r="C726" s="44"/>
      <c r="D726" s="44"/>
      <c r="E726" s="44"/>
      <c r="F726" s="44"/>
      <c r="G726" s="44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4"/>
      <c r="B727" s="44"/>
      <c r="C727" s="44"/>
      <c r="D727" s="44"/>
      <c r="E727" s="44"/>
      <c r="F727" s="44"/>
      <c r="G727" s="44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4"/>
      <c r="B728" s="44"/>
      <c r="C728" s="44"/>
      <c r="D728" s="44"/>
      <c r="E728" s="44"/>
      <c r="F728" s="44"/>
      <c r="G728" s="44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4"/>
      <c r="B729" s="44"/>
      <c r="C729" s="44"/>
      <c r="D729" s="44"/>
      <c r="E729" s="44"/>
      <c r="F729" s="44"/>
      <c r="G729" s="44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4"/>
      <c r="B730" s="44"/>
      <c r="C730" s="44"/>
      <c r="D730" s="44"/>
      <c r="E730" s="44"/>
      <c r="F730" s="44"/>
      <c r="G730" s="44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4"/>
      <c r="B731" s="44"/>
      <c r="C731" s="44"/>
      <c r="D731" s="44"/>
      <c r="E731" s="44"/>
      <c r="F731" s="44"/>
      <c r="G731" s="44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4"/>
      <c r="B732" s="44"/>
      <c r="C732" s="44"/>
      <c r="D732" s="44"/>
      <c r="E732" s="44"/>
      <c r="F732" s="44"/>
      <c r="G732" s="44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4"/>
      <c r="B733" s="44"/>
      <c r="C733" s="44"/>
      <c r="D733" s="44"/>
      <c r="E733" s="44"/>
      <c r="F733" s="44"/>
      <c r="G733" s="44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4"/>
      <c r="B734" s="44"/>
      <c r="C734" s="44"/>
      <c r="D734" s="44"/>
      <c r="E734" s="44"/>
      <c r="F734" s="44"/>
      <c r="G734" s="44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4"/>
      <c r="B735" s="44"/>
      <c r="C735" s="44"/>
      <c r="D735" s="44"/>
      <c r="E735" s="44"/>
      <c r="F735" s="44"/>
      <c r="G735" s="44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4"/>
      <c r="B736" s="44"/>
      <c r="C736" s="44"/>
      <c r="D736" s="44"/>
      <c r="E736" s="44"/>
      <c r="F736" s="44"/>
      <c r="G736" s="44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4"/>
      <c r="B737" s="44"/>
      <c r="C737" s="44"/>
      <c r="D737" s="44"/>
      <c r="E737" s="44"/>
      <c r="F737" s="44"/>
      <c r="G737" s="44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4"/>
      <c r="B738" s="44"/>
      <c r="C738" s="44"/>
      <c r="D738" s="44"/>
      <c r="E738" s="44"/>
      <c r="F738" s="44"/>
      <c r="G738" s="44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4"/>
      <c r="B739" s="44"/>
      <c r="C739" s="44"/>
      <c r="D739" s="44"/>
      <c r="E739" s="44"/>
      <c r="F739" s="44"/>
      <c r="G739" s="44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4"/>
      <c r="B740" s="44"/>
      <c r="C740" s="44"/>
      <c r="D740" s="44"/>
      <c r="E740" s="44"/>
      <c r="F740" s="44"/>
      <c r="G740" s="44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4"/>
      <c r="B741" s="44"/>
      <c r="C741" s="44"/>
      <c r="D741" s="44"/>
      <c r="E741" s="44"/>
      <c r="F741" s="44"/>
      <c r="G741" s="44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4"/>
      <c r="B742" s="44"/>
      <c r="C742" s="44"/>
      <c r="D742" s="44"/>
      <c r="E742" s="44"/>
      <c r="F742" s="44"/>
      <c r="G742" s="44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4"/>
      <c r="B743" s="44"/>
      <c r="C743" s="44"/>
      <c r="D743" s="44"/>
      <c r="E743" s="44"/>
      <c r="F743" s="44"/>
      <c r="G743" s="44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4"/>
      <c r="B744" s="44"/>
      <c r="C744" s="44"/>
      <c r="D744" s="44"/>
      <c r="E744" s="44"/>
      <c r="F744" s="44"/>
      <c r="G744" s="44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4"/>
      <c r="B745" s="44"/>
      <c r="C745" s="44"/>
      <c r="D745" s="44"/>
      <c r="E745" s="44"/>
      <c r="F745" s="44"/>
      <c r="G745" s="44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4"/>
      <c r="B746" s="44"/>
      <c r="C746" s="44"/>
      <c r="D746" s="44"/>
      <c r="E746" s="44"/>
      <c r="F746" s="44"/>
      <c r="G746" s="44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4"/>
      <c r="B747" s="44"/>
      <c r="C747" s="44"/>
      <c r="D747" s="44"/>
      <c r="E747" s="44"/>
      <c r="F747" s="44"/>
      <c r="G747" s="44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4"/>
      <c r="B748" s="44"/>
      <c r="C748" s="44"/>
      <c r="D748" s="44"/>
      <c r="E748" s="44"/>
      <c r="F748" s="44"/>
      <c r="G748" s="44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4"/>
      <c r="B749" s="44"/>
      <c r="C749" s="44"/>
      <c r="D749" s="44"/>
      <c r="E749" s="44"/>
      <c r="F749" s="44"/>
      <c r="G749" s="44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4"/>
      <c r="B750" s="44"/>
      <c r="C750" s="44"/>
      <c r="D750" s="44"/>
      <c r="E750" s="44"/>
      <c r="F750" s="44"/>
      <c r="G750" s="44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4"/>
      <c r="B751" s="44"/>
      <c r="C751" s="44"/>
      <c r="D751" s="44"/>
      <c r="E751" s="44"/>
      <c r="F751" s="44"/>
      <c r="G751" s="44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4"/>
      <c r="B752" s="44"/>
      <c r="C752" s="44"/>
      <c r="D752" s="44"/>
      <c r="E752" s="44"/>
      <c r="F752" s="44"/>
      <c r="G752" s="44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4"/>
      <c r="B753" s="44"/>
      <c r="C753" s="44"/>
      <c r="D753" s="44"/>
      <c r="E753" s="44"/>
      <c r="F753" s="44"/>
      <c r="G753" s="44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4"/>
      <c r="B754" s="44"/>
      <c r="C754" s="44"/>
      <c r="D754" s="44"/>
      <c r="E754" s="44"/>
      <c r="F754" s="44"/>
      <c r="G754" s="44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4"/>
      <c r="B755" s="44"/>
      <c r="C755" s="44"/>
      <c r="D755" s="44"/>
      <c r="E755" s="44"/>
      <c r="F755" s="44"/>
      <c r="G755" s="44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4"/>
      <c r="B756" s="44"/>
      <c r="C756" s="44"/>
      <c r="D756" s="44"/>
      <c r="E756" s="44"/>
      <c r="F756" s="44"/>
      <c r="G756" s="44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4"/>
      <c r="B757" s="44"/>
      <c r="C757" s="44"/>
      <c r="D757" s="44"/>
      <c r="E757" s="44"/>
      <c r="F757" s="44"/>
      <c r="G757" s="44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4"/>
      <c r="B758" s="44"/>
      <c r="C758" s="44"/>
      <c r="D758" s="44"/>
      <c r="E758" s="44"/>
      <c r="F758" s="44"/>
      <c r="G758" s="44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4"/>
      <c r="B759" s="44"/>
      <c r="C759" s="44"/>
      <c r="D759" s="44"/>
      <c r="E759" s="44"/>
      <c r="F759" s="44"/>
      <c r="G759" s="44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4"/>
      <c r="B760" s="44"/>
      <c r="C760" s="44"/>
      <c r="D760" s="44"/>
      <c r="E760" s="44"/>
      <c r="F760" s="44"/>
      <c r="G760" s="44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4"/>
      <c r="B761" s="44"/>
      <c r="C761" s="44"/>
      <c r="D761" s="44"/>
      <c r="E761" s="44"/>
      <c r="F761" s="44"/>
      <c r="G761" s="44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4"/>
      <c r="B762" s="44"/>
      <c r="C762" s="44"/>
      <c r="D762" s="44"/>
      <c r="E762" s="44"/>
      <c r="F762" s="44"/>
      <c r="G762" s="44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4"/>
      <c r="B763" s="44"/>
      <c r="C763" s="44"/>
      <c r="D763" s="44"/>
      <c r="E763" s="44"/>
      <c r="F763" s="44"/>
      <c r="G763" s="44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4"/>
      <c r="B764" s="44"/>
      <c r="C764" s="44"/>
      <c r="D764" s="44"/>
      <c r="E764" s="44"/>
      <c r="F764" s="44"/>
      <c r="G764" s="44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4"/>
      <c r="B765" s="44"/>
      <c r="C765" s="44"/>
      <c r="D765" s="44"/>
      <c r="E765" s="44"/>
      <c r="F765" s="44"/>
      <c r="G765" s="44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4"/>
      <c r="B766" s="44"/>
      <c r="C766" s="44"/>
      <c r="D766" s="44"/>
      <c r="E766" s="44"/>
      <c r="F766" s="44"/>
      <c r="G766" s="44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4"/>
      <c r="B767" s="44"/>
      <c r="C767" s="44"/>
      <c r="D767" s="44"/>
      <c r="E767" s="44"/>
      <c r="F767" s="44"/>
      <c r="G767" s="44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4"/>
      <c r="B768" s="44"/>
      <c r="C768" s="44"/>
      <c r="D768" s="44"/>
      <c r="E768" s="44"/>
      <c r="F768" s="44"/>
      <c r="G768" s="44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4"/>
      <c r="B769" s="44"/>
      <c r="C769" s="44"/>
      <c r="D769" s="44"/>
      <c r="E769" s="44"/>
      <c r="F769" s="44"/>
      <c r="G769" s="44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4"/>
      <c r="B770" s="44"/>
      <c r="C770" s="44"/>
      <c r="D770" s="44"/>
      <c r="E770" s="44"/>
      <c r="F770" s="44"/>
      <c r="G770" s="44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4"/>
      <c r="B771" s="44"/>
      <c r="C771" s="44"/>
      <c r="D771" s="44"/>
      <c r="E771" s="44"/>
      <c r="F771" s="44"/>
      <c r="G771" s="44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4"/>
      <c r="B772" s="44"/>
      <c r="C772" s="44"/>
      <c r="D772" s="44"/>
      <c r="E772" s="44"/>
      <c r="F772" s="44"/>
      <c r="G772" s="44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4"/>
      <c r="B773" s="44"/>
      <c r="C773" s="44"/>
      <c r="D773" s="44"/>
      <c r="E773" s="44"/>
      <c r="F773" s="44"/>
      <c r="G773" s="44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4"/>
      <c r="B774" s="44"/>
      <c r="C774" s="44"/>
      <c r="D774" s="44"/>
      <c r="E774" s="44"/>
      <c r="F774" s="44"/>
      <c r="G774" s="44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4"/>
      <c r="B775" s="44"/>
      <c r="C775" s="44"/>
      <c r="D775" s="44"/>
      <c r="E775" s="44"/>
      <c r="F775" s="44"/>
      <c r="G775" s="44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4"/>
      <c r="B776" s="44"/>
      <c r="C776" s="44"/>
      <c r="D776" s="44"/>
      <c r="E776" s="44"/>
      <c r="F776" s="44"/>
      <c r="G776" s="44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4"/>
      <c r="B777" s="44"/>
      <c r="C777" s="44"/>
      <c r="D777" s="44"/>
      <c r="E777" s="44"/>
      <c r="F777" s="44"/>
      <c r="G777" s="44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4"/>
      <c r="B778" s="44"/>
      <c r="C778" s="44"/>
      <c r="D778" s="44"/>
      <c r="E778" s="44"/>
      <c r="F778" s="44"/>
      <c r="G778" s="44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4"/>
      <c r="B779" s="44"/>
      <c r="C779" s="44"/>
      <c r="D779" s="44"/>
      <c r="E779" s="44"/>
      <c r="F779" s="44"/>
      <c r="G779" s="44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4"/>
      <c r="B780" s="44"/>
      <c r="C780" s="44"/>
      <c r="D780" s="44"/>
      <c r="E780" s="44"/>
      <c r="F780" s="44"/>
      <c r="G780" s="44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4"/>
      <c r="B781" s="44"/>
      <c r="C781" s="44"/>
      <c r="D781" s="44"/>
      <c r="E781" s="44"/>
      <c r="F781" s="44"/>
      <c r="G781" s="44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4"/>
      <c r="B782" s="44"/>
      <c r="C782" s="44"/>
      <c r="D782" s="44"/>
      <c r="E782" s="44"/>
      <c r="F782" s="44"/>
      <c r="G782" s="44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4"/>
      <c r="B783" s="44"/>
      <c r="C783" s="44"/>
      <c r="D783" s="44"/>
      <c r="E783" s="44"/>
      <c r="F783" s="44"/>
      <c r="G783" s="44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4"/>
      <c r="B784" s="44"/>
      <c r="C784" s="44"/>
      <c r="D784" s="44"/>
      <c r="E784" s="44"/>
      <c r="F784" s="44"/>
      <c r="G784" s="44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4"/>
      <c r="B785" s="44"/>
      <c r="C785" s="44"/>
      <c r="D785" s="44"/>
      <c r="E785" s="44"/>
      <c r="F785" s="44"/>
      <c r="G785" s="44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4"/>
      <c r="B786" s="44"/>
      <c r="C786" s="44"/>
      <c r="D786" s="44"/>
      <c r="E786" s="44"/>
      <c r="F786" s="44"/>
      <c r="G786" s="44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4"/>
      <c r="B787" s="44"/>
      <c r="C787" s="44"/>
      <c r="D787" s="44"/>
      <c r="E787" s="44"/>
      <c r="F787" s="44"/>
      <c r="G787" s="44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4"/>
      <c r="B788" s="44"/>
      <c r="C788" s="44"/>
      <c r="D788" s="44"/>
      <c r="E788" s="44"/>
      <c r="F788" s="44"/>
      <c r="G788" s="44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4"/>
      <c r="B789" s="44"/>
      <c r="C789" s="44"/>
      <c r="D789" s="44"/>
      <c r="E789" s="44"/>
      <c r="F789" s="44"/>
      <c r="G789" s="44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4"/>
      <c r="B790" s="44"/>
      <c r="C790" s="44"/>
      <c r="D790" s="44"/>
      <c r="E790" s="44"/>
      <c r="F790" s="44"/>
      <c r="G790" s="44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4"/>
      <c r="B791" s="44"/>
      <c r="C791" s="44"/>
      <c r="D791" s="44"/>
      <c r="E791" s="44"/>
      <c r="F791" s="44"/>
      <c r="G791" s="44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4"/>
      <c r="B792" s="44"/>
      <c r="C792" s="44"/>
      <c r="D792" s="44"/>
      <c r="E792" s="44"/>
      <c r="F792" s="44"/>
      <c r="G792" s="44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4"/>
      <c r="B793" s="44"/>
      <c r="C793" s="44"/>
      <c r="D793" s="44"/>
      <c r="E793" s="44"/>
      <c r="F793" s="44"/>
      <c r="G793" s="44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4"/>
      <c r="B794" s="44"/>
      <c r="C794" s="44"/>
      <c r="D794" s="44"/>
      <c r="E794" s="44"/>
      <c r="F794" s="44"/>
      <c r="G794" s="44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4"/>
      <c r="B795" s="44"/>
      <c r="C795" s="44"/>
      <c r="D795" s="44"/>
      <c r="E795" s="44"/>
      <c r="F795" s="44"/>
      <c r="G795" s="44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4"/>
      <c r="B796" s="44"/>
      <c r="C796" s="44"/>
      <c r="D796" s="44"/>
      <c r="E796" s="44"/>
      <c r="F796" s="44"/>
      <c r="G796" s="44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4"/>
      <c r="B797" s="44"/>
      <c r="C797" s="44"/>
      <c r="D797" s="44"/>
      <c r="E797" s="44"/>
      <c r="F797" s="44"/>
      <c r="G797" s="44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4"/>
      <c r="B798" s="44"/>
      <c r="C798" s="44"/>
      <c r="D798" s="44"/>
      <c r="E798" s="44"/>
      <c r="F798" s="44"/>
      <c r="G798" s="44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4"/>
      <c r="B799" s="44"/>
      <c r="C799" s="44"/>
      <c r="D799" s="44"/>
      <c r="E799" s="44"/>
      <c r="F799" s="44"/>
      <c r="G799" s="44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4"/>
      <c r="B800" s="44"/>
      <c r="C800" s="44"/>
      <c r="D800" s="44"/>
      <c r="E800" s="44"/>
      <c r="F800" s="44"/>
      <c r="G800" s="44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4"/>
      <c r="B801" s="44"/>
      <c r="C801" s="44"/>
      <c r="D801" s="44"/>
      <c r="E801" s="44"/>
      <c r="F801" s="44"/>
      <c r="G801" s="44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4"/>
      <c r="B802" s="44"/>
      <c r="C802" s="44"/>
      <c r="D802" s="44"/>
      <c r="E802" s="44"/>
      <c r="F802" s="44"/>
      <c r="G802" s="44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4"/>
      <c r="B803" s="44"/>
      <c r="C803" s="44"/>
      <c r="D803" s="44"/>
      <c r="E803" s="44"/>
      <c r="F803" s="44"/>
      <c r="G803" s="44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4"/>
      <c r="B804" s="44"/>
      <c r="C804" s="44"/>
      <c r="D804" s="44"/>
      <c r="E804" s="44"/>
      <c r="F804" s="44"/>
      <c r="G804" s="44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4"/>
      <c r="B805" s="44"/>
      <c r="C805" s="44"/>
      <c r="D805" s="44"/>
      <c r="E805" s="44"/>
      <c r="F805" s="44"/>
      <c r="G805" s="44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4"/>
      <c r="B806" s="44"/>
      <c r="C806" s="44"/>
      <c r="D806" s="44"/>
      <c r="E806" s="44"/>
      <c r="F806" s="44"/>
      <c r="G806" s="44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4"/>
      <c r="B807" s="44"/>
      <c r="C807" s="44"/>
      <c r="D807" s="44"/>
      <c r="E807" s="44"/>
      <c r="F807" s="44"/>
      <c r="G807" s="44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4"/>
      <c r="B808" s="44"/>
      <c r="C808" s="44"/>
      <c r="D808" s="44"/>
      <c r="E808" s="44"/>
      <c r="F808" s="44"/>
      <c r="G808" s="44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4"/>
      <c r="B809" s="44"/>
      <c r="C809" s="44"/>
      <c r="D809" s="44"/>
      <c r="E809" s="44"/>
      <c r="F809" s="44"/>
      <c r="G809" s="44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4"/>
      <c r="B810" s="44"/>
      <c r="C810" s="44"/>
      <c r="D810" s="44"/>
      <c r="E810" s="44"/>
      <c r="F810" s="44"/>
      <c r="G810" s="44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4"/>
      <c r="B811" s="44"/>
      <c r="C811" s="44"/>
      <c r="D811" s="44"/>
      <c r="E811" s="44"/>
      <c r="F811" s="44"/>
      <c r="G811" s="44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4"/>
      <c r="B812" s="44"/>
      <c r="C812" s="44"/>
      <c r="D812" s="44"/>
      <c r="E812" s="44"/>
      <c r="F812" s="44"/>
      <c r="G812" s="44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4"/>
      <c r="B813" s="44"/>
      <c r="C813" s="44"/>
      <c r="D813" s="44"/>
      <c r="E813" s="44"/>
      <c r="F813" s="44"/>
      <c r="G813" s="44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4"/>
      <c r="B814" s="44"/>
      <c r="C814" s="44"/>
      <c r="D814" s="44"/>
      <c r="E814" s="44"/>
      <c r="F814" s="44"/>
      <c r="G814" s="44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4"/>
      <c r="B815" s="44"/>
      <c r="C815" s="44"/>
      <c r="D815" s="44"/>
      <c r="E815" s="44"/>
      <c r="F815" s="44"/>
      <c r="G815" s="44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4"/>
      <c r="B816" s="44"/>
      <c r="C816" s="44"/>
      <c r="D816" s="44"/>
      <c r="E816" s="44"/>
      <c r="F816" s="44"/>
      <c r="G816" s="44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4"/>
      <c r="B817" s="44"/>
      <c r="C817" s="44"/>
      <c r="D817" s="44"/>
      <c r="E817" s="44"/>
      <c r="F817" s="44"/>
      <c r="G817" s="44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4"/>
      <c r="B818" s="44"/>
      <c r="C818" s="44"/>
      <c r="D818" s="44"/>
      <c r="E818" s="44"/>
      <c r="F818" s="44"/>
      <c r="G818" s="44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4"/>
      <c r="B819" s="44"/>
      <c r="C819" s="44"/>
      <c r="D819" s="44"/>
      <c r="E819" s="44"/>
      <c r="F819" s="44"/>
      <c r="G819" s="44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4"/>
      <c r="B820" s="44"/>
      <c r="C820" s="44"/>
      <c r="D820" s="44"/>
      <c r="E820" s="44"/>
      <c r="F820" s="44"/>
      <c r="G820" s="44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4"/>
      <c r="B821" s="44"/>
      <c r="C821" s="44"/>
      <c r="D821" s="44"/>
      <c r="E821" s="44"/>
      <c r="F821" s="44"/>
      <c r="G821" s="44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4"/>
      <c r="B822" s="44"/>
      <c r="C822" s="44"/>
      <c r="D822" s="44"/>
      <c r="E822" s="44"/>
      <c r="F822" s="44"/>
      <c r="G822" s="44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4"/>
      <c r="B823" s="44"/>
      <c r="C823" s="44"/>
      <c r="D823" s="44"/>
      <c r="E823" s="44"/>
      <c r="F823" s="44"/>
      <c r="G823" s="44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4"/>
      <c r="B824" s="44"/>
      <c r="C824" s="44"/>
      <c r="D824" s="44"/>
      <c r="E824" s="44"/>
      <c r="F824" s="44"/>
      <c r="G824" s="44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4"/>
      <c r="B825" s="44"/>
      <c r="C825" s="44"/>
      <c r="D825" s="44"/>
      <c r="E825" s="44"/>
      <c r="F825" s="44"/>
      <c r="G825" s="44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4"/>
      <c r="B826" s="44"/>
      <c r="C826" s="44"/>
      <c r="D826" s="44"/>
      <c r="E826" s="44"/>
      <c r="F826" s="44"/>
      <c r="G826" s="44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4"/>
      <c r="B827" s="44"/>
      <c r="C827" s="44"/>
      <c r="D827" s="44"/>
      <c r="E827" s="44"/>
      <c r="F827" s="44"/>
      <c r="G827" s="44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4"/>
      <c r="B828" s="44"/>
      <c r="C828" s="44"/>
      <c r="D828" s="44"/>
      <c r="E828" s="44"/>
      <c r="F828" s="44"/>
      <c r="G828" s="44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4"/>
      <c r="B829" s="44"/>
      <c r="C829" s="44"/>
      <c r="D829" s="44"/>
      <c r="E829" s="44"/>
      <c r="F829" s="44"/>
      <c r="G829" s="44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4"/>
      <c r="B830" s="44"/>
      <c r="C830" s="44"/>
      <c r="D830" s="44"/>
      <c r="E830" s="44"/>
      <c r="F830" s="44"/>
      <c r="G830" s="44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4"/>
      <c r="B831" s="44"/>
      <c r="C831" s="44"/>
      <c r="D831" s="44"/>
      <c r="E831" s="44"/>
      <c r="F831" s="44"/>
      <c r="G831" s="44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4"/>
      <c r="B832" s="44"/>
      <c r="C832" s="44"/>
      <c r="D832" s="44"/>
      <c r="E832" s="44"/>
      <c r="F832" s="44"/>
      <c r="G832" s="44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4"/>
      <c r="B833" s="44"/>
      <c r="C833" s="44"/>
      <c r="D833" s="44"/>
      <c r="E833" s="44"/>
      <c r="F833" s="44"/>
      <c r="G833" s="44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4"/>
      <c r="B834" s="44"/>
      <c r="C834" s="44"/>
      <c r="D834" s="44"/>
      <c r="E834" s="44"/>
      <c r="F834" s="44"/>
      <c r="G834" s="44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4"/>
      <c r="B835" s="44"/>
      <c r="C835" s="44"/>
      <c r="D835" s="44"/>
      <c r="E835" s="44"/>
      <c r="F835" s="44"/>
      <c r="G835" s="44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4"/>
      <c r="B836" s="44"/>
      <c r="C836" s="44"/>
      <c r="D836" s="44"/>
      <c r="E836" s="44"/>
      <c r="F836" s="44"/>
      <c r="G836" s="44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4"/>
      <c r="B837" s="44"/>
      <c r="C837" s="44"/>
      <c r="D837" s="44"/>
      <c r="E837" s="44"/>
      <c r="F837" s="44"/>
      <c r="G837" s="44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4"/>
      <c r="B838" s="44"/>
      <c r="C838" s="44"/>
      <c r="D838" s="44"/>
      <c r="E838" s="44"/>
      <c r="F838" s="44"/>
      <c r="G838" s="44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4"/>
      <c r="B839" s="44"/>
      <c r="C839" s="44"/>
      <c r="D839" s="44"/>
      <c r="E839" s="44"/>
      <c r="F839" s="44"/>
      <c r="G839" s="44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4"/>
      <c r="B840" s="44"/>
      <c r="C840" s="44"/>
      <c r="D840" s="44"/>
      <c r="E840" s="44"/>
      <c r="F840" s="44"/>
      <c r="G840" s="44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4"/>
      <c r="B841" s="44"/>
      <c r="C841" s="44"/>
      <c r="D841" s="44"/>
      <c r="E841" s="44"/>
      <c r="F841" s="44"/>
      <c r="G841" s="44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4"/>
      <c r="B842" s="44"/>
      <c r="C842" s="44"/>
      <c r="D842" s="44"/>
      <c r="E842" s="44"/>
      <c r="F842" s="44"/>
      <c r="G842" s="44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4"/>
      <c r="B843" s="44"/>
      <c r="C843" s="44"/>
      <c r="D843" s="44"/>
      <c r="E843" s="44"/>
      <c r="F843" s="44"/>
      <c r="G843" s="44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4"/>
      <c r="B844" s="44"/>
      <c r="C844" s="44"/>
      <c r="D844" s="44"/>
      <c r="E844" s="44"/>
      <c r="F844" s="44"/>
      <c r="G844" s="44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4"/>
      <c r="B845" s="44"/>
      <c r="C845" s="44"/>
      <c r="D845" s="44"/>
      <c r="E845" s="44"/>
      <c r="F845" s="44"/>
      <c r="G845" s="44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4"/>
      <c r="B846" s="44"/>
      <c r="C846" s="44"/>
      <c r="D846" s="44"/>
      <c r="E846" s="44"/>
      <c r="F846" s="44"/>
      <c r="G846" s="44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4"/>
      <c r="B847" s="44"/>
      <c r="C847" s="44"/>
      <c r="D847" s="44"/>
      <c r="E847" s="44"/>
      <c r="F847" s="44"/>
      <c r="G847" s="44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4"/>
      <c r="B848" s="44"/>
      <c r="C848" s="44"/>
      <c r="D848" s="44"/>
      <c r="E848" s="44"/>
      <c r="F848" s="44"/>
      <c r="G848" s="44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4"/>
      <c r="B849" s="44"/>
      <c r="C849" s="44"/>
      <c r="D849" s="44"/>
      <c r="E849" s="44"/>
      <c r="F849" s="44"/>
      <c r="G849" s="44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4"/>
      <c r="B850" s="44"/>
      <c r="C850" s="44"/>
      <c r="D850" s="44"/>
      <c r="E850" s="44"/>
      <c r="F850" s="44"/>
      <c r="G850" s="44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4"/>
      <c r="B851" s="44"/>
      <c r="C851" s="44"/>
      <c r="D851" s="44"/>
      <c r="E851" s="44"/>
      <c r="F851" s="44"/>
      <c r="G851" s="44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4"/>
      <c r="B852" s="44"/>
      <c r="C852" s="44"/>
      <c r="D852" s="44"/>
      <c r="E852" s="44"/>
      <c r="F852" s="44"/>
      <c r="G852" s="44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4"/>
      <c r="B853" s="44"/>
      <c r="C853" s="44"/>
      <c r="D853" s="44"/>
      <c r="E853" s="44"/>
      <c r="F853" s="44"/>
      <c r="G853" s="44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4"/>
      <c r="B854" s="44"/>
      <c r="C854" s="44"/>
      <c r="D854" s="44"/>
      <c r="E854" s="44"/>
      <c r="F854" s="44"/>
      <c r="G854" s="44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4"/>
      <c r="B855" s="44"/>
      <c r="C855" s="44"/>
      <c r="D855" s="44"/>
      <c r="E855" s="44"/>
      <c r="F855" s="44"/>
      <c r="G855" s="44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4"/>
      <c r="B856" s="44"/>
      <c r="C856" s="44"/>
      <c r="D856" s="44"/>
      <c r="E856" s="44"/>
      <c r="F856" s="44"/>
      <c r="G856" s="44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4"/>
      <c r="B857" s="44"/>
      <c r="C857" s="44"/>
      <c r="D857" s="44"/>
      <c r="E857" s="44"/>
      <c r="F857" s="44"/>
      <c r="G857" s="44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4"/>
      <c r="B858" s="44"/>
      <c r="C858" s="44"/>
      <c r="D858" s="44"/>
      <c r="E858" s="44"/>
      <c r="F858" s="44"/>
      <c r="G858" s="44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4"/>
      <c r="B859" s="44"/>
      <c r="C859" s="44"/>
      <c r="D859" s="44"/>
      <c r="E859" s="44"/>
      <c r="F859" s="44"/>
      <c r="G859" s="44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4"/>
      <c r="B860" s="44"/>
      <c r="C860" s="44"/>
      <c r="D860" s="44"/>
      <c r="E860" s="44"/>
      <c r="F860" s="44"/>
      <c r="G860" s="44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4"/>
      <c r="B861" s="44"/>
      <c r="C861" s="44"/>
      <c r="D861" s="44"/>
      <c r="E861" s="44"/>
      <c r="F861" s="44"/>
      <c r="G861" s="44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4"/>
      <c r="B862" s="44"/>
      <c r="C862" s="44"/>
      <c r="D862" s="44"/>
      <c r="E862" s="44"/>
      <c r="F862" s="44"/>
      <c r="G862" s="44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4"/>
      <c r="B863" s="44"/>
      <c r="C863" s="44"/>
      <c r="D863" s="44"/>
      <c r="E863" s="44"/>
      <c r="F863" s="44"/>
      <c r="G863" s="44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4"/>
      <c r="B864" s="44"/>
      <c r="C864" s="44"/>
      <c r="D864" s="44"/>
      <c r="E864" s="44"/>
      <c r="F864" s="44"/>
      <c r="G864" s="44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4"/>
      <c r="B865" s="44"/>
      <c r="C865" s="44"/>
      <c r="D865" s="44"/>
      <c r="E865" s="44"/>
      <c r="F865" s="44"/>
      <c r="G865" s="44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4"/>
      <c r="B866" s="44"/>
      <c r="C866" s="44"/>
      <c r="D866" s="44"/>
      <c r="E866" s="44"/>
      <c r="F866" s="44"/>
      <c r="G866" s="44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4"/>
      <c r="B867" s="44"/>
      <c r="C867" s="44"/>
      <c r="D867" s="44"/>
      <c r="E867" s="44"/>
      <c r="F867" s="44"/>
      <c r="G867" s="44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4"/>
      <c r="B868" s="44"/>
      <c r="C868" s="44"/>
      <c r="D868" s="44"/>
      <c r="E868" s="44"/>
      <c r="F868" s="44"/>
      <c r="G868" s="44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4"/>
      <c r="B869" s="44"/>
      <c r="C869" s="44"/>
      <c r="D869" s="44"/>
      <c r="E869" s="44"/>
      <c r="F869" s="44"/>
      <c r="G869" s="44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4"/>
      <c r="B870" s="44"/>
      <c r="C870" s="44"/>
      <c r="D870" s="44"/>
      <c r="E870" s="44"/>
      <c r="F870" s="44"/>
      <c r="G870" s="44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4"/>
      <c r="B871" s="44"/>
      <c r="C871" s="44"/>
      <c r="D871" s="44"/>
      <c r="E871" s="44"/>
      <c r="F871" s="44"/>
      <c r="G871" s="44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4"/>
      <c r="B872" s="44"/>
      <c r="C872" s="44"/>
      <c r="D872" s="44"/>
      <c r="E872" s="44"/>
      <c r="F872" s="44"/>
      <c r="G872" s="44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4"/>
      <c r="B873" s="44"/>
      <c r="C873" s="44"/>
      <c r="D873" s="44"/>
      <c r="E873" s="44"/>
      <c r="F873" s="44"/>
      <c r="G873" s="44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4"/>
      <c r="B874" s="44"/>
      <c r="C874" s="44"/>
      <c r="D874" s="44"/>
      <c r="E874" s="44"/>
      <c r="F874" s="44"/>
      <c r="G874" s="44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4"/>
      <c r="B875" s="44"/>
      <c r="C875" s="44"/>
      <c r="D875" s="44"/>
      <c r="E875" s="44"/>
      <c r="F875" s="44"/>
      <c r="G875" s="44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4"/>
      <c r="B876" s="44"/>
      <c r="C876" s="44"/>
      <c r="D876" s="44"/>
      <c r="E876" s="44"/>
      <c r="F876" s="44"/>
      <c r="G876" s="44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4"/>
      <c r="B877" s="44"/>
      <c r="C877" s="44"/>
      <c r="D877" s="44"/>
      <c r="E877" s="44"/>
      <c r="F877" s="44"/>
      <c r="G877" s="44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4"/>
      <c r="B878" s="44"/>
      <c r="C878" s="44"/>
      <c r="D878" s="44"/>
      <c r="E878" s="44"/>
      <c r="F878" s="44"/>
      <c r="G878" s="44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4"/>
      <c r="B879" s="44"/>
      <c r="C879" s="44"/>
      <c r="D879" s="44"/>
      <c r="E879" s="44"/>
      <c r="F879" s="44"/>
      <c r="G879" s="44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4"/>
      <c r="B880" s="44"/>
      <c r="C880" s="44"/>
      <c r="D880" s="44"/>
      <c r="E880" s="44"/>
      <c r="F880" s="44"/>
      <c r="G880" s="44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4"/>
      <c r="B881" s="44"/>
      <c r="C881" s="44"/>
      <c r="D881" s="44"/>
      <c r="E881" s="44"/>
      <c r="F881" s="44"/>
      <c r="G881" s="44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4"/>
      <c r="B882" s="44"/>
      <c r="C882" s="44"/>
      <c r="D882" s="44"/>
      <c r="E882" s="44"/>
      <c r="F882" s="44"/>
      <c r="G882" s="44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4"/>
      <c r="B883" s="44"/>
      <c r="C883" s="44"/>
      <c r="D883" s="44"/>
      <c r="E883" s="44"/>
      <c r="F883" s="44"/>
      <c r="G883" s="44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4"/>
      <c r="B884" s="44"/>
      <c r="C884" s="44"/>
      <c r="D884" s="44"/>
      <c r="E884" s="44"/>
      <c r="F884" s="44"/>
      <c r="G884" s="44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4"/>
      <c r="B885" s="44"/>
      <c r="C885" s="44"/>
      <c r="D885" s="44"/>
      <c r="E885" s="44"/>
      <c r="F885" s="44"/>
      <c r="G885" s="44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4"/>
      <c r="B886" s="44"/>
      <c r="C886" s="44"/>
      <c r="D886" s="44"/>
      <c r="E886" s="44"/>
      <c r="F886" s="44"/>
      <c r="G886" s="44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4"/>
      <c r="B887" s="44"/>
      <c r="C887" s="44"/>
      <c r="D887" s="44"/>
      <c r="E887" s="44"/>
      <c r="F887" s="44"/>
      <c r="G887" s="44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4"/>
      <c r="B888" s="44"/>
      <c r="C888" s="44"/>
      <c r="D888" s="44"/>
      <c r="E888" s="44"/>
      <c r="F888" s="44"/>
      <c r="G888" s="44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4"/>
      <c r="B889" s="44"/>
      <c r="C889" s="44"/>
      <c r="D889" s="44"/>
      <c r="E889" s="44"/>
      <c r="F889" s="44"/>
      <c r="G889" s="44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4"/>
      <c r="B890" s="44"/>
      <c r="C890" s="44"/>
      <c r="D890" s="44"/>
      <c r="E890" s="44"/>
      <c r="F890" s="44"/>
      <c r="G890" s="44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4"/>
      <c r="B891" s="44"/>
      <c r="C891" s="44"/>
      <c r="D891" s="44"/>
      <c r="E891" s="44"/>
      <c r="F891" s="44"/>
      <c r="G891" s="44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4"/>
      <c r="B892" s="44"/>
      <c r="C892" s="44"/>
      <c r="D892" s="44"/>
      <c r="E892" s="44"/>
      <c r="F892" s="44"/>
      <c r="G892" s="44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4"/>
      <c r="B893" s="44"/>
      <c r="C893" s="44"/>
      <c r="D893" s="44"/>
      <c r="E893" s="44"/>
      <c r="F893" s="44"/>
      <c r="G893" s="44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4"/>
      <c r="B894" s="44"/>
      <c r="C894" s="44"/>
      <c r="D894" s="44"/>
      <c r="E894" s="44"/>
      <c r="F894" s="44"/>
      <c r="G894" s="44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4"/>
      <c r="B895" s="44"/>
      <c r="C895" s="44"/>
      <c r="D895" s="44"/>
      <c r="E895" s="44"/>
      <c r="F895" s="44"/>
      <c r="G895" s="44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4"/>
      <c r="B896" s="44"/>
      <c r="C896" s="44"/>
      <c r="D896" s="44"/>
      <c r="E896" s="44"/>
      <c r="F896" s="44"/>
      <c r="G896" s="44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4"/>
      <c r="B897" s="44"/>
      <c r="C897" s="44"/>
      <c r="D897" s="44"/>
      <c r="E897" s="44"/>
      <c r="F897" s="44"/>
      <c r="G897" s="44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4"/>
      <c r="B898" s="44"/>
      <c r="C898" s="44"/>
      <c r="D898" s="44"/>
      <c r="E898" s="44"/>
      <c r="F898" s="44"/>
      <c r="G898" s="44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4"/>
      <c r="B899" s="44"/>
      <c r="C899" s="44"/>
      <c r="D899" s="44"/>
      <c r="E899" s="44"/>
      <c r="F899" s="44"/>
      <c r="G899" s="44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4"/>
      <c r="B900" s="44"/>
      <c r="C900" s="44"/>
      <c r="D900" s="44"/>
      <c r="E900" s="44"/>
      <c r="F900" s="44"/>
      <c r="G900" s="44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4"/>
      <c r="B901" s="44"/>
      <c r="C901" s="44"/>
      <c r="D901" s="44"/>
      <c r="E901" s="44"/>
      <c r="F901" s="44"/>
      <c r="G901" s="44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4"/>
      <c r="B902" s="44"/>
      <c r="C902" s="44"/>
      <c r="D902" s="44"/>
      <c r="E902" s="44"/>
      <c r="F902" s="44"/>
      <c r="G902" s="44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4"/>
      <c r="B903" s="44"/>
      <c r="C903" s="44"/>
      <c r="D903" s="44"/>
      <c r="E903" s="44"/>
      <c r="F903" s="44"/>
      <c r="G903" s="44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4"/>
      <c r="B904" s="44"/>
      <c r="C904" s="44"/>
      <c r="D904" s="44"/>
      <c r="E904" s="44"/>
      <c r="F904" s="44"/>
      <c r="G904" s="44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4"/>
      <c r="B905" s="44"/>
      <c r="C905" s="44"/>
      <c r="D905" s="44"/>
      <c r="E905" s="44"/>
      <c r="F905" s="44"/>
      <c r="G905" s="44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4"/>
      <c r="B906" s="44"/>
      <c r="C906" s="44"/>
      <c r="D906" s="44"/>
      <c r="E906" s="44"/>
      <c r="F906" s="44"/>
      <c r="G906" s="44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4"/>
      <c r="B907" s="44"/>
      <c r="C907" s="44"/>
      <c r="D907" s="44"/>
      <c r="E907" s="44"/>
      <c r="F907" s="44"/>
      <c r="G907" s="44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4"/>
      <c r="B908" s="44"/>
      <c r="C908" s="44"/>
      <c r="D908" s="44"/>
      <c r="E908" s="44"/>
      <c r="F908" s="44"/>
      <c r="G908" s="44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4"/>
      <c r="B909" s="44"/>
      <c r="C909" s="44"/>
      <c r="D909" s="44"/>
      <c r="E909" s="44"/>
      <c r="F909" s="44"/>
      <c r="G909" s="44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4"/>
      <c r="B910" s="44"/>
      <c r="C910" s="44"/>
      <c r="D910" s="44"/>
      <c r="E910" s="44"/>
      <c r="F910" s="44"/>
      <c r="G910" s="44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4"/>
      <c r="B911" s="44"/>
      <c r="C911" s="44"/>
      <c r="D911" s="44"/>
      <c r="E911" s="44"/>
      <c r="F911" s="44"/>
      <c r="G911" s="44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4"/>
      <c r="B912" s="44"/>
      <c r="C912" s="44"/>
      <c r="D912" s="44"/>
      <c r="E912" s="44"/>
      <c r="F912" s="44"/>
      <c r="G912" s="44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4"/>
      <c r="B913" s="44"/>
      <c r="C913" s="44"/>
      <c r="D913" s="44"/>
      <c r="E913" s="44"/>
      <c r="F913" s="44"/>
      <c r="G913" s="44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4"/>
      <c r="B914" s="44"/>
      <c r="C914" s="44"/>
      <c r="D914" s="44"/>
      <c r="E914" s="44"/>
      <c r="F914" s="44"/>
      <c r="G914" s="44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4"/>
      <c r="B915" s="44"/>
      <c r="C915" s="44"/>
      <c r="D915" s="44"/>
      <c r="E915" s="44"/>
      <c r="F915" s="44"/>
      <c r="G915" s="44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4"/>
      <c r="B916" s="44"/>
      <c r="C916" s="44"/>
      <c r="D916" s="44"/>
      <c r="E916" s="44"/>
      <c r="F916" s="44"/>
      <c r="G916" s="44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4"/>
      <c r="B917" s="44"/>
      <c r="C917" s="44"/>
      <c r="D917" s="44"/>
      <c r="E917" s="44"/>
      <c r="F917" s="44"/>
      <c r="G917" s="44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4"/>
      <c r="B918" s="44"/>
      <c r="C918" s="44"/>
      <c r="D918" s="44"/>
      <c r="E918" s="44"/>
      <c r="F918" s="44"/>
      <c r="G918" s="44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4"/>
      <c r="B919" s="44"/>
      <c r="C919" s="44"/>
      <c r="D919" s="44"/>
      <c r="E919" s="44"/>
      <c r="F919" s="44"/>
      <c r="G919" s="44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4"/>
      <c r="B920" s="44"/>
      <c r="C920" s="44"/>
      <c r="D920" s="44"/>
      <c r="E920" s="44"/>
      <c r="F920" s="44"/>
      <c r="G920" s="44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4"/>
      <c r="B921" s="44"/>
      <c r="C921" s="44"/>
      <c r="D921" s="44"/>
      <c r="E921" s="44"/>
      <c r="F921" s="44"/>
      <c r="G921" s="44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4"/>
      <c r="B922" s="44"/>
      <c r="C922" s="44"/>
      <c r="D922" s="44"/>
      <c r="E922" s="44"/>
      <c r="F922" s="44"/>
      <c r="G922" s="44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4"/>
      <c r="B923" s="44"/>
      <c r="C923" s="44"/>
      <c r="D923" s="44"/>
      <c r="E923" s="44"/>
      <c r="F923" s="44"/>
      <c r="G923" s="44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4"/>
      <c r="B924" s="44"/>
      <c r="C924" s="44"/>
      <c r="D924" s="44"/>
      <c r="E924" s="44"/>
      <c r="F924" s="44"/>
      <c r="G924" s="44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4"/>
      <c r="B925" s="44"/>
      <c r="C925" s="44"/>
      <c r="D925" s="44"/>
      <c r="E925" s="44"/>
      <c r="F925" s="44"/>
      <c r="G925" s="44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4"/>
      <c r="B926" s="44"/>
      <c r="C926" s="44"/>
      <c r="D926" s="44"/>
      <c r="E926" s="44"/>
      <c r="F926" s="44"/>
      <c r="G926" s="44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4"/>
      <c r="B927" s="44"/>
      <c r="C927" s="44"/>
      <c r="D927" s="44"/>
      <c r="E927" s="44"/>
      <c r="F927" s="44"/>
      <c r="G927" s="44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4"/>
      <c r="B928" s="44"/>
      <c r="C928" s="44"/>
      <c r="D928" s="44"/>
      <c r="E928" s="44"/>
      <c r="F928" s="44"/>
      <c r="G928" s="44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4"/>
      <c r="B929" s="44"/>
      <c r="C929" s="44"/>
      <c r="D929" s="44"/>
      <c r="E929" s="44"/>
      <c r="F929" s="44"/>
      <c r="G929" s="44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4"/>
      <c r="B930" s="44"/>
      <c r="C930" s="44"/>
      <c r="D930" s="44"/>
      <c r="E930" s="44"/>
      <c r="F930" s="44"/>
      <c r="G930" s="44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4"/>
      <c r="B931" s="44"/>
      <c r="C931" s="44"/>
      <c r="D931" s="44"/>
      <c r="E931" s="44"/>
      <c r="F931" s="44"/>
      <c r="G931" s="44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4"/>
      <c r="B932" s="44"/>
      <c r="C932" s="44"/>
      <c r="D932" s="44"/>
      <c r="E932" s="44"/>
      <c r="F932" s="44"/>
      <c r="G932" s="44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4"/>
      <c r="B933" s="44"/>
      <c r="C933" s="44"/>
      <c r="D933" s="44"/>
      <c r="E933" s="44"/>
      <c r="F933" s="44"/>
      <c r="G933" s="44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4"/>
      <c r="B934" s="44"/>
      <c r="C934" s="44"/>
      <c r="D934" s="44"/>
      <c r="E934" s="44"/>
      <c r="F934" s="44"/>
      <c r="G934" s="44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4"/>
      <c r="B935" s="44"/>
      <c r="C935" s="44"/>
      <c r="D935" s="44"/>
      <c r="E935" s="44"/>
      <c r="F935" s="44"/>
      <c r="G935" s="44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4"/>
      <c r="B936" s="44"/>
      <c r="C936" s="44"/>
      <c r="D936" s="44"/>
      <c r="E936" s="44"/>
      <c r="F936" s="44"/>
      <c r="G936" s="44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4"/>
      <c r="B937" s="44"/>
      <c r="C937" s="44"/>
      <c r="D937" s="44"/>
      <c r="E937" s="44"/>
      <c r="F937" s="44"/>
      <c r="G937" s="44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4"/>
      <c r="B938" s="44"/>
      <c r="C938" s="44"/>
      <c r="D938" s="44"/>
      <c r="E938" s="44"/>
      <c r="F938" s="44"/>
      <c r="G938" s="44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4"/>
      <c r="B939" s="44"/>
      <c r="C939" s="44"/>
      <c r="D939" s="44"/>
      <c r="E939" s="44"/>
      <c r="F939" s="44"/>
      <c r="G939" s="44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4"/>
      <c r="B940" s="44"/>
      <c r="C940" s="44"/>
      <c r="D940" s="44"/>
      <c r="E940" s="44"/>
      <c r="F940" s="44"/>
      <c r="G940" s="44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4"/>
      <c r="B941" s="44"/>
      <c r="C941" s="44"/>
      <c r="D941" s="44"/>
      <c r="E941" s="44"/>
      <c r="F941" s="44"/>
      <c r="G941" s="44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4"/>
      <c r="B942" s="44"/>
      <c r="C942" s="44"/>
      <c r="D942" s="44"/>
      <c r="E942" s="44"/>
      <c r="F942" s="44"/>
      <c r="G942" s="44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4"/>
      <c r="B943" s="44"/>
      <c r="C943" s="44"/>
      <c r="D943" s="44"/>
      <c r="E943" s="44"/>
      <c r="F943" s="44"/>
      <c r="G943" s="44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4"/>
      <c r="B944" s="44"/>
      <c r="C944" s="44"/>
      <c r="D944" s="44"/>
      <c r="E944" s="44"/>
      <c r="F944" s="44"/>
      <c r="G944" s="44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4"/>
      <c r="B945" s="44"/>
      <c r="C945" s="44"/>
      <c r="D945" s="44"/>
      <c r="E945" s="44"/>
      <c r="F945" s="44"/>
      <c r="G945" s="44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4"/>
      <c r="B946" s="44"/>
      <c r="C946" s="44"/>
      <c r="D946" s="44"/>
      <c r="E946" s="44"/>
      <c r="F946" s="44"/>
      <c r="G946" s="44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4"/>
      <c r="B947" s="44"/>
      <c r="C947" s="44"/>
      <c r="D947" s="44"/>
      <c r="E947" s="44"/>
      <c r="F947" s="44"/>
      <c r="G947" s="44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4"/>
      <c r="B948" s="44"/>
      <c r="C948" s="44"/>
      <c r="D948" s="44"/>
      <c r="E948" s="44"/>
      <c r="F948" s="44"/>
      <c r="G948" s="44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4"/>
      <c r="B949" s="44"/>
      <c r="C949" s="44"/>
      <c r="D949" s="44"/>
      <c r="E949" s="44"/>
      <c r="F949" s="44"/>
      <c r="G949" s="44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4"/>
      <c r="B950" s="44"/>
      <c r="C950" s="44"/>
      <c r="D950" s="44"/>
      <c r="E950" s="44"/>
      <c r="F950" s="44"/>
      <c r="G950" s="44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4"/>
      <c r="B951" s="44"/>
      <c r="C951" s="44"/>
      <c r="D951" s="44"/>
      <c r="E951" s="44"/>
      <c r="F951" s="44"/>
      <c r="G951" s="44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4"/>
      <c r="B952" s="44"/>
      <c r="C952" s="44"/>
      <c r="D952" s="44"/>
      <c r="E952" s="44"/>
      <c r="F952" s="44"/>
      <c r="G952" s="44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4"/>
      <c r="B953" s="44"/>
      <c r="C953" s="44"/>
      <c r="D953" s="44"/>
      <c r="E953" s="44"/>
      <c r="F953" s="44"/>
      <c r="G953" s="44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4"/>
      <c r="B954" s="44"/>
      <c r="C954" s="44"/>
      <c r="D954" s="44"/>
      <c r="E954" s="44"/>
      <c r="F954" s="44"/>
      <c r="G954" s="44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4"/>
      <c r="B955" s="44"/>
      <c r="C955" s="44"/>
      <c r="D955" s="44"/>
      <c r="E955" s="44"/>
      <c r="F955" s="44"/>
      <c r="G955" s="44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4"/>
      <c r="B956" s="44"/>
      <c r="C956" s="44"/>
      <c r="D956" s="44"/>
      <c r="E956" s="44"/>
      <c r="F956" s="44"/>
      <c r="G956" s="44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4"/>
      <c r="B957" s="44"/>
      <c r="C957" s="44"/>
      <c r="D957" s="44"/>
      <c r="E957" s="44"/>
      <c r="F957" s="44"/>
      <c r="G957" s="44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4"/>
      <c r="B958" s="44"/>
      <c r="C958" s="44"/>
      <c r="D958" s="44"/>
      <c r="E958" s="44"/>
      <c r="F958" s="44"/>
      <c r="G958" s="44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4"/>
      <c r="B959" s="44"/>
      <c r="C959" s="44"/>
      <c r="D959" s="44"/>
      <c r="E959" s="44"/>
      <c r="F959" s="44"/>
      <c r="G959" s="44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4"/>
      <c r="B960" s="44"/>
      <c r="C960" s="44"/>
      <c r="D960" s="44"/>
      <c r="E960" s="44"/>
      <c r="F960" s="44"/>
      <c r="G960" s="44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4"/>
      <c r="B961" s="44"/>
      <c r="C961" s="44"/>
      <c r="D961" s="44"/>
      <c r="E961" s="44"/>
      <c r="F961" s="44"/>
      <c r="G961" s="44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4"/>
      <c r="B962" s="44"/>
      <c r="C962" s="44"/>
      <c r="D962" s="44"/>
      <c r="E962" s="44"/>
      <c r="F962" s="44"/>
      <c r="G962" s="44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4"/>
      <c r="B963" s="44"/>
      <c r="C963" s="44"/>
      <c r="D963" s="44"/>
      <c r="E963" s="44"/>
      <c r="F963" s="44"/>
      <c r="G963" s="44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4"/>
      <c r="B964" s="44"/>
      <c r="C964" s="44"/>
      <c r="D964" s="44"/>
      <c r="E964" s="44"/>
      <c r="F964" s="44"/>
      <c r="G964" s="44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4"/>
      <c r="B965" s="44"/>
      <c r="C965" s="44"/>
      <c r="D965" s="44"/>
      <c r="E965" s="44"/>
      <c r="F965" s="44"/>
      <c r="G965" s="44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4"/>
      <c r="B966" s="44"/>
      <c r="C966" s="44"/>
      <c r="D966" s="44"/>
      <c r="E966" s="44"/>
      <c r="F966" s="44"/>
      <c r="G966" s="44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4"/>
      <c r="B967" s="44"/>
      <c r="C967" s="44"/>
      <c r="D967" s="44"/>
      <c r="E967" s="44"/>
      <c r="F967" s="44"/>
      <c r="G967" s="44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4"/>
      <c r="B968" s="44"/>
      <c r="C968" s="44"/>
      <c r="D968" s="44"/>
      <c r="E968" s="44"/>
      <c r="F968" s="44"/>
      <c r="G968" s="44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4"/>
      <c r="B969" s="44"/>
      <c r="C969" s="44"/>
      <c r="D969" s="44"/>
      <c r="E969" s="44"/>
      <c r="F969" s="44"/>
      <c r="G969" s="44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4"/>
      <c r="B970" s="44"/>
      <c r="C970" s="44"/>
      <c r="D970" s="44"/>
      <c r="E970" s="44"/>
      <c r="F970" s="44"/>
      <c r="G970" s="44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4"/>
      <c r="B971" s="44"/>
      <c r="C971" s="44"/>
      <c r="D971" s="44"/>
      <c r="E971" s="44"/>
      <c r="F971" s="44"/>
      <c r="G971" s="44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4"/>
      <c r="B972" s="44"/>
      <c r="C972" s="44"/>
      <c r="D972" s="44"/>
      <c r="E972" s="44"/>
      <c r="F972" s="44"/>
      <c r="G972" s="44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4"/>
      <c r="B973" s="44"/>
      <c r="C973" s="44"/>
      <c r="D973" s="44"/>
      <c r="E973" s="44"/>
      <c r="F973" s="44"/>
      <c r="G973" s="44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4"/>
      <c r="B974" s="44"/>
      <c r="C974" s="44"/>
      <c r="D974" s="44"/>
      <c r="E974" s="44"/>
      <c r="F974" s="44"/>
      <c r="G974" s="44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4"/>
      <c r="B975" s="44"/>
      <c r="C975" s="44"/>
      <c r="D975" s="44"/>
      <c r="E975" s="44"/>
      <c r="F975" s="44"/>
      <c r="G975" s="44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4"/>
      <c r="B976" s="44"/>
      <c r="C976" s="44"/>
      <c r="D976" s="44"/>
      <c r="E976" s="44"/>
      <c r="F976" s="44"/>
      <c r="G976" s="44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4"/>
      <c r="B977" s="44"/>
      <c r="C977" s="44"/>
      <c r="D977" s="44"/>
      <c r="E977" s="44"/>
      <c r="F977" s="44"/>
      <c r="G977" s="44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4"/>
      <c r="B978" s="44"/>
      <c r="C978" s="44"/>
      <c r="D978" s="44"/>
      <c r="E978" s="44"/>
      <c r="F978" s="44"/>
      <c r="G978" s="44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4"/>
      <c r="B979" s="44"/>
      <c r="C979" s="44"/>
      <c r="D979" s="44"/>
      <c r="E979" s="44"/>
      <c r="F979" s="44"/>
      <c r="G979" s="44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4"/>
      <c r="B980" s="44"/>
      <c r="C980" s="44"/>
      <c r="D980" s="44"/>
      <c r="E980" s="44"/>
      <c r="F980" s="44"/>
      <c r="G980" s="44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4"/>
      <c r="B981" s="44"/>
      <c r="C981" s="44"/>
      <c r="D981" s="44"/>
      <c r="E981" s="44"/>
      <c r="F981" s="44"/>
      <c r="G981" s="44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4"/>
      <c r="B982" s="44"/>
      <c r="C982" s="44"/>
      <c r="D982" s="44"/>
      <c r="E982" s="44"/>
      <c r="F982" s="44"/>
      <c r="G982" s="44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4"/>
      <c r="B983" s="44"/>
      <c r="C983" s="44"/>
      <c r="D983" s="44"/>
      <c r="E983" s="44"/>
      <c r="F983" s="44"/>
      <c r="G983" s="44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4"/>
      <c r="B984" s="44"/>
      <c r="C984" s="44"/>
      <c r="D984" s="44"/>
      <c r="E984" s="44"/>
      <c r="F984" s="44"/>
      <c r="G984" s="44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4"/>
      <c r="B985" s="44"/>
      <c r="C985" s="44"/>
      <c r="D985" s="44"/>
      <c r="E985" s="44"/>
      <c r="F985" s="44"/>
      <c r="G985" s="44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4"/>
      <c r="B986" s="44"/>
      <c r="C986" s="44"/>
      <c r="D986" s="44"/>
      <c r="E986" s="44"/>
      <c r="F986" s="44"/>
      <c r="G986" s="44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4"/>
      <c r="B987" s="44"/>
      <c r="C987" s="44"/>
      <c r="D987" s="44"/>
      <c r="E987" s="44"/>
      <c r="F987" s="44"/>
      <c r="G987" s="44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4"/>
      <c r="B988" s="44"/>
      <c r="C988" s="44"/>
      <c r="D988" s="44"/>
      <c r="E988" s="44"/>
      <c r="F988" s="44"/>
      <c r="G988" s="44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4"/>
      <c r="B989" s="44"/>
      <c r="C989" s="44"/>
      <c r="D989" s="44"/>
      <c r="E989" s="44"/>
      <c r="F989" s="44"/>
      <c r="G989" s="44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4"/>
      <c r="B990" s="44"/>
      <c r="C990" s="44"/>
      <c r="D990" s="44"/>
      <c r="E990" s="44"/>
      <c r="F990" s="44"/>
      <c r="G990" s="44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4"/>
      <c r="B991" s="44"/>
      <c r="C991" s="44"/>
      <c r="D991" s="44"/>
      <c r="E991" s="44"/>
      <c r="F991" s="44"/>
      <c r="G991" s="44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4"/>
      <c r="B992" s="44"/>
      <c r="C992" s="44"/>
      <c r="D992" s="44"/>
      <c r="E992" s="44"/>
      <c r="F992" s="44"/>
      <c r="G992" s="44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4"/>
      <c r="B993" s="44"/>
      <c r="C993" s="44"/>
      <c r="D993" s="44"/>
      <c r="E993" s="44"/>
      <c r="F993" s="44"/>
      <c r="G993" s="44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4"/>
      <c r="B994" s="44"/>
      <c r="C994" s="44"/>
      <c r="D994" s="44"/>
      <c r="E994" s="44"/>
      <c r="F994" s="44"/>
      <c r="G994" s="44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4"/>
      <c r="B995" s="44"/>
      <c r="C995" s="44"/>
      <c r="D995" s="44"/>
      <c r="E995" s="44"/>
      <c r="F995" s="44"/>
      <c r="G995" s="44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4"/>
      <c r="B996" s="44"/>
      <c r="C996" s="44"/>
      <c r="D996" s="44"/>
      <c r="E996" s="44"/>
      <c r="F996" s="44"/>
      <c r="G996" s="44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4"/>
      <c r="B997" s="44"/>
      <c r="C997" s="44"/>
      <c r="D997" s="44"/>
      <c r="E997" s="44"/>
      <c r="F997" s="44"/>
      <c r="G997" s="44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4"/>
      <c r="B998" s="44"/>
      <c r="C998" s="44"/>
      <c r="D998" s="44"/>
      <c r="E998" s="44"/>
      <c r="F998" s="44"/>
      <c r="G998" s="44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4"/>
      <c r="B999" s="44"/>
      <c r="C999" s="44"/>
      <c r="D999" s="44"/>
      <c r="E999" s="44"/>
      <c r="F999" s="44"/>
      <c r="G999" s="44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4"/>
      <c r="B1000" s="44"/>
      <c r="C1000" s="44"/>
      <c r="D1000" s="44"/>
      <c r="E1000" s="44"/>
      <c r="F1000" s="44"/>
      <c r="G1000" s="44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4"/>
      <c r="B1001" s="44"/>
      <c r="C1001" s="44"/>
      <c r="D1001" s="44"/>
      <c r="E1001" s="44"/>
      <c r="F1001" s="44"/>
      <c r="G1001" s="44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4"/>
      <c r="B1002" s="44"/>
      <c r="C1002" s="44"/>
      <c r="D1002" s="44"/>
      <c r="E1002" s="44"/>
      <c r="F1002" s="44"/>
      <c r="G1002" s="44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4"/>
      <c r="B1003" s="44"/>
      <c r="C1003" s="44"/>
      <c r="D1003" s="44"/>
      <c r="E1003" s="44"/>
      <c r="F1003" s="44"/>
      <c r="G1003" s="44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4"/>
      <c r="B1004" s="44"/>
      <c r="C1004" s="44"/>
      <c r="D1004" s="44"/>
      <c r="E1004" s="44"/>
      <c r="F1004" s="44"/>
      <c r="G1004" s="44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4"/>
      <c r="B1005" s="44"/>
      <c r="C1005" s="44"/>
      <c r="D1005" s="44"/>
      <c r="E1005" s="44"/>
      <c r="F1005" s="44"/>
      <c r="G1005" s="44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4"/>
      <c r="B1006" s="44"/>
      <c r="C1006" s="44"/>
      <c r="D1006" s="44"/>
      <c r="E1006" s="44"/>
      <c r="F1006" s="44"/>
      <c r="G1006" s="44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4"/>
      <c r="B1007" s="44"/>
      <c r="C1007" s="44"/>
      <c r="D1007" s="44"/>
      <c r="E1007" s="44"/>
      <c r="F1007" s="44"/>
      <c r="G1007" s="44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4"/>
      <c r="B1008" s="44"/>
      <c r="C1008" s="44"/>
      <c r="D1008" s="44"/>
      <c r="E1008" s="44"/>
      <c r="F1008" s="44"/>
      <c r="G1008" s="44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4"/>
      <c r="B1009" s="44"/>
      <c r="C1009" s="44"/>
      <c r="D1009" s="44"/>
      <c r="E1009" s="44"/>
      <c r="F1009" s="44"/>
      <c r="G1009" s="44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4"/>
      <c r="B1010" s="44"/>
      <c r="C1010" s="44"/>
      <c r="D1010" s="44"/>
      <c r="E1010" s="44"/>
      <c r="F1010" s="44"/>
      <c r="G1010" s="44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4"/>
      <c r="B1011" s="44"/>
      <c r="C1011" s="44"/>
      <c r="D1011" s="44"/>
      <c r="E1011" s="44"/>
      <c r="F1011" s="44"/>
      <c r="G1011" s="44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4"/>
      <c r="B1012" s="44"/>
      <c r="C1012" s="44"/>
      <c r="D1012" s="44"/>
      <c r="E1012" s="44"/>
      <c r="F1012" s="44"/>
      <c r="G1012" s="44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4"/>
      <c r="B1013" s="44"/>
      <c r="C1013" s="44"/>
      <c r="D1013" s="44"/>
      <c r="E1013" s="44"/>
      <c r="F1013" s="44"/>
      <c r="G1013" s="44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4"/>
      <c r="B1014" s="44"/>
      <c r="C1014" s="44"/>
      <c r="D1014" s="44"/>
      <c r="E1014" s="44"/>
      <c r="F1014" s="44"/>
      <c r="G1014" s="44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4"/>
      <c r="B1015" s="44"/>
      <c r="C1015" s="44"/>
      <c r="D1015" s="44"/>
      <c r="E1015" s="44"/>
      <c r="F1015" s="44"/>
      <c r="G1015" s="44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4"/>
      <c r="B1016" s="44"/>
      <c r="C1016" s="44"/>
      <c r="D1016" s="44"/>
      <c r="E1016" s="44"/>
      <c r="F1016" s="44"/>
      <c r="G1016" s="44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4"/>
      <c r="B1017" s="44"/>
      <c r="C1017" s="44"/>
      <c r="D1017" s="44"/>
      <c r="E1017" s="44"/>
      <c r="F1017" s="44"/>
      <c r="G1017" s="44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4"/>
      <c r="B1018" s="44"/>
      <c r="C1018" s="44"/>
      <c r="D1018" s="44"/>
      <c r="E1018" s="44"/>
      <c r="F1018" s="44"/>
      <c r="G1018" s="44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4"/>
      <c r="B1019" s="44"/>
      <c r="C1019" s="44"/>
      <c r="D1019" s="44"/>
      <c r="E1019" s="44"/>
      <c r="F1019" s="44"/>
      <c r="G1019" s="44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4"/>
      <c r="B1020" s="44"/>
      <c r="C1020" s="44"/>
      <c r="D1020" s="44"/>
      <c r="E1020" s="44"/>
      <c r="F1020" s="44"/>
      <c r="G1020" s="44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4"/>
      <c r="B1021" s="44"/>
      <c r="C1021" s="44"/>
      <c r="D1021" s="44"/>
      <c r="E1021" s="44"/>
      <c r="F1021" s="44"/>
      <c r="G1021" s="44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4"/>
      <c r="B1022" s="44"/>
      <c r="C1022" s="44"/>
      <c r="D1022" s="44"/>
      <c r="E1022" s="44"/>
      <c r="F1022" s="44"/>
      <c r="G1022" s="44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4"/>
      <c r="B1023" s="44"/>
      <c r="C1023" s="44"/>
      <c r="D1023" s="44"/>
      <c r="E1023" s="44"/>
      <c r="F1023" s="44"/>
      <c r="G1023" s="44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4"/>
      <c r="B1024" s="44"/>
      <c r="C1024" s="44"/>
      <c r="D1024" s="44"/>
      <c r="E1024" s="44"/>
      <c r="F1024" s="44"/>
      <c r="G1024" s="44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4"/>
      <c r="B1025" s="44"/>
      <c r="C1025" s="44"/>
      <c r="D1025" s="44"/>
      <c r="E1025" s="44"/>
      <c r="F1025" s="44"/>
      <c r="G1025" s="44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4"/>
      <c r="B1026" s="44"/>
      <c r="C1026" s="44"/>
      <c r="D1026" s="44"/>
      <c r="E1026" s="44"/>
      <c r="F1026" s="44"/>
      <c r="G1026" s="44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4"/>
      <c r="B1027" s="44"/>
      <c r="C1027" s="44"/>
      <c r="D1027" s="44"/>
      <c r="E1027" s="44"/>
      <c r="F1027" s="44"/>
      <c r="G1027" s="44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4"/>
      <c r="B1028" s="44"/>
      <c r="C1028" s="44"/>
      <c r="D1028" s="44"/>
      <c r="E1028" s="44"/>
      <c r="F1028" s="44"/>
      <c r="G1028" s="44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4"/>
      <c r="B1029" s="44"/>
      <c r="C1029" s="44"/>
      <c r="D1029" s="44"/>
      <c r="E1029" s="44"/>
      <c r="F1029" s="44"/>
      <c r="G1029" s="44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4"/>
      <c r="B1030" s="44"/>
      <c r="C1030" s="44"/>
      <c r="D1030" s="44"/>
      <c r="E1030" s="44"/>
      <c r="F1030" s="44"/>
      <c r="G1030" s="44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4"/>
      <c r="B1031" s="44"/>
      <c r="C1031" s="44"/>
      <c r="D1031" s="44"/>
      <c r="E1031" s="44"/>
      <c r="F1031" s="44"/>
      <c r="G1031" s="44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4"/>
      <c r="B1032" s="44"/>
      <c r="C1032" s="44"/>
      <c r="D1032" s="44"/>
      <c r="E1032" s="44"/>
      <c r="F1032" s="44"/>
      <c r="G1032" s="44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4"/>
      <c r="B1033" s="44"/>
      <c r="C1033" s="44"/>
      <c r="D1033" s="44"/>
      <c r="E1033" s="44"/>
      <c r="F1033" s="44"/>
      <c r="G1033" s="44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4"/>
      <c r="B1034" s="44"/>
      <c r="C1034" s="44"/>
      <c r="D1034" s="44"/>
      <c r="E1034" s="44"/>
      <c r="F1034" s="44"/>
      <c r="G1034" s="44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4"/>
      <c r="B1035" s="44"/>
      <c r="C1035" s="44"/>
      <c r="D1035" s="44"/>
      <c r="E1035" s="44"/>
      <c r="F1035" s="44"/>
      <c r="G1035" s="44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4"/>
      <c r="B1036" s="44"/>
      <c r="C1036" s="44"/>
      <c r="D1036" s="44"/>
      <c r="E1036" s="44"/>
      <c r="F1036" s="44"/>
      <c r="G1036" s="44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4"/>
      <c r="B1037" s="44"/>
      <c r="C1037" s="44"/>
      <c r="D1037" s="44"/>
      <c r="E1037" s="44"/>
      <c r="F1037" s="44"/>
      <c r="G1037" s="44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4"/>
      <c r="B1038" s="44"/>
      <c r="C1038" s="44"/>
      <c r="D1038" s="44"/>
      <c r="E1038" s="44"/>
      <c r="F1038" s="44"/>
      <c r="G1038" s="44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4"/>
      <c r="B1039" s="44"/>
      <c r="C1039" s="44"/>
      <c r="D1039" s="44"/>
      <c r="E1039" s="44"/>
      <c r="F1039" s="44"/>
      <c r="G1039" s="44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4"/>
      <c r="B1040" s="44"/>
      <c r="C1040" s="44"/>
      <c r="D1040" s="44"/>
      <c r="E1040" s="44"/>
      <c r="F1040" s="44"/>
      <c r="G1040" s="44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4"/>
      <c r="B1041" s="44"/>
      <c r="C1041" s="44"/>
      <c r="D1041" s="44"/>
      <c r="E1041" s="44"/>
      <c r="F1041" s="44"/>
      <c r="G1041" s="44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4"/>
      <c r="B1042" s="44"/>
      <c r="C1042" s="44"/>
      <c r="D1042" s="44"/>
      <c r="E1042" s="44"/>
      <c r="F1042" s="44"/>
      <c r="G1042" s="44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4"/>
      <c r="B1043" s="44"/>
      <c r="C1043" s="44"/>
      <c r="D1043" s="44"/>
      <c r="E1043" s="44"/>
      <c r="F1043" s="44"/>
      <c r="G1043" s="44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4"/>
      <c r="B1044" s="44"/>
      <c r="C1044" s="44"/>
      <c r="D1044" s="44"/>
      <c r="E1044" s="44"/>
      <c r="F1044" s="44"/>
      <c r="G1044" s="44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4"/>
      <c r="B1045" s="44"/>
      <c r="C1045" s="44"/>
      <c r="D1045" s="44"/>
      <c r="E1045" s="44"/>
      <c r="F1045" s="44"/>
      <c r="G1045" s="44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4"/>
      <c r="B1046" s="44"/>
      <c r="C1046" s="44"/>
      <c r="D1046" s="44"/>
      <c r="E1046" s="44"/>
      <c r="F1046" s="44"/>
      <c r="G1046" s="44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4"/>
      <c r="B1047" s="44"/>
      <c r="C1047" s="44"/>
      <c r="D1047" s="44"/>
      <c r="E1047" s="44"/>
      <c r="F1047" s="44"/>
      <c r="G1047" s="44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4"/>
      <c r="B1048" s="44"/>
      <c r="C1048" s="44"/>
      <c r="D1048" s="44"/>
      <c r="E1048" s="44"/>
      <c r="F1048" s="44"/>
      <c r="G1048" s="44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4"/>
      <c r="B1049" s="44"/>
      <c r="C1049" s="44"/>
      <c r="D1049" s="44"/>
      <c r="E1049" s="44"/>
      <c r="F1049" s="44"/>
      <c r="G1049" s="44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4"/>
      <c r="B1050" s="44"/>
      <c r="C1050" s="44"/>
      <c r="D1050" s="44"/>
      <c r="E1050" s="44"/>
      <c r="F1050" s="44"/>
      <c r="G1050" s="44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4"/>
      <c r="B1051" s="44"/>
      <c r="C1051" s="44"/>
      <c r="D1051" s="44"/>
      <c r="E1051" s="44"/>
      <c r="F1051" s="44"/>
      <c r="G1051" s="44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4"/>
      <c r="B1052" s="44"/>
      <c r="C1052" s="44"/>
      <c r="D1052" s="44"/>
      <c r="E1052" s="44"/>
      <c r="F1052" s="44"/>
      <c r="G1052" s="44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4"/>
      <c r="B1053" s="44"/>
      <c r="C1053" s="44"/>
      <c r="D1053" s="44"/>
      <c r="E1053" s="44"/>
      <c r="F1053" s="44"/>
      <c r="G1053" s="44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4"/>
      <c r="B1054" s="44"/>
      <c r="C1054" s="44"/>
      <c r="D1054" s="44"/>
      <c r="E1054" s="44"/>
      <c r="F1054" s="44"/>
      <c r="G1054" s="44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4"/>
      <c r="B1055" s="44"/>
      <c r="C1055" s="44"/>
      <c r="D1055" s="44"/>
      <c r="E1055" s="44"/>
      <c r="F1055" s="44"/>
      <c r="G1055" s="44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4"/>
      <c r="B1056" s="44"/>
      <c r="C1056" s="44"/>
      <c r="D1056" s="44"/>
      <c r="E1056" s="44"/>
      <c r="F1056" s="44"/>
      <c r="G1056" s="44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4"/>
      <c r="B1057" s="44"/>
      <c r="C1057" s="44"/>
      <c r="D1057" s="44"/>
      <c r="E1057" s="44"/>
      <c r="F1057" s="44"/>
      <c r="G1057" s="44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4"/>
      <c r="B1058" s="44"/>
      <c r="C1058" s="44"/>
      <c r="D1058" s="44"/>
      <c r="E1058" s="44"/>
      <c r="F1058" s="44"/>
      <c r="G1058" s="44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4"/>
      <c r="B1059" s="44"/>
      <c r="C1059" s="44"/>
      <c r="D1059" s="44"/>
      <c r="E1059" s="44"/>
      <c r="F1059" s="44"/>
      <c r="G1059" s="44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4"/>
      <c r="B1060" s="44"/>
      <c r="C1060" s="44"/>
      <c r="D1060" s="44"/>
      <c r="E1060" s="44"/>
      <c r="F1060" s="44"/>
      <c r="G1060" s="44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4"/>
      <c r="B1061" s="44"/>
      <c r="C1061" s="44"/>
      <c r="D1061" s="44"/>
      <c r="E1061" s="44"/>
      <c r="F1061" s="44"/>
      <c r="G1061" s="44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4"/>
      <c r="B1062" s="44"/>
      <c r="C1062" s="44"/>
      <c r="D1062" s="44"/>
      <c r="E1062" s="44"/>
      <c r="F1062" s="44"/>
      <c r="G1062" s="44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4"/>
      <c r="B1063" s="44"/>
      <c r="C1063" s="44"/>
      <c r="D1063" s="44"/>
      <c r="E1063" s="44"/>
      <c r="F1063" s="44"/>
      <c r="G1063" s="44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4"/>
      <c r="B1064" s="44"/>
      <c r="C1064" s="44"/>
      <c r="D1064" s="44"/>
      <c r="E1064" s="44"/>
      <c r="F1064" s="44"/>
      <c r="G1064" s="44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4"/>
      <c r="B1065" s="44"/>
      <c r="C1065" s="44"/>
      <c r="D1065" s="44"/>
      <c r="E1065" s="44"/>
      <c r="F1065" s="44"/>
      <c r="G1065" s="44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4"/>
      <c r="B1066" s="44"/>
      <c r="C1066" s="44"/>
      <c r="D1066" s="44"/>
      <c r="E1066" s="44"/>
      <c r="F1066" s="44"/>
      <c r="G1066" s="44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4"/>
      <c r="B1067" s="44"/>
      <c r="C1067" s="44"/>
      <c r="D1067" s="44"/>
      <c r="E1067" s="44"/>
      <c r="F1067" s="44"/>
      <c r="G1067" s="44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4"/>
      <c r="B1068" s="44"/>
      <c r="C1068" s="44"/>
      <c r="D1068" s="44"/>
      <c r="E1068" s="44"/>
      <c r="F1068" s="44"/>
      <c r="G1068" s="44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4"/>
      <c r="B1069" s="44"/>
      <c r="C1069" s="44"/>
      <c r="D1069" s="44"/>
      <c r="E1069" s="44"/>
      <c r="F1069" s="44"/>
      <c r="G1069" s="44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4"/>
      <c r="B1070" s="44"/>
      <c r="C1070" s="44"/>
      <c r="D1070" s="44"/>
      <c r="E1070" s="44"/>
      <c r="F1070" s="44"/>
      <c r="G1070" s="44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4"/>
      <c r="B1071" s="44"/>
      <c r="C1071" s="44"/>
      <c r="D1071" s="44"/>
      <c r="E1071" s="44"/>
      <c r="F1071" s="44"/>
      <c r="G1071" s="44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4"/>
      <c r="B1072" s="44"/>
      <c r="C1072" s="44"/>
      <c r="D1072" s="44"/>
      <c r="E1072" s="44"/>
      <c r="F1072" s="44"/>
      <c r="G1072" s="44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4"/>
      <c r="B1073" s="44"/>
      <c r="C1073" s="44"/>
      <c r="D1073" s="44"/>
      <c r="E1073" s="44"/>
      <c r="F1073" s="44"/>
      <c r="G1073" s="44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4"/>
      <c r="B1074" s="44"/>
      <c r="C1074" s="44"/>
      <c r="D1074" s="44"/>
      <c r="E1074" s="44"/>
      <c r="F1074" s="44"/>
      <c r="G1074" s="44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4"/>
      <c r="B1075" s="44"/>
      <c r="C1075" s="44"/>
      <c r="D1075" s="44"/>
      <c r="E1075" s="44"/>
      <c r="F1075" s="44"/>
      <c r="G1075" s="44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4"/>
      <c r="B1076" s="44"/>
      <c r="C1076" s="44"/>
      <c r="D1076" s="44"/>
      <c r="E1076" s="44"/>
      <c r="F1076" s="44"/>
      <c r="G1076" s="44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4"/>
      <c r="B1077" s="44"/>
      <c r="C1077" s="44"/>
      <c r="D1077" s="44"/>
      <c r="E1077" s="44"/>
      <c r="F1077" s="44"/>
      <c r="G1077" s="44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4"/>
      <c r="B1078" s="44"/>
      <c r="C1078" s="44"/>
      <c r="D1078" s="44"/>
      <c r="E1078" s="44"/>
      <c r="F1078" s="44"/>
      <c r="G1078" s="44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4"/>
      <c r="B1079" s="44"/>
      <c r="C1079" s="44"/>
      <c r="D1079" s="44"/>
      <c r="E1079" s="44"/>
      <c r="F1079" s="44"/>
      <c r="G1079" s="44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4"/>
      <c r="B1080" s="44"/>
      <c r="C1080" s="44"/>
      <c r="D1080" s="44"/>
      <c r="E1080" s="44"/>
      <c r="F1080" s="44"/>
      <c r="G1080" s="44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4"/>
      <c r="B1081" s="44"/>
      <c r="C1081" s="44"/>
      <c r="D1081" s="44"/>
      <c r="E1081" s="44"/>
      <c r="F1081" s="44"/>
      <c r="G1081" s="44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4"/>
      <c r="B1082" s="44"/>
      <c r="C1082" s="44"/>
      <c r="D1082" s="44"/>
      <c r="E1082" s="44"/>
      <c r="F1082" s="44"/>
      <c r="G1082" s="44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4"/>
      <c r="B1083" s="44"/>
      <c r="C1083" s="44"/>
      <c r="D1083" s="44"/>
      <c r="E1083" s="44"/>
      <c r="F1083" s="44"/>
      <c r="G1083" s="44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4"/>
      <c r="B1084" s="44"/>
      <c r="C1084" s="44"/>
      <c r="D1084" s="44"/>
      <c r="E1084" s="44"/>
      <c r="F1084" s="44"/>
      <c r="G1084" s="44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4"/>
      <c r="B1085" s="44"/>
      <c r="C1085" s="44"/>
      <c r="D1085" s="44"/>
      <c r="E1085" s="44"/>
      <c r="F1085" s="44"/>
      <c r="G1085" s="44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4"/>
      <c r="B1086" s="44"/>
      <c r="C1086" s="44"/>
      <c r="D1086" s="44"/>
      <c r="E1086" s="44"/>
      <c r="F1086" s="44"/>
      <c r="G1086" s="44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4"/>
      <c r="B1087" s="44"/>
      <c r="C1087" s="44"/>
      <c r="D1087" s="44"/>
      <c r="E1087" s="44"/>
      <c r="F1087" s="44"/>
      <c r="G1087" s="44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4"/>
      <c r="B1088" s="44"/>
      <c r="C1088" s="44"/>
      <c r="D1088" s="44"/>
      <c r="E1088" s="44"/>
      <c r="F1088" s="44"/>
      <c r="G1088" s="44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4"/>
      <c r="B1089" s="44"/>
      <c r="C1089" s="44"/>
      <c r="D1089" s="44"/>
      <c r="E1089" s="44"/>
      <c r="F1089" s="44"/>
      <c r="G1089" s="44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4"/>
      <c r="B1090" s="44"/>
      <c r="C1090" s="44"/>
      <c r="D1090" s="44"/>
      <c r="E1090" s="44"/>
      <c r="F1090" s="44"/>
      <c r="G1090" s="44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4"/>
      <c r="B1091" s="44"/>
      <c r="C1091" s="44"/>
      <c r="D1091" s="44"/>
      <c r="E1091" s="44"/>
      <c r="F1091" s="44"/>
      <c r="G1091" s="44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4"/>
      <c r="B1092" s="44"/>
      <c r="C1092" s="44"/>
      <c r="D1092" s="44"/>
      <c r="E1092" s="44"/>
      <c r="F1092" s="44"/>
      <c r="G1092" s="44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4"/>
      <c r="B1093" s="44"/>
      <c r="C1093" s="44"/>
      <c r="D1093" s="44"/>
      <c r="E1093" s="44"/>
      <c r="F1093" s="44"/>
      <c r="G1093" s="44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4"/>
      <c r="B1094" s="44"/>
      <c r="C1094" s="44"/>
      <c r="D1094" s="44"/>
      <c r="E1094" s="44"/>
      <c r="F1094" s="44"/>
      <c r="G1094" s="44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4"/>
      <c r="B1095" s="44"/>
      <c r="C1095" s="44"/>
      <c r="D1095" s="44"/>
      <c r="E1095" s="44"/>
      <c r="F1095" s="44"/>
      <c r="G1095" s="44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4"/>
      <c r="B1096" s="44"/>
      <c r="C1096" s="44"/>
      <c r="D1096" s="44"/>
      <c r="E1096" s="44"/>
      <c r="F1096" s="44"/>
      <c r="G1096" s="44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4"/>
      <c r="B1097" s="44"/>
      <c r="C1097" s="44"/>
      <c r="D1097" s="44"/>
      <c r="E1097" s="44"/>
      <c r="F1097" s="44"/>
      <c r="G1097" s="44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4"/>
      <c r="B1098" s="44"/>
      <c r="C1098" s="44"/>
      <c r="D1098" s="44"/>
      <c r="E1098" s="44"/>
      <c r="F1098" s="44"/>
      <c r="G1098" s="44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4"/>
      <c r="B1099" s="44"/>
      <c r="C1099" s="44"/>
      <c r="D1099" s="44"/>
      <c r="E1099" s="44"/>
      <c r="F1099" s="44"/>
      <c r="G1099" s="44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4"/>
      <c r="B1100" s="44"/>
      <c r="C1100" s="44"/>
      <c r="D1100" s="44"/>
      <c r="E1100" s="44"/>
      <c r="F1100" s="44"/>
      <c r="G1100" s="44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4"/>
      <c r="B1101" s="44"/>
      <c r="C1101" s="44"/>
      <c r="D1101" s="44"/>
      <c r="E1101" s="44"/>
      <c r="F1101" s="44"/>
      <c r="G1101" s="44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4"/>
      <c r="B1102" s="44"/>
      <c r="C1102" s="44"/>
      <c r="D1102" s="44"/>
      <c r="E1102" s="44"/>
      <c r="F1102" s="44"/>
      <c r="G1102" s="44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4"/>
      <c r="B1103" s="44"/>
      <c r="C1103" s="44"/>
      <c r="D1103" s="44"/>
      <c r="E1103" s="44"/>
      <c r="F1103" s="44"/>
      <c r="G1103" s="44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4"/>
      <c r="B1104" s="44"/>
      <c r="C1104" s="44"/>
      <c r="D1104" s="44"/>
      <c r="E1104" s="44"/>
      <c r="F1104" s="44"/>
      <c r="G1104" s="44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4"/>
      <c r="B1105" s="44"/>
      <c r="C1105" s="44"/>
      <c r="D1105" s="44"/>
      <c r="E1105" s="44"/>
      <c r="F1105" s="44"/>
      <c r="G1105" s="44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4"/>
      <c r="B1106" s="44"/>
      <c r="C1106" s="44"/>
      <c r="D1106" s="44"/>
      <c r="E1106" s="44"/>
      <c r="F1106" s="44"/>
      <c r="G1106" s="44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4"/>
      <c r="B1107" s="44"/>
      <c r="C1107" s="44"/>
      <c r="D1107" s="44"/>
      <c r="E1107" s="44"/>
      <c r="F1107" s="44"/>
      <c r="G1107" s="44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4"/>
      <c r="B1108" s="44"/>
      <c r="C1108" s="44"/>
      <c r="D1108" s="44"/>
      <c r="E1108" s="44"/>
      <c r="F1108" s="44"/>
      <c r="G1108" s="44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4"/>
      <c r="B1109" s="44"/>
      <c r="C1109" s="44"/>
      <c r="D1109" s="44"/>
      <c r="E1109" s="44"/>
      <c r="F1109" s="44"/>
      <c r="G1109" s="44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4"/>
      <c r="B1110" s="44"/>
      <c r="C1110" s="44"/>
      <c r="D1110" s="44"/>
      <c r="E1110" s="44"/>
      <c r="F1110" s="44"/>
      <c r="G1110" s="44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4"/>
      <c r="B1111" s="44"/>
      <c r="C1111" s="44"/>
      <c r="D1111" s="44"/>
      <c r="E1111" s="44"/>
      <c r="F1111" s="44"/>
      <c r="G1111" s="44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4"/>
      <c r="B1112" s="44"/>
      <c r="C1112" s="44"/>
      <c r="D1112" s="44"/>
      <c r="E1112" s="44"/>
      <c r="F1112" s="44"/>
      <c r="G1112" s="44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4"/>
      <c r="B1113" s="44"/>
      <c r="C1113" s="44"/>
      <c r="D1113" s="44"/>
      <c r="E1113" s="44"/>
      <c r="F1113" s="44"/>
      <c r="G1113" s="44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4"/>
      <c r="B1114" s="44"/>
      <c r="C1114" s="44"/>
      <c r="D1114" s="44"/>
      <c r="E1114" s="44"/>
      <c r="F1114" s="44"/>
      <c r="G1114" s="44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4"/>
      <c r="B1115" s="44"/>
      <c r="C1115" s="44"/>
      <c r="D1115" s="44"/>
      <c r="E1115" s="44"/>
      <c r="F1115" s="44"/>
      <c r="G1115" s="44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4"/>
      <c r="B1116" s="44"/>
      <c r="C1116" s="44"/>
      <c r="D1116" s="44"/>
      <c r="E1116" s="44"/>
      <c r="F1116" s="44"/>
      <c r="G1116" s="44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4"/>
      <c r="B1117" s="44"/>
      <c r="C1117" s="44"/>
      <c r="D1117" s="44"/>
      <c r="E1117" s="44"/>
      <c r="F1117" s="44"/>
      <c r="G1117" s="44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4"/>
      <c r="B1118" s="44"/>
      <c r="C1118" s="44"/>
      <c r="D1118" s="44"/>
      <c r="E1118" s="44"/>
      <c r="F1118" s="44"/>
      <c r="G1118" s="44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4"/>
      <c r="B1119" s="44"/>
      <c r="C1119" s="44"/>
      <c r="D1119" s="44"/>
      <c r="E1119" s="44"/>
      <c r="F1119" s="44"/>
      <c r="G1119" s="44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4"/>
      <c r="B1120" s="44"/>
      <c r="C1120" s="44"/>
      <c r="D1120" s="44"/>
      <c r="E1120" s="44"/>
      <c r="F1120" s="44"/>
      <c r="G1120" s="44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4"/>
      <c r="B1121" s="44"/>
      <c r="C1121" s="44"/>
      <c r="D1121" s="44"/>
      <c r="E1121" s="44"/>
      <c r="F1121" s="44"/>
      <c r="G1121" s="44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4"/>
      <c r="B1122" s="44"/>
      <c r="C1122" s="44"/>
      <c r="D1122" s="44"/>
      <c r="E1122" s="44"/>
      <c r="F1122" s="44"/>
      <c r="G1122" s="44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4"/>
      <c r="B1123" s="44"/>
      <c r="C1123" s="44"/>
      <c r="D1123" s="44"/>
      <c r="E1123" s="44"/>
      <c r="F1123" s="44"/>
      <c r="G1123" s="44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4"/>
      <c r="B1124" s="44"/>
      <c r="C1124" s="44"/>
      <c r="D1124" s="44"/>
      <c r="E1124" s="44"/>
      <c r="F1124" s="44"/>
      <c r="G1124" s="44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4"/>
      <c r="B1125" s="44"/>
      <c r="C1125" s="44"/>
      <c r="D1125" s="44"/>
      <c r="E1125" s="44"/>
      <c r="F1125" s="44"/>
      <c r="G1125" s="44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4"/>
      <c r="B1126" s="44"/>
      <c r="C1126" s="44"/>
      <c r="D1126" s="44"/>
      <c r="E1126" s="44"/>
      <c r="F1126" s="44"/>
      <c r="G1126" s="44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4"/>
      <c r="B1127" s="44"/>
      <c r="C1127" s="44"/>
      <c r="D1127" s="44"/>
      <c r="E1127" s="44"/>
      <c r="F1127" s="44"/>
      <c r="G1127" s="44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4"/>
      <c r="B1128" s="44"/>
      <c r="C1128" s="44"/>
      <c r="D1128" s="44"/>
      <c r="E1128" s="44"/>
      <c r="F1128" s="44"/>
      <c r="G1128" s="44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4"/>
      <c r="B1129" s="44"/>
      <c r="C1129" s="44"/>
      <c r="D1129" s="44"/>
      <c r="E1129" s="44"/>
      <c r="F1129" s="44"/>
      <c r="G1129" s="44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4"/>
      <c r="B1130" s="44"/>
      <c r="C1130" s="44"/>
      <c r="D1130" s="44"/>
      <c r="E1130" s="44"/>
      <c r="F1130" s="44"/>
      <c r="G1130" s="44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4"/>
      <c r="B1131" s="44"/>
      <c r="C1131" s="44"/>
      <c r="D1131" s="44"/>
      <c r="E1131" s="44"/>
      <c r="F1131" s="44"/>
      <c r="G1131" s="44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4"/>
      <c r="B1132" s="44"/>
      <c r="C1132" s="44"/>
      <c r="D1132" s="44"/>
      <c r="E1132" s="44"/>
      <c r="F1132" s="44"/>
      <c r="G1132" s="44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4"/>
      <c r="B1133" s="44"/>
      <c r="C1133" s="44"/>
      <c r="D1133" s="44"/>
      <c r="E1133" s="44"/>
      <c r="F1133" s="44"/>
      <c r="G1133" s="44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4"/>
      <c r="B1134" s="44"/>
      <c r="C1134" s="44"/>
      <c r="D1134" s="44"/>
      <c r="E1134" s="44"/>
      <c r="F1134" s="44"/>
      <c r="G1134" s="44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4"/>
      <c r="B1135" s="44"/>
      <c r="C1135" s="44"/>
      <c r="D1135" s="44"/>
      <c r="E1135" s="44"/>
      <c r="F1135" s="44"/>
      <c r="G1135" s="44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4"/>
      <c r="B1136" s="44"/>
      <c r="C1136" s="44"/>
      <c r="D1136" s="44"/>
      <c r="E1136" s="44"/>
      <c r="F1136" s="44"/>
      <c r="G1136" s="44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4"/>
      <c r="B1137" s="44"/>
      <c r="C1137" s="44"/>
      <c r="D1137" s="44"/>
      <c r="E1137" s="44"/>
      <c r="F1137" s="44"/>
      <c r="G1137" s="44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4"/>
      <c r="B1138" s="44"/>
      <c r="C1138" s="44"/>
      <c r="D1138" s="44"/>
      <c r="E1138" s="44"/>
      <c r="F1138" s="44"/>
      <c r="G1138" s="44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4"/>
      <c r="B1139" s="44"/>
      <c r="C1139" s="44"/>
      <c r="D1139" s="44"/>
      <c r="E1139" s="44"/>
      <c r="F1139" s="44"/>
      <c r="G1139" s="44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4"/>
      <c r="B1140" s="44"/>
      <c r="C1140" s="44"/>
      <c r="D1140" s="44"/>
      <c r="E1140" s="44"/>
      <c r="F1140" s="44"/>
      <c r="G1140" s="44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4"/>
      <c r="B1141" s="44"/>
      <c r="C1141" s="44"/>
      <c r="D1141" s="44"/>
      <c r="E1141" s="44"/>
      <c r="F1141" s="44"/>
      <c r="G1141" s="44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4"/>
      <c r="B1142" s="44"/>
      <c r="C1142" s="44"/>
      <c r="D1142" s="44"/>
      <c r="E1142" s="44"/>
      <c r="F1142" s="44"/>
      <c r="G1142" s="44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4"/>
      <c r="B1143" s="44"/>
      <c r="C1143" s="44"/>
      <c r="D1143" s="44"/>
      <c r="E1143" s="44"/>
      <c r="F1143" s="44"/>
      <c r="G1143" s="44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4"/>
      <c r="B1144" s="44"/>
      <c r="C1144" s="44"/>
      <c r="D1144" s="44"/>
      <c r="E1144" s="44"/>
      <c r="F1144" s="44"/>
      <c r="G1144" s="44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4"/>
      <c r="B1145" s="44"/>
      <c r="C1145" s="44"/>
      <c r="D1145" s="44"/>
      <c r="E1145" s="44"/>
      <c r="F1145" s="44"/>
      <c r="G1145" s="44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4"/>
      <c r="B1146" s="44"/>
      <c r="C1146" s="44"/>
      <c r="D1146" s="44"/>
      <c r="E1146" s="44"/>
      <c r="F1146" s="44"/>
      <c r="G1146" s="44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4"/>
      <c r="B1147" s="44"/>
      <c r="C1147" s="44"/>
      <c r="D1147" s="44"/>
      <c r="E1147" s="44"/>
      <c r="F1147" s="44"/>
      <c r="G1147" s="44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4"/>
      <c r="B1148" s="44"/>
      <c r="C1148" s="44"/>
      <c r="D1148" s="44"/>
      <c r="E1148" s="44"/>
      <c r="F1148" s="44"/>
      <c r="G1148" s="44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4"/>
      <c r="B1149" s="44"/>
      <c r="C1149" s="44"/>
      <c r="D1149" s="44"/>
      <c r="E1149" s="44"/>
      <c r="F1149" s="44"/>
      <c r="G1149" s="44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4"/>
      <c r="B1150" s="44"/>
      <c r="C1150" s="44"/>
      <c r="D1150" s="44"/>
      <c r="E1150" s="44"/>
      <c r="F1150" s="44"/>
      <c r="G1150" s="44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4"/>
      <c r="B1151" s="44"/>
      <c r="C1151" s="44"/>
      <c r="D1151" s="44"/>
      <c r="E1151" s="44"/>
      <c r="F1151" s="44"/>
      <c r="G1151" s="44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4"/>
      <c r="B1152" s="44"/>
      <c r="C1152" s="44"/>
      <c r="D1152" s="44"/>
      <c r="E1152" s="44"/>
      <c r="F1152" s="44"/>
      <c r="G1152" s="44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4"/>
      <c r="B1153" s="44"/>
      <c r="C1153" s="44"/>
      <c r="D1153" s="44"/>
      <c r="E1153" s="44"/>
      <c r="F1153" s="44"/>
      <c r="G1153" s="44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4"/>
      <c r="B1154" s="44"/>
      <c r="C1154" s="44"/>
      <c r="D1154" s="44"/>
      <c r="E1154" s="44"/>
      <c r="F1154" s="44"/>
      <c r="G1154" s="44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4"/>
      <c r="B1155" s="44"/>
      <c r="C1155" s="44"/>
      <c r="D1155" s="44"/>
      <c r="E1155" s="44"/>
      <c r="F1155" s="44"/>
      <c r="G1155" s="44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4"/>
      <c r="B1156" s="44"/>
      <c r="C1156" s="44"/>
      <c r="D1156" s="44"/>
      <c r="E1156" s="44"/>
      <c r="F1156" s="44"/>
      <c r="G1156" s="44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4"/>
      <c r="B1157" s="44"/>
      <c r="C1157" s="44"/>
      <c r="D1157" s="44"/>
      <c r="E1157" s="44"/>
      <c r="F1157" s="44"/>
      <c r="G1157" s="44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4"/>
      <c r="B1158" s="44"/>
      <c r="C1158" s="44"/>
      <c r="D1158" s="44"/>
      <c r="E1158" s="44"/>
      <c r="F1158" s="44"/>
      <c r="G1158" s="44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4"/>
      <c r="B1159" s="44"/>
      <c r="C1159" s="44"/>
      <c r="D1159" s="44"/>
      <c r="E1159" s="44"/>
      <c r="F1159" s="44"/>
      <c r="G1159" s="44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4"/>
      <c r="B1160" s="44"/>
      <c r="C1160" s="44"/>
      <c r="D1160" s="44"/>
      <c r="E1160" s="44"/>
      <c r="F1160" s="44"/>
      <c r="G1160" s="44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4"/>
      <c r="B1161" s="44"/>
      <c r="C1161" s="44"/>
      <c r="D1161" s="44"/>
      <c r="E1161" s="44"/>
      <c r="F1161" s="44"/>
      <c r="G1161" s="44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4"/>
      <c r="B1162" s="44"/>
      <c r="C1162" s="44"/>
      <c r="D1162" s="44"/>
      <c r="E1162" s="44"/>
      <c r="F1162" s="44"/>
      <c r="G1162" s="44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4"/>
      <c r="B1163" s="44"/>
      <c r="C1163" s="44"/>
      <c r="D1163" s="44"/>
      <c r="E1163" s="44"/>
      <c r="F1163" s="44"/>
      <c r="G1163" s="44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4"/>
      <c r="B1164" s="44"/>
      <c r="C1164" s="44"/>
      <c r="D1164" s="44"/>
      <c r="E1164" s="44"/>
      <c r="F1164" s="44"/>
      <c r="G1164" s="44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4"/>
      <c r="B1165" s="44"/>
      <c r="C1165" s="44"/>
      <c r="D1165" s="44"/>
      <c r="E1165" s="44"/>
      <c r="F1165" s="44"/>
      <c r="G1165" s="44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4"/>
      <c r="B1166" s="44"/>
      <c r="C1166" s="44"/>
      <c r="D1166" s="44"/>
      <c r="E1166" s="44"/>
      <c r="F1166" s="44"/>
      <c r="G1166" s="44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4"/>
      <c r="B1167" s="44"/>
      <c r="C1167" s="44"/>
      <c r="D1167" s="44"/>
      <c r="E1167" s="44"/>
      <c r="F1167" s="44"/>
      <c r="G1167" s="44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4"/>
      <c r="B1168" s="44"/>
      <c r="C1168" s="44"/>
      <c r="D1168" s="44"/>
      <c r="E1168" s="44"/>
      <c r="F1168" s="44"/>
      <c r="G1168" s="44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4"/>
      <c r="B1169" s="44"/>
      <c r="C1169" s="44"/>
      <c r="D1169" s="44"/>
      <c r="E1169" s="44"/>
      <c r="F1169" s="44"/>
      <c r="G1169" s="44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4"/>
      <c r="B1170" s="44"/>
      <c r="C1170" s="44"/>
      <c r="D1170" s="44"/>
      <c r="E1170" s="44"/>
      <c r="F1170" s="44"/>
      <c r="G1170" s="44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4"/>
      <c r="B1171" s="44"/>
      <c r="C1171" s="44"/>
      <c r="D1171" s="44"/>
      <c r="E1171" s="44"/>
      <c r="F1171" s="44"/>
      <c r="G1171" s="44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4"/>
      <c r="B1172" s="44"/>
      <c r="C1172" s="44"/>
      <c r="D1172" s="44"/>
      <c r="E1172" s="44"/>
      <c r="F1172" s="44"/>
      <c r="G1172" s="44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4"/>
      <c r="B1173" s="44"/>
      <c r="C1173" s="44"/>
      <c r="D1173" s="44"/>
      <c r="E1173" s="44"/>
      <c r="F1173" s="44"/>
      <c r="G1173" s="44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4"/>
      <c r="B1174" s="44"/>
      <c r="C1174" s="44"/>
      <c r="D1174" s="44"/>
      <c r="E1174" s="44"/>
      <c r="F1174" s="44"/>
      <c r="G1174" s="44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4"/>
      <c r="B1175" s="44"/>
      <c r="C1175" s="44"/>
      <c r="D1175" s="44"/>
      <c r="E1175" s="44"/>
      <c r="F1175" s="44"/>
      <c r="G1175" s="44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4"/>
      <c r="B1176" s="44"/>
      <c r="C1176" s="44"/>
      <c r="D1176" s="44"/>
      <c r="E1176" s="44"/>
      <c r="F1176" s="44"/>
      <c r="G1176" s="44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4"/>
      <c r="B1177" s="44"/>
      <c r="C1177" s="44"/>
      <c r="D1177" s="44"/>
      <c r="E1177" s="44"/>
      <c r="F1177" s="44"/>
      <c r="G1177" s="44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4"/>
      <c r="B1178" s="44"/>
      <c r="C1178" s="44"/>
      <c r="D1178" s="44"/>
      <c r="E1178" s="44"/>
      <c r="F1178" s="44"/>
      <c r="G1178" s="44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4"/>
      <c r="B1179" s="44"/>
      <c r="C1179" s="44"/>
      <c r="D1179" s="44"/>
      <c r="E1179" s="44"/>
      <c r="F1179" s="44"/>
      <c r="G1179" s="44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4"/>
      <c r="B1180" s="44"/>
      <c r="C1180" s="44"/>
      <c r="D1180" s="44"/>
      <c r="E1180" s="44"/>
      <c r="F1180" s="44"/>
      <c r="G1180" s="44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4"/>
      <c r="B1181" s="44"/>
      <c r="C1181" s="44"/>
      <c r="D1181" s="44"/>
      <c r="E1181" s="44"/>
      <c r="F1181" s="44"/>
      <c r="G1181" s="44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4"/>
      <c r="B1182" s="44"/>
      <c r="C1182" s="44"/>
      <c r="D1182" s="44"/>
      <c r="E1182" s="44"/>
      <c r="F1182" s="44"/>
      <c r="G1182" s="44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4"/>
      <c r="B1183" s="44"/>
      <c r="C1183" s="44"/>
      <c r="D1183" s="44"/>
      <c r="E1183" s="44"/>
      <c r="F1183" s="44"/>
      <c r="G1183" s="44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4"/>
      <c r="B1184" s="44"/>
      <c r="C1184" s="44"/>
      <c r="D1184" s="44"/>
      <c r="E1184" s="44"/>
      <c r="F1184" s="44"/>
      <c r="G1184" s="44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4"/>
      <c r="B1185" s="44"/>
      <c r="C1185" s="44"/>
      <c r="D1185" s="44"/>
      <c r="E1185" s="44"/>
      <c r="F1185" s="44"/>
      <c r="G1185" s="44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4"/>
      <c r="B1186" s="44"/>
      <c r="C1186" s="44"/>
      <c r="D1186" s="44"/>
      <c r="E1186" s="44"/>
      <c r="F1186" s="44"/>
      <c r="G1186" s="44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4"/>
      <c r="B1187" s="44"/>
      <c r="C1187" s="44"/>
      <c r="D1187" s="44"/>
      <c r="E1187" s="44"/>
      <c r="F1187" s="44"/>
      <c r="G1187" s="44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4"/>
      <c r="B1188" s="44"/>
      <c r="C1188" s="44"/>
      <c r="D1188" s="44"/>
      <c r="E1188" s="44"/>
      <c r="F1188" s="44"/>
      <c r="G1188" s="44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4"/>
      <c r="B1189" s="44"/>
      <c r="C1189" s="44"/>
      <c r="D1189" s="44"/>
      <c r="E1189" s="44"/>
      <c r="F1189" s="44"/>
      <c r="G1189" s="44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4"/>
      <c r="B1190" s="44"/>
      <c r="C1190" s="44"/>
      <c r="D1190" s="44"/>
      <c r="E1190" s="44"/>
      <c r="F1190" s="44"/>
      <c r="G1190" s="44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4"/>
      <c r="B1191" s="44"/>
      <c r="C1191" s="44"/>
      <c r="D1191" s="44"/>
      <c r="E1191" s="44"/>
      <c r="F1191" s="44"/>
      <c r="G1191" s="44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4"/>
      <c r="B1192" s="44"/>
      <c r="C1192" s="44"/>
      <c r="D1192" s="44"/>
      <c r="E1192" s="44"/>
      <c r="F1192" s="44"/>
      <c r="G1192" s="44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4"/>
      <c r="B1193" s="44"/>
      <c r="C1193" s="44"/>
      <c r="D1193" s="44"/>
      <c r="E1193" s="44"/>
      <c r="F1193" s="44"/>
      <c r="G1193" s="44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4"/>
      <c r="B1194" s="44"/>
      <c r="C1194" s="44"/>
      <c r="D1194" s="44"/>
      <c r="E1194" s="44"/>
      <c r="F1194" s="44"/>
      <c r="G1194" s="44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4"/>
      <c r="B1195" s="44"/>
      <c r="C1195" s="44"/>
      <c r="D1195" s="44"/>
      <c r="E1195" s="44"/>
      <c r="F1195" s="44"/>
      <c r="G1195" s="44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4"/>
      <c r="B1196" s="44"/>
      <c r="C1196" s="44"/>
      <c r="D1196" s="44"/>
      <c r="E1196" s="44"/>
      <c r="F1196" s="44"/>
      <c r="G1196" s="44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4"/>
      <c r="B1197" s="44"/>
      <c r="C1197" s="44"/>
      <c r="D1197" s="44"/>
      <c r="E1197" s="44"/>
      <c r="F1197" s="44"/>
      <c r="G1197" s="44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4"/>
      <c r="B1198" s="44"/>
      <c r="C1198" s="44"/>
      <c r="D1198" s="44"/>
      <c r="E1198" s="44"/>
      <c r="F1198" s="44"/>
      <c r="G1198" s="44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4"/>
      <c r="B1199" s="44"/>
      <c r="C1199" s="44"/>
      <c r="D1199" s="44"/>
      <c r="E1199" s="44"/>
      <c r="F1199" s="44"/>
      <c r="G1199" s="44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4"/>
      <c r="B1200" s="44"/>
      <c r="C1200" s="44"/>
      <c r="D1200" s="44"/>
      <c r="E1200" s="44"/>
      <c r="F1200" s="44"/>
      <c r="G1200" s="44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4"/>
      <c r="B1201" s="44"/>
      <c r="C1201" s="44"/>
      <c r="D1201" s="44"/>
      <c r="E1201" s="44"/>
      <c r="F1201" s="44"/>
      <c r="G1201" s="44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4"/>
      <c r="B1202" s="44"/>
      <c r="C1202" s="44"/>
      <c r="D1202" s="44"/>
      <c r="E1202" s="44"/>
      <c r="F1202" s="44"/>
      <c r="G1202" s="44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4"/>
      <c r="B1203" s="44"/>
      <c r="C1203" s="44"/>
      <c r="D1203" s="44"/>
      <c r="E1203" s="44"/>
      <c r="F1203" s="44"/>
      <c r="G1203" s="44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4"/>
      <c r="B1204" s="44"/>
      <c r="C1204" s="44"/>
      <c r="D1204" s="44"/>
      <c r="E1204" s="44"/>
      <c r="F1204" s="44"/>
      <c r="G1204" s="44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4"/>
      <c r="B1205" s="44"/>
      <c r="C1205" s="44"/>
      <c r="D1205" s="44"/>
      <c r="E1205" s="44"/>
      <c r="F1205" s="44"/>
      <c r="G1205" s="44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4"/>
      <c r="B1206" s="44"/>
      <c r="C1206" s="44"/>
      <c r="D1206" s="44"/>
      <c r="E1206" s="44"/>
      <c r="F1206" s="44"/>
      <c r="G1206" s="44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4"/>
      <c r="B1207" s="44"/>
      <c r="C1207" s="44"/>
      <c r="D1207" s="44"/>
      <c r="E1207" s="44"/>
      <c r="F1207" s="44"/>
      <c r="G1207" s="44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4"/>
      <c r="B1208" s="44"/>
      <c r="C1208" s="44"/>
      <c r="D1208" s="44"/>
      <c r="E1208" s="44"/>
      <c r="F1208" s="44"/>
      <c r="G1208" s="44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4"/>
      <c r="B1209" s="44"/>
      <c r="C1209" s="44"/>
      <c r="D1209" s="44"/>
      <c r="E1209" s="44"/>
      <c r="F1209" s="44"/>
      <c r="G1209" s="44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4"/>
      <c r="B1210" s="44"/>
      <c r="C1210" s="44"/>
      <c r="D1210" s="44"/>
      <c r="E1210" s="44"/>
      <c r="F1210" s="44"/>
      <c r="G1210" s="44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4"/>
      <c r="B1211" s="44"/>
      <c r="C1211" s="44"/>
      <c r="D1211" s="44"/>
      <c r="E1211" s="44"/>
      <c r="F1211" s="44"/>
      <c r="G1211" s="44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4"/>
      <c r="B1212" s="44"/>
      <c r="C1212" s="44"/>
      <c r="D1212" s="44"/>
      <c r="E1212" s="44"/>
      <c r="F1212" s="44"/>
      <c r="G1212" s="44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4"/>
      <c r="B1213" s="44"/>
      <c r="C1213" s="44"/>
      <c r="D1213" s="44"/>
      <c r="E1213" s="44"/>
      <c r="F1213" s="44"/>
      <c r="G1213" s="44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4"/>
      <c r="B1214" s="44"/>
      <c r="C1214" s="44"/>
      <c r="D1214" s="44"/>
      <c r="E1214" s="44"/>
      <c r="F1214" s="44"/>
      <c r="G1214" s="44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4"/>
      <c r="B1215" s="44"/>
      <c r="C1215" s="44"/>
      <c r="D1215" s="44"/>
      <c r="E1215" s="44"/>
      <c r="F1215" s="44"/>
      <c r="G1215" s="44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4"/>
      <c r="B1216" s="44"/>
      <c r="C1216" s="44"/>
      <c r="D1216" s="44"/>
      <c r="E1216" s="44"/>
      <c r="F1216" s="44"/>
      <c r="G1216" s="44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4"/>
      <c r="B1217" s="44"/>
      <c r="C1217" s="44"/>
      <c r="D1217" s="44"/>
      <c r="E1217" s="44"/>
      <c r="F1217" s="44"/>
      <c r="G1217" s="44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4"/>
      <c r="B1218" s="44"/>
      <c r="C1218" s="44"/>
      <c r="D1218" s="44"/>
      <c r="E1218" s="44"/>
      <c r="F1218" s="44"/>
      <c r="G1218" s="44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4"/>
      <c r="B1219" s="44"/>
      <c r="C1219" s="44"/>
      <c r="D1219" s="44"/>
      <c r="E1219" s="44"/>
      <c r="F1219" s="44"/>
      <c r="G1219" s="44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4"/>
      <c r="B1220" s="44"/>
      <c r="C1220" s="44"/>
      <c r="D1220" s="44"/>
      <c r="E1220" s="44"/>
      <c r="F1220" s="44"/>
      <c r="G1220" s="44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4"/>
      <c r="B1221" s="44"/>
      <c r="C1221" s="44"/>
      <c r="D1221" s="44"/>
      <c r="E1221" s="44"/>
      <c r="F1221" s="44"/>
      <c r="G1221" s="44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4"/>
      <c r="B1222" s="44"/>
      <c r="C1222" s="44"/>
      <c r="D1222" s="44"/>
      <c r="E1222" s="44"/>
      <c r="F1222" s="44"/>
      <c r="G1222" s="44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topLeftCell="H1" workbookViewId="0">
      <selection activeCell="K1" sqref="K1:M19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13" x14ac:dyDescent="0.2">
      <c r="A1" t="s">
        <v>0</v>
      </c>
      <c r="B1" s="1" t="s">
        <v>83</v>
      </c>
      <c r="C1" t="s">
        <v>57</v>
      </c>
      <c r="D1" t="s">
        <v>21</v>
      </c>
      <c r="E1" t="s">
        <v>84</v>
      </c>
      <c r="F1" t="s">
        <v>85</v>
      </c>
      <c r="G1" t="s">
        <v>86</v>
      </c>
      <c r="H1" t="s">
        <v>87</v>
      </c>
      <c r="I1" t="s">
        <v>88</v>
      </c>
      <c r="J1" t="s">
        <v>89</v>
      </c>
      <c r="K1" t="s">
        <v>91</v>
      </c>
      <c r="L1" t="s">
        <v>92</v>
      </c>
      <c r="M1" t="s">
        <v>93</v>
      </c>
    </row>
    <row r="2" spans="1:13" x14ac:dyDescent="0.2">
      <c r="A2">
        <v>1</v>
      </c>
      <c r="B2" t="s">
        <v>65</v>
      </c>
      <c r="C2">
        <v>0.4</v>
      </c>
      <c r="D2" t="s">
        <v>90</v>
      </c>
    </row>
    <row r="3" spans="1:13" x14ac:dyDescent="0.2">
      <c r="A3">
        <v>2</v>
      </c>
      <c r="B3" t="s">
        <v>66</v>
      </c>
      <c r="C3">
        <v>0.4</v>
      </c>
      <c r="D3" t="s">
        <v>90</v>
      </c>
    </row>
    <row r="4" spans="1:13" x14ac:dyDescent="0.2">
      <c r="A4">
        <v>3</v>
      </c>
      <c r="B4" t="s">
        <v>67</v>
      </c>
      <c r="C4">
        <v>0.4</v>
      </c>
      <c r="D4" t="s">
        <v>90</v>
      </c>
    </row>
    <row r="5" spans="1:13" x14ac:dyDescent="0.2">
      <c r="A5">
        <v>4</v>
      </c>
      <c r="B5" t="s">
        <v>68</v>
      </c>
      <c r="C5">
        <v>0.4</v>
      </c>
      <c r="D5" t="s">
        <v>90</v>
      </c>
    </row>
    <row r="6" spans="1:13" s="5" customFormat="1" x14ac:dyDescent="0.2">
      <c r="A6" s="5">
        <v>5</v>
      </c>
      <c r="B6" s="5" t="s">
        <v>69</v>
      </c>
      <c r="C6" s="5">
        <v>0.4</v>
      </c>
      <c r="D6" s="5" t="s">
        <v>90</v>
      </c>
    </row>
    <row r="7" spans="1:13" x14ac:dyDescent="0.2">
      <c r="A7">
        <v>6</v>
      </c>
      <c r="B7" t="s">
        <v>70</v>
      </c>
      <c r="C7">
        <v>0.4</v>
      </c>
      <c r="D7" t="s">
        <v>90</v>
      </c>
    </row>
    <row r="8" spans="1:13" x14ac:dyDescent="0.2">
      <c r="A8">
        <v>7</v>
      </c>
      <c r="B8" t="s">
        <v>71</v>
      </c>
      <c r="C8">
        <v>0.4</v>
      </c>
      <c r="D8" t="s">
        <v>90</v>
      </c>
    </row>
    <row r="9" spans="1:13" x14ac:dyDescent="0.2">
      <c r="A9">
        <v>8</v>
      </c>
      <c r="B9" t="s">
        <v>72</v>
      </c>
      <c r="C9">
        <v>0.4</v>
      </c>
      <c r="D9" t="s">
        <v>90</v>
      </c>
    </row>
    <row r="10" spans="1:13" x14ac:dyDescent="0.2">
      <c r="A10">
        <v>9</v>
      </c>
      <c r="B10" t="s">
        <v>73</v>
      </c>
      <c r="C10">
        <v>0.4</v>
      </c>
      <c r="D10" t="s">
        <v>90</v>
      </c>
    </row>
    <row r="11" spans="1:13" x14ac:dyDescent="0.2">
      <c r="A11">
        <v>10</v>
      </c>
      <c r="B11" t="s">
        <v>74</v>
      </c>
      <c r="C11">
        <v>0.4</v>
      </c>
      <c r="D11" t="s">
        <v>90</v>
      </c>
    </row>
    <row r="12" spans="1:13" x14ac:dyDescent="0.2">
      <c r="A12">
        <v>11</v>
      </c>
      <c r="B12" t="s">
        <v>75</v>
      </c>
      <c r="C12">
        <v>0.4</v>
      </c>
      <c r="D12" t="s">
        <v>90</v>
      </c>
    </row>
    <row r="13" spans="1:13" x14ac:dyDescent="0.2">
      <c r="A13">
        <v>12</v>
      </c>
      <c r="B13" t="s">
        <v>76</v>
      </c>
      <c r="C13">
        <v>0.4</v>
      </c>
      <c r="D13" t="s">
        <v>90</v>
      </c>
      <c r="K13" t="s">
        <v>94</v>
      </c>
      <c r="L13" t="s">
        <v>95</v>
      </c>
      <c r="M13" t="s">
        <v>57</v>
      </c>
    </row>
    <row r="14" spans="1:13" x14ac:dyDescent="0.2">
      <c r="A14">
        <v>13</v>
      </c>
      <c r="B14" t="s">
        <v>77</v>
      </c>
      <c r="C14">
        <v>0.4</v>
      </c>
      <c r="D14" t="s">
        <v>90</v>
      </c>
      <c r="K14" t="s">
        <v>69</v>
      </c>
      <c r="L14">
        <v>20.172000000000001</v>
      </c>
      <c r="M14">
        <v>250</v>
      </c>
    </row>
    <row r="15" spans="1:13" x14ac:dyDescent="0.2">
      <c r="A15">
        <v>14</v>
      </c>
      <c r="B15" t="s">
        <v>78</v>
      </c>
      <c r="C15">
        <v>0.4</v>
      </c>
      <c r="D15" t="s">
        <v>90</v>
      </c>
      <c r="K15" t="s">
        <v>71</v>
      </c>
      <c r="L15">
        <v>48.332000000000001</v>
      </c>
      <c r="M15">
        <v>250</v>
      </c>
    </row>
    <row r="16" spans="1:13" x14ac:dyDescent="0.2">
      <c r="A16">
        <v>15</v>
      </c>
      <c r="B16" t="s">
        <v>79</v>
      </c>
      <c r="C16">
        <v>0.4</v>
      </c>
      <c r="D16" t="s">
        <v>90</v>
      </c>
      <c r="K16" t="s">
        <v>72</v>
      </c>
      <c r="L16">
        <v>82.947999999999993</v>
      </c>
      <c r="M16">
        <v>250</v>
      </c>
    </row>
    <row r="17" spans="1:13" x14ac:dyDescent="0.2">
      <c r="A17">
        <v>16</v>
      </c>
      <c r="B17" t="s">
        <v>80</v>
      </c>
      <c r="C17">
        <v>0.4</v>
      </c>
      <c r="D17" t="s">
        <v>90</v>
      </c>
      <c r="K17" t="s">
        <v>73</v>
      </c>
      <c r="L17">
        <v>97.304000000000002</v>
      </c>
      <c r="M17">
        <v>250</v>
      </c>
    </row>
    <row r="18" spans="1:13" x14ac:dyDescent="0.2">
      <c r="A18">
        <v>17</v>
      </c>
      <c r="B18" t="s">
        <v>81</v>
      </c>
      <c r="C18">
        <v>0.4</v>
      </c>
      <c r="D18" t="s">
        <v>90</v>
      </c>
      <c r="K18" t="s">
        <v>74</v>
      </c>
      <c r="L18">
        <v>194.12200000000001</v>
      </c>
      <c r="M18">
        <v>250</v>
      </c>
    </row>
    <row r="19" spans="1:13" s="5" customFormat="1" x14ac:dyDescent="0.2">
      <c r="A19" s="5">
        <v>18</v>
      </c>
      <c r="B19" s="5" t="s">
        <v>82</v>
      </c>
      <c r="C19" s="5">
        <v>0</v>
      </c>
      <c r="K19" s="5" t="s">
        <v>70</v>
      </c>
      <c r="L19" s="5">
        <v>30.568000000000001</v>
      </c>
      <c r="M19" s="5">
        <v>250</v>
      </c>
    </row>
    <row r="21" spans="1:13" s="5" customFormat="1" x14ac:dyDescent="0.2"/>
    <row r="23" spans="1:13" s="5" customFormat="1" x14ac:dyDescent="0.2"/>
    <row r="24" spans="1:13" s="5" customFormat="1" x14ac:dyDescent="0.2"/>
    <row r="46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Calibration</vt:lpstr>
      <vt:lpstr>Data Export</vt:lpstr>
      <vt:lpstr>gasbenchCO2template.wke</vt:lpstr>
      <vt:lpstr>Run Log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2016-07-27T20:26:33Z</dcterms:modified>
</cp:coreProperties>
</file>