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austin.utexas.edu\disk\geoprofiles\default\pec543\My Documents\MATLAB\Carb\"/>
    </mc:Choice>
  </mc:AlternateContent>
  <bookViews>
    <workbookView xWindow="0" yWindow="0" windowWidth="15525" windowHeight="12180" firstSheet="1" activeTab="1"/>
  </bookViews>
  <sheets>
    <sheet name="Data Export" sheetId="3" r:id="rId1"/>
    <sheet name="Calibration" sheetId="2" r:id="rId2"/>
    <sheet name="Run Log" sheetId="4" r:id="rId3"/>
    <sheet name="gasbenchCO2template.wke" sheetId="1" r:id="rId4"/>
  </sheets>
  <definedNames>
    <definedName name="_xlnm._FilterDatabase" localSheetId="1" hidden="1">Calibration!$B$31:$V$127</definedName>
    <definedName name="_xlnm._FilterDatabase" localSheetId="3" hidden="1">gasbenchCO2template.wke!$A$1:$P$2228</definedName>
    <definedName name="gasbenchCO2template.wke">gasbenchCO2template.wke!$A$1:$F$19</definedName>
  </definedNames>
  <calcPr calcId="162913"/>
</workbook>
</file>

<file path=xl/calcChain.xml><?xml version="1.0" encoding="utf-8"?>
<calcChain xmlns="http://schemas.openxmlformats.org/spreadsheetml/2006/main">
  <c r="V187" i="2" l="1"/>
  <c r="U187" i="2"/>
  <c r="T187" i="2"/>
  <c r="V186" i="2"/>
  <c r="U186" i="2"/>
  <c r="T186" i="2"/>
  <c r="V177" i="2"/>
  <c r="U177" i="2"/>
  <c r="T177" i="2"/>
  <c r="V176" i="2"/>
  <c r="U176" i="2"/>
  <c r="T176" i="2"/>
  <c r="Y187" i="2"/>
  <c r="X187" i="2"/>
  <c r="W187" i="2"/>
  <c r="Y186" i="2"/>
  <c r="X186" i="2"/>
  <c r="W186" i="2"/>
  <c r="W185" i="2"/>
  <c r="W184" i="2"/>
  <c r="Y177" i="2"/>
  <c r="X177" i="2"/>
  <c r="W177" i="2"/>
  <c r="Y176" i="2"/>
  <c r="X176" i="2"/>
  <c r="W176" i="2"/>
  <c r="W167" i="2"/>
  <c r="X167" i="2"/>
  <c r="Y167" i="2"/>
  <c r="W160" i="2"/>
  <c r="X160" i="2"/>
  <c r="Y160" i="2"/>
  <c r="W161" i="2"/>
  <c r="X161" i="2"/>
  <c r="Y161" i="2"/>
  <c r="W162" i="2"/>
  <c r="X162" i="2"/>
  <c r="Y162" i="2"/>
  <c r="W163" i="2"/>
  <c r="X163" i="2"/>
  <c r="Y163" i="2"/>
  <c r="W164" i="2"/>
  <c r="X164" i="2"/>
  <c r="Y164" i="2"/>
  <c r="W165" i="2"/>
  <c r="X165" i="2"/>
  <c r="Y165" i="2"/>
  <c r="W166" i="2"/>
  <c r="X166" i="2"/>
  <c r="Y166" i="2"/>
  <c r="Y137" i="2"/>
  <c r="X137" i="2"/>
  <c r="W137" i="2"/>
  <c r="Y136" i="2"/>
  <c r="X136" i="2"/>
  <c r="W136" i="2"/>
  <c r="Y135" i="2"/>
  <c r="X135" i="2"/>
  <c r="W135" i="2"/>
  <c r="W115" i="2"/>
  <c r="X115" i="2"/>
  <c r="Y115" i="2"/>
  <c r="W126" i="2"/>
  <c r="X126" i="2"/>
  <c r="Y126" i="2"/>
  <c r="W127" i="2"/>
  <c r="X127" i="2"/>
  <c r="Y127" i="2"/>
  <c r="J33" i="2" l="1"/>
  <c r="K33" i="2"/>
  <c r="N33" i="2" s="1"/>
  <c r="L33" i="2"/>
  <c r="O33" i="2" s="1"/>
  <c r="J34" i="2"/>
  <c r="K34" i="2"/>
  <c r="L34" i="2"/>
  <c r="O34" i="2" s="1"/>
  <c r="N34" i="2"/>
  <c r="J35" i="2"/>
  <c r="K35" i="2"/>
  <c r="N35" i="2" s="1"/>
  <c r="L35" i="2"/>
  <c r="O35" i="2" s="1"/>
  <c r="J36" i="2"/>
  <c r="K36" i="2"/>
  <c r="N36" i="2" s="1"/>
  <c r="L36" i="2"/>
  <c r="O36" i="2"/>
  <c r="J37" i="2"/>
  <c r="K37" i="2"/>
  <c r="L37" i="2"/>
  <c r="O37" i="2" s="1"/>
  <c r="N37" i="2"/>
  <c r="J38" i="2"/>
  <c r="K38" i="2"/>
  <c r="L38" i="2"/>
  <c r="O38" i="2" s="1"/>
  <c r="N38" i="2"/>
  <c r="J39" i="2"/>
  <c r="K39" i="2"/>
  <c r="N39" i="2" s="1"/>
  <c r="L39" i="2"/>
  <c r="O39" i="2" s="1"/>
  <c r="J40" i="2"/>
  <c r="K40" i="2"/>
  <c r="L40" i="2"/>
  <c r="O40" i="2" s="1"/>
  <c r="N40" i="2"/>
  <c r="J41" i="2"/>
  <c r="K41" i="2"/>
  <c r="L41" i="2"/>
  <c r="O41" i="2" s="1"/>
  <c r="N41" i="2"/>
  <c r="J42" i="2"/>
  <c r="K42" i="2"/>
  <c r="N42" i="2" s="1"/>
  <c r="L42" i="2"/>
  <c r="O42" i="2" s="1"/>
  <c r="J43" i="2"/>
  <c r="K43" i="2"/>
  <c r="N43" i="2" s="1"/>
  <c r="L43" i="2"/>
  <c r="O43" i="2" s="1"/>
  <c r="J44" i="2"/>
  <c r="K44" i="2"/>
  <c r="N44" i="2" s="1"/>
  <c r="L44" i="2"/>
  <c r="O44" i="2" s="1"/>
  <c r="J45" i="2"/>
  <c r="K45" i="2"/>
  <c r="N45" i="2" s="1"/>
  <c r="L45" i="2"/>
  <c r="O45" i="2" s="1"/>
  <c r="J46" i="2"/>
  <c r="K46" i="2"/>
  <c r="N46" i="2" s="1"/>
  <c r="L46" i="2"/>
  <c r="O46" i="2" s="1"/>
  <c r="J47" i="2"/>
  <c r="K47" i="2"/>
  <c r="N47" i="2" s="1"/>
  <c r="L47" i="2"/>
  <c r="O47" i="2" s="1"/>
  <c r="J48" i="2"/>
  <c r="K48" i="2"/>
  <c r="N48" i="2" s="1"/>
  <c r="L48" i="2"/>
  <c r="O48" i="2" s="1"/>
  <c r="J49" i="2"/>
  <c r="K49" i="2"/>
  <c r="N49" i="2" s="1"/>
  <c r="L49" i="2"/>
  <c r="O49" i="2" s="1"/>
  <c r="J50" i="2"/>
  <c r="K50" i="2"/>
  <c r="N50" i="2" s="1"/>
  <c r="L50" i="2"/>
  <c r="O50" i="2" s="1"/>
  <c r="J51" i="2"/>
  <c r="K51" i="2"/>
  <c r="N51" i="2" s="1"/>
  <c r="L51" i="2"/>
  <c r="O51" i="2" s="1"/>
  <c r="J52" i="2"/>
  <c r="K52" i="2"/>
  <c r="N52" i="2" s="1"/>
  <c r="L52" i="2"/>
  <c r="O52" i="2"/>
  <c r="J53" i="2"/>
  <c r="K53" i="2"/>
  <c r="N53" i="2" s="1"/>
  <c r="L53" i="2"/>
  <c r="O53" i="2" s="1"/>
  <c r="J54" i="2"/>
  <c r="K54" i="2"/>
  <c r="N54" i="2" s="1"/>
  <c r="L54" i="2"/>
  <c r="O54" i="2" s="1"/>
  <c r="J55" i="2"/>
  <c r="K55" i="2"/>
  <c r="N55" i="2" s="1"/>
  <c r="L55" i="2"/>
  <c r="O55" i="2" s="1"/>
  <c r="J56" i="2"/>
  <c r="K56" i="2"/>
  <c r="N56" i="2" s="1"/>
  <c r="L56" i="2"/>
  <c r="O56" i="2" s="1"/>
  <c r="J57" i="2"/>
  <c r="K57" i="2"/>
  <c r="N57" i="2" s="1"/>
  <c r="L57" i="2"/>
  <c r="O57" i="2" s="1"/>
  <c r="J58" i="2"/>
  <c r="K58" i="2"/>
  <c r="L58" i="2"/>
  <c r="O58" i="2" s="1"/>
  <c r="N58" i="2"/>
  <c r="J59" i="2"/>
  <c r="K59" i="2"/>
  <c r="N59" i="2" s="1"/>
  <c r="L59" i="2"/>
  <c r="O59" i="2" s="1"/>
  <c r="J60" i="2"/>
  <c r="K60" i="2"/>
  <c r="N60" i="2" s="1"/>
  <c r="L60" i="2"/>
  <c r="O60" i="2"/>
  <c r="J61" i="2"/>
  <c r="K61" i="2"/>
  <c r="N61" i="2" s="1"/>
  <c r="L61" i="2"/>
  <c r="O61" i="2" s="1"/>
  <c r="J62" i="2"/>
  <c r="K62" i="2"/>
  <c r="N62" i="2" s="1"/>
  <c r="L62" i="2"/>
  <c r="O62" i="2" s="1"/>
  <c r="J63" i="2"/>
  <c r="K63" i="2"/>
  <c r="N63" i="2" s="1"/>
  <c r="L63" i="2"/>
  <c r="O63" i="2" s="1"/>
  <c r="J64" i="2"/>
  <c r="K64" i="2"/>
  <c r="N64" i="2" s="1"/>
  <c r="L64" i="2"/>
  <c r="O64" i="2" s="1"/>
  <c r="J65" i="2"/>
  <c r="K65" i="2"/>
  <c r="N65" i="2" s="1"/>
  <c r="L65" i="2"/>
  <c r="O65" i="2" s="1"/>
  <c r="J66" i="2"/>
  <c r="K66" i="2"/>
  <c r="N66" i="2" s="1"/>
  <c r="L66" i="2"/>
  <c r="O66" i="2" s="1"/>
  <c r="J67" i="2"/>
  <c r="K67" i="2"/>
  <c r="N67" i="2" s="1"/>
  <c r="L67" i="2"/>
  <c r="O67" i="2" s="1"/>
  <c r="J68" i="2"/>
  <c r="K68" i="2"/>
  <c r="N68" i="2" s="1"/>
  <c r="L68" i="2"/>
  <c r="O68" i="2" s="1"/>
  <c r="J69" i="2"/>
  <c r="K69" i="2"/>
  <c r="N69" i="2" s="1"/>
  <c r="L69" i="2"/>
  <c r="O69" i="2" s="1"/>
  <c r="J70" i="2"/>
  <c r="K70" i="2"/>
  <c r="N70" i="2" s="1"/>
  <c r="L70" i="2"/>
  <c r="O70" i="2" s="1"/>
  <c r="J71" i="2"/>
  <c r="K71" i="2"/>
  <c r="N71" i="2" s="1"/>
  <c r="L71" i="2"/>
  <c r="O71" i="2" s="1"/>
  <c r="J72" i="2"/>
  <c r="K72" i="2"/>
  <c r="N72" i="2" s="1"/>
  <c r="L72" i="2"/>
  <c r="O72" i="2" s="1"/>
  <c r="J73" i="2"/>
  <c r="K73" i="2"/>
  <c r="N73" i="2" s="1"/>
  <c r="L73" i="2"/>
  <c r="O73" i="2" s="1"/>
  <c r="J74" i="2"/>
  <c r="K74" i="2"/>
  <c r="N74" i="2" s="1"/>
  <c r="L74" i="2"/>
  <c r="O74" i="2" s="1"/>
  <c r="J75" i="2"/>
  <c r="K75" i="2"/>
  <c r="N75" i="2" s="1"/>
  <c r="L75" i="2"/>
  <c r="O75" i="2" s="1"/>
  <c r="J76" i="2"/>
  <c r="K76" i="2"/>
  <c r="L76" i="2"/>
  <c r="O76" i="2" s="1"/>
  <c r="N76" i="2"/>
  <c r="J77" i="2"/>
  <c r="K77" i="2"/>
  <c r="N77" i="2" s="1"/>
  <c r="L77" i="2"/>
  <c r="O77" i="2" s="1"/>
  <c r="J78" i="2"/>
  <c r="K78" i="2"/>
  <c r="N78" i="2" s="1"/>
  <c r="L78" i="2"/>
  <c r="O78" i="2" s="1"/>
  <c r="J79" i="2"/>
  <c r="K79" i="2"/>
  <c r="N79" i="2" s="1"/>
  <c r="L79" i="2"/>
  <c r="O79" i="2" s="1"/>
  <c r="J80" i="2"/>
  <c r="K80" i="2"/>
  <c r="N80" i="2" s="1"/>
  <c r="L80" i="2"/>
  <c r="O80" i="2" s="1"/>
  <c r="J81" i="2"/>
  <c r="K81" i="2"/>
  <c r="N81" i="2" s="1"/>
  <c r="L81" i="2"/>
  <c r="O81" i="2" s="1"/>
  <c r="J82" i="2"/>
  <c r="K82" i="2"/>
  <c r="L82" i="2"/>
  <c r="N82" i="2"/>
  <c r="O82" i="2"/>
  <c r="J83" i="2"/>
  <c r="K83" i="2"/>
  <c r="N83" i="2" s="1"/>
  <c r="L83" i="2"/>
  <c r="O83" i="2" s="1"/>
  <c r="J84" i="2"/>
  <c r="K84" i="2"/>
  <c r="L84" i="2"/>
  <c r="O84" i="2" s="1"/>
  <c r="N84" i="2"/>
  <c r="J85" i="2"/>
  <c r="K85" i="2"/>
  <c r="N85" i="2" s="1"/>
  <c r="L85" i="2"/>
  <c r="O85" i="2" s="1"/>
  <c r="J86" i="2"/>
  <c r="K86" i="2"/>
  <c r="N86" i="2" s="1"/>
  <c r="L86" i="2"/>
  <c r="O86" i="2" s="1"/>
  <c r="J87" i="2"/>
  <c r="K87" i="2"/>
  <c r="L87" i="2"/>
  <c r="O87" i="2" s="1"/>
  <c r="N87" i="2"/>
  <c r="J88" i="2"/>
  <c r="K88" i="2"/>
  <c r="N88" i="2" s="1"/>
  <c r="L88" i="2"/>
  <c r="O88" i="2" s="1"/>
  <c r="J89" i="2"/>
  <c r="K89" i="2"/>
  <c r="L89" i="2"/>
  <c r="O89" i="2" s="1"/>
  <c r="N89" i="2"/>
  <c r="J90" i="2"/>
  <c r="K90" i="2"/>
  <c r="N90" i="2" s="1"/>
  <c r="L90" i="2"/>
  <c r="O90" i="2" s="1"/>
  <c r="J91" i="2"/>
  <c r="K91" i="2"/>
  <c r="N91" i="2" s="1"/>
  <c r="L91" i="2"/>
  <c r="O91" i="2" s="1"/>
  <c r="J92" i="2"/>
  <c r="K92" i="2"/>
  <c r="N92" i="2" s="1"/>
  <c r="L92" i="2"/>
  <c r="O92" i="2" s="1"/>
  <c r="J93" i="2"/>
  <c r="K93" i="2"/>
  <c r="N93" i="2" s="1"/>
  <c r="L93" i="2"/>
  <c r="O93" i="2" s="1"/>
  <c r="J94" i="2"/>
  <c r="K94" i="2"/>
  <c r="N94" i="2" s="1"/>
  <c r="L94" i="2"/>
  <c r="O94" i="2" s="1"/>
  <c r="J95" i="2"/>
  <c r="K95" i="2"/>
  <c r="N95" i="2" s="1"/>
  <c r="L95" i="2"/>
  <c r="O95" i="2" s="1"/>
  <c r="J96" i="2"/>
  <c r="K96" i="2"/>
  <c r="L96" i="2"/>
  <c r="O96" i="2" s="1"/>
  <c r="N96" i="2"/>
  <c r="J97" i="2"/>
  <c r="K97" i="2"/>
  <c r="N97" i="2" s="1"/>
  <c r="L97" i="2"/>
  <c r="O97" i="2" s="1"/>
  <c r="J98" i="2"/>
  <c r="K98" i="2"/>
  <c r="L98" i="2"/>
  <c r="O98" i="2" s="1"/>
  <c r="N98" i="2"/>
  <c r="J99" i="2"/>
  <c r="K99" i="2"/>
  <c r="N99" i="2" s="1"/>
  <c r="L99" i="2"/>
  <c r="O99" i="2" s="1"/>
  <c r="J100" i="2"/>
  <c r="K100" i="2"/>
  <c r="N100" i="2" s="1"/>
  <c r="L100" i="2"/>
  <c r="O100" i="2" s="1"/>
  <c r="J101" i="2"/>
  <c r="K101" i="2"/>
  <c r="N101" i="2" s="1"/>
  <c r="L101" i="2"/>
  <c r="O101" i="2" s="1"/>
  <c r="J102" i="2"/>
  <c r="K102" i="2"/>
  <c r="N102" i="2" s="1"/>
  <c r="L102" i="2"/>
  <c r="O102" i="2" s="1"/>
  <c r="J103" i="2"/>
  <c r="K103" i="2"/>
  <c r="N103" i="2" s="1"/>
  <c r="L103" i="2"/>
  <c r="O103" i="2" s="1"/>
  <c r="J104" i="2"/>
  <c r="K104" i="2"/>
  <c r="L104" i="2"/>
  <c r="O104" i="2" s="1"/>
  <c r="N104" i="2"/>
  <c r="J105" i="2"/>
  <c r="K105" i="2"/>
  <c r="N105" i="2" s="1"/>
  <c r="L105" i="2"/>
  <c r="O105" i="2" s="1"/>
  <c r="J106" i="2"/>
  <c r="K106" i="2"/>
  <c r="L106" i="2"/>
  <c r="N106" i="2"/>
  <c r="O106" i="2"/>
  <c r="J107" i="2"/>
  <c r="K107" i="2"/>
  <c r="N107" i="2" s="1"/>
  <c r="L107" i="2"/>
  <c r="O107" i="2"/>
  <c r="J108" i="2"/>
  <c r="K108" i="2"/>
  <c r="N108" i="2" s="1"/>
  <c r="L108" i="2"/>
  <c r="O108" i="2" s="1"/>
  <c r="J109" i="2"/>
  <c r="K109" i="2"/>
  <c r="N109" i="2" s="1"/>
  <c r="L109" i="2"/>
  <c r="O109" i="2" s="1"/>
  <c r="J110" i="2"/>
  <c r="K110" i="2"/>
  <c r="N110" i="2" s="1"/>
  <c r="L110" i="2"/>
  <c r="O110" i="2"/>
  <c r="J111" i="2"/>
  <c r="K111" i="2"/>
  <c r="N111" i="2" s="1"/>
  <c r="L111" i="2"/>
  <c r="O111" i="2" s="1"/>
  <c r="J112" i="2"/>
  <c r="K112" i="2"/>
  <c r="L112" i="2"/>
  <c r="O112" i="2" s="1"/>
  <c r="N112" i="2"/>
  <c r="J113" i="2"/>
  <c r="K113" i="2"/>
  <c r="N113" i="2" s="1"/>
  <c r="L113" i="2"/>
  <c r="O113" i="2" s="1"/>
  <c r="J114" i="2"/>
  <c r="K114" i="2"/>
  <c r="N114" i="2" s="1"/>
  <c r="L114" i="2"/>
  <c r="O114" i="2" s="1"/>
  <c r="J115" i="2"/>
  <c r="K115" i="2"/>
  <c r="L115" i="2"/>
  <c r="N115" i="2"/>
  <c r="O115" i="2"/>
  <c r="Q115" i="2"/>
  <c r="R115" i="2"/>
  <c r="T115" i="2"/>
  <c r="U115" i="2"/>
  <c r="V115" i="2"/>
  <c r="J116" i="2"/>
  <c r="K116" i="2"/>
  <c r="N116" i="2" s="1"/>
  <c r="L116" i="2"/>
  <c r="O116" i="2" s="1"/>
  <c r="J117" i="2"/>
  <c r="K117" i="2"/>
  <c r="N117" i="2" s="1"/>
  <c r="L117" i="2"/>
  <c r="O117" i="2" s="1"/>
  <c r="J118" i="2"/>
  <c r="K118" i="2"/>
  <c r="L118" i="2"/>
  <c r="O118" i="2" s="1"/>
  <c r="N118" i="2"/>
  <c r="J119" i="2"/>
  <c r="K119" i="2"/>
  <c r="N119" i="2" s="1"/>
  <c r="L119" i="2"/>
  <c r="O119" i="2" s="1"/>
  <c r="J120" i="2"/>
  <c r="K120" i="2"/>
  <c r="N120" i="2" s="1"/>
  <c r="L120" i="2"/>
  <c r="O120" i="2" s="1"/>
  <c r="J121" i="2"/>
  <c r="K121" i="2"/>
  <c r="L121" i="2"/>
  <c r="O121" i="2" s="1"/>
  <c r="N121" i="2"/>
  <c r="J122" i="2"/>
  <c r="K122" i="2"/>
  <c r="N122" i="2" s="1"/>
  <c r="L122" i="2"/>
  <c r="O122" i="2" s="1"/>
  <c r="J123" i="2"/>
  <c r="K123" i="2"/>
  <c r="N123" i="2" s="1"/>
  <c r="L123" i="2"/>
  <c r="O123" i="2"/>
  <c r="J124" i="2"/>
  <c r="K124" i="2"/>
  <c r="N124" i="2" s="1"/>
  <c r="L124" i="2"/>
  <c r="O124" i="2" s="1"/>
  <c r="J125" i="2"/>
  <c r="K125" i="2"/>
  <c r="N125" i="2" s="1"/>
  <c r="L125" i="2"/>
  <c r="O125" i="2" s="1"/>
  <c r="J126" i="2"/>
  <c r="K126" i="2"/>
  <c r="L126" i="2"/>
  <c r="N126" i="2"/>
  <c r="O126" i="2"/>
  <c r="Q126" i="2"/>
  <c r="R126" i="2"/>
  <c r="T126" i="2"/>
  <c r="U126" i="2"/>
  <c r="V126" i="2"/>
  <c r="J127" i="2"/>
  <c r="K127" i="2"/>
  <c r="L127" i="2"/>
  <c r="N127" i="2"/>
  <c r="O127" i="2"/>
  <c r="Q127" i="2"/>
  <c r="R127" i="2"/>
  <c r="T127" i="2"/>
  <c r="U127" i="2"/>
  <c r="V127" i="2"/>
  <c r="L32" i="2"/>
  <c r="O32" i="2" s="1"/>
  <c r="K32" i="2"/>
  <c r="N32" i="2" s="1"/>
  <c r="J32" i="2"/>
  <c r="J146" i="2" l="1"/>
  <c r="K146" i="2"/>
  <c r="L146" i="2"/>
  <c r="N146" i="2"/>
  <c r="O146" i="2"/>
  <c r="J147" i="2"/>
  <c r="K147" i="2"/>
  <c r="L147" i="2"/>
  <c r="N147" i="2"/>
  <c r="O147" i="2"/>
  <c r="J148" i="2"/>
  <c r="K148" i="2"/>
  <c r="L148" i="2"/>
  <c r="O148" i="2" s="1"/>
  <c r="N148" i="2"/>
  <c r="J149" i="2"/>
  <c r="K149" i="2"/>
  <c r="N149" i="2" s="1"/>
  <c r="L149" i="2"/>
  <c r="O149" i="2" s="1"/>
  <c r="J150" i="2"/>
  <c r="K150" i="2"/>
  <c r="L150" i="2"/>
  <c r="N150" i="2"/>
  <c r="O150" i="2"/>
  <c r="J151" i="2"/>
  <c r="K151" i="2"/>
  <c r="L151" i="2"/>
  <c r="O151" i="2" s="1"/>
  <c r="N151" i="2"/>
  <c r="J152" i="2"/>
  <c r="K152" i="2"/>
  <c r="N152" i="2" s="1"/>
  <c r="L152" i="2"/>
  <c r="O152" i="2" s="1"/>
  <c r="J153" i="2"/>
  <c r="K153" i="2"/>
  <c r="N153" i="2" s="1"/>
  <c r="L153" i="2"/>
  <c r="O153" i="2"/>
  <c r="J154" i="2"/>
  <c r="K154" i="2"/>
  <c r="L154" i="2"/>
  <c r="N154" i="2"/>
  <c r="O154" i="2"/>
  <c r="J155" i="2"/>
  <c r="K155" i="2"/>
  <c r="L155" i="2"/>
  <c r="O155" i="2" s="1"/>
  <c r="N155" i="2"/>
  <c r="J156" i="2"/>
  <c r="K156" i="2"/>
  <c r="N156" i="2" s="1"/>
  <c r="L156" i="2"/>
  <c r="O156" i="2" s="1"/>
  <c r="J157" i="2"/>
  <c r="K157" i="2"/>
  <c r="L157" i="2"/>
  <c r="O157" i="2" s="1"/>
  <c r="N157" i="2"/>
  <c r="J158" i="2"/>
  <c r="K158" i="2"/>
  <c r="L158" i="2"/>
  <c r="O158" i="2" s="1"/>
  <c r="N158" i="2"/>
  <c r="J159" i="2"/>
  <c r="K159" i="2"/>
  <c r="N159" i="2" s="1"/>
  <c r="L159" i="2"/>
  <c r="O159" i="2"/>
  <c r="R187" i="2" l="1"/>
  <c r="Q187" i="2"/>
  <c r="O187" i="2"/>
  <c r="N187" i="2"/>
  <c r="L187" i="2"/>
  <c r="K187" i="2"/>
  <c r="J187" i="2"/>
  <c r="R186" i="2"/>
  <c r="Q186" i="2"/>
  <c r="O186" i="2"/>
  <c r="N186" i="2"/>
  <c r="L186" i="2"/>
  <c r="K186" i="2"/>
  <c r="J186" i="2"/>
  <c r="L185" i="2"/>
  <c r="O185" i="2" s="1"/>
  <c r="R185" i="2" s="1"/>
  <c r="K185" i="2"/>
  <c r="N185" i="2" s="1"/>
  <c r="Q185" i="2" s="1"/>
  <c r="J185" i="2"/>
  <c r="L184" i="2"/>
  <c r="O184" i="2" s="1"/>
  <c r="R184" i="2" s="1"/>
  <c r="K184" i="2"/>
  <c r="N184" i="2" s="1"/>
  <c r="Q184" i="2" s="1"/>
  <c r="J184" i="2"/>
  <c r="R177" i="2"/>
  <c r="Q177" i="2"/>
  <c r="O177" i="2"/>
  <c r="N177" i="2"/>
  <c r="L177" i="2"/>
  <c r="K177" i="2"/>
  <c r="J177" i="2"/>
  <c r="R176" i="2"/>
  <c r="Q176" i="2"/>
  <c r="O176" i="2"/>
  <c r="N176" i="2"/>
  <c r="L176" i="2"/>
  <c r="K176" i="2"/>
  <c r="J176" i="2"/>
  <c r="L175" i="2"/>
  <c r="O175" i="2" s="1"/>
  <c r="R175" i="2" s="1"/>
  <c r="K175" i="2"/>
  <c r="N175" i="2" s="1"/>
  <c r="Q175" i="2" s="1"/>
  <c r="J175" i="2"/>
  <c r="L174" i="2"/>
  <c r="O174" i="2" s="1"/>
  <c r="R174" i="2" s="1"/>
  <c r="K174" i="2"/>
  <c r="N174" i="2" s="1"/>
  <c r="Q174" i="2" s="1"/>
  <c r="J174" i="2"/>
  <c r="V167" i="2"/>
  <c r="U167" i="2"/>
  <c r="T167" i="2"/>
  <c r="R167" i="2"/>
  <c r="Q167" i="2"/>
  <c r="O167" i="2"/>
  <c r="N167" i="2"/>
  <c r="L167" i="2"/>
  <c r="K167" i="2"/>
  <c r="J167" i="2"/>
  <c r="V166" i="2"/>
  <c r="U166" i="2"/>
  <c r="T166" i="2"/>
  <c r="R166" i="2"/>
  <c r="Q166" i="2"/>
  <c r="O166" i="2"/>
  <c r="N166" i="2"/>
  <c r="L166" i="2"/>
  <c r="K166" i="2"/>
  <c r="J166" i="2"/>
  <c r="V165" i="2"/>
  <c r="U165" i="2"/>
  <c r="T165" i="2"/>
  <c r="R165" i="2"/>
  <c r="Q165" i="2"/>
  <c r="O165" i="2"/>
  <c r="N165" i="2"/>
  <c r="L165" i="2"/>
  <c r="K165" i="2"/>
  <c r="J165" i="2"/>
  <c r="V164" i="2"/>
  <c r="U164" i="2"/>
  <c r="T164" i="2"/>
  <c r="R164" i="2"/>
  <c r="Q164" i="2"/>
  <c r="O164" i="2"/>
  <c r="N164" i="2"/>
  <c r="L164" i="2"/>
  <c r="K164" i="2"/>
  <c r="J164" i="2"/>
  <c r="V163" i="2"/>
  <c r="U163" i="2"/>
  <c r="T163" i="2"/>
  <c r="R163" i="2"/>
  <c r="Q163" i="2"/>
  <c r="O163" i="2"/>
  <c r="N163" i="2"/>
  <c r="L163" i="2"/>
  <c r="K163" i="2"/>
  <c r="J163" i="2"/>
  <c r="V162" i="2"/>
  <c r="U162" i="2"/>
  <c r="T162" i="2"/>
  <c r="R162" i="2"/>
  <c r="Q162" i="2"/>
  <c r="O162" i="2"/>
  <c r="N162" i="2"/>
  <c r="L162" i="2"/>
  <c r="K162" i="2"/>
  <c r="J162" i="2"/>
  <c r="V161" i="2"/>
  <c r="U161" i="2"/>
  <c r="T161" i="2"/>
  <c r="R161" i="2"/>
  <c r="Q161" i="2"/>
  <c r="O161" i="2"/>
  <c r="N161" i="2"/>
  <c r="L161" i="2"/>
  <c r="K161" i="2"/>
  <c r="J161" i="2"/>
  <c r="V160" i="2"/>
  <c r="U160" i="2"/>
  <c r="T160" i="2"/>
  <c r="R160" i="2"/>
  <c r="Q160" i="2"/>
  <c r="O160" i="2"/>
  <c r="N160" i="2"/>
  <c r="L160" i="2"/>
  <c r="K160" i="2"/>
  <c r="J160" i="2"/>
  <c r="L145" i="2"/>
  <c r="O145" i="2" s="1"/>
  <c r="K145" i="2"/>
  <c r="N145" i="2" s="1"/>
  <c r="J145" i="2"/>
  <c r="L144" i="2"/>
  <c r="K144" i="2"/>
  <c r="J144" i="2"/>
  <c r="V137" i="2"/>
  <c r="U137" i="2"/>
  <c r="T137" i="2"/>
  <c r="R137" i="2"/>
  <c r="Q137" i="2"/>
  <c r="O137" i="2"/>
  <c r="N137" i="2"/>
  <c r="L137" i="2"/>
  <c r="K137" i="2"/>
  <c r="J137" i="2"/>
  <c r="V136" i="2"/>
  <c r="U136" i="2"/>
  <c r="T136" i="2"/>
  <c r="R136" i="2"/>
  <c r="Q136" i="2"/>
  <c r="O136" i="2"/>
  <c r="N136" i="2"/>
  <c r="L136" i="2"/>
  <c r="K136" i="2"/>
  <c r="J136" i="2"/>
  <c r="V135" i="2"/>
  <c r="U135" i="2"/>
  <c r="T135" i="2"/>
  <c r="R135" i="2"/>
  <c r="Q135" i="2"/>
  <c r="O135" i="2"/>
  <c r="N135" i="2"/>
  <c r="L135" i="2"/>
  <c r="K135" i="2"/>
  <c r="J135" i="2"/>
  <c r="L134" i="2"/>
  <c r="O134" i="2" s="1"/>
  <c r="K134" i="2"/>
  <c r="N134" i="2" s="1"/>
  <c r="J134" i="2"/>
  <c r="I26" i="2" l="1"/>
  <c r="I27" i="2"/>
  <c r="N144" i="2"/>
  <c r="O144" i="2"/>
  <c r="J26" i="2"/>
  <c r="Q59" i="2" s="1"/>
  <c r="Q77" i="2"/>
  <c r="Q38" i="2"/>
  <c r="Q46" i="2"/>
  <c r="Q34" i="2"/>
  <c r="Q50" i="2"/>
  <c r="Q39" i="2"/>
  <c r="Q44" i="2"/>
  <c r="Q37" i="2"/>
  <c r="Q93" i="2"/>
  <c r="Q64" i="2"/>
  <c r="Q91" i="2"/>
  <c r="Q72" i="2"/>
  <c r="Q82" i="2"/>
  <c r="Q79" i="2"/>
  <c r="Q106" i="2"/>
  <c r="Q107" i="2"/>
  <c r="Q61" i="2"/>
  <c r="Q86" i="2"/>
  <c r="Q113" i="2"/>
  <c r="Q60" i="2"/>
  <c r="Q87" i="2"/>
  <c r="Q32" i="2"/>
  <c r="Q75" i="2"/>
  <c r="Q57" i="2"/>
  <c r="Q96" i="2"/>
  <c r="Q105" i="2"/>
  <c r="Q73" i="2"/>
  <c r="Q124" i="2"/>
  <c r="Q63" i="2"/>
  <c r="Q97" i="2"/>
  <c r="Q118" i="2"/>
  <c r="Q58" i="2"/>
  <c r="Q35" i="2"/>
  <c r="Q49" i="2"/>
  <c r="Q40" i="2"/>
  <c r="Q92" i="2" l="1"/>
  <c r="Q36" i="2"/>
  <c r="Q51" i="2"/>
  <c r="Q47" i="2"/>
  <c r="Q101" i="2"/>
  <c r="Q109" i="2"/>
  <c r="Q104" i="2"/>
  <c r="Q123" i="2"/>
  <c r="Q67" i="2"/>
  <c r="Q85" i="2"/>
  <c r="Q43" i="2"/>
  <c r="Q54" i="2"/>
  <c r="Q69" i="2"/>
  <c r="Q74" i="2"/>
  <c r="Q99" i="2"/>
  <c r="Q112" i="2"/>
  <c r="Q122" i="2"/>
  <c r="Q80" i="2"/>
  <c r="Q76" i="2"/>
  <c r="Q89" i="2"/>
  <c r="Q48" i="2"/>
  <c r="Q45" i="2"/>
  <c r="Q62" i="2"/>
  <c r="Q117" i="2"/>
  <c r="Q52" i="2"/>
  <c r="Q71" i="2"/>
  <c r="Q88" i="2"/>
  <c r="Q103" i="2"/>
  <c r="Q125" i="2"/>
  <c r="Q56" i="2"/>
  <c r="Q95" i="2"/>
  <c r="Q98" i="2"/>
  <c r="Q121" i="2"/>
  <c r="Q84" i="2"/>
  <c r="Q114" i="2"/>
  <c r="Q100" i="2"/>
  <c r="Q83" i="2"/>
  <c r="Q94" i="2"/>
  <c r="Q66" i="2"/>
  <c r="Q111" i="2"/>
  <c r="Q68" i="2"/>
  <c r="Q70" i="2"/>
  <c r="Q55" i="2"/>
  <c r="Q102" i="2"/>
  <c r="Q65" i="2"/>
  <c r="Q53" i="2"/>
  <c r="Q134" i="2"/>
  <c r="Q156" i="2"/>
  <c r="Q150" i="2"/>
  <c r="Q158" i="2"/>
  <c r="Q146" i="2"/>
  <c r="Q155" i="2"/>
  <c r="Q148" i="2"/>
  <c r="Q157" i="2"/>
  <c r="Q154" i="2"/>
  <c r="Q151" i="2"/>
  <c r="Q147" i="2"/>
  <c r="Q152" i="2"/>
  <c r="Q149" i="2"/>
  <c r="Q159" i="2"/>
  <c r="Q153" i="2"/>
  <c r="Q116" i="2"/>
  <c r="Q90" i="2"/>
  <c r="Q144" i="2"/>
  <c r="Q81" i="2"/>
  <c r="Q33" i="2"/>
  <c r="Q145" i="2"/>
  <c r="Q120" i="2"/>
  <c r="J27" i="2"/>
  <c r="R71" i="2" s="1"/>
  <c r="Q110" i="2"/>
  <c r="Q78" i="2"/>
  <c r="Q41" i="2"/>
  <c r="Q108" i="2"/>
  <c r="Q42" i="2"/>
  <c r="Q119" i="2"/>
  <c r="I18" i="2"/>
  <c r="R35" i="2" l="1"/>
  <c r="R64" i="2"/>
  <c r="R105" i="2"/>
  <c r="R65" i="2"/>
  <c r="R70" i="2"/>
  <c r="R42" i="2"/>
  <c r="R80" i="2"/>
  <c r="R63" i="2"/>
  <c r="R81" i="2"/>
  <c r="R88" i="2"/>
  <c r="R93" i="2"/>
  <c r="R56" i="2"/>
  <c r="R84" i="2"/>
  <c r="R53" i="2"/>
  <c r="R59" i="2"/>
  <c r="R86" i="2"/>
  <c r="R119" i="2"/>
  <c r="R75" i="2"/>
  <c r="R38" i="2"/>
  <c r="R74" i="2"/>
  <c r="R100" i="2"/>
  <c r="R60" i="2"/>
  <c r="R106" i="2"/>
  <c r="R96" i="2"/>
  <c r="R33" i="2"/>
  <c r="R41" i="2"/>
  <c r="R82" i="2"/>
  <c r="R144" i="2"/>
  <c r="R94" i="2"/>
  <c r="R123" i="2"/>
  <c r="R95" i="2"/>
  <c r="R77" i="2"/>
  <c r="R36" i="2"/>
  <c r="R99" i="2"/>
  <c r="R107" i="2"/>
  <c r="R102" i="2"/>
  <c r="R54" i="2"/>
  <c r="R40" i="2"/>
  <c r="R89" i="2"/>
  <c r="R43" i="2"/>
  <c r="R90" i="2"/>
  <c r="R61" i="2"/>
  <c r="R104" i="2"/>
  <c r="R62" i="2"/>
  <c r="R73" i="2"/>
  <c r="R116" i="2"/>
  <c r="R39" i="2"/>
  <c r="R57" i="2"/>
  <c r="R32" i="2"/>
  <c r="R50" i="2"/>
  <c r="R44" i="2"/>
  <c r="R67" i="2"/>
  <c r="R121" i="2"/>
  <c r="R76" i="2"/>
  <c r="R87" i="2"/>
  <c r="R97" i="2"/>
  <c r="R120" i="2"/>
  <c r="R51" i="2"/>
  <c r="R122" i="2"/>
  <c r="R117" i="2"/>
  <c r="R68" i="2"/>
  <c r="R72" i="2"/>
  <c r="R52" i="2"/>
  <c r="R109" i="2"/>
  <c r="R34" i="2"/>
  <c r="R66" i="2"/>
  <c r="R37" i="2"/>
  <c r="R113" i="2"/>
  <c r="R78" i="2"/>
  <c r="R85" i="2"/>
  <c r="R125" i="2"/>
  <c r="R112" i="2"/>
  <c r="R47" i="2"/>
  <c r="R111" i="2"/>
  <c r="R45" i="2"/>
  <c r="R48" i="2"/>
  <c r="R124" i="2"/>
  <c r="R83" i="2"/>
  <c r="R69" i="2"/>
  <c r="R58" i="2"/>
  <c r="R108" i="2"/>
  <c r="R55" i="2"/>
  <c r="R101" i="2"/>
  <c r="R79" i="2"/>
  <c r="R49" i="2"/>
  <c r="R150" i="2"/>
  <c r="R149" i="2"/>
  <c r="R156" i="2"/>
  <c r="R146" i="2"/>
  <c r="R159" i="2"/>
  <c r="R153" i="2"/>
  <c r="R147" i="2"/>
  <c r="R158" i="2"/>
  <c r="R154" i="2"/>
  <c r="R151" i="2"/>
  <c r="R152" i="2"/>
  <c r="R148" i="2"/>
  <c r="R155" i="2"/>
  <c r="R157" i="2"/>
  <c r="R145" i="2"/>
  <c r="R110" i="2"/>
  <c r="R91" i="2"/>
  <c r="R92" i="2"/>
  <c r="R46" i="2"/>
  <c r="R118" i="2"/>
  <c r="R103" i="2"/>
  <c r="R134" i="2"/>
  <c r="R114" i="2"/>
  <c r="R98" i="2"/>
  <c r="J18" i="2"/>
  <c r="J17" i="2"/>
  <c r="I17" i="2"/>
  <c r="H22" i="2"/>
  <c r="E27" i="2" l="1"/>
  <c r="F27" i="2"/>
  <c r="E26" i="2"/>
  <c r="F26" i="2"/>
  <c r="T184" i="2" l="1"/>
  <c r="T185" i="2"/>
  <c r="U185" i="2"/>
  <c r="U184" i="2"/>
  <c r="T174" i="2"/>
  <c r="T175" i="2"/>
  <c r="U145" i="2"/>
  <c r="U175" i="2"/>
  <c r="U174" i="2"/>
  <c r="V145" i="2"/>
  <c r="U146" i="2"/>
  <c r="U159" i="2"/>
  <c r="U152" i="2"/>
  <c r="U144" i="2"/>
  <c r="U157" i="2"/>
  <c r="U156" i="2"/>
  <c r="U147" i="2"/>
  <c r="U149" i="2"/>
  <c r="U148" i="2"/>
  <c r="U151" i="2"/>
  <c r="T157" i="2"/>
  <c r="T146" i="2"/>
  <c r="T152" i="2"/>
  <c r="T145" i="2"/>
  <c r="T153" i="2"/>
  <c r="T150" i="2"/>
  <c r="T159" i="2"/>
  <c r="T149" i="2"/>
  <c r="T155" i="2"/>
  <c r="T158" i="2"/>
  <c r="T147" i="2"/>
  <c r="T151" i="2"/>
  <c r="T154" i="2"/>
  <c r="T148" i="2"/>
  <c r="T156" i="2"/>
  <c r="T144" i="2"/>
  <c r="U155" i="2"/>
  <c r="U154" i="2"/>
  <c r="U150" i="2"/>
  <c r="U153" i="2"/>
  <c r="U158" i="2"/>
  <c r="T81" i="2"/>
  <c r="T92" i="2"/>
  <c r="T95" i="2"/>
  <c r="T118" i="2"/>
  <c r="T110" i="2"/>
  <c r="T114" i="2"/>
  <c r="T105" i="2"/>
  <c r="T74" i="2"/>
  <c r="T62" i="2"/>
  <c r="T134" i="2"/>
  <c r="T125" i="2"/>
  <c r="T120" i="2"/>
  <c r="T54" i="2"/>
  <c r="T82" i="2"/>
  <c r="T60" i="2"/>
  <c r="T123" i="2"/>
  <c r="T79" i="2"/>
  <c r="T48" i="2"/>
  <c r="T88" i="2"/>
  <c r="T99" i="2"/>
  <c r="T85" i="2"/>
  <c r="T113" i="2"/>
  <c r="T84" i="2"/>
  <c r="T51" i="2"/>
  <c r="T49" i="2"/>
  <c r="T64" i="2"/>
  <c r="T71" i="2"/>
  <c r="T50" i="2"/>
  <c r="T111" i="2"/>
  <c r="T39" i="2"/>
  <c r="T67" i="2"/>
  <c r="T59" i="2"/>
  <c r="T107" i="2"/>
  <c r="T53" i="2"/>
  <c r="T78" i="2"/>
  <c r="T100" i="2"/>
  <c r="T69" i="2"/>
  <c r="T58" i="2"/>
  <c r="T119" i="2"/>
  <c r="T33" i="2"/>
  <c r="T75" i="2"/>
  <c r="T45" i="2"/>
  <c r="T35" i="2"/>
  <c r="T76" i="2"/>
  <c r="T102" i="2"/>
  <c r="T40" i="2"/>
  <c r="T72" i="2"/>
  <c r="T103" i="2"/>
  <c r="T121" i="2"/>
  <c r="T112" i="2"/>
  <c r="T56" i="2"/>
  <c r="T98" i="2"/>
  <c r="T70" i="2"/>
  <c r="T124" i="2"/>
  <c r="T104" i="2"/>
  <c r="T63" i="2"/>
  <c r="T34" i="2"/>
  <c r="T87" i="2"/>
  <c r="T61" i="2"/>
  <c r="T55" i="2"/>
  <c r="T90" i="2"/>
  <c r="T106" i="2"/>
  <c r="T42" i="2"/>
  <c r="T46" i="2"/>
  <c r="T86" i="2"/>
  <c r="T116" i="2"/>
  <c r="T122" i="2"/>
  <c r="T38" i="2"/>
  <c r="T73" i="2"/>
  <c r="T94" i="2"/>
  <c r="T93" i="2"/>
  <c r="T96" i="2"/>
  <c r="T108" i="2"/>
  <c r="T83" i="2"/>
  <c r="T52" i="2"/>
  <c r="T66" i="2"/>
  <c r="T68" i="2"/>
  <c r="T41" i="2"/>
  <c r="T43" i="2"/>
  <c r="T101" i="2"/>
  <c r="T91" i="2"/>
  <c r="T89" i="2"/>
  <c r="T80" i="2"/>
  <c r="T44" i="2"/>
  <c r="T36" i="2"/>
  <c r="T47" i="2"/>
  <c r="T57" i="2"/>
  <c r="T65" i="2"/>
  <c r="T32" i="2"/>
  <c r="T37" i="2"/>
  <c r="T109" i="2"/>
  <c r="T97" i="2"/>
  <c r="T77" i="2"/>
  <c r="T117" i="2"/>
  <c r="U34" i="2"/>
  <c r="U56" i="2"/>
  <c r="U54" i="2"/>
  <c r="U100" i="2"/>
  <c r="U69" i="2"/>
  <c r="U65" i="2"/>
  <c r="U123" i="2"/>
  <c r="U120" i="2"/>
  <c r="U66" i="2"/>
  <c r="U125" i="2"/>
  <c r="U76" i="2"/>
  <c r="U116" i="2"/>
  <c r="U41" i="2"/>
  <c r="U38" i="2"/>
  <c r="U91" i="2"/>
  <c r="U113" i="2"/>
  <c r="U104" i="2"/>
  <c r="U119" i="2"/>
  <c r="U94" i="2"/>
  <c r="U110" i="2"/>
  <c r="U106" i="2"/>
  <c r="U80" i="2"/>
  <c r="U59" i="2"/>
  <c r="U114" i="2"/>
  <c r="U117" i="2"/>
  <c r="U44" i="2"/>
  <c r="U62" i="2"/>
  <c r="U108" i="2"/>
  <c r="U82" i="2"/>
  <c r="U92" i="2"/>
  <c r="U87" i="2"/>
  <c r="U103" i="2"/>
  <c r="U105" i="2"/>
  <c r="U50" i="2"/>
  <c r="U57" i="2"/>
  <c r="U77" i="2"/>
  <c r="U33" i="2"/>
  <c r="U95" i="2"/>
  <c r="U96" i="2"/>
  <c r="U124" i="2"/>
  <c r="U86" i="2"/>
  <c r="U89" i="2"/>
  <c r="U73" i="2"/>
  <c r="U42" i="2"/>
  <c r="U97" i="2"/>
  <c r="U78" i="2"/>
  <c r="U51" i="2"/>
  <c r="U67" i="2"/>
  <c r="U53" i="2"/>
  <c r="U79" i="2"/>
  <c r="U35" i="2"/>
  <c r="U107" i="2"/>
  <c r="U99" i="2"/>
  <c r="U101" i="2"/>
  <c r="U98" i="2"/>
  <c r="U93" i="2"/>
  <c r="U118" i="2"/>
  <c r="U63" i="2"/>
  <c r="U122" i="2"/>
  <c r="U37" i="2"/>
  <c r="U88" i="2"/>
  <c r="U134" i="2"/>
  <c r="U111" i="2"/>
  <c r="U43" i="2"/>
  <c r="U74" i="2"/>
  <c r="U90" i="2"/>
  <c r="U121" i="2"/>
  <c r="U36" i="2"/>
  <c r="U64" i="2"/>
  <c r="U61" i="2"/>
  <c r="U45" i="2"/>
  <c r="U47" i="2"/>
  <c r="U32" i="2"/>
  <c r="U85" i="2"/>
  <c r="U109" i="2"/>
  <c r="U60" i="2"/>
  <c r="U84" i="2"/>
  <c r="U46" i="2"/>
  <c r="U40" i="2"/>
  <c r="U49" i="2"/>
  <c r="U75" i="2"/>
  <c r="U71" i="2"/>
  <c r="U70" i="2"/>
  <c r="U83" i="2"/>
  <c r="U81" i="2"/>
  <c r="U68" i="2"/>
  <c r="U72" i="2"/>
  <c r="U52" i="2"/>
  <c r="U58" i="2"/>
  <c r="U39" i="2"/>
  <c r="U48" i="2"/>
  <c r="U55" i="2"/>
  <c r="U102" i="2"/>
  <c r="U112" i="2"/>
  <c r="V184" i="2" l="1"/>
  <c r="V185" i="2"/>
  <c r="V174" i="2"/>
  <c r="V175" i="2"/>
  <c r="V150" i="2"/>
  <c r="V155" i="2"/>
  <c r="V151" i="2"/>
  <c r="V148" i="2"/>
  <c r="V154" i="2"/>
  <c r="V149" i="2"/>
  <c r="V147" i="2"/>
  <c r="V153" i="2"/>
  <c r="V156" i="2"/>
  <c r="V157" i="2"/>
  <c r="V152" i="2"/>
  <c r="V159" i="2"/>
  <c r="V146" i="2"/>
  <c r="V158" i="2"/>
  <c r="T168" i="2"/>
  <c r="G26" i="2" s="1"/>
  <c r="W59" i="2" s="1"/>
  <c r="T169" i="2"/>
  <c r="V144" i="2"/>
  <c r="U169" i="2"/>
  <c r="U168" i="2"/>
  <c r="G27" i="2" s="1"/>
  <c r="X148" i="2" s="1"/>
  <c r="Y148" i="2" s="1"/>
  <c r="V134" i="2"/>
  <c r="V111" i="2"/>
  <c r="V82" i="2"/>
  <c r="V50" i="2"/>
  <c r="V80" i="2"/>
  <c r="V102" i="2"/>
  <c r="V117" i="2"/>
  <c r="V59" i="2"/>
  <c r="V34" i="2"/>
  <c r="V99" i="2"/>
  <c r="V70" i="2"/>
  <c r="V90" i="2"/>
  <c r="V92" i="2"/>
  <c r="V110" i="2"/>
  <c r="V37" i="2"/>
  <c r="V75" i="2"/>
  <c r="V87" i="2"/>
  <c r="V114" i="2"/>
  <c r="V68" i="2"/>
  <c r="V67" i="2"/>
  <c r="V94" i="2"/>
  <c r="V104" i="2"/>
  <c r="V78" i="2"/>
  <c r="V116" i="2"/>
  <c r="V105" i="2"/>
  <c r="V97" i="2"/>
  <c r="V76" i="2"/>
  <c r="V74" i="2"/>
  <c r="V107" i="2"/>
  <c r="V71" i="2"/>
  <c r="V49" i="2"/>
  <c r="V125" i="2"/>
  <c r="V108" i="2"/>
  <c r="V122" i="2"/>
  <c r="V63" i="2"/>
  <c r="V40" i="2"/>
  <c r="V60" i="2"/>
  <c r="V32" i="2"/>
  <c r="V86" i="2"/>
  <c r="V66" i="2"/>
  <c r="V56" i="2"/>
  <c r="V103" i="2"/>
  <c r="V48" i="2"/>
  <c r="V44" i="2"/>
  <c r="V46" i="2"/>
  <c r="V89" i="2"/>
  <c r="V47" i="2"/>
  <c r="V124" i="2"/>
  <c r="V120" i="2"/>
  <c r="V55" i="2"/>
  <c r="V62" i="2"/>
  <c r="V39" i="2"/>
  <c r="V58" i="2"/>
  <c r="V83" i="2"/>
  <c r="V119" i="2"/>
  <c r="V51" i="2"/>
  <c r="V73" i="2"/>
  <c r="V45" i="2"/>
  <c r="V96" i="2"/>
  <c r="V123" i="2"/>
  <c r="V98" i="2"/>
  <c r="V106" i="2"/>
  <c r="V41" i="2"/>
  <c r="V61" i="2"/>
  <c r="V95" i="2"/>
  <c r="V65" i="2"/>
  <c r="V112" i="2"/>
  <c r="V79" i="2"/>
  <c r="V91" i="2"/>
  <c r="V42" i="2"/>
  <c r="V64" i="2"/>
  <c r="V33" i="2"/>
  <c r="V69" i="2"/>
  <c r="V43" i="2"/>
  <c r="V88" i="2"/>
  <c r="V118" i="2"/>
  <c r="V52" i="2"/>
  <c r="V72" i="2"/>
  <c r="V81" i="2"/>
  <c r="V35" i="2"/>
  <c r="V53" i="2"/>
  <c r="V38" i="2"/>
  <c r="V109" i="2"/>
  <c r="V36" i="2"/>
  <c r="V77" i="2"/>
  <c r="V100" i="2"/>
  <c r="V93" i="2"/>
  <c r="V101" i="2"/>
  <c r="V113" i="2"/>
  <c r="V84" i="2"/>
  <c r="V85" i="2"/>
  <c r="V121" i="2"/>
  <c r="V57" i="2"/>
  <c r="V54" i="2"/>
  <c r="X185" i="2" l="1"/>
  <c r="Y185" i="2" s="1"/>
  <c r="X184" i="2"/>
  <c r="Y184" i="2" s="1"/>
  <c r="W52" i="2"/>
  <c r="W88" i="2"/>
  <c r="W63" i="2"/>
  <c r="W174" i="2"/>
  <c r="W175" i="2"/>
  <c r="X146" i="2"/>
  <c r="Y146" i="2" s="1"/>
  <c r="X175" i="2"/>
  <c r="Y175" i="2" s="1"/>
  <c r="X158" i="2"/>
  <c r="Y158" i="2" s="1"/>
  <c r="X174" i="2"/>
  <c r="Y174" i="2" s="1"/>
  <c r="W47" i="2"/>
  <c r="W75" i="2"/>
  <c r="W113" i="2"/>
  <c r="W51" i="2"/>
  <c r="W106" i="2"/>
  <c r="W108" i="2"/>
  <c r="W109" i="2"/>
  <c r="W78" i="2"/>
  <c r="W87" i="2"/>
  <c r="W122" i="2"/>
  <c r="W83" i="2"/>
  <c r="W54" i="2"/>
  <c r="W100" i="2"/>
  <c r="W73" i="2"/>
  <c r="W38" i="2"/>
  <c r="W89" i="2"/>
  <c r="W82" i="2"/>
  <c r="W145" i="2"/>
  <c r="W55" i="2"/>
  <c r="W98" i="2"/>
  <c r="W44" i="2"/>
  <c r="W119" i="2"/>
  <c r="W40" i="2"/>
  <c r="W158" i="2"/>
  <c r="W118" i="2"/>
  <c r="W35" i="2"/>
  <c r="W93" i="2"/>
  <c r="W41" i="2"/>
  <c r="W154" i="2"/>
  <c r="W45" i="2"/>
  <c r="W85" i="2"/>
  <c r="W72" i="2"/>
  <c r="W91" i="2"/>
  <c r="W146" i="2"/>
  <c r="W121" i="2"/>
  <c r="W68" i="2"/>
  <c r="W84" i="2"/>
  <c r="W70" i="2"/>
  <c r="W147" i="2"/>
  <c r="W125" i="2"/>
  <c r="W69" i="2"/>
  <c r="W124" i="2"/>
  <c r="W74" i="2"/>
  <c r="W65" i="2"/>
  <c r="W156" i="2"/>
  <c r="W104" i="2"/>
  <c r="W48" i="2"/>
  <c r="W101" i="2"/>
  <c r="W33" i="2"/>
  <c r="W60" i="2"/>
  <c r="W159" i="2"/>
  <c r="W86" i="2"/>
  <c r="W80" i="2"/>
  <c r="W96" i="2"/>
  <c r="W123" i="2"/>
  <c r="W151" i="2"/>
  <c r="W134" i="2"/>
  <c r="W81" i="2"/>
  <c r="W102" i="2"/>
  <c r="W105" i="2"/>
  <c r="W57" i="2"/>
  <c r="W43" i="2"/>
  <c r="W46" i="2"/>
  <c r="W150" i="2"/>
  <c r="W90" i="2"/>
  <c r="W110" i="2"/>
  <c r="W103" i="2"/>
  <c r="W61" i="2"/>
  <c r="W112" i="2"/>
  <c r="W99" i="2"/>
  <c r="W153" i="2"/>
  <c r="W36" i="2"/>
  <c r="W97" i="2"/>
  <c r="W95" i="2"/>
  <c r="W62" i="2"/>
  <c r="W117" i="2"/>
  <c r="W148" i="2"/>
  <c r="W152" i="2"/>
  <c r="W157" i="2"/>
  <c r="W107" i="2"/>
  <c r="W149" i="2"/>
  <c r="W155" i="2"/>
  <c r="X118" i="2"/>
  <c r="Y118" i="2" s="1"/>
  <c r="W144" i="2"/>
  <c r="X92" i="2"/>
  <c r="Y92" i="2" s="1"/>
  <c r="X90" i="2"/>
  <c r="Y90" i="2" s="1"/>
  <c r="X153" i="2"/>
  <c r="Y153" i="2" s="1"/>
  <c r="X149" i="2"/>
  <c r="Y149" i="2" s="1"/>
  <c r="X159" i="2"/>
  <c r="Y159" i="2" s="1"/>
  <c r="X154" i="2"/>
  <c r="Y154" i="2" s="1"/>
  <c r="X157" i="2"/>
  <c r="Y157" i="2" s="1"/>
  <c r="X156" i="2"/>
  <c r="Y156" i="2" s="1"/>
  <c r="X147" i="2"/>
  <c r="Y147" i="2" s="1"/>
  <c r="X37" i="2"/>
  <c r="Y37" i="2" s="1"/>
  <c r="X145" i="2"/>
  <c r="Y145" i="2" s="1"/>
  <c r="X151" i="2"/>
  <c r="Y151" i="2" s="1"/>
  <c r="X88" i="2"/>
  <c r="Y88" i="2" s="1"/>
  <c r="X144" i="2"/>
  <c r="X73" i="2"/>
  <c r="Y73" i="2" s="1"/>
  <c r="X51" i="2"/>
  <c r="Y51" i="2" s="1"/>
  <c r="X155" i="2"/>
  <c r="Y155" i="2" s="1"/>
  <c r="X152" i="2"/>
  <c r="Y152" i="2" s="1"/>
  <c r="X119" i="2"/>
  <c r="Y119" i="2" s="1"/>
  <c r="X150" i="2"/>
  <c r="Y150" i="2" s="1"/>
  <c r="W49" i="2"/>
  <c r="X34" i="2"/>
  <c r="Y34" i="2" s="1"/>
  <c r="X59" i="2"/>
  <c r="Y59" i="2" s="1"/>
  <c r="X121" i="2"/>
  <c r="Y121" i="2" s="1"/>
  <c r="X113" i="2"/>
  <c r="Y113" i="2" s="1"/>
  <c r="X70" i="2"/>
  <c r="Y70" i="2" s="1"/>
  <c r="X99" i="2"/>
  <c r="Y99" i="2" s="1"/>
  <c r="X69" i="2"/>
  <c r="Y69" i="2" s="1"/>
  <c r="X33" i="2"/>
  <c r="Y33" i="2" s="1"/>
  <c r="X93" i="2"/>
  <c r="Y93" i="2" s="1"/>
  <c r="X57" i="2"/>
  <c r="Y57" i="2" s="1"/>
  <c r="X64" i="2"/>
  <c r="Y64" i="2" s="1"/>
  <c r="X84" i="2"/>
  <c r="Y84" i="2" s="1"/>
  <c r="X76" i="2"/>
  <c r="Y76" i="2" s="1"/>
  <c r="X44" i="2"/>
  <c r="Y44" i="2" s="1"/>
  <c r="X107" i="2"/>
  <c r="Y107" i="2" s="1"/>
  <c r="X101" i="2"/>
  <c r="Y101" i="2" s="1"/>
  <c r="X78" i="2"/>
  <c r="Y78" i="2" s="1"/>
  <c r="X105" i="2"/>
  <c r="Y105" i="2" s="1"/>
  <c r="X116" i="2"/>
  <c r="Y116" i="2" s="1"/>
  <c r="X71" i="2"/>
  <c r="Y71" i="2" s="1"/>
  <c r="X117" i="2"/>
  <c r="Y117" i="2" s="1"/>
  <c r="X97" i="2"/>
  <c r="Y97" i="2" s="1"/>
  <c r="X103" i="2"/>
  <c r="Y103" i="2" s="1"/>
  <c r="X66" i="2"/>
  <c r="Y66" i="2" s="1"/>
  <c r="X54" i="2"/>
  <c r="Y54" i="2" s="1"/>
  <c r="X74" i="2"/>
  <c r="Y74" i="2" s="1"/>
  <c r="X48" i="2"/>
  <c r="Y48" i="2" s="1"/>
  <c r="X41" i="2"/>
  <c r="Y41" i="2" s="1"/>
  <c r="X96" i="2"/>
  <c r="Y96" i="2" s="1"/>
  <c r="X86" i="2"/>
  <c r="Y86" i="2" s="1"/>
  <c r="X46" i="2"/>
  <c r="Y46" i="2" s="1"/>
  <c r="X123" i="2"/>
  <c r="Y123" i="2" s="1"/>
  <c r="X72" i="2"/>
  <c r="Y72" i="2" s="1"/>
  <c r="X43" i="2"/>
  <c r="Y43" i="2" s="1"/>
  <c r="X85" i="2"/>
  <c r="Y85" i="2" s="1"/>
  <c r="X106" i="2"/>
  <c r="Y106" i="2" s="1"/>
  <c r="X98" i="2"/>
  <c r="Y98" i="2" s="1"/>
  <c r="X45" i="2"/>
  <c r="Y45" i="2" s="1"/>
  <c r="X110" i="2"/>
  <c r="Y110" i="2" s="1"/>
  <c r="X89" i="2"/>
  <c r="Y89" i="2" s="1"/>
  <c r="X56" i="2"/>
  <c r="Y56" i="2" s="1"/>
  <c r="X52" i="2"/>
  <c r="Y52" i="2" s="1"/>
  <c r="X100" i="2"/>
  <c r="Y100" i="2" s="1"/>
  <c r="V169" i="2"/>
  <c r="V168" i="2"/>
  <c r="X32" i="2"/>
  <c r="Y32" i="2" s="1"/>
  <c r="X42" i="2"/>
  <c r="Y42" i="2" s="1"/>
  <c r="X94" i="2"/>
  <c r="Y94" i="2" s="1"/>
  <c r="X80" i="2"/>
  <c r="Y80" i="2" s="1"/>
  <c r="X67" i="2"/>
  <c r="Y67" i="2" s="1"/>
  <c r="X60" i="2"/>
  <c r="Y60" i="2" s="1"/>
  <c r="X109" i="2"/>
  <c r="Y109" i="2" s="1"/>
  <c r="X112" i="2"/>
  <c r="Y112" i="2" s="1"/>
  <c r="X62" i="2"/>
  <c r="Y62" i="2" s="1"/>
  <c r="X63" i="2"/>
  <c r="Y63" i="2" s="1"/>
  <c r="X68" i="2"/>
  <c r="Y68" i="2" s="1"/>
  <c r="X82" i="2"/>
  <c r="Y82" i="2" s="1"/>
  <c r="W64" i="2"/>
  <c r="X36" i="2"/>
  <c r="Y36" i="2" s="1"/>
  <c r="W37" i="2"/>
  <c r="X77" i="2"/>
  <c r="Y77" i="2" s="1"/>
  <c r="X91" i="2"/>
  <c r="Y91" i="2" s="1"/>
  <c r="X65" i="2"/>
  <c r="Y65" i="2" s="1"/>
  <c r="X111" i="2"/>
  <c r="Y111" i="2" s="1"/>
  <c r="X50" i="2"/>
  <c r="Y50" i="2" s="1"/>
  <c r="W114" i="2"/>
  <c r="W120" i="2"/>
  <c r="W71" i="2"/>
  <c r="X83" i="2"/>
  <c r="Y83" i="2" s="1"/>
  <c r="X39" i="2"/>
  <c r="Y39" i="2" s="1"/>
  <c r="X55" i="2"/>
  <c r="Y55" i="2" s="1"/>
  <c r="X95" i="2"/>
  <c r="Y95" i="2" s="1"/>
  <c r="X120" i="2"/>
  <c r="Y120" i="2" s="1"/>
  <c r="X108" i="2"/>
  <c r="Y108" i="2" s="1"/>
  <c r="X87" i="2"/>
  <c r="Y87" i="2" s="1"/>
  <c r="X134" i="2"/>
  <c r="Y134" i="2" s="1"/>
  <c r="W58" i="2"/>
  <c r="W76" i="2"/>
  <c r="W50" i="2"/>
  <c r="X104" i="2"/>
  <c r="Y104" i="2" s="1"/>
  <c r="X58" i="2"/>
  <c r="Y58" i="2" s="1"/>
  <c r="X122" i="2"/>
  <c r="Y122" i="2" s="1"/>
  <c r="W94" i="2"/>
  <c r="W66" i="2"/>
  <c r="W111" i="2"/>
  <c r="X40" i="2"/>
  <c r="Y40" i="2" s="1"/>
  <c r="X53" i="2"/>
  <c r="Y53" i="2" s="1"/>
  <c r="X35" i="2"/>
  <c r="Y35" i="2" s="1"/>
  <c r="X61" i="2"/>
  <c r="Y61" i="2" s="1"/>
  <c r="X124" i="2"/>
  <c r="Y124" i="2" s="1"/>
  <c r="X125" i="2"/>
  <c r="Y125" i="2" s="1"/>
  <c r="X75" i="2"/>
  <c r="Y75" i="2" s="1"/>
  <c r="W92" i="2"/>
  <c r="W56" i="2"/>
  <c r="W79" i="2"/>
  <c r="W39" i="2"/>
  <c r="X102" i="2"/>
  <c r="Y102" i="2" s="1"/>
  <c r="X38" i="2"/>
  <c r="Y38" i="2" s="1"/>
  <c r="W53" i="2"/>
  <c r="W32" i="2"/>
  <c r="W34" i="2"/>
  <c r="W67" i="2"/>
  <c r="X79" i="2"/>
  <c r="Y79" i="2" s="1"/>
  <c r="X114" i="2"/>
  <c r="Y114" i="2" s="1"/>
  <c r="X81" i="2"/>
  <c r="Y81" i="2" s="1"/>
  <c r="X47" i="2"/>
  <c r="Y47" i="2" s="1"/>
  <c r="X49" i="2"/>
  <c r="Y49" i="2" s="1"/>
  <c r="W116" i="2"/>
  <c r="W77" i="2"/>
  <c r="W42" i="2"/>
  <c r="W169" i="2" l="1"/>
  <c r="W168" i="2"/>
  <c r="Y144" i="2"/>
  <c r="X169" i="2"/>
  <c r="X168" i="2"/>
  <c r="Y169" i="2" l="1"/>
  <c r="Y168" i="2"/>
</calcChain>
</file>

<file path=xl/sharedStrings.xml><?xml version="1.0" encoding="utf-8"?>
<sst xmlns="http://schemas.openxmlformats.org/spreadsheetml/2006/main" count="1978" uniqueCount="173">
  <si>
    <t>Row</t>
  </si>
  <si>
    <t>Identifier 1</t>
  </si>
  <si>
    <t>Ampl  44</t>
  </si>
  <si>
    <t>Area 44</t>
  </si>
  <si>
    <t>d 13C/12C</t>
  </si>
  <si>
    <t>d 18O/16O</t>
  </si>
  <si>
    <t>NBS-18</t>
  </si>
  <si>
    <t>NBS-19</t>
  </si>
  <si>
    <t>UTM</t>
  </si>
  <si>
    <t>Standard</t>
  </si>
  <si>
    <t>actual</t>
  </si>
  <si>
    <t>measured</t>
  </si>
  <si>
    <t>Iceland Spar</t>
  </si>
  <si>
    <t>LSVEC</t>
  </si>
  <si>
    <t>WS-1</t>
  </si>
  <si>
    <t>Carrera</t>
  </si>
  <si>
    <t>Run #</t>
  </si>
  <si>
    <t>Calibration</t>
  </si>
  <si>
    <t>carbon</t>
  </si>
  <si>
    <t>oxygen</t>
  </si>
  <si>
    <t>linearity</t>
  </si>
  <si>
    <t>d13C</t>
  </si>
  <si>
    <t>d18O</t>
  </si>
  <si>
    <t>ID</t>
  </si>
  <si>
    <t>Date Analyzed</t>
  </si>
  <si>
    <t>Sample ID</t>
  </si>
  <si>
    <t>Type</t>
  </si>
  <si>
    <t>Mineral</t>
  </si>
  <si>
    <t>Analyst</t>
  </si>
  <si>
    <t>Researcher</t>
  </si>
  <si>
    <t>Notes</t>
  </si>
  <si>
    <t>Notes II</t>
  </si>
  <si>
    <t>Mass</t>
  </si>
  <si>
    <t>peak area</t>
  </si>
  <si>
    <t>Reaction Time (hours)</t>
  </si>
  <si>
    <t>Date:</t>
  </si>
  <si>
    <t>Operator:</t>
  </si>
  <si>
    <t>d13C (PDB)</t>
  </si>
  <si>
    <t>d18O(PDB)</t>
  </si>
  <si>
    <t>d18O(SMW)</t>
  </si>
  <si>
    <t>stdev d18O</t>
  </si>
  <si>
    <t>stdev d13C</t>
  </si>
  <si>
    <t>Gas Bench Carbonates</t>
  </si>
  <si>
    <t>Linearity Correction:</t>
  </si>
  <si>
    <t>Peaks used:</t>
  </si>
  <si>
    <t>Blank Correction:</t>
  </si>
  <si>
    <t>Drift Correction:</t>
  </si>
  <si>
    <t>Calibration Notes</t>
  </si>
  <si>
    <t>Linearity Correction</t>
  </si>
  <si>
    <t>Blank Correction</t>
  </si>
  <si>
    <t>Drift Correction</t>
  </si>
  <si>
    <t>ALL</t>
  </si>
  <si>
    <t>BLANKS</t>
  </si>
  <si>
    <t>Average</t>
  </si>
  <si>
    <t>Std Dev</t>
  </si>
  <si>
    <t>drift</t>
  </si>
  <si>
    <t>UTM STANDARDS</t>
  </si>
  <si>
    <t>NBS-18 STANDARDS</t>
  </si>
  <si>
    <t>NBS-19 STANDARDS</t>
  </si>
  <si>
    <t>d13C max stdev:</t>
  </si>
  <si>
    <t>d18O max stdev:</t>
  </si>
  <si>
    <t>NBS-Corrected</t>
  </si>
  <si>
    <t>UTM-Corrected</t>
  </si>
  <si>
    <t>NBS slope</t>
  </si>
  <si>
    <t>NBS intercept</t>
  </si>
  <si>
    <t>UTM adjustment</t>
  </si>
  <si>
    <r>
      <t>δ</t>
    </r>
    <r>
      <rPr>
        <b/>
        <vertAlign val="superscript"/>
        <sz val="9"/>
        <color theme="1"/>
        <rFont val="MS Sans Serif"/>
      </rPr>
      <t>13</t>
    </r>
    <r>
      <rPr>
        <b/>
        <sz val="10"/>
        <color theme="1"/>
        <rFont val="MS Sans Serif"/>
      </rPr>
      <t>C</t>
    </r>
  </si>
  <si>
    <r>
      <t>δ</t>
    </r>
    <r>
      <rPr>
        <b/>
        <vertAlign val="superscript"/>
        <sz val="9"/>
        <color theme="1"/>
        <rFont val="MS Sans Serif"/>
      </rPr>
      <t>18</t>
    </r>
    <r>
      <rPr>
        <b/>
        <sz val="10"/>
        <color theme="1"/>
        <rFont val="MS Sans Serif"/>
      </rPr>
      <t>O</t>
    </r>
  </si>
  <si>
    <r>
      <t>δ</t>
    </r>
    <r>
      <rPr>
        <b/>
        <vertAlign val="superscript"/>
        <sz val="9"/>
        <color theme="1"/>
        <rFont val="MS Sans Serif"/>
      </rPr>
      <t>13</t>
    </r>
    <r>
      <rPr>
        <b/>
        <sz val="10"/>
        <color theme="1"/>
        <rFont val="MS Sans Serif"/>
      </rPr>
      <t>C (PDB)</t>
    </r>
  </si>
  <si>
    <r>
      <t>δ</t>
    </r>
    <r>
      <rPr>
        <b/>
        <vertAlign val="superscript"/>
        <sz val="9"/>
        <color theme="1"/>
        <rFont val="MS Sans Serif"/>
      </rPr>
      <t>18</t>
    </r>
    <r>
      <rPr>
        <b/>
        <sz val="10"/>
        <color theme="1"/>
        <rFont val="MS Sans Serif"/>
      </rPr>
      <t>O (VSMOW)</t>
    </r>
  </si>
  <si>
    <r>
      <t>δ</t>
    </r>
    <r>
      <rPr>
        <b/>
        <vertAlign val="superscript"/>
        <sz val="9"/>
        <color theme="1"/>
        <rFont val="MS Sans Serif"/>
      </rPr>
      <t>18</t>
    </r>
    <r>
      <rPr>
        <b/>
        <sz val="10"/>
        <color theme="1"/>
        <rFont val="MS Sans Serif"/>
      </rPr>
      <t>O (SMW)</t>
    </r>
  </si>
  <si>
    <r>
      <t>δ</t>
    </r>
    <r>
      <rPr>
        <b/>
        <vertAlign val="superscript"/>
        <sz val="9"/>
        <color theme="1"/>
        <rFont val="MS Sans Serif"/>
      </rPr>
      <t>18</t>
    </r>
    <r>
      <rPr>
        <b/>
        <sz val="10"/>
        <color theme="1"/>
        <rFont val="MS Sans Serif"/>
      </rPr>
      <t>O(PDB)</t>
    </r>
  </si>
  <si>
    <r>
      <t>δ</t>
    </r>
    <r>
      <rPr>
        <b/>
        <vertAlign val="superscript"/>
        <sz val="9"/>
        <color theme="1"/>
        <rFont val="MS Sans Serif"/>
      </rPr>
      <t>18</t>
    </r>
    <r>
      <rPr>
        <b/>
        <sz val="10"/>
        <color theme="1"/>
        <rFont val="MS Sans Serif"/>
      </rPr>
      <t>O(SMW)</t>
    </r>
  </si>
  <si>
    <r>
      <t>δ</t>
    </r>
    <r>
      <rPr>
        <b/>
        <vertAlign val="superscript"/>
        <sz val="9"/>
        <color theme="1"/>
        <rFont val="MS Sans Serif"/>
      </rPr>
      <t>18</t>
    </r>
    <r>
      <rPr>
        <b/>
        <sz val="10"/>
        <color theme="1"/>
        <rFont val="MS Sans Serif"/>
      </rPr>
      <t>O (PDB)</t>
    </r>
  </si>
  <si>
    <r>
      <t>st dev δ</t>
    </r>
    <r>
      <rPr>
        <b/>
        <vertAlign val="superscript"/>
        <sz val="9"/>
        <color theme="1"/>
        <rFont val="MS Sans Serif"/>
      </rPr>
      <t>13</t>
    </r>
    <r>
      <rPr>
        <b/>
        <sz val="10"/>
        <color theme="1"/>
        <rFont val="MS Sans Serif"/>
      </rPr>
      <t>C</t>
    </r>
  </si>
  <si>
    <r>
      <t>stdev δ</t>
    </r>
    <r>
      <rPr>
        <b/>
        <vertAlign val="superscript"/>
        <sz val="9"/>
        <color theme="1"/>
        <rFont val="MS Sans Serif"/>
      </rPr>
      <t>18</t>
    </r>
    <r>
      <rPr>
        <b/>
        <sz val="10"/>
        <color theme="1"/>
        <rFont val="MS Sans Serif"/>
      </rPr>
      <t>O</t>
    </r>
  </si>
  <si>
    <r>
      <t>δ</t>
    </r>
    <r>
      <rPr>
        <vertAlign val="superscript"/>
        <sz val="11"/>
        <color theme="1"/>
        <rFont val="Calibri"/>
        <family val="2"/>
        <scheme val="minor"/>
      </rPr>
      <t>13</t>
    </r>
    <r>
      <rPr>
        <sz val="11"/>
        <color theme="1"/>
        <rFont val="Calibri"/>
        <family val="2"/>
        <scheme val="minor"/>
      </rPr>
      <t>C (PDB)</t>
    </r>
  </si>
  <si>
    <r>
      <t>δ</t>
    </r>
    <r>
      <rPr>
        <vertAlign val="superscript"/>
        <sz val="11"/>
        <color theme="1"/>
        <rFont val="Calibri"/>
        <family val="2"/>
        <scheme val="minor"/>
      </rPr>
      <t>13</t>
    </r>
    <r>
      <rPr>
        <sz val="11"/>
        <color theme="1"/>
        <rFont val="Calibri"/>
        <family val="2"/>
        <scheme val="minor"/>
      </rPr>
      <t>C error (1</t>
    </r>
    <r>
      <rPr>
        <sz val="11"/>
        <color theme="1"/>
        <rFont val="Calibri"/>
        <family val="2"/>
      </rPr>
      <t>σ</t>
    </r>
    <r>
      <rPr>
        <sz val="11"/>
        <color theme="1"/>
        <rFont val="Calibri"/>
        <family val="2"/>
        <scheme val="minor"/>
      </rPr>
      <t>)</t>
    </r>
  </si>
  <si>
    <r>
      <t>δ</t>
    </r>
    <r>
      <rPr>
        <vertAlign val="superscript"/>
        <sz val="11"/>
        <color theme="1"/>
        <rFont val="Calibri"/>
        <family val="2"/>
        <scheme val="minor"/>
      </rPr>
      <t>18</t>
    </r>
    <r>
      <rPr>
        <sz val="11"/>
        <color theme="1"/>
        <rFont val="Calibri"/>
        <family val="2"/>
        <scheme val="minor"/>
      </rPr>
      <t>O (VSMOW)</t>
    </r>
  </si>
  <si>
    <r>
      <t>δ</t>
    </r>
    <r>
      <rPr>
        <vertAlign val="superscript"/>
        <sz val="11"/>
        <color theme="1"/>
        <rFont val="Calibri"/>
        <family val="2"/>
        <scheme val="minor"/>
      </rPr>
      <t>18</t>
    </r>
    <r>
      <rPr>
        <sz val="11"/>
        <color theme="1"/>
        <rFont val="Calibri"/>
        <family val="2"/>
        <scheme val="minor"/>
      </rPr>
      <t>O  error (1</t>
    </r>
    <r>
      <rPr>
        <sz val="11"/>
        <color theme="1"/>
        <rFont val="Calibri"/>
        <family val="2"/>
      </rPr>
      <t>σ</t>
    </r>
    <r>
      <rPr>
        <sz val="11"/>
        <color theme="1"/>
        <rFont val="Calibri"/>
        <family val="2"/>
        <scheme val="minor"/>
      </rPr>
      <t>)</t>
    </r>
  </si>
  <si>
    <t>Reaction Temperature (°C)</t>
  </si>
  <si>
    <t>Identifier1</t>
  </si>
  <si>
    <t>Blank</t>
  </si>
  <si>
    <t>NBS 18</t>
  </si>
  <si>
    <t>NBS 19</t>
  </si>
  <si>
    <t>WC3 672</t>
  </si>
  <si>
    <t>WC3 674</t>
  </si>
  <si>
    <t>WC3 678</t>
  </si>
  <si>
    <t>WC3 680</t>
  </si>
  <si>
    <t>WC3 682</t>
  </si>
  <si>
    <t>WC3 684</t>
  </si>
  <si>
    <t>WC3 688</t>
  </si>
  <si>
    <t>WC3 690</t>
  </si>
  <si>
    <t>WC3 692</t>
  </si>
  <si>
    <t>WC3 694</t>
  </si>
  <si>
    <t>WC3 696</t>
  </si>
  <si>
    <t>WC3 698</t>
  </si>
  <si>
    <t>WC3 700</t>
  </si>
  <si>
    <t>WC3 702</t>
  </si>
  <si>
    <t>WC3 704</t>
  </si>
  <si>
    <t>WC3 706</t>
  </si>
  <si>
    <t>WC3 708</t>
  </si>
  <si>
    <t>WC3 710</t>
  </si>
  <si>
    <t>WC3 712</t>
  </si>
  <si>
    <t>WC3 714</t>
  </si>
  <si>
    <t>WC3 716</t>
  </si>
  <si>
    <t>WC3 718</t>
  </si>
  <si>
    <t>WC3 720</t>
  </si>
  <si>
    <t>WC3 722</t>
  </si>
  <si>
    <t>WC3 724</t>
  </si>
  <si>
    <t>WC3 726</t>
  </si>
  <si>
    <t>WC3 728</t>
  </si>
  <si>
    <t>WC3 730</t>
  </si>
  <si>
    <t>WC3 732</t>
  </si>
  <si>
    <t>WC3 734</t>
  </si>
  <si>
    <t>WC3 736</t>
  </si>
  <si>
    <t>WC3 738</t>
  </si>
  <si>
    <t>WC3 740</t>
  </si>
  <si>
    <t>WC3 742</t>
  </si>
  <si>
    <t>WC3 744</t>
  </si>
  <si>
    <t>WC3 746</t>
  </si>
  <si>
    <t>WC3 748</t>
  </si>
  <si>
    <t>WC3 750</t>
  </si>
  <si>
    <t>WC3 752</t>
  </si>
  <si>
    <t>WC3 754</t>
  </si>
  <si>
    <t>WC3 756</t>
  </si>
  <si>
    <t>WC3 758</t>
  </si>
  <si>
    <t>WC3 760</t>
  </si>
  <si>
    <t>WC3 762</t>
  </si>
  <si>
    <t>WC3 764</t>
  </si>
  <si>
    <t>WC3 766</t>
  </si>
  <si>
    <t>WC3 768</t>
  </si>
  <si>
    <t>WC3 770</t>
  </si>
  <si>
    <t>WC3 772</t>
  </si>
  <si>
    <t>WC3 774</t>
  </si>
  <si>
    <t>WC3 776</t>
  </si>
  <si>
    <t>WC3 778</t>
  </si>
  <si>
    <t>WC3 780</t>
  </si>
  <si>
    <t>WC3 782</t>
  </si>
  <si>
    <t>WC3 784</t>
  </si>
  <si>
    <t>WC3 786</t>
  </si>
  <si>
    <t>WC3 788</t>
  </si>
  <si>
    <t>WC3 790</t>
  </si>
  <si>
    <t>WC3 792</t>
  </si>
  <si>
    <t>WC3 794</t>
  </si>
  <si>
    <t>WC3 796</t>
  </si>
  <si>
    <t>WC3 798</t>
  </si>
  <si>
    <t>WC3 800</t>
  </si>
  <si>
    <t>WC3 802</t>
  </si>
  <si>
    <t>WC3 804</t>
  </si>
  <si>
    <t>WC3 806</t>
  </si>
  <si>
    <t>WC3 808</t>
  </si>
  <si>
    <t>WC3 810</t>
  </si>
  <si>
    <t>WC3 812</t>
  </si>
  <si>
    <t>WC3 814</t>
  </si>
  <si>
    <t>WC3 816</t>
  </si>
  <si>
    <t>WC3 818</t>
  </si>
  <si>
    <t>WC3 820</t>
  </si>
  <si>
    <t>Ampl44</t>
  </si>
  <si>
    <t>Area44</t>
  </si>
  <si>
    <t>d13C_12C</t>
  </si>
  <si>
    <t>d18O_16O</t>
  </si>
  <si>
    <t>Time</t>
  </si>
  <si>
    <t>run</t>
  </si>
  <si>
    <t>name</t>
  </si>
  <si>
    <t>WC3 676</t>
  </si>
  <si>
    <t>WC3 686</t>
  </si>
  <si>
    <t>Var3</t>
  </si>
  <si>
    <t>not acidified</t>
  </si>
  <si>
    <t>Peter Carlson</t>
  </si>
  <si>
    <t>Last Two</t>
  </si>
  <si>
    <t>No (Auto)</t>
  </si>
  <si>
    <t>Yes (Auto)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</si>
</sst>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0" x14ac:knownFonts="1">
    <font>
      <sz val="10"/>
      <name val="MS Sans Serif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MS Sans Serif"/>
      <family val="2"/>
    </font>
    <font>
      <b/>
      <sz val="10"/>
      <name val="MS Sans Serif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FF0000"/>
      <name val="MS Sans Serif"/>
      <family val="2"/>
    </font>
    <font>
      <sz val="10"/>
      <color theme="1"/>
      <name val="MS Sans Serif"/>
      <family val="2"/>
    </font>
    <font>
      <b/>
      <sz val="10"/>
      <color theme="1"/>
      <name val="MS Sans Serif"/>
      <family val="2"/>
    </font>
    <font>
      <b/>
      <sz val="24"/>
      <color theme="1"/>
      <name val="Palatino Linotype"/>
      <family val="1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</font>
    <font>
      <b/>
      <sz val="10"/>
      <color theme="1"/>
      <name val="MS Sans Serif"/>
    </font>
    <font>
      <sz val="10"/>
      <color theme="1"/>
      <name val="MS Sans Serif"/>
    </font>
    <font>
      <b/>
      <vertAlign val="superscript"/>
      <sz val="9"/>
      <color theme="1"/>
      <name val="MS Sans Serif"/>
    </font>
    <font>
      <vertAlign val="superscript"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rgb="FFCCFFCC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3" fillId="0" borderId="0"/>
    <xf numFmtId="0" fontId="5" fillId="0" borderId="0"/>
  </cellStyleXfs>
  <cellXfs count="111">
    <xf numFmtId="0" fontId="0" fillId="0" borderId="0" xfId="0"/>
    <xf numFmtId="0" fontId="3" fillId="0" borderId="0" xfId="0" applyFont="1"/>
    <xf numFmtId="0" fontId="4" fillId="3" borderId="1" xfId="0" applyFont="1" applyFill="1" applyBorder="1" applyAlignment="1">
      <alignment wrapText="1"/>
    </xf>
    <xf numFmtId="0" fontId="4" fillId="3" borderId="2" xfId="0" applyFont="1" applyFill="1" applyBorder="1" applyAlignment="1">
      <alignment wrapText="1"/>
    </xf>
    <xf numFmtId="0" fontId="4" fillId="3" borderId="1" xfId="0" applyFont="1" applyFill="1" applyBorder="1" applyAlignment="1"/>
    <xf numFmtId="0" fontId="9" fillId="0" borderId="0" xfId="0" applyFont="1"/>
    <xf numFmtId="0" fontId="10" fillId="0" borderId="0" xfId="0" applyFont="1"/>
    <xf numFmtId="0" fontId="7" fillId="0" borderId="0" xfId="0" applyFont="1"/>
    <xf numFmtId="0" fontId="11" fillId="0" borderId="0" xfId="0" applyFont="1"/>
    <xf numFmtId="0" fontId="10" fillId="0" borderId="0" xfId="0" applyFont="1"/>
    <xf numFmtId="0" fontId="6" fillId="0" borderId="0" xfId="0" applyFont="1"/>
    <xf numFmtId="0" fontId="10" fillId="0" borderId="0" xfId="0" applyFont="1" applyFill="1"/>
    <xf numFmtId="0" fontId="12" fillId="0" borderId="1" xfId="0" applyFont="1" applyFill="1" applyBorder="1" applyAlignment="1">
      <alignment horizontal="left"/>
    </xf>
    <xf numFmtId="0" fontId="13" fillId="0" borderId="1" xfId="0" applyFont="1" applyFill="1" applyBorder="1"/>
    <xf numFmtId="0" fontId="13" fillId="0" borderId="1" xfId="0" applyFont="1" applyFill="1" applyBorder="1" applyAlignment="1">
      <alignment horizontal="center"/>
    </xf>
    <xf numFmtId="0" fontId="10" fillId="0" borderId="0" xfId="0" applyFont="1" applyFill="1" applyBorder="1"/>
    <xf numFmtId="15" fontId="14" fillId="0" borderId="3" xfId="0" applyNumberFormat="1" applyFont="1" applyBorder="1" applyAlignment="1">
      <alignment horizontal="left" wrapText="1"/>
    </xf>
    <xf numFmtId="0" fontId="13" fillId="0" borderId="3" xfId="0" applyFont="1" applyBorder="1" applyAlignment="1"/>
    <xf numFmtId="0" fontId="13" fillId="0" borderId="0" xfId="0" applyFont="1" applyBorder="1" applyAlignment="1"/>
    <xf numFmtId="0" fontId="13" fillId="0" borderId="0" xfId="0" applyFont="1" applyAlignment="1">
      <alignment horizontal="center"/>
    </xf>
    <xf numFmtId="0" fontId="13" fillId="0" borderId="0" xfId="0" applyFont="1" applyBorder="1" applyAlignment="1">
      <alignment horizontal="left"/>
    </xf>
    <xf numFmtId="0" fontId="13" fillId="0" borderId="0" xfId="0" applyFont="1" applyBorder="1"/>
    <xf numFmtId="0" fontId="13" fillId="0" borderId="0" xfId="0" applyFont="1"/>
    <xf numFmtId="0" fontId="10" fillId="0" borderId="0" xfId="0" applyFont="1" applyBorder="1"/>
    <xf numFmtId="0" fontId="10" fillId="3" borderId="6" xfId="0" applyFont="1" applyFill="1" applyBorder="1"/>
    <xf numFmtId="0" fontId="10" fillId="0" borderId="4" xfId="0" applyFont="1" applyBorder="1"/>
    <xf numFmtId="0" fontId="10" fillId="0" borderId="5" xfId="0" applyFont="1" applyBorder="1"/>
    <xf numFmtId="0" fontId="10" fillId="0" borderId="8" xfId="0" applyFont="1" applyBorder="1"/>
    <xf numFmtId="0" fontId="10" fillId="0" borderId="9" xfId="0" applyFont="1" applyBorder="1"/>
    <xf numFmtId="0" fontId="10" fillId="0" borderId="10" xfId="0" applyFont="1" applyBorder="1"/>
    <xf numFmtId="2" fontId="10" fillId="0" borderId="7" xfId="0" applyNumberFormat="1" applyFont="1" applyBorder="1"/>
    <xf numFmtId="2" fontId="10" fillId="0" borderId="9" xfId="0" applyNumberFormat="1" applyFont="1" applyBorder="1"/>
    <xf numFmtId="164" fontId="10" fillId="0" borderId="0" xfId="0" applyNumberFormat="1" applyFont="1" applyBorder="1"/>
    <xf numFmtId="0" fontId="10" fillId="0" borderId="11" xfId="0" applyFont="1" applyBorder="1"/>
    <xf numFmtId="0" fontId="10" fillId="0" borderId="1" xfId="0" applyFont="1" applyBorder="1"/>
    <xf numFmtId="0" fontId="10" fillId="0" borderId="2" xfId="0" applyFont="1" applyBorder="1"/>
    <xf numFmtId="0" fontId="11" fillId="3" borderId="4" xfId="0" applyFont="1" applyFill="1" applyBorder="1"/>
    <xf numFmtId="0" fontId="11" fillId="3" borderId="5" xfId="0" applyFont="1" applyFill="1" applyBorder="1"/>
    <xf numFmtId="0" fontId="11" fillId="3" borderId="6" xfId="0" applyFont="1" applyFill="1" applyBorder="1"/>
    <xf numFmtId="2" fontId="10" fillId="0" borderId="0" xfId="0" applyNumberFormat="1" applyFont="1"/>
    <xf numFmtId="2" fontId="10" fillId="0" borderId="1" xfId="0" applyNumberFormat="1" applyFont="1" applyBorder="1"/>
    <xf numFmtId="0" fontId="11" fillId="0" borderId="0" xfId="0" applyFont="1" applyFill="1" applyBorder="1"/>
    <xf numFmtId="0" fontId="11" fillId="3" borderId="7" xfId="0" applyFont="1" applyFill="1" applyBorder="1"/>
    <xf numFmtId="0" fontId="11" fillId="3" borderId="3" xfId="0" applyFont="1" applyFill="1" applyBorder="1"/>
    <xf numFmtId="0" fontId="11" fillId="3" borderId="8" xfId="0" applyFont="1" applyFill="1" applyBorder="1"/>
    <xf numFmtId="0" fontId="10" fillId="3" borderId="3" xfId="0" applyFont="1" applyFill="1" applyBorder="1"/>
    <xf numFmtId="0" fontId="10" fillId="3" borderId="8" xfId="0" applyFont="1" applyFill="1" applyBorder="1"/>
    <xf numFmtId="0" fontId="11" fillId="0" borderId="0" xfId="0" applyFont="1" applyFill="1" applyBorder="1" applyAlignment="1">
      <alignment wrapText="1"/>
    </xf>
    <xf numFmtId="0" fontId="11" fillId="3" borderId="11" xfId="0" applyFont="1" applyFill="1" applyBorder="1" applyAlignment="1">
      <alignment wrapText="1"/>
    </xf>
    <xf numFmtId="0" fontId="11" fillId="3" borderId="1" xfId="0" applyFont="1" applyFill="1" applyBorder="1" applyAlignment="1">
      <alignment wrapText="1"/>
    </xf>
    <xf numFmtId="0" fontId="11" fillId="3" borderId="1" xfId="0" applyFont="1" applyFill="1" applyBorder="1" applyAlignment="1"/>
    <xf numFmtId="0" fontId="11" fillId="3" borderId="2" xfId="0" applyFont="1" applyFill="1" applyBorder="1"/>
    <xf numFmtId="0" fontId="11" fillId="3" borderId="1" xfId="0" applyFont="1" applyFill="1" applyBorder="1"/>
    <xf numFmtId="0" fontId="11" fillId="3" borderId="11" xfId="0" applyFont="1" applyFill="1" applyBorder="1"/>
    <xf numFmtId="0" fontId="10" fillId="0" borderId="12" xfId="0" applyFont="1" applyFill="1" applyBorder="1"/>
    <xf numFmtId="0" fontId="10" fillId="0" borderId="2" xfId="0" applyFont="1" applyFill="1" applyBorder="1"/>
    <xf numFmtId="164" fontId="10" fillId="0" borderId="12" xfId="0" applyNumberFormat="1" applyFont="1" applyFill="1" applyBorder="1"/>
    <xf numFmtId="0" fontId="10" fillId="0" borderId="0" xfId="0" applyFont="1" applyFill="1"/>
    <xf numFmtId="0" fontId="10" fillId="3" borderId="13" xfId="0" applyFont="1" applyFill="1" applyBorder="1"/>
    <xf numFmtId="164" fontId="10" fillId="3" borderId="13" xfId="0" applyNumberFormat="1" applyFont="1" applyFill="1" applyBorder="1"/>
    <xf numFmtId="2" fontId="10" fillId="3" borderId="13" xfId="0" applyNumberFormat="1" applyFont="1" applyFill="1" applyBorder="1"/>
    <xf numFmtId="2" fontId="10" fillId="0" borderId="0" xfId="0" applyNumberFormat="1" applyFont="1" applyFill="1" applyBorder="1"/>
    <xf numFmtId="2" fontId="10" fillId="0" borderId="12" xfId="0" applyNumberFormat="1" applyFont="1" applyFill="1" applyBorder="1"/>
    <xf numFmtId="0" fontId="15" fillId="2" borderId="14" xfId="2" applyFont="1" applyFill="1" applyBorder="1" applyAlignment="1">
      <alignment horizontal="center"/>
    </xf>
    <xf numFmtId="14" fontId="10" fillId="0" borderId="0" xfId="0" applyNumberFormat="1" applyFont="1" applyFill="1" applyBorder="1"/>
    <xf numFmtId="0" fontId="0" fillId="0" borderId="0" xfId="0" quotePrefix="1" applyNumberFormat="1"/>
    <xf numFmtId="0" fontId="9" fillId="0" borderId="0" xfId="0" applyFont="1"/>
    <xf numFmtId="0" fontId="8" fillId="0" borderId="0" xfId="0" applyFont="1"/>
    <xf numFmtId="0" fontId="10" fillId="0" borderId="0" xfId="0" applyFont="1" applyAlignment="1">
      <alignment horizontal="right"/>
    </xf>
    <xf numFmtId="1" fontId="10" fillId="0" borderId="0" xfId="0" applyNumberFormat="1" applyFont="1"/>
    <xf numFmtId="14" fontId="10" fillId="0" borderId="0" xfId="0" applyNumberFormat="1" applyFont="1"/>
    <xf numFmtId="0" fontId="10" fillId="0" borderId="15" xfId="0" applyFont="1" applyBorder="1"/>
    <xf numFmtId="2" fontId="10" fillId="0" borderId="15" xfId="0" applyNumberFormat="1" applyFont="1" applyBorder="1"/>
    <xf numFmtId="0" fontId="10" fillId="0" borderId="12" xfId="0" applyFont="1" applyBorder="1"/>
    <xf numFmtId="2" fontId="10" fillId="0" borderId="16" xfId="0" applyNumberFormat="1" applyFont="1" applyBorder="1"/>
    <xf numFmtId="2" fontId="10" fillId="0" borderId="17" xfId="0" applyNumberFormat="1" applyFont="1" applyBorder="1"/>
    <xf numFmtId="2" fontId="10" fillId="0" borderId="18" xfId="0" applyNumberFormat="1" applyFont="1" applyBorder="1"/>
    <xf numFmtId="2" fontId="10" fillId="0" borderId="2" xfId="0" applyNumberFormat="1" applyFont="1" applyBorder="1"/>
    <xf numFmtId="2" fontId="10" fillId="0" borderId="19" xfId="0" applyNumberFormat="1" applyFont="1" applyBorder="1"/>
    <xf numFmtId="2" fontId="10" fillId="0" borderId="11" xfId="0" applyNumberFormat="1" applyFont="1" applyBorder="1"/>
    <xf numFmtId="0" fontId="14" fillId="0" borderId="0" xfId="0" applyFont="1" applyAlignment="1">
      <alignment horizontal="right"/>
    </xf>
    <xf numFmtId="0" fontId="13" fillId="0" borderId="0" xfId="0" applyFont="1" applyAlignment="1">
      <alignment horizontal="right"/>
    </xf>
    <xf numFmtId="0" fontId="11" fillId="3" borderId="17" xfId="0" applyFont="1" applyFill="1" applyBorder="1"/>
    <xf numFmtId="0" fontId="11" fillId="3" borderId="18" xfId="0" applyFont="1" applyFill="1" applyBorder="1"/>
    <xf numFmtId="0" fontId="16" fillId="3" borderId="3" xfId="0" applyFont="1" applyFill="1" applyBorder="1"/>
    <xf numFmtId="0" fontId="16" fillId="3" borderId="1" xfId="0" applyFont="1" applyFill="1" applyBorder="1"/>
    <xf numFmtId="0" fontId="16" fillId="3" borderId="19" xfId="0" applyFont="1" applyFill="1" applyBorder="1"/>
    <xf numFmtId="0" fontId="16" fillId="3" borderId="11" xfId="0" applyFont="1" applyFill="1" applyBorder="1"/>
    <xf numFmtId="0" fontId="11" fillId="3" borderId="20" xfId="0" applyFont="1" applyFill="1" applyBorder="1"/>
    <xf numFmtId="0" fontId="11" fillId="3" borderId="12" xfId="0" applyFont="1" applyFill="1" applyBorder="1"/>
    <xf numFmtId="0" fontId="16" fillId="3" borderId="4" xfId="0" applyFont="1" applyFill="1" applyBorder="1"/>
    <xf numFmtId="0" fontId="16" fillId="3" borderId="5" xfId="0" applyFont="1" applyFill="1" applyBorder="1"/>
    <xf numFmtId="0" fontId="16" fillId="3" borderId="6" xfId="0" applyFont="1" applyFill="1" applyBorder="1"/>
    <xf numFmtId="0" fontId="17" fillId="0" borderId="4" xfId="0" applyFont="1" applyBorder="1"/>
    <xf numFmtId="0" fontId="17" fillId="0" borderId="7" xfId="0" applyFont="1" applyBorder="1"/>
    <xf numFmtId="2" fontId="10" fillId="0" borderId="13" xfId="0" applyNumberFormat="1" applyFont="1" applyFill="1" applyBorder="1"/>
    <xf numFmtId="0" fontId="10" fillId="0" borderId="19" xfId="0" applyFont="1" applyBorder="1"/>
    <xf numFmtId="0" fontId="10" fillId="0" borderId="17" xfId="0" applyFont="1" applyBorder="1"/>
    <xf numFmtId="11" fontId="10" fillId="0" borderId="17" xfId="0" applyNumberFormat="1" applyFont="1" applyBorder="1"/>
    <xf numFmtId="11" fontId="10" fillId="0" borderId="18" xfId="0" applyNumberFormat="1" applyFont="1" applyBorder="1"/>
    <xf numFmtId="11" fontId="10" fillId="0" borderId="1" xfId="0" applyNumberFormat="1" applyFont="1" applyBorder="1"/>
    <xf numFmtId="11" fontId="10" fillId="0" borderId="2" xfId="0" applyNumberFormat="1" applyFont="1" applyBorder="1"/>
    <xf numFmtId="49" fontId="13" fillId="0" borderId="0" xfId="0" applyNumberFormat="1" applyFont="1" applyBorder="1" applyAlignment="1">
      <alignment horizontal="left"/>
    </xf>
    <xf numFmtId="0" fontId="16" fillId="3" borderId="1" xfId="0" applyFont="1" applyFill="1" applyBorder="1" applyAlignment="1">
      <alignment wrapText="1"/>
    </xf>
    <xf numFmtId="0" fontId="16" fillId="3" borderId="2" xfId="0" applyFont="1" applyFill="1" applyBorder="1" applyAlignment="1">
      <alignment wrapText="1"/>
    </xf>
    <xf numFmtId="0" fontId="16" fillId="3" borderId="11" xfId="0" applyFont="1" applyFill="1" applyBorder="1" applyAlignment="1">
      <alignment wrapText="1"/>
    </xf>
    <xf numFmtId="0" fontId="2" fillId="2" borderId="14" xfId="2" applyFont="1" applyFill="1" applyBorder="1" applyAlignment="1">
      <alignment horizontal="center"/>
    </xf>
    <xf numFmtId="0" fontId="10" fillId="0" borderId="1" xfId="0" applyNumberFormat="1" applyFont="1" applyBorder="1"/>
    <xf numFmtId="21" fontId="0" fillId="0" borderId="0" xfId="0" quotePrefix="1" applyNumberFormat="1"/>
    <xf numFmtId="21" fontId="0" fillId="0" borderId="0" xfId="0" applyNumberFormat="1"/>
    <xf numFmtId="14" fontId="13" fillId="0" borderId="0" xfId="0" applyNumberFormat="1" applyFont="1" applyAlignment="1">
      <alignment horizontal="left"/>
    </xf>
  </cellXfs>
  <cellStyles count="3">
    <cellStyle name="Normal" xfId="0" builtinId="0"/>
    <cellStyle name="Normal 2" xfId="1"/>
    <cellStyle name="Normal_Data Export" xfId="2"/>
  </cellStyles>
  <dxfs count="1">
    <dxf>
      <font>
        <color theme="5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d13C NBS Correction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14592891250039527"/>
                  <c:y val="2.5983202099737531E-2"/>
                </c:manualLayout>
              </c:layout>
              <c:numFmt formatCode="General" sourceLinked="0"/>
            </c:trendlineLbl>
          </c:trendline>
          <c:xVal>
            <c:numRef>
              <c:f>Calibration!$I$17:$I$21</c:f>
              <c:numCache>
                <c:formatCode>0.00</c:formatCode>
                <c:ptCount val="5"/>
                <c:pt idx="0">
                  <c:v>1.8005709651538264</c:v>
                </c:pt>
                <c:pt idx="1">
                  <c:v>-5.2146193565641159</c:v>
                </c:pt>
              </c:numCache>
            </c:numRef>
          </c:xVal>
          <c:yVal>
            <c:numRef>
              <c:f>Calibration!$F$17:$F$21</c:f>
              <c:numCache>
                <c:formatCode>General</c:formatCode>
                <c:ptCount val="5"/>
                <c:pt idx="0">
                  <c:v>1.95</c:v>
                </c:pt>
                <c:pt idx="1">
                  <c:v>-5.0140000000000002</c:v>
                </c:pt>
                <c:pt idx="3">
                  <c:v>-46.6</c:v>
                </c:pt>
                <c:pt idx="4">
                  <c:v>0.74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C8-4088-B279-A66FEC4147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4404840"/>
        <c:axId val="354405232"/>
      </c:scatterChart>
      <c:valAx>
        <c:axId val="354404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d13C measured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354405232"/>
        <c:crossesAt val="-6"/>
        <c:crossBetween val="midCat"/>
      </c:valAx>
      <c:valAx>
        <c:axId val="354405232"/>
        <c:scaling>
          <c:orientation val="minMax"/>
          <c:min val="-6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d13C</a:t>
                </a:r>
                <a:r>
                  <a:rPr lang="en-US" baseline="0"/>
                  <a:t> actual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4404840"/>
        <c:crossesAt val="-15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d18O NBS </a:t>
            </a:r>
            <a:r>
              <a:rPr lang="en-US" baseline="0"/>
              <a:t>Correction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1167979002624672"/>
                  <c:y val="-5.3748057612201458E-2"/>
                </c:manualLayout>
              </c:layout>
              <c:numFmt formatCode="General" sourceLinked="0"/>
            </c:trendlineLbl>
          </c:trendline>
          <c:xVal>
            <c:numRef>
              <c:f>Calibration!$J$17:$J$21</c:f>
              <c:numCache>
                <c:formatCode>0.00</c:formatCode>
                <c:ptCount val="5"/>
                <c:pt idx="0">
                  <c:v>28.343592097703997</c:v>
                </c:pt>
                <c:pt idx="1">
                  <c:v>6.8627280651359968</c:v>
                </c:pt>
              </c:numCache>
            </c:numRef>
          </c:xVal>
          <c:yVal>
            <c:numRef>
              <c:f>Calibration!$H$17:$H$21</c:f>
              <c:numCache>
                <c:formatCode>General</c:formatCode>
                <c:ptCount val="5"/>
                <c:pt idx="0">
                  <c:v>28.6</c:v>
                </c:pt>
                <c:pt idx="1">
                  <c:v>7.2</c:v>
                </c:pt>
                <c:pt idx="4">
                  <c:v>26.2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47-47AF-87CA-69430EC2C0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226568"/>
        <c:axId val="434226960"/>
      </c:scatterChart>
      <c:valAx>
        <c:axId val="4342265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d18Omeasured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34226960"/>
        <c:crossesAt val="-25"/>
        <c:crossBetween val="midCat"/>
      </c:valAx>
      <c:valAx>
        <c:axId val="434226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d18O</a:t>
                </a:r>
                <a:r>
                  <a:rPr lang="en-US" baseline="0"/>
                  <a:t> actual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34226568"/>
        <c:crossesAt val="-15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d13C Drift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6402735898347959"/>
          <c:y val="0.13736075209417808"/>
          <c:w val="0.76613492987768139"/>
          <c:h val="0.71733819430031343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8.1805727791795083E-2"/>
                  <c:y val="0.16954242705523517"/>
                </c:manualLayout>
              </c:layout>
              <c:numFmt formatCode="0.0000E+00" sourceLinked="0"/>
            </c:trendlineLbl>
          </c:trendline>
          <c:xVal>
            <c:numRef>
              <c:f>Calibration!$B$144:$B$167</c:f>
              <c:numCache>
                <c:formatCode>General</c:formatCode>
                <c:ptCount val="24"/>
                <c:pt idx="0">
                  <c:v>6</c:v>
                </c:pt>
                <c:pt idx="1">
                  <c:v>7</c:v>
                </c:pt>
                <c:pt idx="2">
                  <c:v>21</c:v>
                </c:pt>
                <c:pt idx="3">
                  <c:v>22</c:v>
                </c:pt>
                <c:pt idx="4">
                  <c:v>33</c:v>
                </c:pt>
                <c:pt idx="5">
                  <c:v>34</c:v>
                </c:pt>
                <c:pt idx="6">
                  <c:v>45</c:v>
                </c:pt>
                <c:pt idx="7">
                  <c:v>46</c:v>
                </c:pt>
                <c:pt idx="8">
                  <c:v>57</c:v>
                </c:pt>
                <c:pt idx="9">
                  <c:v>58</c:v>
                </c:pt>
                <c:pt idx="10">
                  <c:v>69</c:v>
                </c:pt>
                <c:pt idx="11">
                  <c:v>70</c:v>
                </c:pt>
                <c:pt idx="12">
                  <c:v>81</c:v>
                </c:pt>
                <c:pt idx="13">
                  <c:v>82</c:v>
                </c:pt>
                <c:pt idx="14">
                  <c:v>93</c:v>
                </c:pt>
                <c:pt idx="15">
                  <c:v>94</c:v>
                </c:pt>
              </c:numCache>
            </c:numRef>
          </c:xVal>
          <c:yVal>
            <c:numRef>
              <c:f>Calibration!$N$144:$N$167</c:f>
              <c:numCache>
                <c:formatCode>0.00</c:formatCode>
                <c:ptCount val="24"/>
                <c:pt idx="0">
                  <c:v>4.2554999999999996</c:v>
                </c:pt>
                <c:pt idx="1">
                  <c:v>4.2509999999999994</c:v>
                </c:pt>
                <c:pt idx="2">
                  <c:v>4.2004999999999999</c:v>
                </c:pt>
                <c:pt idx="3">
                  <c:v>4.2569999999999997</c:v>
                </c:pt>
                <c:pt idx="4">
                  <c:v>4.2505000000000006</c:v>
                </c:pt>
                <c:pt idx="5">
                  <c:v>4.2699999999999996</c:v>
                </c:pt>
                <c:pt idx="6">
                  <c:v>4.2264999999999997</c:v>
                </c:pt>
                <c:pt idx="7">
                  <c:v>4.2735000000000003</c:v>
                </c:pt>
                <c:pt idx="8">
                  <c:v>4.2430000000000003</c:v>
                </c:pt>
                <c:pt idx="9">
                  <c:v>4.2365000000000004</c:v>
                </c:pt>
                <c:pt idx="10">
                  <c:v>4.1724999999999994</c:v>
                </c:pt>
                <c:pt idx="11">
                  <c:v>4.2669999999999995</c:v>
                </c:pt>
                <c:pt idx="12">
                  <c:v>4.2149999999999999</c:v>
                </c:pt>
                <c:pt idx="13">
                  <c:v>4.2355</c:v>
                </c:pt>
                <c:pt idx="14">
                  <c:v>2.3895</c:v>
                </c:pt>
                <c:pt idx="15">
                  <c:v>2.3055000000000003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F2-42EF-9DA2-576FCB67A8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228528"/>
        <c:axId val="434228920"/>
      </c:scatterChart>
      <c:valAx>
        <c:axId val="434228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Row</a:t>
                </a:r>
                <a:r>
                  <a:rPr lang="en-US" baseline="0"/>
                  <a:t> #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34228920"/>
        <c:crosses val="autoZero"/>
        <c:crossBetween val="midCat"/>
      </c:valAx>
      <c:valAx>
        <c:axId val="43422892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d13C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4342285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d18O Linearity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5263246793911017"/>
          <c:y val="0.19294862759783124"/>
          <c:w val="0.78642942042154129"/>
          <c:h val="0.58902912273181052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29178608759782615"/>
                  <c:y val="-0.34980354265045538"/>
                </c:manualLayout>
              </c:layout>
              <c:numFmt formatCode="General" sourceLinked="0"/>
            </c:trendlineLbl>
          </c:trendline>
          <c:xVal>
            <c:strRef>
              <c:f>Calibration!$J$144:$J$167</c:f>
              <c:strCache>
                <c:ptCount val="16"/>
                <c:pt idx="0">
                  <c:v>24.8</c:v>
                </c:pt>
                <c:pt idx="1">
                  <c:v>25.8</c:v>
                </c:pt>
                <c:pt idx="2">
                  <c:v>25.1</c:v>
                </c:pt>
                <c:pt idx="3">
                  <c:v>23.1</c:v>
                </c:pt>
                <c:pt idx="4">
                  <c:v>25.7</c:v>
                </c:pt>
                <c:pt idx="5">
                  <c:v>19.5</c:v>
                </c:pt>
                <c:pt idx="6">
                  <c:v>18.6</c:v>
                </c:pt>
                <c:pt idx="7">
                  <c:v>23.7</c:v>
                </c:pt>
                <c:pt idx="8">
                  <c:v>22.8</c:v>
                </c:pt>
                <c:pt idx="9">
                  <c:v>16.2</c:v>
                </c:pt>
                <c:pt idx="10">
                  <c:v>24.1</c:v>
                </c:pt>
                <c:pt idx="11">
                  <c:v>21.9</c:v>
                </c:pt>
                <c:pt idx="12">
                  <c:v>18.4</c:v>
                </c:pt>
                <c:pt idx="13">
                  <c:v>18.2</c:v>
                </c:pt>
                <c:pt idx="14">
                  <c:v>31.4</c:v>
                </c:pt>
                <c:pt idx="15">
                  <c:v>34.6</c:v>
                </c:pt>
              </c:strCache>
            </c:strRef>
          </c:xVal>
          <c:yVal>
            <c:numRef>
              <c:f>Calibration!$L$144:$L$167</c:f>
              <c:numCache>
                <c:formatCode>0.00</c:formatCode>
                <c:ptCount val="24"/>
                <c:pt idx="0">
                  <c:v>26.218</c:v>
                </c:pt>
                <c:pt idx="1">
                  <c:v>26.13</c:v>
                </c:pt>
                <c:pt idx="2">
                  <c:v>26.2195</c:v>
                </c:pt>
                <c:pt idx="3">
                  <c:v>26.297000000000001</c:v>
                </c:pt>
                <c:pt idx="4">
                  <c:v>25.996499999999997</c:v>
                </c:pt>
                <c:pt idx="5">
                  <c:v>26.2575</c:v>
                </c:pt>
                <c:pt idx="6">
                  <c:v>26.137</c:v>
                </c:pt>
                <c:pt idx="7">
                  <c:v>26.016999999999999</c:v>
                </c:pt>
                <c:pt idx="8">
                  <c:v>26.202999999999999</c:v>
                </c:pt>
                <c:pt idx="9">
                  <c:v>26.05</c:v>
                </c:pt>
                <c:pt idx="10">
                  <c:v>25.895000000000003</c:v>
                </c:pt>
                <c:pt idx="11">
                  <c:v>25.994</c:v>
                </c:pt>
                <c:pt idx="12">
                  <c:v>26.195</c:v>
                </c:pt>
                <c:pt idx="13">
                  <c:v>26.130499999999998</c:v>
                </c:pt>
                <c:pt idx="14">
                  <c:v>26.7775</c:v>
                </c:pt>
                <c:pt idx="15">
                  <c:v>26.713000000000001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4B-49BC-8A28-0835DD6723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229312"/>
        <c:axId val="434229704"/>
      </c:scatterChart>
      <c:valAx>
        <c:axId val="434229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Peak Area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34229704"/>
        <c:crosses val="autoZero"/>
        <c:crossBetween val="midCat"/>
      </c:valAx>
      <c:valAx>
        <c:axId val="4342297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d18O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4342293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d18O Drift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6118799139783407"/>
          <c:y val="0.16363273722559538"/>
          <c:w val="0.76897429746332691"/>
          <c:h val="0.69106585863578229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20194901345390734"/>
                  <c:y val="-0.34900923926950772"/>
                </c:manualLayout>
              </c:layout>
              <c:numFmt formatCode="0.0000E+00" sourceLinked="0"/>
            </c:trendlineLbl>
          </c:trendline>
          <c:xVal>
            <c:numRef>
              <c:f>Calibration!$B$144:$B$167</c:f>
              <c:numCache>
                <c:formatCode>General</c:formatCode>
                <c:ptCount val="24"/>
                <c:pt idx="0">
                  <c:v>6</c:v>
                </c:pt>
                <c:pt idx="1">
                  <c:v>7</c:v>
                </c:pt>
                <c:pt idx="2">
                  <c:v>21</c:v>
                </c:pt>
                <c:pt idx="3">
                  <c:v>22</c:v>
                </c:pt>
                <c:pt idx="4">
                  <c:v>33</c:v>
                </c:pt>
                <c:pt idx="5">
                  <c:v>34</c:v>
                </c:pt>
                <c:pt idx="6">
                  <c:v>45</c:v>
                </c:pt>
                <c:pt idx="7">
                  <c:v>46</c:v>
                </c:pt>
                <c:pt idx="8">
                  <c:v>57</c:v>
                </c:pt>
                <c:pt idx="9">
                  <c:v>58</c:v>
                </c:pt>
                <c:pt idx="10">
                  <c:v>69</c:v>
                </c:pt>
                <c:pt idx="11">
                  <c:v>70</c:v>
                </c:pt>
                <c:pt idx="12">
                  <c:v>81</c:v>
                </c:pt>
                <c:pt idx="13">
                  <c:v>82</c:v>
                </c:pt>
                <c:pt idx="14">
                  <c:v>93</c:v>
                </c:pt>
                <c:pt idx="15">
                  <c:v>94</c:v>
                </c:pt>
              </c:numCache>
            </c:numRef>
          </c:xVal>
          <c:yVal>
            <c:numRef>
              <c:f>Calibration!$O$144:$O$167</c:f>
              <c:numCache>
                <c:formatCode>0.00</c:formatCode>
                <c:ptCount val="24"/>
                <c:pt idx="0">
                  <c:v>26.218</c:v>
                </c:pt>
                <c:pt idx="1">
                  <c:v>26.13</c:v>
                </c:pt>
                <c:pt idx="2">
                  <c:v>26.2195</c:v>
                </c:pt>
                <c:pt idx="3">
                  <c:v>26.297000000000001</c:v>
                </c:pt>
                <c:pt idx="4">
                  <c:v>25.996499999999997</c:v>
                </c:pt>
                <c:pt idx="5">
                  <c:v>26.2575</c:v>
                </c:pt>
                <c:pt idx="6">
                  <c:v>26.137</c:v>
                </c:pt>
                <c:pt idx="7">
                  <c:v>26.016999999999999</c:v>
                </c:pt>
                <c:pt idx="8">
                  <c:v>26.202999999999999</c:v>
                </c:pt>
                <c:pt idx="9">
                  <c:v>26.05</c:v>
                </c:pt>
                <c:pt idx="10">
                  <c:v>25.895000000000003</c:v>
                </c:pt>
                <c:pt idx="11">
                  <c:v>25.994</c:v>
                </c:pt>
                <c:pt idx="12">
                  <c:v>26.195</c:v>
                </c:pt>
                <c:pt idx="13">
                  <c:v>26.130499999999998</c:v>
                </c:pt>
                <c:pt idx="14">
                  <c:v>26.7775</c:v>
                </c:pt>
                <c:pt idx="15">
                  <c:v>26.713000000000001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20-4112-B164-1C73E7C0D4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5604472"/>
        <c:axId val="635604864"/>
      </c:scatterChart>
      <c:valAx>
        <c:axId val="635604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Row</a:t>
                </a:r>
                <a:r>
                  <a:rPr lang="en-US" baseline="0"/>
                  <a:t> #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35604864"/>
        <c:crosses val="autoZero"/>
        <c:crossBetween val="midCat"/>
      </c:valAx>
      <c:valAx>
        <c:axId val="6356048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d18O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63560447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d13C Linearity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19757608666625E-2"/>
          <c:y val="0.26952602275755555"/>
          <c:w val="0.78077688531518119"/>
          <c:h val="0.6250834141465117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22960820142786598"/>
                  <c:y val="-0.38888400444172089"/>
                </c:manualLayout>
              </c:layout>
              <c:numFmt formatCode="General" sourceLinked="0"/>
            </c:trendlineLbl>
          </c:trendline>
          <c:xVal>
            <c:strRef>
              <c:f>Calibration!$J$144:$J$167</c:f>
              <c:strCache>
                <c:ptCount val="16"/>
                <c:pt idx="0">
                  <c:v>24.8</c:v>
                </c:pt>
                <c:pt idx="1">
                  <c:v>25.8</c:v>
                </c:pt>
                <c:pt idx="2">
                  <c:v>25.1</c:v>
                </c:pt>
                <c:pt idx="3">
                  <c:v>23.1</c:v>
                </c:pt>
                <c:pt idx="4">
                  <c:v>25.7</c:v>
                </c:pt>
                <c:pt idx="5">
                  <c:v>19.5</c:v>
                </c:pt>
                <c:pt idx="6">
                  <c:v>18.6</c:v>
                </c:pt>
                <c:pt idx="7">
                  <c:v>23.7</c:v>
                </c:pt>
                <c:pt idx="8">
                  <c:v>22.8</c:v>
                </c:pt>
                <c:pt idx="9">
                  <c:v>16.2</c:v>
                </c:pt>
                <c:pt idx="10">
                  <c:v>24.1</c:v>
                </c:pt>
                <c:pt idx="11">
                  <c:v>21.9</c:v>
                </c:pt>
                <c:pt idx="12">
                  <c:v>18.4</c:v>
                </c:pt>
                <c:pt idx="13">
                  <c:v>18.2</c:v>
                </c:pt>
                <c:pt idx="14">
                  <c:v>31.4</c:v>
                </c:pt>
                <c:pt idx="15">
                  <c:v>34.6</c:v>
                </c:pt>
              </c:strCache>
            </c:strRef>
          </c:xVal>
          <c:yVal>
            <c:numRef>
              <c:f>Calibration!$K$144:$K$167</c:f>
              <c:numCache>
                <c:formatCode>0.00</c:formatCode>
                <c:ptCount val="24"/>
                <c:pt idx="0">
                  <c:v>4.2554999999999996</c:v>
                </c:pt>
                <c:pt idx="1">
                  <c:v>4.2509999999999994</c:v>
                </c:pt>
                <c:pt idx="2">
                  <c:v>4.2004999999999999</c:v>
                </c:pt>
                <c:pt idx="3">
                  <c:v>4.2569999999999997</c:v>
                </c:pt>
                <c:pt idx="4">
                  <c:v>4.2505000000000006</c:v>
                </c:pt>
                <c:pt idx="5">
                  <c:v>4.2699999999999996</c:v>
                </c:pt>
                <c:pt idx="6">
                  <c:v>4.2264999999999997</c:v>
                </c:pt>
                <c:pt idx="7">
                  <c:v>4.2735000000000003</c:v>
                </c:pt>
                <c:pt idx="8">
                  <c:v>4.2430000000000003</c:v>
                </c:pt>
                <c:pt idx="9">
                  <c:v>4.2365000000000004</c:v>
                </c:pt>
                <c:pt idx="10">
                  <c:v>4.1724999999999994</c:v>
                </c:pt>
                <c:pt idx="11">
                  <c:v>4.2669999999999995</c:v>
                </c:pt>
                <c:pt idx="12">
                  <c:v>4.2149999999999999</c:v>
                </c:pt>
                <c:pt idx="13">
                  <c:v>4.2355</c:v>
                </c:pt>
                <c:pt idx="14">
                  <c:v>2.3895</c:v>
                </c:pt>
                <c:pt idx="15">
                  <c:v>2.3055000000000003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D3-4FEE-8012-971141A1CA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5605648"/>
        <c:axId val="635606040"/>
      </c:scatterChart>
      <c:valAx>
        <c:axId val="6356056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Peak Area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35606040"/>
        <c:crosses val="autoZero"/>
        <c:crossBetween val="midCat"/>
      </c:valAx>
      <c:valAx>
        <c:axId val="6356060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d13C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6356056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chart" Target="../charts/chart6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45944</xdr:colOff>
      <xdr:row>0</xdr:row>
      <xdr:rowOff>1</xdr:rowOff>
    </xdr:from>
    <xdr:to>
      <xdr:col>15</xdr:col>
      <xdr:colOff>313764</xdr:colOff>
      <xdr:row>13</xdr:row>
      <xdr:rowOff>11205</xdr:rowOff>
    </xdr:to>
    <xdr:graphicFrame macro="">
      <xdr:nvGraphicFramePr>
        <xdr:cNvPr id="111932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62753</xdr:colOff>
      <xdr:row>13</xdr:row>
      <xdr:rowOff>44823</xdr:rowOff>
    </xdr:from>
    <xdr:to>
      <xdr:col>15</xdr:col>
      <xdr:colOff>347382</xdr:colOff>
      <xdr:row>28</xdr:row>
      <xdr:rowOff>122144</xdr:rowOff>
    </xdr:to>
    <xdr:graphicFrame macro="">
      <xdr:nvGraphicFramePr>
        <xdr:cNvPr id="11193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171450</xdr:colOff>
      <xdr:row>1</xdr:row>
      <xdr:rowOff>9525</xdr:rowOff>
    </xdr:from>
    <xdr:to>
      <xdr:col>4</xdr:col>
      <xdr:colOff>106456</xdr:colOff>
      <xdr:row>5</xdr:row>
      <xdr:rowOff>28575</xdr:rowOff>
    </xdr:to>
    <xdr:pic>
      <xdr:nvPicPr>
        <xdr:cNvPr id="1119329" name="Picture 3" descr="logo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1050" y="171450"/>
          <a:ext cx="95250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21</xdr:col>
      <xdr:colOff>414618</xdr:colOff>
      <xdr:row>0</xdr:row>
      <xdr:rowOff>56030</xdr:rowOff>
    </xdr:from>
    <xdr:to>
      <xdr:col>26</xdr:col>
      <xdr:colOff>371474</xdr:colOff>
      <xdr:row>13</xdr:row>
      <xdr:rowOff>123265</xdr:rowOff>
    </xdr:to>
    <xdr:graphicFrame macro="">
      <xdr:nvGraphicFramePr>
        <xdr:cNvPr id="111933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347383</xdr:colOff>
      <xdr:row>14</xdr:row>
      <xdr:rowOff>11207</xdr:rowOff>
    </xdr:from>
    <xdr:to>
      <xdr:col>21</xdr:col>
      <xdr:colOff>392208</xdr:colOff>
      <xdr:row>29</xdr:row>
      <xdr:rowOff>56030</xdr:rowOff>
    </xdr:to>
    <xdr:graphicFrame macro="">
      <xdr:nvGraphicFramePr>
        <xdr:cNvPr id="1119331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448236</xdr:colOff>
      <xdr:row>14</xdr:row>
      <xdr:rowOff>22412</xdr:rowOff>
    </xdr:from>
    <xdr:to>
      <xdr:col>26</xdr:col>
      <xdr:colOff>405092</xdr:colOff>
      <xdr:row>29</xdr:row>
      <xdr:rowOff>89648</xdr:rowOff>
    </xdr:to>
    <xdr:graphicFrame macro="">
      <xdr:nvGraphicFramePr>
        <xdr:cNvPr id="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358588</xdr:colOff>
      <xdr:row>0</xdr:row>
      <xdr:rowOff>44823</xdr:rowOff>
    </xdr:from>
    <xdr:to>
      <xdr:col>21</xdr:col>
      <xdr:colOff>403413</xdr:colOff>
      <xdr:row>13</xdr:row>
      <xdr:rowOff>156880</xdr:rowOff>
    </xdr:to>
    <xdr:graphicFrame macro="">
      <xdr:nvGraphicFramePr>
        <xdr:cNvPr id="8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R231"/>
  <sheetViews>
    <sheetView workbookViewId="0">
      <selection sqref="A1:R1"/>
    </sheetView>
  </sheetViews>
  <sheetFormatPr defaultRowHeight="12.75" x14ac:dyDescent="0.2"/>
  <cols>
    <col min="1" max="1" width="8.5703125" style="9" customWidth="1"/>
    <col min="2" max="2" width="9.140625" style="9" customWidth="1"/>
    <col min="3" max="3" width="3" style="9" customWidth="1"/>
    <col min="4" max="4" width="14.42578125" style="9" bestFit="1" customWidth="1"/>
    <col min="5" max="5" width="8.85546875" style="9" bestFit="1" customWidth="1"/>
    <col min="6" max="6" width="16.85546875" style="9" bestFit="1" customWidth="1"/>
    <col min="7" max="7" width="9.5703125" style="9" bestFit="1" customWidth="1"/>
    <col min="8" max="8" width="5.42578125" style="9" customWidth="1"/>
    <col min="9" max="9" width="5" style="9" customWidth="1"/>
    <col min="10" max="10" width="4.42578125" style="9" customWidth="1"/>
    <col min="11" max="11" width="5.42578125" style="9" customWidth="1"/>
    <col min="12" max="12" width="4.42578125" style="9" customWidth="1"/>
    <col min="13" max="13" width="12.5703125" style="9" bestFit="1" customWidth="1"/>
    <col min="14" max="14" width="13.28515625" style="9" bestFit="1" customWidth="1"/>
    <col min="15" max="15" width="3" style="9" customWidth="1"/>
    <col min="16" max="16" width="2" style="9" customWidth="1"/>
    <col min="17" max="17" width="8.5703125" style="9" bestFit="1" customWidth="1"/>
    <col min="18" max="16384" width="9.140625" style="9"/>
  </cols>
  <sheetData>
    <row r="1" spans="1:18" ht="17.25" x14ac:dyDescent="0.25">
      <c r="A1" s="63" t="s">
        <v>23</v>
      </c>
      <c r="B1" s="63" t="s">
        <v>24</v>
      </c>
      <c r="C1" s="63" t="s">
        <v>16</v>
      </c>
      <c r="D1" s="63" t="s">
        <v>25</v>
      </c>
      <c r="E1" s="63" t="s">
        <v>32</v>
      </c>
      <c r="F1" s="63" t="s">
        <v>27</v>
      </c>
      <c r="G1" s="63" t="s">
        <v>26</v>
      </c>
      <c r="H1" s="106" t="s">
        <v>33</v>
      </c>
      <c r="I1" s="106" t="s">
        <v>76</v>
      </c>
      <c r="J1" s="106" t="s">
        <v>77</v>
      </c>
      <c r="K1" s="106" t="s">
        <v>78</v>
      </c>
      <c r="L1" s="106" t="s">
        <v>79</v>
      </c>
      <c r="M1" s="63" t="s">
        <v>28</v>
      </c>
      <c r="N1" s="63" t="s">
        <v>29</v>
      </c>
      <c r="O1" s="63" t="s">
        <v>80</v>
      </c>
      <c r="P1" s="63" t="s">
        <v>34</v>
      </c>
      <c r="Q1" s="63" t="s">
        <v>30</v>
      </c>
      <c r="R1" s="63" t="s">
        <v>31</v>
      </c>
    </row>
    <row r="2" spans="1:18" x14ac:dyDescent="0.2">
      <c r="A2" s="9" t="s">
        <v>85</v>
      </c>
      <c r="B2" s="70">
        <v>42136</v>
      </c>
      <c r="C2" s="69">
        <v>8</v>
      </c>
      <c r="E2" s="64"/>
      <c r="F2" s="64"/>
      <c r="H2" s="39">
        <v>29.137</v>
      </c>
      <c r="I2" s="39">
        <v>-8.694596348290478</v>
      </c>
      <c r="J2" s="39">
        <v>0.50649806033680467</v>
      </c>
      <c r="K2" s="61">
        <v>28.051810307464134</v>
      </c>
      <c r="L2" s="39">
        <v>0.21722260373642896</v>
      </c>
      <c r="M2" s="61" t="s">
        <v>169</v>
      </c>
      <c r="O2" s="9">
        <v>50</v>
      </c>
      <c r="P2" s="9">
        <v>2</v>
      </c>
      <c r="Q2" s="9" t="s">
        <v>85</v>
      </c>
    </row>
    <row r="3" spans="1:18" x14ac:dyDescent="0.2">
      <c r="A3" s="9" t="s">
        <v>86</v>
      </c>
      <c r="B3" s="70">
        <v>42136</v>
      </c>
      <c r="C3" s="69">
        <v>9</v>
      </c>
      <c r="E3" s="64"/>
      <c r="F3" s="64"/>
      <c r="H3" s="39">
        <v>15.337999999999999</v>
      </c>
      <c r="I3" s="39">
        <v>-8.5581738695017702</v>
      </c>
      <c r="J3" s="39">
        <v>0.50649806033680467</v>
      </c>
      <c r="K3" s="61">
        <v>28.005903226468401</v>
      </c>
      <c r="L3" s="39">
        <v>0.21722260373642896</v>
      </c>
      <c r="M3" s="61" t="s">
        <v>169</v>
      </c>
      <c r="O3" s="9">
        <v>50</v>
      </c>
      <c r="P3" s="9">
        <v>2</v>
      </c>
      <c r="Q3" s="9" t="s">
        <v>86</v>
      </c>
    </row>
    <row r="4" spans="1:18" x14ac:dyDescent="0.2">
      <c r="A4" s="9" t="s">
        <v>87</v>
      </c>
      <c r="B4" s="70">
        <v>42136</v>
      </c>
      <c r="C4" s="69">
        <v>10</v>
      </c>
      <c r="E4" s="64"/>
      <c r="F4" s="64"/>
      <c r="H4" s="39">
        <v>4.7169999999999996</v>
      </c>
      <c r="I4" s="39">
        <v>-7.8138394401869613</v>
      </c>
      <c r="J4" s="39">
        <v>0.50649806033680467</v>
      </c>
      <c r="K4" s="61">
        <v>25.374807166537838</v>
      </c>
      <c r="L4" s="39">
        <v>0.21722260373642896</v>
      </c>
      <c r="M4" s="61" t="s">
        <v>169</v>
      </c>
      <c r="O4" s="9">
        <v>50</v>
      </c>
      <c r="P4" s="9">
        <v>2</v>
      </c>
      <c r="Q4" s="9" t="s">
        <v>165</v>
      </c>
    </row>
    <row r="5" spans="1:18" x14ac:dyDescent="0.2">
      <c r="A5" s="9" t="s">
        <v>88</v>
      </c>
      <c r="B5" s="70">
        <v>42136</v>
      </c>
      <c r="C5" s="69">
        <v>11</v>
      </c>
      <c r="E5" s="64"/>
      <c r="F5" s="64"/>
      <c r="H5" s="39">
        <v>33.366999999999997</v>
      </c>
      <c r="I5" s="39">
        <v>-8.263703585621057</v>
      </c>
      <c r="J5" s="39">
        <v>0.50649806033680467</v>
      </c>
      <c r="K5" s="61">
        <v>26.318355155265998</v>
      </c>
      <c r="L5" s="39">
        <v>0.21722260373642896</v>
      </c>
      <c r="M5" s="61" t="s">
        <v>169</v>
      </c>
      <c r="O5" s="9">
        <v>50</v>
      </c>
      <c r="P5" s="9">
        <v>2</v>
      </c>
      <c r="Q5" s="9" t="s">
        <v>87</v>
      </c>
    </row>
    <row r="6" spans="1:18" x14ac:dyDescent="0.2">
      <c r="A6" s="9" t="s">
        <v>89</v>
      </c>
      <c r="B6" s="70">
        <v>42136</v>
      </c>
      <c r="C6" s="69">
        <v>12</v>
      </c>
      <c r="E6" s="64"/>
      <c r="F6" s="64"/>
      <c r="H6" s="39">
        <v>31.036999999999999</v>
      </c>
      <c r="I6" s="39">
        <v>-8.6635891991541953</v>
      </c>
      <c r="J6" s="39">
        <v>0.50649806033680467</v>
      </c>
      <c r="K6" s="61">
        <v>26.524564027324285</v>
      </c>
      <c r="L6" s="39">
        <v>0.21722260373642896</v>
      </c>
      <c r="M6" s="61" t="s">
        <v>169</v>
      </c>
      <c r="O6" s="9">
        <v>50</v>
      </c>
      <c r="P6" s="9">
        <v>2</v>
      </c>
      <c r="Q6" s="9" t="s">
        <v>88</v>
      </c>
    </row>
    <row r="7" spans="1:18" x14ac:dyDescent="0.2">
      <c r="A7" s="9" t="s">
        <v>90</v>
      </c>
      <c r="B7" s="70">
        <v>42136</v>
      </c>
      <c r="C7" s="69">
        <v>13</v>
      </c>
      <c r="E7" s="64"/>
      <c r="F7" s="64"/>
      <c r="H7" s="39">
        <v>18.643000000000001</v>
      </c>
      <c r="I7" s="39">
        <v>-7.9202158954528654</v>
      </c>
      <c r="J7" s="39">
        <v>0.50649806033680467</v>
      </c>
      <c r="K7" s="61">
        <v>27.335551048672855</v>
      </c>
      <c r="L7" s="39">
        <v>0.21722260373642896</v>
      </c>
      <c r="M7" s="61" t="s">
        <v>169</v>
      </c>
      <c r="O7" s="9">
        <v>50</v>
      </c>
      <c r="P7" s="9">
        <v>2</v>
      </c>
      <c r="Q7" s="9" t="s">
        <v>89</v>
      </c>
    </row>
    <row r="8" spans="1:18" x14ac:dyDescent="0.2">
      <c r="A8" s="9" t="s">
        <v>91</v>
      </c>
      <c r="B8" s="70">
        <v>42136</v>
      </c>
      <c r="C8" s="69">
        <v>14</v>
      </c>
      <c r="E8" s="64"/>
      <c r="F8" s="64"/>
      <c r="H8" s="39">
        <v>39.985999999999997</v>
      </c>
      <c r="I8" s="39">
        <v>-7.8006131149000586</v>
      </c>
      <c r="J8" s="39">
        <v>0.50649806033680467</v>
      </c>
      <c r="K8" s="61">
        <v>26.637844192221998</v>
      </c>
      <c r="L8" s="39">
        <v>0.21722260373642896</v>
      </c>
      <c r="M8" s="61" t="s">
        <v>169</v>
      </c>
      <c r="O8" s="9">
        <v>50</v>
      </c>
      <c r="P8" s="9">
        <v>2</v>
      </c>
      <c r="Q8" s="9" t="s">
        <v>90</v>
      </c>
    </row>
    <row r="9" spans="1:18" x14ac:dyDescent="0.2">
      <c r="A9" s="9" t="s">
        <v>92</v>
      </c>
      <c r="B9" s="70">
        <v>42136</v>
      </c>
      <c r="C9" s="69">
        <v>15</v>
      </c>
      <c r="E9" s="64"/>
      <c r="F9" s="64"/>
      <c r="H9" s="39">
        <v>31.222999999999999</v>
      </c>
      <c r="I9" s="39">
        <v>-8.6421359478272564</v>
      </c>
      <c r="J9" s="39">
        <v>0.50649806033680467</v>
      </c>
      <c r="K9" s="61">
        <v>26.408352677157172</v>
      </c>
      <c r="L9" s="39">
        <v>0.21722260373642896</v>
      </c>
      <c r="M9" s="61" t="s">
        <v>169</v>
      </c>
      <c r="O9" s="9">
        <v>50</v>
      </c>
      <c r="P9" s="9">
        <v>2</v>
      </c>
      <c r="Q9" s="9" t="s">
        <v>166</v>
      </c>
    </row>
    <row r="10" spans="1:18" x14ac:dyDescent="0.2">
      <c r="A10" s="9" t="s">
        <v>93</v>
      </c>
      <c r="B10" s="70">
        <v>42136</v>
      </c>
      <c r="C10" s="69">
        <v>16</v>
      </c>
      <c r="E10" s="64"/>
      <c r="F10" s="64"/>
      <c r="H10" s="39">
        <v>9.0139999999999993</v>
      </c>
      <c r="I10" s="39">
        <v>-8.7892455250151507</v>
      </c>
      <c r="J10" s="39">
        <v>0.50649806033680467</v>
      </c>
      <c r="K10" s="61">
        <v>26.092321360746421</v>
      </c>
      <c r="L10" s="39">
        <v>0.21722260373642896</v>
      </c>
      <c r="M10" s="61" t="s">
        <v>169</v>
      </c>
      <c r="O10" s="9">
        <v>50</v>
      </c>
      <c r="P10" s="9">
        <v>2</v>
      </c>
      <c r="Q10" s="9" t="s">
        <v>91</v>
      </c>
    </row>
    <row r="11" spans="1:18" x14ac:dyDescent="0.2">
      <c r="A11" s="9" t="s">
        <v>94</v>
      </c>
      <c r="B11" s="70">
        <v>42136</v>
      </c>
      <c r="C11" s="69">
        <v>17</v>
      </c>
      <c r="E11" s="64"/>
      <c r="F11" s="64"/>
      <c r="H11" s="39">
        <v>15.824</v>
      </c>
      <c r="I11" s="39">
        <v>-8.8565816762842076</v>
      </c>
      <c r="J11" s="39">
        <v>0.50649806033680467</v>
      </c>
      <c r="K11" s="61">
        <v>25.632724015513247</v>
      </c>
      <c r="L11" s="39">
        <v>0.21722260373642896</v>
      </c>
      <c r="M11" s="61" t="s">
        <v>169</v>
      </c>
      <c r="O11" s="9">
        <v>50</v>
      </c>
      <c r="P11" s="9">
        <v>2</v>
      </c>
      <c r="Q11" s="9" t="s">
        <v>92</v>
      </c>
    </row>
    <row r="12" spans="1:18" x14ac:dyDescent="0.2">
      <c r="A12" s="9" t="s">
        <v>95</v>
      </c>
      <c r="B12" s="70">
        <v>42136</v>
      </c>
      <c r="C12" s="69">
        <v>18</v>
      </c>
      <c r="E12" s="64"/>
      <c r="F12" s="64"/>
      <c r="H12" s="39">
        <v>41.485999999999997</v>
      </c>
      <c r="I12" s="39">
        <v>-8.7682154781695019</v>
      </c>
      <c r="J12" s="39">
        <v>0.50649806033680467</v>
      </c>
      <c r="K12" s="61">
        <v>26.864904752083014</v>
      </c>
      <c r="L12" s="39">
        <v>0.21722260373642896</v>
      </c>
      <c r="M12" s="61" t="s">
        <v>169</v>
      </c>
      <c r="O12" s="9">
        <v>50</v>
      </c>
      <c r="P12" s="9">
        <v>2</v>
      </c>
      <c r="Q12" s="9" t="s">
        <v>93</v>
      </c>
    </row>
    <row r="13" spans="1:18" x14ac:dyDescent="0.2">
      <c r="A13" s="9" t="s">
        <v>96</v>
      </c>
      <c r="B13" s="70">
        <v>42136</v>
      </c>
      <c r="C13" s="69">
        <v>19</v>
      </c>
      <c r="E13" s="64"/>
      <c r="F13" s="64"/>
      <c r="H13" s="39">
        <v>13.903</v>
      </c>
      <c r="I13" s="39">
        <v>-9.1786734734509157</v>
      </c>
      <c r="J13" s="39">
        <v>0.50649806033680467</v>
      </c>
      <c r="K13" s="61">
        <v>27.207676432045556</v>
      </c>
      <c r="L13" s="39">
        <v>0.21722260373642896</v>
      </c>
      <c r="M13" s="61" t="s">
        <v>169</v>
      </c>
      <c r="O13" s="9">
        <v>50</v>
      </c>
      <c r="P13" s="9">
        <v>2</v>
      </c>
      <c r="Q13" s="9" t="s">
        <v>94</v>
      </c>
    </row>
    <row r="14" spans="1:18" x14ac:dyDescent="0.2">
      <c r="A14" s="9" t="s">
        <v>97</v>
      </c>
      <c r="B14" s="70">
        <v>42136</v>
      </c>
      <c r="C14" s="69">
        <v>20</v>
      </c>
      <c r="E14" s="64"/>
      <c r="F14" s="64"/>
      <c r="H14" s="39">
        <v>26.751999999999999</v>
      </c>
      <c r="I14" s="39">
        <v>-9.16287225915395</v>
      </c>
      <c r="J14" s="39">
        <v>0.50649806033680467</v>
      </c>
      <c r="K14" s="61">
        <v>27.475913832236177</v>
      </c>
      <c r="L14" s="39">
        <v>0.21722260373642896</v>
      </c>
      <c r="M14" s="61" t="s">
        <v>169</v>
      </c>
      <c r="O14" s="9">
        <v>50</v>
      </c>
      <c r="P14" s="9">
        <v>2</v>
      </c>
      <c r="Q14" s="9" t="s">
        <v>95</v>
      </c>
    </row>
    <row r="15" spans="1:18" x14ac:dyDescent="0.2">
      <c r="A15" s="9" t="s">
        <v>98</v>
      </c>
      <c r="B15" s="70">
        <v>42136</v>
      </c>
      <c r="C15" s="69">
        <v>23</v>
      </c>
      <c r="E15" s="64"/>
      <c r="F15" s="64"/>
      <c r="H15" s="39">
        <v>32.698999999999998</v>
      </c>
      <c r="I15" s="39">
        <v>-8.6709480200285522</v>
      </c>
      <c r="J15" s="39">
        <v>0.50649806033680467</v>
      </c>
      <c r="K15" s="61">
        <v>27.67884926391125</v>
      </c>
      <c r="L15" s="39">
        <v>0.21722260373642896</v>
      </c>
      <c r="M15" s="61" t="s">
        <v>169</v>
      </c>
      <c r="O15" s="9">
        <v>50</v>
      </c>
      <c r="P15" s="9">
        <v>2</v>
      </c>
      <c r="Q15" s="9" t="s">
        <v>8</v>
      </c>
    </row>
    <row r="16" spans="1:18" x14ac:dyDescent="0.2">
      <c r="A16" s="9" t="s">
        <v>99</v>
      </c>
      <c r="B16" s="70">
        <v>42136</v>
      </c>
      <c r="C16" s="69">
        <v>24</v>
      </c>
      <c r="E16" s="64"/>
      <c r="F16" s="64"/>
      <c r="H16" s="39">
        <v>18.558</v>
      </c>
      <c r="I16" s="39">
        <v>-8.5100168380961065</v>
      </c>
      <c r="J16" s="39">
        <v>0.50649806033680467</v>
      </c>
      <c r="K16" s="61">
        <v>27.034166794412229</v>
      </c>
      <c r="L16" s="39">
        <v>0.21722260373642896</v>
      </c>
      <c r="M16" s="61" t="s">
        <v>169</v>
      </c>
      <c r="O16" s="9">
        <v>50</v>
      </c>
      <c r="P16" s="9">
        <v>2</v>
      </c>
      <c r="Q16" s="9" t="s">
        <v>8</v>
      </c>
    </row>
    <row r="17" spans="1:17" x14ac:dyDescent="0.2">
      <c r="A17" s="9" t="s">
        <v>100</v>
      </c>
      <c r="B17" s="70">
        <v>42136</v>
      </c>
      <c r="C17" s="69">
        <v>25</v>
      </c>
      <c r="E17" s="64"/>
      <c r="F17" s="64"/>
      <c r="H17" s="39">
        <v>28.641999999999999</v>
      </c>
      <c r="I17" s="39">
        <v>-8.6484762847626797</v>
      </c>
      <c r="J17" s="39">
        <v>0.50649806033680467</v>
      </c>
      <c r="K17" s="61">
        <v>26.512040690981134</v>
      </c>
      <c r="L17" s="39">
        <v>0.21722260373642896</v>
      </c>
      <c r="M17" s="61" t="s">
        <v>169</v>
      </c>
      <c r="O17" s="9">
        <v>50</v>
      </c>
      <c r="P17" s="9">
        <v>2</v>
      </c>
      <c r="Q17" s="9" t="s">
        <v>98</v>
      </c>
    </row>
    <row r="18" spans="1:17" x14ac:dyDescent="0.2">
      <c r="A18" s="9" t="s">
        <v>101</v>
      </c>
      <c r="B18" s="70">
        <v>42136</v>
      </c>
      <c r="C18" s="69">
        <v>26</v>
      </c>
      <c r="E18" s="64"/>
      <c r="F18" s="64"/>
      <c r="H18" s="39">
        <v>36.789000000000001</v>
      </c>
      <c r="I18" s="39">
        <v>-8.482739474762834</v>
      </c>
      <c r="J18" s="39">
        <v>0.50649806033680467</v>
      </c>
      <c r="K18" s="61">
        <v>26.060947256862878</v>
      </c>
      <c r="L18" s="39">
        <v>0.21722260373642896</v>
      </c>
      <c r="M18" s="61" t="s">
        <v>169</v>
      </c>
      <c r="O18" s="9">
        <v>50</v>
      </c>
      <c r="P18" s="9">
        <v>2</v>
      </c>
      <c r="Q18" s="9" t="s">
        <v>99</v>
      </c>
    </row>
    <row r="19" spans="1:17" x14ac:dyDescent="0.2">
      <c r="A19" s="9" t="s">
        <v>102</v>
      </c>
      <c r="B19" s="70">
        <v>42136</v>
      </c>
      <c r="C19" s="69">
        <v>27</v>
      </c>
      <c r="E19" s="64"/>
      <c r="F19" s="64"/>
      <c r="H19" s="39">
        <v>31.616</v>
      </c>
      <c r="I19" s="39">
        <v>-8.7057779754156481</v>
      </c>
      <c r="J19" s="39">
        <v>0.50649806033680467</v>
      </c>
      <c r="K19" s="61">
        <v>26.278661420429579</v>
      </c>
      <c r="L19" s="39">
        <v>0.21722260373642896</v>
      </c>
      <c r="M19" s="61" t="s">
        <v>169</v>
      </c>
      <c r="O19" s="9">
        <v>50</v>
      </c>
      <c r="P19" s="9">
        <v>2</v>
      </c>
      <c r="Q19" s="9" t="s">
        <v>100</v>
      </c>
    </row>
    <row r="20" spans="1:17" x14ac:dyDescent="0.2">
      <c r="A20" s="9" t="s">
        <v>103</v>
      </c>
      <c r="B20" s="70">
        <v>42136</v>
      </c>
      <c r="C20" s="69">
        <v>28</v>
      </c>
      <c r="E20" s="64"/>
      <c r="F20" s="64"/>
      <c r="H20" s="39">
        <v>25.789000000000001</v>
      </c>
      <c r="I20" s="39">
        <v>-8.1229126491654799</v>
      </c>
      <c r="J20" s="39">
        <v>0.50649806033680467</v>
      </c>
      <c r="K20" s="61">
        <v>27.649906115231516</v>
      </c>
      <c r="L20" s="39">
        <v>0.21722260373642896</v>
      </c>
      <c r="M20" s="61" t="s">
        <v>169</v>
      </c>
      <c r="O20" s="9">
        <v>50</v>
      </c>
      <c r="P20" s="9">
        <v>2</v>
      </c>
      <c r="Q20" s="9" t="s">
        <v>101</v>
      </c>
    </row>
    <row r="21" spans="1:17" x14ac:dyDescent="0.2">
      <c r="A21" s="9" t="s">
        <v>104</v>
      </c>
      <c r="B21" s="70">
        <v>42136</v>
      </c>
      <c r="C21" s="69">
        <v>29</v>
      </c>
      <c r="E21" s="64"/>
      <c r="F21" s="64"/>
      <c r="H21" s="39">
        <v>36.537999999999997</v>
      </c>
      <c r="I21" s="39">
        <v>-7.1555970775233106</v>
      </c>
      <c r="J21" s="39">
        <v>0.50649806033680467</v>
      </c>
      <c r="K21" s="61">
        <v>27.519960383217782</v>
      </c>
      <c r="L21" s="39">
        <v>0.21722260373642896</v>
      </c>
      <c r="M21" s="61" t="s">
        <v>169</v>
      </c>
      <c r="O21" s="9">
        <v>50</v>
      </c>
      <c r="P21" s="9">
        <v>2</v>
      </c>
      <c r="Q21" s="9" t="s">
        <v>102</v>
      </c>
    </row>
    <row r="22" spans="1:17" x14ac:dyDescent="0.2">
      <c r="A22" s="9" t="s">
        <v>105</v>
      </c>
      <c r="B22" s="70">
        <v>42136</v>
      </c>
      <c r="C22" s="69">
        <v>30</v>
      </c>
      <c r="E22" s="64"/>
      <c r="F22" s="64"/>
      <c r="H22" s="39">
        <v>49.996000000000002</v>
      </c>
      <c r="I22" s="39">
        <v>-7.8029725365275482</v>
      </c>
      <c r="J22" s="39">
        <v>0.50649806033680467</v>
      </c>
      <c r="K22" s="61">
        <v>26.405561882135981</v>
      </c>
      <c r="L22" s="39">
        <v>0.21722260373642896</v>
      </c>
      <c r="M22" s="61" t="s">
        <v>169</v>
      </c>
      <c r="O22" s="9">
        <v>50</v>
      </c>
      <c r="P22" s="9">
        <v>2</v>
      </c>
      <c r="Q22" s="9" t="s">
        <v>103</v>
      </c>
    </row>
    <row r="23" spans="1:17" x14ac:dyDescent="0.2">
      <c r="A23" s="9" t="s">
        <v>106</v>
      </c>
      <c r="B23" s="70">
        <v>42136</v>
      </c>
      <c r="C23" s="69">
        <v>31</v>
      </c>
      <c r="E23" s="64"/>
      <c r="F23" s="64"/>
      <c r="H23" s="39">
        <v>32.918999999999997</v>
      </c>
      <c r="I23" s="39">
        <v>-8.2177555970696226</v>
      </c>
      <c r="J23" s="39">
        <v>0.50649806033680467</v>
      </c>
      <c r="K23" s="61">
        <v>26.448195522748502</v>
      </c>
      <c r="L23" s="39">
        <v>0.21722260373642896</v>
      </c>
      <c r="M23" s="61" t="s">
        <v>169</v>
      </c>
      <c r="O23" s="9">
        <v>50</v>
      </c>
      <c r="P23" s="9">
        <v>2</v>
      </c>
      <c r="Q23" s="9" t="s">
        <v>104</v>
      </c>
    </row>
    <row r="24" spans="1:17" x14ac:dyDescent="0.2">
      <c r="A24" s="9" t="s">
        <v>107</v>
      </c>
      <c r="B24" s="70">
        <v>42136</v>
      </c>
      <c r="C24" s="69">
        <v>32</v>
      </c>
      <c r="E24" s="64"/>
      <c r="F24" s="64"/>
      <c r="H24" s="39">
        <v>27.234000000000002</v>
      </c>
      <c r="I24" s="39">
        <v>-7.4710183537211137</v>
      </c>
      <c r="J24" s="39">
        <v>0.50649806033680467</v>
      </c>
      <c r="K24" s="61">
        <v>27.698384541679271</v>
      </c>
      <c r="L24" s="39">
        <v>0.21722260373642896</v>
      </c>
      <c r="M24" s="61" t="s">
        <v>169</v>
      </c>
      <c r="O24" s="9">
        <v>50</v>
      </c>
      <c r="P24" s="9">
        <v>2</v>
      </c>
      <c r="Q24" s="9" t="s">
        <v>105</v>
      </c>
    </row>
    <row r="25" spans="1:17" x14ac:dyDescent="0.2">
      <c r="A25" s="9" t="s">
        <v>108</v>
      </c>
      <c r="B25" s="70">
        <v>42136</v>
      </c>
      <c r="C25" s="69">
        <v>35</v>
      </c>
      <c r="E25" s="64"/>
      <c r="F25" s="64"/>
      <c r="H25" s="39">
        <v>45.856999999999999</v>
      </c>
      <c r="I25" s="39">
        <v>-7.2592622309251373</v>
      </c>
      <c r="J25" s="39">
        <v>0.50649806033680467</v>
      </c>
      <c r="K25" s="61">
        <v>27.036922420026286</v>
      </c>
      <c r="L25" s="39">
        <v>0.21722260373642896</v>
      </c>
      <c r="M25" s="61" t="s">
        <v>169</v>
      </c>
      <c r="O25" s="9">
        <v>50</v>
      </c>
      <c r="P25" s="9">
        <v>2</v>
      </c>
      <c r="Q25" s="9" t="s">
        <v>8</v>
      </c>
    </row>
    <row r="26" spans="1:17" x14ac:dyDescent="0.2">
      <c r="A26" s="9" t="s">
        <v>109</v>
      </c>
      <c r="B26" s="70">
        <v>42136</v>
      </c>
      <c r="C26" s="69">
        <v>36</v>
      </c>
      <c r="E26" s="64"/>
      <c r="F26" s="64"/>
      <c r="H26" s="39">
        <v>47.183</v>
      </c>
      <c r="I26" s="39">
        <v>-7.6038831216831726</v>
      </c>
      <c r="J26" s="39">
        <v>0.50649806033680467</v>
      </c>
      <c r="K26" s="61">
        <v>26.521299307447777</v>
      </c>
      <c r="L26" s="39">
        <v>0.21722260373642896</v>
      </c>
      <c r="M26" s="61" t="s">
        <v>169</v>
      </c>
      <c r="O26" s="9">
        <v>50</v>
      </c>
      <c r="P26" s="9">
        <v>2</v>
      </c>
      <c r="Q26" s="9" t="s">
        <v>8</v>
      </c>
    </row>
    <row r="27" spans="1:17" x14ac:dyDescent="0.2">
      <c r="A27" s="9" t="s">
        <v>110</v>
      </c>
      <c r="B27" s="70">
        <v>42136</v>
      </c>
      <c r="C27" s="69">
        <v>37</v>
      </c>
      <c r="E27" s="64"/>
      <c r="F27" s="64"/>
      <c r="H27" s="39">
        <v>47.716000000000001</v>
      </c>
      <c r="I27" s="39">
        <v>-8.784202733362072</v>
      </c>
      <c r="J27" s="39">
        <v>0.50649806033680467</v>
      </c>
      <c r="K27" s="61">
        <v>26.316819295662121</v>
      </c>
      <c r="L27" s="39">
        <v>0.21722260373642896</v>
      </c>
      <c r="M27" s="61" t="s">
        <v>169</v>
      </c>
      <c r="O27" s="9">
        <v>50</v>
      </c>
      <c r="P27" s="9">
        <v>2</v>
      </c>
      <c r="Q27" s="9" t="s">
        <v>108</v>
      </c>
    </row>
    <row r="28" spans="1:17" x14ac:dyDescent="0.2">
      <c r="A28" s="9" t="s">
        <v>111</v>
      </c>
      <c r="B28" s="70">
        <v>42136</v>
      </c>
      <c r="C28" s="69">
        <v>38</v>
      </c>
      <c r="E28" s="64"/>
      <c r="F28" s="64"/>
      <c r="H28" s="39">
        <v>20.481000000000002</v>
      </c>
      <c r="I28" s="39">
        <v>-9.1494878248099294</v>
      </c>
      <c r="J28" s="39">
        <v>0.50649806033680467</v>
      </c>
      <c r="K28" s="61">
        <v>26.619572570377994</v>
      </c>
      <c r="L28" s="39">
        <v>0.21722260373642896</v>
      </c>
      <c r="M28" s="61" t="s">
        <v>169</v>
      </c>
      <c r="O28" s="9">
        <v>50</v>
      </c>
      <c r="P28" s="9">
        <v>2</v>
      </c>
      <c r="Q28" s="9" t="s">
        <v>109</v>
      </c>
    </row>
    <row r="29" spans="1:17" x14ac:dyDescent="0.2">
      <c r="A29" s="9" t="s">
        <v>112</v>
      </c>
      <c r="B29" s="70">
        <v>42136</v>
      </c>
      <c r="C29" s="69">
        <v>39</v>
      </c>
      <c r="E29" s="64"/>
      <c r="F29" s="64"/>
      <c r="H29" s="39">
        <v>31.620999999999999</v>
      </c>
      <c r="I29" s="39">
        <v>-9.0351712351312621</v>
      </c>
      <c r="J29" s="39">
        <v>0.50649806033680467</v>
      </c>
      <c r="K29" s="61">
        <v>27.189948930180968</v>
      </c>
      <c r="L29" s="39">
        <v>0.21722260373642896</v>
      </c>
      <c r="M29" s="61" t="s">
        <v>169</v>
      </c>
      <c r="O29" s="9">
        <v>50</v>
      </c>
      <c r="P29" s="9">
        <v>2</v>
      </c>
      <c r="Q29" s="9" t="s">
        <v>110</v>
      </c>
    </row>
    <row r="30" spans="1:17" x14ac:dyDescent="0.2">
      <c r="A30" s="9" t="s">
        <v>113</v>
      </c>
      <c r="B30" s="70">
        <v>42136</v>
      </c>
      <c r="C30" s="69">
        <v>40</v>
      </c>
      <c r="E30" s="64"/>
      <c r="F30" s="64"/>
      <c r="H30" s="39">
        <v>13.672000000000001</v>
      </c>
      <c r="I30" s="39">
        <v>-8.8333922146259152</v>
      </c>
      <c r="J30" s="39">
        <v>0.50649806033680467</v>
      </c>
      <c r="K30" s="61">
        <v>27.623262252014094</v>
      </c>
      <c r="L30" s="39">
        <v>0.21722260373642896</v>
      </c>
      <c r="M30" s="61" t="s">
        <v>169</v>
      </c>
      <c r="O30" s="9">
        <v>50</v>
      </c>
      <c r="P30" s="9">
        <v>2</v>
      </c>
      <c r="Q30" s="9" t="s">
        <v>111</v>
      </c>
    </row>
    <row r="31" spans="1:17" x14ac:dyDescent="0.2">
      <c r="A31" s="9" t="s">
        <v>114</v>
      </c>
      <c r="B31" s="70">
        <v>42136</v>
      </c>
      <c r="C31" s="69">
        <v>41</v>
      </c>
      <c r="E31" s="64"/>
      <c r="F31" s="64"/>
      <c r="H31" s="39">
        <v>33.863</v>
      </c>
      <c r="I31" s="39">
        <v>-8.3500033893709293</v>
      </c>
      <c r="J31" s="39">
        <v>0.50649806033680467</v>
      </c>
      <c r="K31" s="61">
        <v>27.957530020861721</v>
      </c>
      <c r="L31" s="39">
        <v>0.21722260373642896</v>
      </c>
      <c r="M31" s="61" t="s">
        <v>169</v>
      </c>
      <c r="O31" s="9">
        <v>50</v>
      </c>
      <c r="P31" s="9">
        <v>2</v>
      </c>
      <c r="Q31" s="9" t="s">
        <v>112</v>
      </c>
    </row>
    <row r="32" spans="1:17" x14ac:dyDescent="0.2">
      <c r="A32" s="9" t="s">
        <v>115</v>
      </c>
      <c r="B32" s="70">
        <v>42136</v>
      </c>
      <c r="C32" s="69">
        <v>42</v>
      </c>
      <c r="E32" s="64"/>
      <c r="F32" s="64"/>
      <c r="H32" s="39">
        <v>43.497999999999998</v>
      </c>
      <c r="I32" s="39">
        <v>-8.3990781539838615</v>
      </c>
      <c r="J32" s="39">
        <v>0.50649806033680467</v>
      </c>
      <c r="K32" s="61">
        <v>27.369373548773616</v>
      </c>
      <c r="L32" s="39">
        <v>0.21722260373642896</v>
      </c>
      <c r="M32" s="61" t="s">
        <v>169</v>
      </c>
      <c r="O32" s="9">
        <v>50</v>
      </c>
      <c r="P32" s="9">
        <v>2</v>
      </c>
      <c r="Q32" s="9" t="s">
        <v>113</v>
      </c>
    </row>
    <row r="33" spans="1:17" x14ac:dyDescent="0.2">
      <c r="A33" s="9" t="s">
        <v>116</v>
      </c>
      <c r="B33" s="70">
        <v>42136</v>
      </c>
      <c r="C33" s="69">
        <v>43</v>
      </c>
      <c r="E33" s="64"/>
      <c r="F33" s="64"/>
      <c r="H33" s="39">
        <v>14.923999999999999</v>
      </c>
      <c r="I33" s="39">
        <v>-8.6961233268746376</v>
      </c>
      <c r="J33" s="39">
        <v>0.50649806033680467</v>
      </c>
      <c r="K33" s="61">
        <v>26.856751816588613</v>
      </c>
      <c r="L33" s="39">
        <v>0.21722260373642896</v>
      </c>
      <c r="M33" s="61" t="s">
        <v>169</v>
      </c>
      <c r="O33" s="9">
        <v>50</v>
      </c>
      <c r="P33" s="9">
        <v>2</v>
      </c>
      <c r="Q33" s="9" t="s">
        <v>114</v>
      </c>
    </row>
    <row r="34" spans="1:17" x14ac:dyDescent="0.2">
      <c r="A34" s="9" t="s">
        <v>117</v>
      </c>
      <c r="B34" s="70">
        <v>42136</v>
      </c>
      <c r="C34" s="69">
        <v>44</v>
      </c>
      <c r="E34" s="64"/>
      <c r="F34" s="64"/>
      <c r="H34" s="39">
        <v>37.131999999999998</v>
      </c>
      <c r="I34" s="39">
        <v>-8.3967900566010716</v>
      </c>
      <c r="J34" s="39">
        <v>0.50649806033680467</v>
      </c>
      <c r="K34" s="61">
        <v>26.035488133938664</v>
      </c>
      <c r="L34" s="39">
        <v>0.21722260373642896</v>
      </c>
      <c r="M34" s="61" t="s">
        <v>169</v>
      </c>
      <c r="O34" s="9">
        <v>50</v>
      </c>
      <c r="P34" s="9">
        <v>2</v>
      </c>
      <c r="Q34" s="9" t="s">
        <v>115</v>
      </c>
    </row>
    <row r="35" spans="1:17" x14ac:dyDescent="0.2">
      <c r="A35" s="9" t="s">
        <v>118</v>
      </c>
      <c r="B35" s="70">
        <v>42136</v>
      </c>
      <c r="C35" s="69">
        <v>47</v>
      </c>
      <c r="E35" s="64"/>
      <c r="F35" s="64"/>
      <c r="H35" s="39">
        <v>40.201000000000001</v>
      </c>
      <c r="I35" s="39">
        <v>-8.0158758258326124</v>
      </c>
      <c r="J35" s="39">
        <v>0.50649806033680467</v>
      </c>
      <c r="K35" s="61">
        <v>26.305454394401906</v>
      </c>
      <c r="L35" s="39">
        <v>0.21722260373642896</v>
      </c>
      <c r="M35" s="61" t="s">
        <v>169</v>
      </c>
      <c r="O35" s="9">
        <v>50</v>
      </c>
      <c r="P35" s="9">
        <v>2</v>
      </c>
      <c r="Q35" s="9" t="s">
        <v>8</v>
      </c>
    </row>
    <row r="36" spans="1:17" x14ac:dyDescent="0.2">
      <c r="A36" s="9" t="s">
        <v>119</v>
      </c>
      <c r="B36" s="70">
        <v>42136</v>
      </c>
      <c r="C36" s="69">
        <v>48</v>
      </c>
      <c r="E36" s="64"/>
      <c r="F36" s="64"/>
      <c r="H36" s="39">
        <v>33.115000000000002</v>
      </c>
      <c r="I36" s="39">
        <v>-8.1874941061642481</v>
      </c>
      <c r="J36" s="39">
        <v>0.50649806033680467</v>
      </c>
      <c r="K36" s="61">
        <v>26.244040181373091</v>
      </c>
      <c r="L36" s="39">
        <v>0.21722260373642896</v>
      </c>
      <c r="M36" s="61" t="s">
        <v>169</v>
      </c>
      <c r="O36" s="9">
        <v>50</v>
      </c>
      <c r="P36" s="9">
        <v>2</v>
      </c>
      <c r="Q36" s="9" t="s">
        <v>8</v>
      </c>
    </row>
    <row r="37" spans="1:17" x14ac:dyDescent="0.2">
      <c r="A37" s="9" t="s">
        <v>120</v>
      </c>
      <c r="B37" s="70">
        <v>42136</v>
      </c>
      <c r="C37" s="69">
        <v>49</v>
      </c>
      <c r="E37" s="64"/>
      <c r="F37" s="64"/>
      <c r="H37" s="39">
        <v>28.536999999999999</v>
      </c>
      <c r="I37" s="39">
        <v>-8.3687236426306804</v>
      </c>
      <c r="J37" s="39">
        <v>0.50649806033680467</v>
      </c>
      <c r="K37" s="61">
        <v>26.664847751566636</v>
      </c>
      <c r="L37" s="39">
        <v>0.21722260373642896</v>
      </c>
      <c r="M37" s="61" t="s">
        <v>169</v>
      </c>
      <c r="O37" s="9">
        <v>50</v>
      </c>
      <c r="P37" s="9">
        <v>2</v>
      </c>
      <c r="Q37" s="9" t="s">
        <v>118</v>
      </c>
    </row>
    <row r="38" spans="1:17" x14ac:dyDescent="0.2">
      <c r="A38" s="9" t="s">
        <v>121</v>
      </c>
      <c r="B38" s="70">
        <v>42136</v>
      </c>
      <c r="C38" s="69">
        <v>50</v>
      </c>
      <c r="E38" s="64"/>
      <c r="F38" s="64"/>
      <c r="H38" s="39">
        <v>28.806999999999999</v>
      </c>
      <c r="I38" s="39">
        <v>-8.4980523959691965</v>
      </c>
      <c r="J38" s="39">
        <v>0.50649806033680467</v>
      </c>
      <c r="K38" s="61">
        <v>27.177697653827522</v>
      </c>
      <c r="L38" s="39">
        <v>0.21722260373642896</v>
      </c>
      <c r="M38" s="61" t="s">
        <v>169</v>
      </c>
      <c r="O38" s="9">
        <v>50</v>
      </c>
      <c r="P38" s="9">
        <v>2</v>
      </c>
      <c r="Q38" s="9" t="s">
        <v>119</v>
      </c>
    </row>
    <row r="39" spans="1:17" x14ac:dyDescent="0.2">
      <c r="A39" s="9" t="s">
        <v>122</v>
      </c>
      <c r="B39" s="70">
        <v>42136</v>
      </c>
      <c r="C39" s="69">
        <v>51</v>
      </c>
      <c r="E39" s="64"/>
      <c r="F39" s="64"/>
      <c r="H39" s="39">
        <v>31.82</v>
      </c>
      <c r="I39" s="39">
        <v>-8.6600594201660321</v>
      </c>
      <c r="J39" s="39">
        <v>0.50649806033680467</v>
      </c>
      <c r="K39" s="61">
        <v>27.263851310145803</v>
      </c>
      <c r="L39" s="39">
        <v>0.21722260373642896</v>
      </c>
      <c r="M39" s="61" t="s">
        <v>169</v>
      </c>
      <c r="O39" s="9">
        <v>50</v>
      </c>
      <c r="P39" s="9">
        <v>2</v>
      </c>
      <c r="Q39" s="9" t="s">
        <v>120</v>
      </c>
    </row>
    <row r="40" spans="1:17" x14ac:dyDescent="0.2">
      <c r="A40" s="9" t="s">
        <v>123</v>
      </c>
      <c r="B40" s="70">
        <v>42136</v>
      </c>
      <c r="C40" s="69">
        <v>52</v>
      </c>
      <c r="E40" s="64"/>
      <c r="F40" s="64"/>
      <c r="H40" s="39">
        <v>47.079000000000001</v>
      </c>
      <c r="I40" s="39">
        <v>-7.974834216080243</v>
      </c>
      <c r="J40" s="39">
        <v>0.50649806033680467</v>
      </c>
      <c r="K40" s="61">
        <v>28.256922075366717</v>
      </c>
      <c r="L40" s="39">
        <v>0.21722260373642896</v>
      </c>
      <c r="M40" s="61" t="s">
        <v>169</v>
      </c>
      <c r="O40" s="9">
        <v>50</v>
      </c>
      <c r="P40" s="9">
        <v>2</v>
      </c>
      <c r="Q40" s="9" t="s">
        <v>121</v>
      </c>
    </row>
    <row r="41" spans="1:17" x14ac:dyDescent="0.2">
      <c r="A41" s="9" t="s">
        <v>124</v>
      </c>
      <c r="B41" s="70">
        <v>42136</v>
      </c>
      <c r="C41" s="69">
        <v>53</v>
      </c>
      <c r="E41" s="64"/>
      <c r="F41" s="64"/>
      <c r="H41" s="39">
        <v>44.851999999999997</v>
      </c>
      <c r="I41" s="39">
        <v>-8.1296327981759777</v>
      </c>
      <c r="J41" s="39">
        <v>0.50649806033680467</v>
      </c>
      <c r="K41" s="61">
        <v>27.242569587401587</v>
      </c>
      <c r="L41" s="39">
        <v>0.21722260373642896</v>
      </c>
      <c r="M41" s="61" t="s">
        <v>169</v>
      </c>
      <c r="O41" s="9">
        <v>50</v>
      </c>
      <c r="P41" s="9">
        <v>2</v>
      </c>
      <c r="Q41" s="9" t="s">
        <v>122</v>
      </c>
    </row>
    <row r="42" spans="1:17" x14ac:dyDescent="0.2">
      <c r="A42" s="9" t="s">
        <v>125</v>
      </c>
      <c r="B42" s="70">
        <v>42136</v>
      </c>
      <c r="C42" s="69">
        <v>54</v>
      </c>
      <c r="E42" s="64"/>
      <c r="F42" s="64"/>
      <c r="H42" s="39">
        <v>34.137</v>
      </c>
      <c r="I42" s="39">
        <v>-8.7587468705240958</v>
      </c>
      <c r="J42" s="39">
        <v>0.50649806033680467</v>
      </c>
      <c r="K42" s="61">
        <v>26.682425998986158</v>
      </c>
      <c r="L42" s="39">
        <v>0.21722260373642896</v>
      </c>
      <c r="M42" s="61" t="s">
        <v>169</v>
      </c>
      <c r="O42" s="9">
        <v>50</v>
      </c>
      <c r="P42" s="9">
        <v>2</v>
      </c>
      <c r="Q42" s="9" t="s">
        <v>123</v>
      </c>
    </row>
    <row r="43" spans="1:17" x14ac:dyDescent="0.2">
      <c r="A43" s="9" t="s">
        <v>126</v>
      </c>
      <c r="B43" s="70">
        <v>42136</v>
      </c>
      <c r="C43" s="69">
        <v>55</v>
      </c>
      <c r="E43" s="64"/>
      <c r="F43" s="64"/>
      <c r="H43" s="39">
        <v>15.077</v>
      </c>
      <c r="I43" s="39">
        <v>-8.362820476095786</v>
      </c>
      <c r="J43" s="39">
        <v>0.50649806033680467</v>
      </c>
      <c r="K43" s="61">
        <v>26.392406645985744</v>
      </c>
      <c r="L43" s="39">
        <v>0.21722260373642896</v>
      </c>
      <c r="M43" s="61" t="s">
        <v>169</v>
      </c>
      <c r="O43" s="9">
        <v>50</v>
      </c>
      <c r="P43" s="9">
        <v>2</v>
      </c>
      <c r="Q43" s="9" t="s">
        <v>124</v>
      </c>
    </row>
    <row r="44" spans="1:17" x14ac:dyDescent="0.2">
      <c r="A44" s="9" t="s">
        <v>127</v>
      </c>
      <c r="B44" s="70">
        <v>42136</v>
      </c>
      <c r="C44" s="69">
        <v>56</v>
      </c>
      <c r="E44" s="64"/>
      <c r="F44" s="64"/>
      <c r="H44" s="39">
        <v>42.598999999999997</v>
      </c>
      <c r="I44" s="39">
        <v>-7.3902187135794781</v>
      </c>
      <c r="J44" s="39">
        <v>0.50649806033680467</v>
      </c>
      <c r="K44" s="61">
        <v>26.241451251217505</v>
      </c>
      <c r="L44" s="39">
        <v>0.21722260373642896</v>
      </c>
      <c r="M44" s="61" t="s">
        <v>169</v>
      </c>
      <c r="O44" s="9">
        <v>50</v>
      </c>
      <c r="P44" s="9">
        <v>2</v>
      </c>
      <c r="Q44" s="9" t="s">
        <v>125</v>
      </c>
    </row>
    <row r="45" spans="1:17" x14ac:dyDescent="0.2">
      <c r="A45" s="9" t="s">
        <v>128</v>
      </c>
      <c r="B45" s="70">
        <v>42136</v>
      </c>
      <c r="C45" s="69">
        <v>59</v>
      </c>
      <c r="E45" s="64"/>
      <c r="F45" s="64"/>
      <c r="H45" s="39">
        <v>40.499000000000002</v>
      </c>
      <c r="I45" s="39">
        <v>-7.6124108052697217</v>
      </c>
      <c r="J45" s="39">
        <v>0.50649806033680467</v>
      </c>
      <c r="K45" s="61">
        <v>26.364850102464821</v>
      </c>
      <c r="L45" s="39">
        <v>0.21722260373642896</v>
      </c>
      <c r="M45" s="61" t="s">
        <v>169</v>
      </c>
      <c r="O45" s="9">
        <v>50</v>
      </c>
      <c r="P45" s="9">
        <v>2</v>
      </c>
      <c r="Q45" s="9" t="s">
        <v>8</v>
      </c>
    </row>
    <row r="46" spans="1:17" x14ac:dyDescent="0.2">
      <c r="A46" s="9" t="s">
        <v>129</v>
      </c>
      <c r="B46" s="70">
        <v>42136</v>
      </c>
      <c r="C46" s="69">
        <v>60</v>
      </c>
      <c r="E46" s="64"/>
      <c r="F46" s="64"/>
      <c r="H46" s="39">
        <v>34.963000000000001</v>
      </c>
      <c r="I46" s="39">
        <v>-8.5082372353585409</v>
      </c>
      <c r="J46" s="39">
        <v>0.50649806033680467</v>
      </c>
      <c r="K46" s="61">
        <v>26.719627304001367</v>
      </c>
      <c r="L46" s="39">
        <v>0.21722260373642896</v>
      </c>
      <c r="M46" s="61" t="s">
        <v>169</v>
      </c>
      <c r="O46" s="9">
        <v>50</v>
      </c>
      <c r="P46" s="9">
        <v>2</v>
      </c>
      <c r="Q46" s="9" t="s">
        <v>8</v>
      </c>
    </row>
    <row r="47" spans="1:17" x14ac:dyDescent="0.2">
      <c r="A47" s="9" t="s">
        <v>130</v>
      </c>
      <c r="B47" s="70">
        <v>42136</v>
      </c>
      <c r="C47" s="69">
        <v>61</v>
      </c>
      <c r="E47" s="64"/>
      <c r="F47" s="64"/>
      <c r="H47" s="39">
        <v>27.318999999999999</v>
      </c>
      <c r="I47" s="39">
        <v>-8.5457784926097151</v>
      </c>
      <c r="J47" s="39">
        <v>0.50649806033680467</v>
      </c>
      <c r="K47" s="61">
        <v>27.607649755449778</v>
      </c>
      <c r="L47" s="39">
        <v>0.21722260373642896</v>
      </c>
      <c r="M47" s="61" t="s">
        <v>169</v>
      </c>
      <c r="O47" s="9">
        <v>50</v>
      </c>
      <c r="P47" s="9">
        <v>2</v>
      </c>
      <c r="Q47" s="9" t="s">
        <v>128</v>
      </c>
    </row>
    <row r="48" spans="1:17" x14ac:dyDescent="0.2">
      <c r="A48" s="9" t="s">
        <v>131</v>
      </c>
      <c r="B48" s="70">
        <v>42136</v>
      </c>
      <c r="C48" s="69">
        <v>62</v>
      </c>
      <c r="E48" s="64"/>
      <c r="F48" s="64"/>
      <c r="H48" s="39">
        <v>38.691000000000003</v>
      </c>
      <c r="I48" s="39">
        <v>-8.1906999367543065</v>
      </c>
      <c r="J48" s="39">
        <v>0.50649806033680467</v>
      </c>
      <c r="K48" s="61">
        <v>27.70080663268622</v>
      </c>
      <c r="L48" s="39">
        <v>0.21722260373642896</v>
      </c>
      <c r="M48" s="61" t="s">
        <v>169</v>
      </c>
      <c r="O48" s="9">
        <v>50</v>
      </c>
      <c r="P48" s="9">
        <v>2</v>
      </c>
      <c r="Q48" s="9" t="s">
        <v>129</v>
      </c>
    </row>
    <row r="49" spans="1:17" x14ac:dyDescent="0.2">
      <c r="A49" s="9" t="s">
        <v>132</v>
      </c>
      <c r="B49" s="70">
        <v>42136</v>
      </c>
      <c r="C49" s="69">
        <v>63</v>
      </c>
      <c r="E49" s="64"/>
      <c r="F49" s="64"/>
      <c r="H49" s="39">
        <v>45.398000000000003</v>
      </c>
      <c r="I49" s="39">
        <v>-7.9000167970020598</v>
      </c>
      <c r="J49" s="39">
        <v>0.50649806033680467</v>
      </c>
      <c r="K49" s="61">
        <v>27.292732984208129</v>
      </c>
      <c r="L49" s="39">
        <v>0.21722260373642896</v>
      </c>
      <c r="M49" s="61" t="s">
        <v>169</v>
      </c>
      <c r="O49" s="9">
        <v>50</v>
      </c>
      <c r="P49" s="9">
        <v>2</v>
      </c>
      <c r="Q49" s="9" t="s">
        <v>130</v>
      </c>
    </row>
    <row r="50" spans="1:17" x14ac:dyDescent="0.2">
      <c r="A50" s="9" t="s">
        <v>133</v>
      </c>
      <c r="B50" s="70">
        <v>42136</v>
      </c>
      <c r="C50" s="69">
        <v>64</v>
      </c>
      <c r="E50" s="64"/>
      <c r="F50" s="64"/>
      <c r="H50" s="39">
        <v>44.042999999999999</v>
      </c>
      <c r="I50" s="39">
        <v>-7.2599644967498325</v>
      </c>
      <c r="J50" s="39">
        <v>0.50649806033680467</v>
      </c>
      <c r="K50" s="61">
        <v>26.563511633625524</v>
      </c>
      <c r="L50" s="39">
        <v>0.21722260373642896</v>
      </c>
      <c r="M50" s="61" t="s">
        <v>169</v>
      </c>
      <c r="O50" s="9">
        <v>50</v>
      </c>
      <c r="P50" s="9">
        <v>2</v>
      </c>
      <c r="Q50" s="9" t="s">
        <v>131</v>
      </c>
    </row>
    <row r="51" spans="1:17" x14ac:dyDescent="0.2">
      <c r="A51" s="9" t="s">
        <v>134</v>
      </c>
      <c r="B51" s="70">
        <v>42136</v>
      </c>
      <c r="C51" s="69">
        <v>65</v>
      </c>
      <c r="E51" s="64"/>
      <c r="F51" s="64"/>
      <c r="H51" s="39">
        <v>42.97</v>
      </c>
      <c r="I51" s="39">
        <v>-6.9630340405099647</v>
      </c>
      <c r="J51" s="39">
        <v>0.50649806033680467</v>
      </c>
      <c r="K51" s="61">
        <v>26.374538753872951</v>
      </c>
      <c r="L51" s="39">
        <v>0.21722260373642896</v>
      </c>
      <c r="M51" s="61" t="s">
        <v>169</v>
      </c>
      <c r="O51" s="9">
        <v>50</v>
      </c>
      <c r="P51" s="9">
        <v>2</v>
      </c>
      <c r="Q51" s="9" t="s">
        <v>132</v>
      </c>
    </row>
    <row r="52" spans="1:17" x14ac:dyDescent="0.2">
      <c r="A52" s="9" t="s">
        <v>135</v>
      </c>
      <c r="B52" s="70">
        <v>42136</v>
      </c>
      <c r="C52" s="69">
        <v>66</v>
      </c>
      <c r="E52" s="64"/>
      <c r="F52" s="64"/>
      <c r="H52" s="39">
        <v>33.012</v>
      </c>
      <c r="I52" s="39">
        <v>-7.0375786338801198</v>
      </c>
      <c r="J52" s="39">
        <v>0.50649806033680467</v>
      </c>
      <c r="K52" s="61">
        <v>26.542229910881307</v>
      </c>
      <c r="L52" s="39">
        <v>0.21722260373642896</v>
      </c>
      <c r="M52" s="61" t="s">
        <v>169</v>
      </c>
      <c r="O52" s="9">
        <v>50</v>
      </c>
      <c r="P52" s="9">
        <v>2</v>
      </c>
      <c r="Q52" s="9" t="s">
        <v>133</v>
      </c>
    </row>
    <row r="53" spans="1:17" x14ac:dyDescent="0.2">
      <c r="A53" s="9" t="s">
        <v>136</v>
      </c>
      <c r="B53" s="70">
        <v>42136</v>
      </c>
      <c r="C53" s="69">
        <v>67</v>
      </c>
      <c r="E53" s="64"/>
      <c r="F53" s="64"/>
      <c r="H53" s="39">
        <v>28.491</v>
      </c>
      <c r="I53" s="39">
        <v>-7.7695331468705975</v>
      </c>
      <c r="J53" s="39">
        <v>0.50649806033680467</v>
      </c>
      <c r="K53" s="61">
        <v>26.67490496329884</v>
      </c>
      <c r="L53" s="39">
        <v>0.21722260373642896</v>
      </c>
      <c r="M53" s="61" t="s">
        <v>169</v>
      </c>
      <c r="O53" s="9">
        <v>50</v>
      </c>
      <c r="P53" s="9">
        <v>2</v>
      </c>
      <c r="Q53" s="9" t="s">
        <v>134</v>
      </c>
    </row>
    <row r="54" spans="1:17" x14ac:dyDescent="0.2">
      <c r="A54" s="9" t="s">
        <v>137</v>
      </c>
      <c r="B54" s="70">
        <v>42136</v>
      </c>
      <c r="C54" s="69">
        <v>68</v>
      </c>
      <c r="E54" s="64"/>
      <c r="F54" s="64"/>
      <c r="H54" s="39">
        <v>36.140999999999998</v>
      </c>
      <c r="I54" s="39">
        <v>-8.0540836867861323</v>
      </c>
      <c r="J54" s="39">
        <v>0.50649806033680467</v>
      </c>
      <c r="K54" s="61">
        <v>27.532413380746668</v>
      </c>
      <c r="L54" s="39">
        <v>0.21722260373642896</v>
      </c>
      <c r="M54" s="61" t="s">
        <v>169</v>
      </c>
      <c r="O54" s="9">
        <v>50</v>
      </c>
      <c r="P54" s="9">
        <v>2</v>
      </c>
      <c r="Q54" s="9" t="s">
        <v>135</v>
      </c>
    </row>
    <row r="55" spans="1:17" x14ac:dyDescent="0.2">
      <c r="A55" s="9" t="s">
        <v>138</v>
      </c>
      <c r="B55" s="70">
        <v>42136</v>
      </c>
      <c r="C55" s="69">
        <v>71</v>
      </c>
      <c r="E55" s="64"/>
      <c r="F55" s="64"/>
      <c r="H55" s="39">
        <v>36.320999999999998</v>
      </c>
      <c r="I55" s="39">
        <v>-8.2109192367597359</v>
      </c>
      <c r="J55" s="39">
        <v>0.50649806033680467</v>
      </c>
      <c r="K55" s="61">
        <v>28.063999965510007</v>
      </c>
      <c r="L55" s="39">
        <v>0.21722260373642896</v>
      </c>
      <c r="M55" s="61" t="s">
        <v>169</v>
      </c>
      <c r="O55" s="9">
        <v>50</v>
      </c>
      <c r="P55" s="9">
        <v>2</v>
      </c>
      <c r="Q55" s="9" t="s">
        <v>8</v>
      </c>
    </row>
    <row r="56" spans="1:17" x14ac:dyDescent="0.2">
      <c r="A56" s="9" t="s">
        <v>139</v>
      </c>
      <c r="B56" s="70">
        <v>42136</v>
      </c>
      <c r="C56" s="69">
        <v>72</v>
      </c>
      <c r="E56" s="64"/>
      <c r="F56" s="64"/>
      <c r="H56" s="39">
        <v>24.024999999999999</v>
      </c>
      <c r="I56" s="39">
        <v>-8.0269210401037689</v>
      </c>
      <c r="J56" s="39">
        <v>0.50649806033680467</v>
      </c>
      <c r="K56" s="61">
        <v>27.338280225386487</v>
      </c>
      <c r="L56" s="39">
        <v>0.21722260373642896</v>
      </c>
      <c r="M56" s="61" t="s">
        <v>169</v>
      </c>
      <c r="O56" s="9">
        <v>50</v>
      </c>
      <c r="P56" s="9">
        <v>2</v>
      </c>
      <c r="Q56" s="9" t="s">
        <v>8</v>
      </c>
    </row>
    <row r="57" spans="1:17" x14ac:dyDescent="0.2">
      <c r="A57" s="9" t="s">
        <v>140</v>
      </c>
      <c r="B57" s="70">
        <v>42136</v>
      </c>
      <c r="C57" s="69">
        <v>73</v>
      </c>
      <c r="E57" s="64"/>
      <c r="F57" s="64"/>
      <c r="H57" s="39">
        <v>14.863</v>
      </c>
      <c r="I57" s="39">
        <v>-7.9058765711307437</v>
      </c>
      <c r="J57" s="39">
        <v>0.50649806033680467</v>
      </c>
      <c r="K57" s="61">
        <v>26.868178048776059</v>
      </c>
      <c r="L57" s="39">
        <v>0.21722260373642896</v>
      </c>
      <c r="M57" s="61" t="s">
        <v>169</v>
      </c>
      <c r="O57" s="9">
        <v>50</v>
      </c>
      <c r="P57" s="9">
        <v>2</v>
      </c>
      <c r="Q57" s="9" t="s">
        <v>138</v>
      </c>
    </row>
    <row r="58" spans="1:17" x14ac:dyDescent="0.2">
      <c r="A58" s="9" t="s">
        <v>141</v>
      </c>
      <c r="B58" s="70">
        <v>42136</v>
      </c>
      <c r="C58" s="69">
        <v>74</v>
      </c>
      <c r="E58" s="64"/>
      <c r="F58" s="64"/>
      <c r="H58" s="39">
        <v>40.673999999999999</v>
      </c>
      <c r="I58" s="39">
        <v>-6.6257146123008326</v>
      </c>
      <c r="J58" s="39">
        <v>0.50649806033680467</v>
      </c>
      <c r="K58" s="61">
        <v>26.871293514207498</v>
      </c>
      <c r="L58" s="39">
        <v>0.21722260373642896</v>
      </c>
      <c r="M58" s="61" t="s">
        <v>169</v>
      </c>
      <c r="O58" s="9">
        <v>50</v>
      </c>
      <c r="P58" s="9">
        <v>2</v>
      </c>
      <c r="Q58" s="9" t="s">
        <v>139</v>
      </c>
    </row>
    <row r="59" spans="1:17" x14ac:dyDescent="0.2">
      <c r="A59" s="9" t="s">
        <v>142</v>
      </c>
      <c r="B59" s="70">
        <v>42136</v>
      </c>
      <c r="C59" s="69">
        <v>75</v>
      </c>
      <c r="E59" s="64"/>
      <c r="F59" s="64"/>
      <c r="H59" s="39">
        <v>56.418999999999997</v>
      </c>
      <c r="I59" s="39">
        <v>-6.8886398259130681</v>
      </c>
      <c r="J59" s="39">
        <v>0.50649806033680467</v>
      </c>
      <c r="K59" s="61">
        <v>25.989501993621964</v>
      </c>
      <c r="L59" s="39">
        <v>0.21722260373642896</v>
      </c>
      <c r="M59" s="61" t="s">
        <v>169</v>
      </c>
      <c r="O59" s="9">
        <v>50</v>
      </c>
      <c r="P59" s="9">
        <v>2</v>
      </c>
      <c r="Q59" s="9" t="s">
        <v>140</v>
      </c>
    </row>
    <row r="60" spans="1:17" x14ac:dyDescent="0.2">
      <c r="A60" s="9" t="s">
        <v>143</v>
      </c>
      <c r="B60" s="70">
        <v>42136</v>
      </c>
      <c r="C60" s="69">
        <v>76</v>
      </c>
      <c r="E60" s="64"/>
      <c r="F60" s="64"/>
      <c r="H60" s="39">
        <v>40.222999999999999</v>
      </c>
      <c r="I60" s="39">
        <v>-7.117445080246763</v>
      </c>
      <c r="J60" s="39">
        <v>0.50649806033680467</v>
      </c>
      <c r="K60" s="61">
        <v>26.419813935061594</v>
      </c>
      <c r="L60" s="39">
        <v>0.21722260373642896</v>
      </c>
      <c r="M60" s="61" t="s">
        <v>169</v>
      </c>
      <c r="O60" s="9">
        <v>50</v>
      </c>
      <c r="P60" s="9">
        <v>2</v>
      </c>
      <c r="Q60" s="9" t="s">
        <v>141</v>
      </c>
    </row>
    <row r="61" spans="1:17" x14ac:dyDescent="0.2">
      <c r="A61" s="9" t="s">
        <v>144</v>
      </c>
      <c r="B61" s="70">
        <v>42136</v>
      </c>
      <c r="C61" s="69">
        <v>77</v>
      </c>
      <c r="E61" s="64"/>
      <c r="F61" s="64"/>
      <c r="H61" s="39">
        <v>29.29</v>
      </c>
      <c r="I61" s="39">
        <v>-8.1132285741375014</v>
      </c>
      <c r="J61" s="39">
        <v>0.50649806033680467</v>
      </c>
      <c r="K61" s="61">
        <v>26.716064218924881</v>
      </c>
      <c r="L61" s="39">
        <v>0.21722260373642896</v>
      </c>
      <c r="M61" s="61" t="s">
        <v>169</v>
      </c>
      <c r="O61" s="9">
        <v>50</v>
      </c>
      <c r="P61" s="9">
        <v>2</v>
      </c>
      <c r="Q61" s="9" t="s">
        <v>142</v>
      </c>
    </row>
    <row r="62" spans="1:17" x14ac:dyDescent="0.2">
      <c r="A62" s="9" t="s">
        <v>145</v>
      </c>
      <c r="B62" s="70">
        <v>42136</v>
      </c>
      <c r="C62" s="69">
        <v>78</v>
      </c>
      <c r="E62" s="64"/>
      <c r="F62" s="64"/>
      <c r="H62" s="39">
        <v>13.853</v>
      </c>
      <c r="I62" s="39">
        <v>-8.2401545134423166</v>
      </c>
      <c r="J62" s="39">
        <v>0.50649806033680467</v>
      </c>
      <c r="K62" s="61">
        <v>27.343967036269941</v>
      </c>
      <c r="L62" s="39">
        <v>0.21722260373642896</v>
      </c>
      <c r="M62" s="61" t="s">
        <v>169</v>
      </c>
      <c r="O62" s="9">
        <v>50</v>
      </c>
      <c r="P62" s="9">
        <v>2</v>
      </c>
      <c r="Q62" s="9" t="s">
        <v>143</v>
      </c>
    </row>
    <row r="63" spans="1:17" x14ac:dyDescent="0.2">
      <c r="A63" s="9" t="s">
        <v>146</v>
      </c>
      <c r="B63" s="70">
        <v>42136</v>
      </c>
      <c r="C63" s="69">
        <v>79</v>
      </c>
      <c r="E63" s="64"/>
      <c r="F63" s="64"/>
      <c r="H63" s="39">
        <v>41.667000000000002</v>
      </c>
      <c r="I63" s="39">
        <v>-7.3838489501570876</v>
      </c>
      <c r="J63" s="39">
        <v>0.50649806033680467</v>
      </c>
      <c r="K63" s="61">
        <v>28.295518706047442</v>
      </c>
      <c r="L63" s="39">
        <v>0.21722260373642896</v>
      </c>
      <c r="M63" s="61" t="s">
        <v>169</v>
      </c>
      <c r="O63" s="9">
        <v>50</v>
      </c>
      <c r="P63" s="9">
        <v>2</v>
      </c>
      <c r="Q63" s="9" t="s">
        <v>144</v>
      </c>
    </row>
    <row r="64" spans="1:17" x14ac:dyDescent="0.2">
      <c r="A64" s="9" t="s">
        <v>147</v>
      </c>
      <c r="B64" s="70">
        <v>42136</v>
      </c>
      <c r="C64" s="69">
        <v>80</v>
      </c>
      <c r="E64" s="64"/>
      <c r="F64" s="64"/>
      <c r="H64" s="39">
        <v>47.673999999999999</v>
      </c>
      <c r="I64" s="39">
        <v>-7.05856528831956</v>
      </c>
      <c r="J64" s="39">
        <v>0.50649806033680467</v>
      </c>
      <c r="K64" s="61">
        <v>27.208132628507141</v>
      </c>
      <c r="L64" s="39">
        <v>0.21722260373642896</v>
      </c>
      <c r="M64" s="61" t="s">
        <v>169</v>
      </c>
      <c r="O64" s="9">
        <v>50</v>
      </c>
      <c r="P64" s="9">
        <v>2</v>
      </c>
      <c r="Q64" s="9" t="s">
        <v>145</v>
      </c>
    </row>
    <row r="65" spans="1:17" x14ac:dyDescent="0.2">
      <c r="A65" s="9" t="s">
        <v>148</v>
      </c>
      <c r="B65" s="70">
        <v>42136</v>
      </c>
      <c r="C65" s="69">
        <v>83</v>
      </c>
      <c r="E65" s="64"/>
      <c r="F65" s="64"/>
      <c r="H65" s="39">
        <v>24.484999999999999</v>
      </c>
      <c r="I65" s="39">
        <v>-8.1284701710991687</v>
      </c>
      <c r="J65" s="39">
        <v>0.50649806033680467</v>
      </c>
      <c r="K65" s="61">
        <v>26.445123803540742</v>
      </c>
      <c r="L65" s="39">
        <v>0.21722260373642896</v>
      </c>
      <c r="M65" s="61" t="s">
        <v>169</v>
      </c>
      <c r="O65" s="9">
        <v>50</v>
      </c>
      <c r="P65" s="9">
        <v>2</v>
      </c>
      <c r="Q65" s="9" t="s">
        <v>8</v>
      </c>
    </row>
    <row r="66" spans="1:17" x14ac:dyDescent="0.2">
      <c r="A66" s="9" t="s">
        <v>149</v>
      </c>
      <c r="B66" s="70">
        <v>42136</v>
      </c>
      <c r="C66" s="69">
        <v>84</v>
      </c>
      <c r="E66" s="64"/>
      <c r="F66" s="64"/>
      <c r="H66" s="39"/>
      <c r="I66" s="39"/>
      <c r="J66" s="39">
        <v>0.50649806033680467</v>
      </c>
      <c r="K66" s="61"/>
      <c r="L66" s="39">
        <v>0.21722260373642896</v>
      </c>
      <c r="M66" s="61" t="s">
        <v>169</v>
      </c>
      <c r="O66" s="9">
        <v>50</v>
      </c>
      <c r="P66" s="9">
        <v>2</v>
      </c>
      <c r="Q66" s="9" t="s">
        <v>8</v>
      </c>
    </row>
    <row r="67" spans="1:17" x14ac:dyDescent="0.2">
      <c r="A67" s="9" t="s">
        <v>150</v>
      </c>
      <c r="B67" s="70">
        <v>42136</v>
      </c>
      <c r="C67" s="69">
        <v>85</v>
      </c>
      <c r="E67" s="64"/>
      <c r="F67" s="64"/>
      <c r="H67" s="39">
        <v>11.491</v>
      </c>
      <c r="I67" s="39">
        <v>-7.727314944122174</v>
      </c>
      <c r="J67" s="39">
        <v>0.50649806033680467</v>
      </c>
      <c r="K67" s="61">
        <v>26.703970917523215</v>
      </c>
      <c r="L67" s="39">
        <v>0.21722260373642896</v>
      </c>
      <c r="M67" s="61" t="s">
        <v>169</v>
      </c>
      <c r="O67" s="9">
        <v>50</v>
      </c>
      <c r="P67" s="9">
        <v>2</v>
      </c>
      <c r="Q67" s="9" t="s">
        <v>148</v>
      </c>
    </row>
    <row r="68" spans="1:17" x14ac:dyDescent="0.2">
      <c r="A68" s="9" t="s">
        <v>151</v>
      </c>
      <c r="B68" s="70">
        <v>42136</v>
      </c>
      <c r="C68" s="69">
        <v>86</v>
      </c>
      <c r="E68" s="64"/>
      <c r="F68" s="64"/>
      <c r="H68" s="39">
        <v>11.366</v>
      </c>
      <c r="I68" s="39">
        <v>-7.4154870408733684</v>
      </c>
      <c r="J68" s="39">
        <v>0.50649806033680467</v>
      </c>
      <c r="K68" s="61">
        <v>26.514998037770642</v>
      </c>
      <c r="L68" s="39">
        <v>0.21722260373642896</v>
      </c>
      <c r="M68" s="61" t="s">
        <v>169</v>
      </c>
      <c r="O68" s="9">
        <v>50</v>
      </c>
      <c r="P68" s="9">
        <v>2</v>
      </c>
      <c r="Q68" s="9" t="s">
        <v>149</v>
      </c>
    </row>
    <row r="69" spans="1:17" x14ac:dyDescent="0.2">
      <c r="A69" s="9" t="s">
        <v>152</v>
      </c>
      <c r="B69" s="70">
        <v>42136</v>
      </c>
      <c r="C69" s="69">
        <v>87</v>
      </c>
      <c r="E69" s="64"/>
      <c r="F69" s="64"/>
      <c r="H69" s="39">
        <v>26.335999999999999</v>
      </c>
      <c r="I69" s="39">
        <v>-6.603873818614959</v>
      </c>
      <c r="J69" s="39">
        <v>0.50649806033680467</v>
      </c>
      <c r="K69" s="61">
        <v>26.577140650940912</v>
      </c>
      <c r="L69" s="39">
        <v>0.21722260373642896</v>
      </c>
      <c r="M69" s="61" t="s">
        <v>169</v>
      </c>
      <c r="O69" s="9">
        <v>50</v>
      </c>
      <c r="P69" s="9">
        <v>2</v>
      </c>
      <c r="Q69" s="9" t="s">
        <v>150</v>
      </c>
    </row>
    <row r="70" spans="1:17" x14ac:dyDescent="0.2">
      <c r="A70" s="9" t="s">
        <v>153</v>
      </c>
      <c r="B70" s="70">
        <v>42136</v>
      </c>
      <c r="C70" s="69">
        <v>88</v>
      </c>
      <c r="E70" s="64"/>
      <c r="F70" s="64"/>
      <c r="H70" s="39">
        <v>38.323</v>
      </c>
      <c r="I70" s="39">
        <v>-6.688510230926652</v>
      </c>
      <c r="J70" s="39">
        <v>0.50649806033680467</v>
      </c>
      <c r="K70" s="61">
        <v>26.431187556828505</v>
      </c>
      <c r="L70" s="39">
        <v>0.21722260373642896</v>
      </c>
      <c r="M70" s="61" t="s">
        <v>169</v>
      </c>
      <c r="O70" s="9">
        <v>50</v>
      </c>
      <c r="P70" s="9">
        <v>2</v>
      </c>
      <c r="Q70" s="9" t="s">
        <v>151</v>
      </c>
    </row>
    <row r="71" spans="1:17" x14ac:dyDescent="0.2">
      <c r="A71" s="9" t="s">
        <v>154</v>
      </c>
      <c r="B71" s="70">
        <v>42136</v>
      </c>
      <c r="C71" s="69">
        <v>89</v>
      </c>
      <c r="E71" s="64"/>
      <c r="F71" s="64"/>
      <c r="H71" s="39">
        <v>21.878</v>
      </c>
      <c r="I71" s="39">
        <v>-6.8370614965347682</v>
      </c>
      <c r="J71" s="39">
        <v>0.50649806033680467</v>
      </c>
      <c r="K71" s="61">
        <v>26.680916444592544</v>
      </c>
      <c r="L71" s="39">
        <v>0.21722260373642896</v>
      </c>
      <c r="M71" s="61" t="s">
        <v>169</v>
      </c>
      <c r="O71" s="9">
        <v>50</v>
      </c>
      <c r="P71" s="9">
        <v>2</v>
      </c>
      <c r="Q71" s="9" t="s">
        <v>152</v>
      </c>
    </row>
    <row r="72" spans="1:17" x14ac:dyDescent="0.2">
      <c r="A72" s="9" t="s">
        <v>155</v>
      </c>
      <c r="B72" s="70">
        <v>42136</v>
      </c>
      <c r="C72" s="69">
        <v>90</v>
      </c>
      <c r="E72" s="64"/>
      <c r="F72" s="64"/>
      <c r="H72" s="39">
        <v>55.012999999999998</v>
      </c>
      <c r="I72" s="39">
        <v>-6.2263235274936788</v>
      </c>
      <c r="J72" s="39">
        <v>0.50649806033680467</v>
      </c>
      <c r="K72" s="61">
        <v>28.137700480609237</v>
      </c>
      <c r="L72" s="39">
        <v>0.21722260373642896</v>
      </c>
      <c r="M72" s="61" t="s">
        <v>169</v>
      </c>
      <c r="O72" s="9">
        <v>50</v>
      </c>
      <c r="P72" s="9">
        <v>2</v>
      </c>
      <c r="Q72" s="9" t="s">
        <v>153</v>
      </c>
    </row>
    <row r="73" spans="1:17" x14ac:dyDescent="0.2">
      <c r="A73" s="9" t="s">
        <v>156</v>
      </c>
      <c r="B73" s="70">
        <v>42136</v>
      </c>
      <c r="C73" s="69">
        <v>91</v>
      </c>
      <c r="E73" s="64"/>
      <c r="F73" s="64"/>
      <c r="H73" s="39">
        <v>46.670999999999999</v>
      </c>
      <c r="I73" s="39">
        <v>-6.5704638554449755</v>
      </c>
      <c r="J73" s="39">
        <v>0.50649806033680467</v>
      </c>
      <c r="K73" s="61">
        <v>27.323940248943043</v>
      </c>
      <c r="L73" s="39">
        <v>0.21722260373642896</v>
      </c>
      <c r="M73" s="61" t="s">
        <v>169</v>
      </c>
      <c r="O73" s="9">
        <v>50</v>
      </c>
      <c r="P73" s="9">
        <v>2</v>
      </c>
      <c r="Q73" s="9" t="s">
        <v>154</v>
      </c>
    </row>
    <row r="74" spans="1:17" x14ac:dyDescent="0.2">
      <c r="A74" s="9" t="s">
        <v>157</v>
      </c>
      <c r="B74" s="70">
        <v>42136</v>
      </c>
      <c r="C74" s="69">
        <v>92</v>
      </c>
      <c r="E74" s="64"/>
      <c r="F74" s="64"/>
      <c r="H74" s="39">
        <v>52.095999999999997</v>
      </c>
      <c r="I74" s="39">
        <v>-7.6253565745647345</v>
      </c>
      <c r="J74" s="39">
        <v>0.50649806033680467</v>
      </c>
      <c r="K74" s="61">
        <v>26.849836231807949</v>
      </c>
      <c r="L74" s="39">
        <v>0.21722260373642896</v>
      </c>
      <c r="M74" s="61" t="s">
        <v>169</v>
      </c>
      <c r="O74" s="9">
        <v>50</v>
      </c>
      <c r="P74" s="9">
        <v>2</v>
      </c>
      <c r="Q74" s="9" t="s">
        <v>155</v>
      </c>
    </row>
    <row r="75" spans="1:17" x14ac:dyDescent="0.2">
      <c r="B75" s="70"/>
      <c r="C75" s="69"/>
      <c r="E75" s="64"/>
      <c r="F75" s="64"/>
      <c r="H75" s="39"/>
      <c r="I75" s="39"/>
      <c r="J75" s="39"/>
      <c r="K75" s="61"/>
      <c r="L75" s="39"/>
      <c r="M75" s="61"/>
    </row>
    <row r="76" spans="1:17" x14ac:dyDescent="0.2">
      <c r="B76" s="70"/>
      <c r="C76" s="69"/>
      <c r="E76" s="64"/>
      <c r="F76" s="64"/>
      <c r="H76" s="39"/>
      <c r="I76" s="39"/>
      <c r="J76" s="39"/>
      <c r="K76" s="61"/>
      <c r="L76" s="39"/>
      <c r="M76" s="61"/>
    </row>
    <row r="77" spans="1:17" x14ac:dyDescent="0.2">
      <c r="B77" s="70"/>
      <c r="C77" s="69"/>
      <c r="E77" s="64"/>
      <c r="F77" s="64"/>
      <c r="H77" s="39"/>
      <c r="I77" s="39"/>
      <c r="J77" s="39"/>
      <c r="K77" s="61"/>
      <c r="L77" s="39"/>
      <c r="M77" s="61"/>
    </row>
    <row r="78" spans="1:17" x14ac:dyDescent="0.2">
      <c r="B78" s="70"/>
      <c r="C78" s="69"/>
      <c r="E78" s="64"/>
      <c r="F78" s="64"/>
      <c r="H78" s="39"/>
      <c r="I78" s="39"/>
      <c r="J78" s="39"/>
      <c r="K78" s="61"/>
      <c r="L78" s="39"/>
      <c r="M78" s="61"/>
    </row>
    <row r="79" spans="1:17" x14ac:dyDescent="0.2">
      <c r="B79" s="70"/>
      <c r="C79" s="69"/>
      <c r="E79" s="64"/>
      <c r="F79" s="64"/>
      <c r="H79" s="39"/>
      <c r="I79" s="39"/>
      <c r="J79" s="39"/>
      <c r="K79" s="61"/>
      <c r="L79" s="39"/>
      <c r="M79" s="61"/>
    </row>
    <row r="80" spans="1:17" x14ac:dyDescent="0.2">
      <c r="B80" s="70"/>
      <c r="C80" s="69"/>
      <c r="E80" s="64"/>
      <c r="F80" s="64"/>
      <c r="H80" s="39"/>
      <c r="I80" s="39"/>
      <c r="J80" s="39"/>
      <c r="K80" s="61"/>
      <c r="L80" s="39"/>
      <c r="M80" s="61"/>
    </row>
    <row r="81" spans="2:13" x14ac:dyDescent="0.2">
      <c r="B81" s="70"/>
      <c r="C81" s="69"/>
      <c r="E81" s="64"/>
      <c r="F81" s="64"/>
      <c r="H81" s="39"/>
      <c r="I81" s="39"/>
      <c r="J81" s="39"/>
      <c r="K81" s="61"/>
      <c r="L81" s="39"/>
      <c r="M81" s="61"/>
    </row>
    <row r="82" spans="2:13" x14ac:dyDescent="0.2">
      <c r="B82" s="70"/>
      <c r="C82" s="69"/>
      <c r="E82" s="64"/>
      <c r="F82" s="64"/>
      <c r="H82" s="39"/>
      <c r="I82" s="39"/>
      <c r="J82" s="39"/>
      <c r="K82" s="61"/>
      <c r="L82" s="39"/>
      <c r="M82" s="61"/>
    </row>
    <row r="83" spans="2:13" x14ac:dyDescent="0.2">
      <c r="B83" s="70"/>
      <c r="C83" s="69"/>
      <c r="E83" s="64"/>
      <c r="F83" s="64"/>
      <c r="H83" s="39"/>
      <c r="I83" s="39"/>
      <c r="J83" s="39"/>
      <c r="K83" s="61"/>
      <c r="L83" s="39"/>
      <c r="M83" s="61"/>
    </row>
    <row r="84" spans="2:13" x14ac:dyDescent="0.2">
      <c r="B84" s="70"/>
      <c r="C84" s="69"/>
      <c r="E84" s="64"/>
      <c r="F84" s="64"/>
      <c r="H84" s="39"/>
      <c r="I84" s="39"/>
      <c r="J84" s="39"/>
      <c r="K84" s="61"/>
      <c r="L84" s="39"/>
      <c r="M84" s="61"/>
    </row>
    <row r="85" spans="2:13" x14ac:dyDescent="0.2">
      <c r="B85" s="70"/>
      <c r="C85" s="69"/>
      <c r="E85" s="64"/>
      <c r="F85" s="64"/>
      <c r="H85" s="39"/>
      <c r="I85" s="39"/>
      <c r="J85" s="39"/>
      <c r="K85" s="61"/>
      <c r="L85" s="39"/>
      <c r="M85" s="61"/>
    </row>
    <row r="86" spans="2:13" x14ac:dyDescent="0.2">
      <c r="B86" s="70"/>
      <c r="C86" s="69"/>
      <c r="E86" s="64"/>
      <c r="F86" s="64"/>
      <c r="H86" s="39"/>
      <c r="I86" s="39"/>
      <c r="J86" s="39"/>
      <c r="K86" s="61"/>
      <c r="L86" s="39"/>
      <c r="M86" s="61"/>
    </row>
    <row r="87" spans="2:13" x14ac:dyDescent="0.2">
      <c r="B87" s="70"/>
      <c r="C87" s="69"/>
      <c r="E87" s="64"/>
      <c r="F87" s="64"/>
      <c r="H87" s="39"/>
      <c r="I87" s="39"/>
      <c r="J87" s="39"/>
      <c r="K87" s="61"/>
      <c r="L87" s="39"/>
      <c r="M87" s="61"/>
    </row>
    <row r="88" spans="2:13" x14ac:dyDescent="0.2">
      <c r="B88" s="70"/>
      <c r="C88" s="69"/>
      <c r="E88" s="64"/>
      <c r="F88" s="64"/>
      <c r="H88" s="39"/>
      <c r="I88" s="39"/>
      <c r="J88" s="39"/>
      <c r="K88" s="61"/>
      <c r="L88" s="39"/>
      <c r="M88" s="61"/>
    </row>
    <row r="89" spans="2:13" x14ac:dyDescent="0.2">
      <c r="B89" s="70"/>
      <c r="C89" s="69"/>
      <c r="E89" s="64"/>
      <c r="F89" s="64"/>
      <c r="H89" s="39"/>
      <c r="I89" s="39"/>
      <c r="J89" s="39"/>
      <c r="K89" s="61"/>
      <c r="L89" s="39"/>
      <c r="M89" s="61"/>
    </row>
    <row r="90" spans="2:13" x14ac:dyDescent="0.2">
      <c r="B90" s="70"/>
      <c r="C90" s="69"/>
      <c r="E90" s="64"/>
      <c r="F90" s="64"/>
      <c r="H90" s="39"/>
      <c r="I90" s="39"/>
      <c r="J90" s="39"/>
      <c r="K90" s="61"/>
      <c r="L90" s="39"/>
      <c r="M90" s="61"/>
    </row>
    <row r="91" spans="2:13" x14ac:dyDescent="0.2">
      <c r="B91" s="70"/>
      <c r="C91" s="69"/>
      <c r="E91" s="64"/>
      <c r="F91" s="64"/>
      <c r="H91" s="39"/>
      <c r="I91" s="39"/>
      <c r="J91" s="39"/>
      <c r="K91" s="61"/>
      <c r="L91" s="39"/>
      <c r="M91" s="61"/>
    </row>
    <row r="92" spans="2:13" x14ac:dyDescent="0.2">
      <c r="B92" s="70"/>
      <c r="C92" s="69"/>
      <c r="E92" s="64"/>
      <c r="F92" s="64"/>
      <c r="H92" s="39"/>
      <c r="I92" s="39"/>
      <c r="J92" s="39"/>
      <c r="K92" s="61"/>
      <c r="L92" s="39"/>
      <c r="M92" s="61"/>
    </row>
    <row r="93" spans="2:13" x14ac:dyDescent="0.2">
      <c r="B93" s="70"/>
      <c r="C93" s="69"/>
      <c r="E93" s="64"/>
      <c r="F93" s="64"/>
      <c r="H93" s="39"/>
      <c r="I93" s="39"/>
      <c r="J93" s="39"/>
      <c r="K93" s="61"/>
      <c r="L93" s="39"/>
      <c r="M93" s="61"/>
    </row>
    <row r="94" spans="2:13" x14ac:dyDescent="0.2">
      <c r="B94" s="70"/>
      <c r="C94" s="69"/>
      <c r="E94" s="64"/>
      <c r="F94" s="64"/>
      <c r="H94" s="39"/>
      <c r="I94" s="39"/>
      <c r="J94" s="39"/>
      <c r="K94" s="61"/>
      <c r="L94" s="39"/>
      <c r="M94" s="61"/>
    </row>
    <row r="95" spans="2:13" x14ac:dyDescent="0.2">
      <c r="B95" s="70"/>
      <c r="C95" s="69"/>
      <c r="E95" s="64"/>
      <c r="F95" s="64"/>
      <c r="H95" s="39"/>
      <c r="I95" s="39"/>
      <c r="J95" s="39"/>
      <c r="K95" s="61"/>
      <c r="L95" s="39"/>
      <c r="M95" s="61"/>
    </row>
    <row r="96" spans="2:13" x14ac:dyDescent="0.2">
      <c r="B96" s="70"/>
      <c r="C96" s="69"/>
      <c r="E96" s="64"/>
      <c r="F96" s="64"/>
      <c r="H96" s="39"/>
      <c r="I96" s="39"/>
      <c r="J96" s="39"/>
      <c r="K96" s="61"/>
      <c r="L96" s="39"/>
      <c r="M96" s="61"/>
    </row>
    <row r="97" spans="2:13" x14ac:dyDescent="0.2">
      <c r="B97" s="70"/>
      <c r="C97" s="69"/>
      <c r="E97" s="64"/>
      <c r="F97" s="64"/>
      <c r="H97" s="39"/>
      <c r="I97" s="39"/>
      <c r="J97" s="39"/>
      <c r="K97" s="61"/>
      <c r="L97" s="39"/>
      <c r="M97" s="61"/>
    </row>
    <row r="98" spans="2:13" x14ac:dyDescent="0.2">
      <c r="B98" s="70"/>
      <c r="C98" s="69"/>
      <c r="E98" s="64"/>
      <c r="F98" s="64"/>
      <c r="H98" s="39"/>
      <c r="I98" s="39"/>
      <c r="J98" s="39"/>
      <c r="K98" s="61"/>
      <c r="L98" s="39"/>
      <c r="M98" s="61"/>
    </row>
    <row r="99" spans="2:13" x14ac:dyDescent="0.2">
      <c r="B99" s="70"/>
      <c r="C99" s="69"/>
      <c r="E99" s="64"/>
      <c r="F99" s="64"/>
      <c r="H99" s="39"/>
      <c r="I99" s="39"/>
      <c r="J99" s="39"/>
      <c r="K99" s="61"/>
      <c r="L99" s="39"/>
      <c r="M99" s="61"/>
    </row>
    <row r="100" spans="2:13" x14ac:dyDescent="0.2">
      <c r="B100" s="70"/>
      <c r="C100" s="69"/>
      <c r="E100" s="64"/>
      <c r="F100" s="64"/>
      <c r="H100" s="39"/>
      <c r="I100" s="39"/>
      <c r="J100" s="39"/>
      <c r="K100" s="61"/>
      <c r="L100" s="39"/>
      <c r="M100" s="61"/>
    </row>
    <row r="101" spans="2:13" x14ac:dyDescent="0.2">
      <c r="B101" s="70"/>
      <c r="C101" s="69"/>
      <c r="E101" s="64"/>
      <c r="F101" s="64"/>
      <c r="H101" s="39"/>
      <c r="I101" s="39"/>
      <c r="J101" s="39"/>
      <c r="K101" s="61"/>
      <c r="L101" s="39"/>
      <c r="M101" s="61"/>
    </row>
    <row r="102" spans="2:13" x14ac:dyDescent="0.2">
      <c r="B102" s="70"/>
      <c r="C102" s="69"/>
      <c r="E102" s="64"/>
      <c r="F102" s="64"/>
      <c r="H102" s="39"/>
      <c r="I102" s="39"/>
      <c r="J102" s="39"/>
      <c r="K102" s="61"/>
      <c r="L102" s="39"/>
      <c r="M102" s="61"/>
    </row>
    <row r="103" spans="2:13" x14ac:dyDescent="0.2">
      <c r="B103" s="70"/>
      <c r="C103" s="69"/>
      <c r="E103" s="64"/>
      <c r="F103" s="64"/>
      <c r="H103" s="39"/>
      <c r="I103" s="39"/>
      <c r="J103" s="39"/>
      <c r="K103" s="61"/>
      <c r="L103" s="39"/>
      <c r="M103" s="61"/>
    </row>
    <row r="104" spans="2:13" x14ac:dyDescent="0.2">
      <c r="B104" s="70"/>
      <c r="C104" s="69"/>
      <c r="E104" s="64"/>
      <c r="F104" s="64"/>
      <c r="H104" s="39"/>
      <c r="I104" s="39"/>
      <c r="J104" s="39"/>
      <c r="K104" s="61"/>
      <c r="L104" s="39"/>
      <c r="M104" s="61"/>
    </row>
    <row r="105" spans="2:13" x14ac:dyDescent="0.2">
      <c r="B105" s="70"/>
      <c r="C105" s="69"/>
      <c r="E105" s="64"/>
      <c r="F105" s="64"/>
      <c r="H105" s="39"/>
      <c r="I105" s="39"/>
      <c r="J105" s="39"/>
      <c r="K105" s="61"/>
      <c r="L105" s="39"/>
      <c r="M105" s="61"/>
    </row>
    <row r="106" spans="2:13" x14ac:dyDescent="0.2">
      <c r="B106" s="70"/>
      <c r="C106" s="69"/>
      <c r="E106" s="64"/>
      <c r="F106" s="64"/>
      <c r="H106" s="39"/>
      <c r="I106" s="39"/>
      <c r="J106" s="39"/>
      <c r="K106" s="61"/>
      <c r="L106" s="39"/>
      <c r="M106" s="61"/>
    </row>
    <row r="107" spans="2:13" x14ac:dyDescent="0.2">
      <c r="B107" s="70"/>
      <c r="C107" s="69"/>
      <c r="E107" s="64"/>
      <c r="F107" s="64"/>
      <c r="H107" s="39"/>
      <c r="I107" s="39"/>
      <c r="J107" s="39"/>
      <c r="K107" s="61"/>
      <c r="L107" s="39"/>
      <c r="M107" s="61"/>
    </row>
    <row r="108" spans="2:13" x14ac:dyDescent="0.2">
      <c r="L108" s="39"/>
    </row>
    <row r="109" spans="2:13" x14ac:dyDescent="0.2">
      <c r="L109" s="39"/>
    </row>
    <row r="110" spans="2:13" x14ac:dyDescent="0.2">
      <c r="L110" s="39"/>
    </row>
    <row r="111" spans="2:13" x14ac:dyDescent="0.2">
      <c r="L111" s="39"/>
    </row>
    <row r="112" spans="2:13" x14ac:dyDescent="0.2">
      <c r="L112" s="39"/>
    </row>
    <row r="113" spans="12:12" x14ac:dyDescent="0.2">
      <c r="L113" s="39"/>
    </row>
    <row r="114" spans="12:12" x14ac:dyDescent="0.2">
      <c r="L114" s="39"/>
    </row>
    <row r="115" spans="12:12" x14ac:dyDescent="0.2">
      <c r="L115" s="39"/>
    </row>
    <row r="116" spans="12:12" x14ac:dyDescent="0.2">
      <c r="L116" s="39"/>
    </row>
    <row r="117" spans="12:12" x14ac:dyDescent="0.2">
      <c r="L117" s="39"/>
    </row>
    <row r="118" spans="12:12" x14ac:dyDescent="0.2">
      <c r="L118" s="39"/>
    </row>
    <row r="119" spans="12:12" x14ac:dyDescent="0.2">
      <c r="L119" s="39"/>
    </row>
    <row r="120" spans="12:12" x14ac:dyDescent="0.2">
      <c r="L120" s="39"/>
    </row>
    <row r="121" spans="12:12" x14ac:dyDescent="0.2">
      <c r="L121" s="39"/>
    </row>
    <row r="122" spans="12:12" x14ac:dyDescent="0.2">
      <c r="L122" s="39"/>
    </row>
    <row r="123" spans="12:12" x14ac:dyDescent="0.2">
      <c r="L123" s="39"/>
    </row>
    <row r="124" spans="12:12" x14ac:dyDescent="0.2">
      <c r="L124" s="39"/>
    </row>
    <row r="125" spans="12:12" x14ac:dyDescent="0.2">
      <c r="L125" s="39"/>
    </row>
    <row r="126" spans="12:12" x14ac:dyDescent="0.2">
      <c r="L126" s="39"/>
    </row>
    <row r="127" spans="12:12" x14ac:dyDescent="0.2">
      <c r="L127" s="39"/>
    </row>
    <row r="128" spans="12:12" x14ac:dyDescent="0.2">
      <c r="L128" s="39"/>
    </row>
    <row r="129" spans="12:12" x14ac:dyDescent="0.2">
      <c r="L129" s="39"/>
    </row>
    <row r="130" spans="12:12" x14ac:dyDescent="0.2">
      <c r="L130" s="39"/>
    </row>
    <row r="131" spans="12:12" x14ac:dyDescent="0.2">
      <c r="L131" s="39"/>
    </row>
    <row r="132" spans="12:12" x14ac:dyDescent="0.2">
      <c r="L132" s="39"/>
    </row>
    <row r="133" spans="12:12" x14ac:dyDescent="0.2">
      <c r="L133" s="39"/>
    </row>
    <row r="134" spans="12:12" x14ac:dyDescent="0.2">
      <c r="L134" s="39"/>
    </row>
    <row r="135" spans="12:12" x14ac:dyDescent="0.2">
      <c r="L135" s="39"/>
    </row>
    <row r="136" spans="12:12" x14ac:dyDescent="0.2">
      <c r="L136" s="39"/>
    </row>
    <row r="137" spans="12:12" x14ac:dyDescent="0.2">
      <c r="L137" s="39"/>
    </row>
    <row r="138" spans="12:12" x14ac:dyDescent="0.2">
      <c r="L138" s="39"/>
    </row>
    <row r="139" spans="12:12" x14ac:dyDescent="0.2">
      <c r="L139" s="39"/>
    </row>
    <row r="140" spans="12:12" x14ac:dyDescent="0.2">
      <c r="L140" s="39"/>
    </row>
    <row r="141" spans="12:12" x14ac:dyDescent="0.2">
      <c r="L141" s="39"/>
    </row>
    <row r="142" spans="12:12" x14ac:dyDescent="0.2">
      <c r="L142" s="39"/>
    </row>
    <row r="143" spans="12:12" x14ac:dyDescent="0.2">
      <c r="L143" s="39"/>
    </row>
    <row r="144" spans="12:12" x14ac:dyDescent="0.2">
      <c r="L144" s="39"/>
    </row>
    <row r="145" spans="12:12" x14ac:dyDescent="0.2">
      <c r="L145" s="39"/>
    </row>
    <row r="146" spans="12:12" x14ac:dyDescent="0.2">
      <c r="L146" s="39"/>
    </row>
    <row r="147" spans="12:12" x14ac:dyDescent="0.2">
      <c r="L147" s="39"/>
    </row>
    <row r="148" spans="12:12" x14ac:dyDescent="0.2">
      <c r="L148" s="39"/>
    </row>
    <row r="149" spans="12:12" x14ac:dyDescent="0.2">
      <c r="L149" s="39"/>
    </row>
    <row r="150" spans="12:12" x14ac:dyDescent="0.2">
      <c r="L150" s="39"/>
    </row>
    <row r="151" spans="12:12" x14ac:dyDescent="0.2">
      <c r="L151" s="39"/>
    </row>
    <row r="152" spans="12:12" x14ac:dyDescent="0.2">
      <c r="L152" s="39"/>
    </row>
    <row r="153" spans="12:12" x14ac:dyDescent="0.2">
      <c r="L153" s="39"/>
    </row>
    <row r="154" spans="12:12" x14ac:dyDescent="0.2">
      <c r="L154" s="39"/>
    </row>
    <row r="155" spans="12:12" x14ac:dyDescent="0.2">
      <c r="L155" s="39"/>
    </row>
    <row r="156" spans="12:12" x14ac:dyDescent="0.2">
      <c r="L156" s="39"/>
    </row>
    <row r="157" spans="12:12" x14ac:dyDescent="0.2">
      <c r="L157" s="39"/>
    </row>
    <row r="158" spans="12:12" x14ac:dyDescent="0.2">
      <c r="L158" s="39"/>
    </row>
    <row r="159" spans="12:12" x14ac:dyDescent="0.2">
      <c r="L159" s="39"/>
    </row>
    <row r="160" spans="12:12" x14ac:dyDescent="0.2">
      <c r="L160" s="39"/>
    </row>
    <row r="161" spans="12:12" x14ac:dyDescent="0.2">
      <c r="L161" s="39"/>
    </row>
    <row r="162" spans="12:12" x14ac:dyDescent="0.2">
      <c r="L162" s="39"/>
    </row>
    <row r="163" spans="12:12" x14ac:dyDescent="0.2">
      <c r="L163" s="39"/>
    </row>
    <row r="164" spans="12:12" x14ac:dyDescent="0.2">
      <c r="L164" s="39"/>
    </row>
    <row r="165" spans="12:12" x14ac:dyDescent="0.2">
      <c r="L165" s="39"/>
    </row>
    <row r="166" spans="12:12" x14ac:dyDescent="0.2">
      <c r="L166" s="39"/>
    </row>
    <row r="167" spans="12:12" x14ac:dyDescent="0.2">
      <c r="L167" s="39"/>
    </row>
    <row r="168" spans="12:12" x14ac:dyDescent="0.2">
      <c r="L168" s="39"/>
    </row>
    <row r="169" spans="12:12" x14ac:dyDescent="0.2">
      <c r="L169" s="39"/>
    </row>
    <row r="170" spans="12:12" x14ac:dyDescent="0.2">
      <c r="L170" s="39"/>
    </row>
    <row r="171" spans="12:12" x14ac:dyDescent="0.2">
      <c r="L171" s="39"/>
    </row>
    <row r="172" spans="12:12" x14ac:dyDescent="0.2">
      <c r="L172" s="39"/>
    </row>
    <row r="173" spans="12:12" x14ac:dyDescent="0.2">
      <c r="L173" s="39"/>
    </row>
    <row r="174" spans="12:12" x14ac:dyDescent="0.2">
      <c r="L174" s="39"/>
    </row>
    <row r="175" spans="12:12" x14ac:dyDescent="0.2">
      <c r="L175" s="39"/>
    </row>
    <row r="176" spans="12:12" x14ac:dyDescent="0.2">
      <c r="L176" s="39"/>
    </row>
    <row r="177" spans="12:12" x14ac:dyDescent="0.2">
      <c r="L177" s="39"/>
    </row>
    <row r="178" spans="12:12" x14ac:dyDescent="0.2">
      <c r="L178" s="39"/>
    </row>
    <row r="179" spans="12:12" x14ac:dyDescent="0.2">
      <c r="L179" s="39"/>
    </row>
    <row r="180" spans="12:12" x14ac:dyDescent="0.2">
      <c r="L180" s="39"/>
    </row>
    <row r="181" spans="12:12" x14ac:dyDescent="0.2">
      <c r="L181" s="39"/>
    </row>
    <row r="182" spans="12:12" x14ac:dyDescent="0.2">
      <c r="L182" s="39"/>
    </row>
    <row r="183" spans="12:12" x14ac:dyDescent="0.2">
      <c r="L183" s="39"/>
    </row>
    <row r="184" spans="12:12" x14ac:dyDescent="0.2">
      <c r="L184" s="39"/>
    </row>
    <row r="185" spans="12:12" x14ac:dyDescent="0.2">
      <c r="L185" s="39"/>
    </row>
    <row r="186" spans="12:12" x14ac:dyDescent="0.2">
      <c r="L186" s="39"/>
    </row>
    <row r="187" spans="12:12" x14ac:dyDescent="0.2">
      <c r="L187" s="39"/>
    </row>
    <row r="188" spans="12:12" x14ac:dyDescent="0.2">
      <c r="L188" s="39"/>
    </row>
    <row r="189" spans="12:12" x14ac:dyDescent="0.2">
      <c r="L189" s="39"/>
    </row>
    <row r="190" spans="12:12" x14ac:dyDescent="0.2">
      <c r="L190" s="39"/>
    </row>
    <row r="191" spans="12:12" x14ac:dyDescent="0.2">
      <c r="L191" s="39"/>
    </row>
    <row r="192" spans="12:12" x14ac:dyDescent="0.2">
      <c r="L192" s="39"/>
    </row>
    <row r="193" spans="12:12" x14ac:dyDescent="0.2">
      <c r="L193" s="39"/>
    </row>
    <row r="194" spans="12:12" x14ac:dyDescent="0.2">
      <c r="L194" s="39"/>
    </row>
    <row r="195" spans="12:12" x14ac:dyDescent="0.2">
      <c r="L195" s="39"/>
    </row>
    <row r="196" spans="12:12" x14ac:dyDescent="0.2">
      <c r="L196" s="39"/>
    </row>
    <row r="197" spans="12:12" x14ac:dyDescent="0.2">
      <c r="L197" s="39"/>
    </row>
    <row r="198" spans="12:12" x14ac:dyDescent="0.2">
      <c r="L198" s="39"/>
    </row>
    <row r="199" spans="12:12" x14ac:dyDescent="0.2">
      <c r="L199" s="39"/>
    </row>
    <row r="200" spans="12:12" x14ac:dyDescent="0.2">
      <c r="L200" s="39"/>
    </row>
    <row r="201" spans="12:12" x14ac:dyDescent="0.2">
      <c r="L201" s="39"/>
    </row>
    <row r="202" spans="12:12" x14ac:dyDescent="0.2">
      <c r="L202" s="39"/>
    </row>
    <row r="203" spans="12:12" x14ac:dyDescent="0.2">
      <c r="L203" s="39"/>
    </row>
    <row r="204" spans="12:12" x14ac:dyDescent="0.2">
      <c r="L204" s="39"/>
    </row>
    <row r="205" spans="12:12" x14ac:dyDescent="0.2">
      <c r="L205" s="39"/>
    </row>
    <row r="206" spans="12:12" x14ac:dyDescent="0.2">
      <c r="L206" s="39"/>
    </row>
    <row r="207" spans="12:12" x14ac:dyDescent="0.2">
      <c r="L207" s="39"/>
    </row>
    <row r="208" spans="12:12" x14ac:dyDescent="0.2">
      <c r="L208" s="39"/>
    </row>
    <row r="209" spans="12:12" x14ac:dyDescent="0.2">
      <c r="L209" s="39"/>
    </row>
    <row r="210" spans="12:12" x14ac:dyDescent="0.2">
      <c r="L210" s="39"/>
    </row>
    <row r="211" spans="12:12" x14ac:dyDescent="0.2">
      <c r="L211" s="39"/>
    </row>
    <row r="212" spans="12:12" x14ac:dyDescent="0.2">
      <c r="L212" s="39"/>
    </row>
    <row r="213" spans="12:12" x14ac:dyDescent="0.2">
      <c r="L213" s="39"/>
    </row>
    <row r="214" spans="12:12" x14ac:dyDescent="0.2">
      <c r="L214" s="39"/>
    </row>
    <row r="215" spans="12:12" x14ac:dyDescent="0.2">
      <c r="L215" s="39"/>
    </row>
    <row r="216" spans="12:12" x14ac:dyDescent="0.2">
      <c r="L216" s="39"/>
    </row>
    <row r="217" spans="12:12" x14ac:dyDescent="0.2">
      <c r="L217" s="39"/>
    </row>
    <row r="218" spans="12:12" x14ac:dyDescent="0.2">
      <c r="L218" s="39"/>
    </row>
    <row r="219" spans="12:12" x14ac:dyDescent="0.2">
      <c r="L219" s="39"/>
    </row>
    <row r="220" spans="12:12" x14ac:dyDescent="0.2">
      <c r="L220" s="39"/>
    </row>
    <row r="221" spans="12:12" x14ac:dyDescent="0.2">
      <c r="L221" s="39"/>
    </row>
    <row r="222" spans="12:12" x14ac:dyDescent="0.2">
      <c r="L222" s="39"/>
    </row>
    <row r="223" spans="12:12" x14ac:dyDescent="0.2">
      <c r="L223" s="39"/>
    </row>
    <row r="224" spans="12:12" x14ac:dyDescent="0.2">
      <c r="L224" s="39"/>
    </row>
    <row r="225" spans="12:12" x14ac:dyDescent="0.2">
      <c r="L225" s="39"/>
    </row>
    <row r="226" spans="12:12" x14ac:dyDescent="0.2">
      <c r="L226" s="39"/>
    </row>
    <row r="227" spans="12:12" x14ac:dyDescent="0.2">
      <c r="L227" s="39"/>
    </row>
    <row r="228" spans="12:12" x14ac:dyDescent="0.2">
      <c r="L228" s="39"/>
    </row>
    <row r="229" spans="12:12" x14ac:dyDescent="0.2">
      <c r="L229" s="39"/>
    </row>
    <row r="230" spans="12:12" x14ac:dyDescent="0.2">
      <c r="L230" s="39"/>
    </row>
    <row r="231" spans="12:12" x14ac:dyDescent="0.2">
      <c r="L231" s="3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AA187"/>
  <sheetViews>
    <sheetView tabSelected="1" topLeftCell="A27" zoomScale="85" zoomScaleNormal="85" workbookViewId="0">
      <selection activeCell="J27" sqref="J27"/>
    </sheetView>
  </sheetViews>
  <sheetFormatPr defaultRowHeight="12.75" x14ac:dyDescent="0.2"/>
  <cols>
    <col min="1" max="1" width="9.140625" style="9"/>
    <col min="2" max="2" width="2.140625" style="9" customWidth="1"/>
    <col min="3" max="3" width="7.42578125" style="9" customWidth="1"/>
    <col min="4" max="4" width="5.140625" style="9" customWidth="1"/>
    <col min="5" max="5" width="4.7109375" style="9" customWidth="1"/>
    <col min="6" max="6" width="3.7109375" style="9" customWidth="1"/>
    <col min="7" max="9" width="4.7109375" style="9" customWidth="1"/>
    <col min="10" max="10" width="13.42578125" style="9" bestFit="1" customWidth="1"/>
    <col min="11" max="11" width="12.42578125" style="9" customWidth="1"/>
    <col min="12" max="18" width="10.7109375" style="9" customWidth="1"/>
    <col min="19" max="19" width="9.28515625" style="9" bestFit="1" customWidth="1"/>
    <col min="20" max="20" width="12.85546875" style="9" bestFit="1" customWidth="1"/>
    <col min="21" max="21" width="12.28515625" style="9" bestFit="1" customWidth="1"/>
    <col min="22" max="22" width="12.28515625" style="9" customWidth="1"/>
    <col min="23" max="23" width="15.42578125" style="9" bestFit="1" customWidth="1"/>
    <col min="24" max="24" width="14.7109375" style="9" bestFit="1" customWidth="1"/>
    <col min="25" max="25" width="13" style="9" bestFit="1" customWidth="1"/>
    <col min="26" max="26" width="12.28515625" style="9" bestFit="1" customWidth="1"/>
    <col min="27" max="27" width="11.85546875" style="9" bestFit="1" customWidth="1"/>
    <col min="28" max="16384" width="9.140625" style="9"/>
  </cols>
  <sheetData>
    <row r="2" spans="3:24" ht="35.25" x14ac:dyDescent="0.65">
      <c r="D2" s="12" t="s">
        <v>42</v>
      </c>
      <c r="E2" s="12"/>
      <c r="F2" s="13"/>
      <c r="G2" s="13"/>
      <c r="H2" s="13"/>
      <c r="I2" s="13"/>
      <c r="J2" s="14"/>
      <c r="U2" s="15"/>
      <c r="V2" s="15"/>
      <c r="W2" s="15"/>
      <c r="X2" s="15"/>
    </row>
    <row r="3" spans="3:24" x14ac:dyDescent="0.2">
      <c r="D3" s="80" t="s">
        <v>35</v>
      </c>
      <c r="E3" s="110">
        <v>42136</v>
      </c>
      <c r="F3" s="16"/>
      <c r="G3" s="17"/>
      <c r="H3" s="17"/>
      <c r="I3" s="18"/>
      <c r="J3" s="19"/>
      <c r="U3" s="15"/>
      <c r="V3" s="15"/>
      <c r="W3" s="15"/>
      <c r="X3" s="15"/>
    </row>
    <row r="4" spans="3:24" x14ac:dyDescent="0.2">
      <c r="D4" s="80" t="s">
        <v>36</v>
      </c>
      <c r="E4" s="20" t="s">
        <v>169</v>
      </c>
      <c r="F4" s="21"/>
      <c r="G4" s="21"/>
      <c r="H4" s="21"/>
      <c r="I4" s="22"/>
      <c r="J4" s="19"/>
    </row>
    <row r="5" spans="3:24" x14ac:dyDescent="0.2">
      <c r="D5" s="68"/>
      <c r="E5" s="20"/>
      <c r="F5" s="21"/>
      <c r="G5" s="21"/>
      <c r="H5" s="21"/>
      <c r="I5" s="22"/>
      <c r="J5" s="19"/>
    </row>
    <row r="6" spans="3:24" x14ac:dyDescent="0.2">
      <c r="D6" s="80" t="s">
        <v>47</v>
      </c>
      <c r="E6" s="20"/>
      <c r="F6" s="21"/>
      <c r="G6" s="21"/>
      <c r="H6" s="21"/>
      <c r="I6" s="22"/>
      <c r="J6" s="19"/>
    </row>
    <row r="7" spans="3:24" x14ac:dyDescent="0.2">
      <c r="D7" s="81" t="s">
        <v>59</v>
      </c>
      <c r="E7" s="20">
        <v>0.2</v>
      </c>
      <c r="F7" s="21"/>
      <c r="G7" s="21"/>
      <c r="H7" s="21"/>
      <c r="I7" s="22"/>
      <c r="J7" s="19"/>
    </row>
    <row r="8" spans="3:24" x14ac:dyDescent="0.2">
      <c r="D8" s="81" t="s">
        <v>60</v>
      </c>
      <c r="E8" s="20">
        <v>0.2</v>
      </c>
      <c r="F8" s="21"/>
      <c r="G8" s="21"/>
      <c r="H8" s="21"/>
      <c r="I8" s="22"/>
      <c r="J8" s="19"/>
    </row>
    <row r="9" spans="3:24" x14ac:dyDescent="0.2">
      <c r="D9" s="81" t="s">
        <v>44</v>
      </c>
      <c r="E9" s="102" t="s">
        <v>170</v>
      </c>
      <c r="F9" s="21"/>
      <c r="G9" s="21"/>
      <c r="H9" s="21"/>
      <c r="I9" s="22"/>
      <c r="J9" s="19"/>
    </row>
    <row r="10" spans="3:24" x14ac:dyDescent="0.2">
      <c r="D10" s="81" t="s">
        <v>45</v>
      </c>
      <c r="E10" s="20" t="s">
        <v>171</v>
      </c>
      <c r="F10" s="21"/>
      <c r="G10" s="21"/>
      <c r="H10" s="21"/>
      <c r="I10" s="22"/>
      <c r="J10" s="19"/>
    </row>
    <row r="11" spans="3:24" x14ac:dyDescent="0.2">
      <c r="D11" s="81" t="s">
        <v>43</v>
      </c>
      <c r="E11" s="20" t="s">
        <v>171</v>
      </c>
      <c r="F11" s="21"/>
      <c r="G11" s="21"/>
      <c r="I11" s="22"/>
      <c r="J11" s="19"/>
    </row>
    <row r="12" spans="3:24" x14ac:dyDescent="0.2">
      <c r="D12" s="81" t="s">
        <v>46</v>
      </c>
      <c r="E12" s="20" t="s">
        <v>172</v>
      </c>
      <c r="F12" s="21"/>
      <c r="G12" s="21"/>
      <c r="H12" s="21"/>
      <c r="I12" s="22"/>
      <c r="J12" s="19"/>
    </row>
    <row r="13" spans="3:24" x14ac:dyDescent="0.2">
      <c r="C13" s="23"/>
      <c r="D13" s="21"/>
      <c r="E13" s="23"/>
      <c r="F13" s="23"/>
    </row>
    <row r="15" spans="3:24" ht="15" x14ac:dyDescent="0.2">
      <c r="D15" s="90" t="s">
        <v>9</v>
      </c>
      <c r="E15" s="91"/>
      <c r="F15" s="91" t="s">
        <v>68</v>
      </c>
      <c r="G15" s="91" t="s">
        <v>73</v>
      </c>
      <c r="H15" s="91" t="s">
        <v>69</v>
      </c>
      <c r="I15" s="91" t="s">
        <v>68</v>
      </c>
      <c r="J15" s="92" t="s">
        <v>70</v>
      </c>
    </row>
    <row r="16" spans="3:24" x14ac:dyDescent="0.2">
      <c r="D16" s="25"/>
      <c r="E16" s="26"/>
      <c r="F16" s="93" t="s">
        <v>10</v>
      </c>
      <c r="G16" s="26"/>
      <c r="H16" s="26"/>
      <c r="I16" s="94" t="s">
        <v>11</v>
      </c>
      <c r="J16" s="27"/>
    </row>
    <row r="17" spans="1:25" x14ac:dyDescent="0.2">
      <c r="D17" s="28" t="s">
        <v>7</v>
      </c>
      <c r="E17" s="23"/>
      <c r="F17" s="28">
        <v>1.95</v>
      </c>
      <c r="G17" s="29">
        <v>-2.2000000000000002</v>
      </c>
      <c r="H17" s="23">
        <v>28.6</v>
      </c>
      <c r="I17" s="30">
        <f>AVERAGE(Q184:Q187)</f>
        <v>1.8005709651538264</v>
      </c>
      <c r="J17" s="74">
        <f>AVERAGE(R184:R187)</f>
        <v>28.343592097703997</v>
      </c>
    </row>
    <row r="18" spans="1:25" x14ac:dyDescent="0.2">
      <c r="D18" s="28" t="s">
        <v>6</v>
      </c>
      <c r="E18" s="23"/>
      <c r="F18" s="28">
        <v>-5.0140000000000002</v>
      </c>
      <c r="G18" s="29">
        <v>-23.2</v>
      </c>
      <c r="H18" s="23">
        <v>7.2</v>
      </c>
      <c r="I18" s="31">
        <f>AVERAGE(Q174:Q177)</f>
        <v>-5.2146193565641159</v>
      </c>
      <c r="J18" s="72">
        <f>AVERAGE(R174:R177)</f>
        <v>6.8627280651359968</v>
      </c>
    </row>
    <row r="19" spans="1:25" x14ac:dyDescent="0.2">
      <c r="D19" s="28" t="s">
        <v>12</v>
      </c>
      <c r="E19" s="23"/>
      <c r="F19" s="28"/>
      <c r="G19" s="29"/>
      <c r="H19" s="23"/>
      <c r="I19" s="71"/>
      <c r="J19" s="71"/>
    </row>
    <row r="20" spans="1:25" x14ac:dyDescent="0.2">
      <c r="D20" s="28" t="s">
        <v>13</v>
      </c>
      <c r="E20" s="23"/>
      <c r="F20" s="28">
        <v>-46.6</v>
      </c>
      <c r="G20" s="29">
        <v>-26.7</v>
      </c>
      <c r="H20" s="23"/>
      <c r="I20" s="71"/>
      <c r="J20" s="71"/>
    </row>
    <row r="21" spans="1:25" x14ac:dyDescent="0.2">
      <c r="D21" s="28" t="s">
        <v>14</v>
      </c>
      <c r="E21" s="23"/>
      <c r="F21" s="28">
        <v>0.74</v>
      </c>
      <c r="G21" s="29"/>
      <c r="H21" s="23">
        <v>26.2</v>
      </c>
      <c r="I21" s="72"/>
      <c r="J21" s="72"/>
    </row>
    <row r="22" spans="1:25" x14ac:dyDescent="0.2">
      <c r="D22" s="28" t="s">
        <v>8</v>
      </c>
      <c r="E22" s="23"/>
      <c r="F22" s="28">
        <v>4.49</v>
      </c>
      <c r="G22" s="29">
        <v>-4.28</v>
      </c>
      <c r="H22" s="32">
        <f>G22*1.03091+30.91</f>
        <v>26.497705199999999</v>
      </c>
      <c r="I22" s="72"/>
      <c r="J22" s="72"/>
    </row>
    <row r="23" spans="1:25" ht="12" customHeight="1" x14ac:dyDescent="0.2">
      <c r="D23" s="33" t="s">
        <v>15</v>
      </c>
      <c r="E23" s="34"/>
      <c r="F23" s="33"/>
      <c r="G23" s="35"/>
      <c r="H23" s="34"/>
      <c r="I23" s="73"/>
      <c r="J23" s="73"/>
    </row>
    <row r="24" spans="1:25" ht="12" customHeight="1" x14ac:dyDescent="0.2">
      <c r="D24" s="23"/>
      <c r="E24" s="23"/>
      <c r="F24" s="23"/>
      <c r="G24" s="23"/>
      <c r="H24" s="23"/>
      <c r="I24" s="23"/>
      <c r="J24" s="23"/>
    </row>
    <row r="25" spans="1:25" ht="12" customHeight="1" x14ac:dyDescent="0.2">
      <c r="D25" s="36" t="s">
        <v>17</v>
      </c>
      <c r="E25" s="37" t="s">
        <v>63</v>
      </c>
      <c r="F25" s="37" t="s">
        <v>64</v>
      </c>
      <c r="G25" s="37" t="s">
        <v>65</v>
      </c>
      <c r="H25" s="37"/>
      <c r="I25" s="37" t="s">
        <v>20</v>
      </c>
      <c r="J25" s="38" t="s">
        <v>55</v>
      </c>
    </row>
    <row r="26" spans="1:25" ht="12" customHeight="1" x14ac:dyDescent="0.2">
      <c r="D26" s="96" t="s">
        <v>18</v>
      </c>
      <c r="E26" s="97">
        <f>SLOPE(F17:F18,I17:I18)</f>
        <v>0.99270293187064884</v>
      </c>
      <c r="F26" s="97">
        <f>INTERCEPT(F17:F18,I17:I18)</f>
        <v>0.16256792385063323</v>
      </c>
      <c r="G26" s="75">
        <f>$F$22-$T$168</f>
        <v>-0.2903203064132045</v>
      </c>
      <c r="H26" s="98"/>
      <c r="I26" s="98">
        <f>SLOPE($K$144:$K$167,$J$144:$J$167)</f>
        <v>-0.10443685451298888</v>
      </c>
      <c r="J26" s="99">
        <f>SLOPE($N$144:$N$167,$B$144:$B$167)</f>
        <v>-1.2940321717942111E-2</v>
      </c>
      <c r="S26" s="39"/>
    </row>
    <row r="27" spans="1:25" ht="12" customHeight="1" x14ac:dyDescent="0.2">
      <c r="D27" s="33" t="s">
        <v>19</v>
      </c>
      <c r="E27" s="34">
        <f>SLOPE(H17:H18,J17:J18)</f>
        <v>0.99623553165992773</v>
      </c>
      <c r="F27" s="34">
        <f>INTERCEPT(H17:H18,J17:J18)</f>
        <v>0.36310645739173353</v>
      </c>
      <c r="G27" s="107">
        <f>$H$22-$U$168</f>
        <v>0.17544329199696307</v>
      </c>
      <c r="H27" s="100"/>
      <c r="I27" s="100">
        <f>SLOPE($L$144:$L$167,$J$144:$J$167)</f>
        <v>3.2460331095737621E-2</v>
      </c>
      <c r="J27" s="101">
        <f>SLOPE($O$144:$O$167,$B$144:$B$167)</f>
        <v>2.8859674320014339E-3</v>
      </c>
    </row>
    <row r="28" spans="1:25" ht="12" customHeight="1" x14ac:dyDescent="0.2">
      <c r="D28" s="23"/>
      <c r="E28" s="23"/>
      <c r="F28" s="23"/>
      <c r="G28" s="23"/>
      <c r="H28" s="23"/>
      <c r="I28" s="23"/>
      <c r="J28" s="23"/>
    </row>
    <row r="30" spans="1:25" ht="24.75" customHeight="1" x14ac:dyDescent="0.2">
      <c r="A30" s="41"/>
      <c r="B30" s="42" t="s">
        <v>51</v>
      </c>
      <c r="C30" s="43"/>
      <c r="D30" s="43"/>
      <c r="E30" s="43"/>
      <c r="F30" s="43"/>
      <c r="G30" s="43"/>
      <c r="H30" s="43"/>
      <c r="I30" s="44"/>
      <c r="J30" s="86" t="s">
        <v>49</v>
      </c>
      <c r="K30" s="82"/>
      <c r="L30" s="82"/>
      <c r="M30" s="83"/>
      <c r="N30" s="84" t="s">
        <v>48</v>
      </c>
      <c r="O30" s="82"/>
      <c r="P30" s="83"/>
      <c r="Q30" s="43" t="s">
        <v>50</v>
      </c>
      <c r="R30" s="43"/>
      <c r="S30" s="43"/>
      <c r="T30" s="42" t="s">
        <v>61</v>
      </c>
      <c r="U30" s="45"/>
      <c r="V30" s="46"/>
      <c r="W30" s="42" t="s">
        <v>62</v>
      </c>
      <c r="X30" s="45"/>
      <c r="Y30" s="46"/>
    </row>
    <row r="31" spans="1:25" ht="66" x14ac:dyDescent="0.2">
      <c r="A31" s="47"/>
      <c r="B31" s="48" t="s">
        <v>0</v>
      </c>
      <c r="C31" s="49" t="s">
        <v>1</v>
      </c>
      <c r="D31" s="50" t="s">
        <v>2</v>
      </c>
      <c r="E31" s="50" t="s">
        <v>3</v>
      </c>
      <c r="F31" s="103" t="s">
        <v>66</v>
      </c>
      <c r="G31" s="103" t="s">
        <v>67</v>
      </c>
      <c r="H31" s="103" t="s">
        <v>74</v>
      </c>
      <c r="I31" s="103" t="s">
        <v>75</v>
      </c>
      <c r="J31" s="87" t="s">
        <v>3</v>
      </c>
      <c r="K31" s="103" t="s">
        <v>66</v>
      </c>
      <c r="L31" s="103" t="s">
        <v>67</v>
      </c>
      <c r="M31" s="51"/>
      <c r="N31" s="103" t="s">
        <v>66</v>
      </c>
      <c r="O31" s="103" t="s">
        <v>67</v>
      </c>
      <c r="P31" s="51"/>
      <c r="Q31" s="103" t="s">
        <v>66</v>
      </c>
      <c r="R31" s="103" t="s">
        <v>67</v>
      </c>
      <c r="S31" s="52"/>
      <c r="T31" s="105" t="s">
        <v>68</v>
      </c>
      <c r="U31" s="103" t="s">
        <v>72</v>
      </c>
      <c r="V31" s="103" t="s">
        <v>71</v>
      </c>
      <c r="W31" s="105" t="s">
        <v>68</v>
      </c>
      <c r="X31" s="103" t="s">
        <v>72</v>
      </c>
      <c r="Y31" s="104" t="s">
        <v>71</v>
      </c>
    </row>
    <row r="32" spans="1:25" s="57" customFormat="1" x14ac:dyDescent="0.2">
      <c r="A32" s="15"/>
      <c r="B32" s="54">
        <v>1</v>
      </c>
      <c r="C32" s="55" t="s">
        <v>82</v>
      </c>
      <c r="D32" s="54">
        <v>533</v>
      </c>
      <c r="E32" s="56">
        <v>2.4079999999999999</v>
      </c>
      <c r="F32" s="56">
        <v>-11.412000000000001</v>
      </c>
      <c r="G32" s="56">
        <v>28.709</v>
      </c>
      <c r="H32" s="62"/>
      <c r="I32" s="62"/>
      <c r="J32" s="56">
        <f>IF(D32&lt;&gt;"",IF(OR($E$10="Yes (Manual)",$E$10="Yes (Auto)"),E32-AVERAGE(E$134:E$137),E32),"")</f>
        <v>2.4079999999999999</v>
      </c>
      <c r="K32" s="62">
        <f>IF(D32&lt;&gt;"",IF(OR($E$10="Yes (Manual)",$E$10="Yes (Auto)"),(F32*E32-AVERAGE(F$134:F$137)*AVERAGE(E$134:E$137))/AVERAGE(E$134:E$137),F32),"")</f>
        <v>-11.412000000000001</v>
      </c>
      <c r="L32" s="62">
        <f>IF(D32&lt;&gt;"",IF(OR($E$10="Yes (Manual)",$E$10="Yes (Auto)"),(G32*E32-AVERAGE(G$134:G$137)*AVERAGE(E$134:E$137))/AVERAGE(E$134:E$137),G32),"")</f>
        <v>28.709</v>
      </c>
      <c r="M32" s="62"/>
      <c r="N32" s="95">
        <f t="shared" ref="N32:N63" si="0">IF(D32&lt;&gt;"",IF(OR($E$11="Yes (Manual)",$E$11="Yes (Auto)"),K32-J32*$I$26,K32),"")</f>
        <v>-11.412000000000001</v>
      </c>
      <c r="O32" s="95">
        <f t="shared" ref="O32:O63" si="1">IF(D32&lt;&gt;"",IF(OR($E$11="Yes (Manual)",$E$11="Yes (Auto)"),L32-J32*$I$27,L32),"")</f>
        <v>28.709</v>
      </c>
      <c r="P32" s="62"/>
      <c r="Q32" s="95">
        <f>IF(D32&lt;&gt;"",IF(OR($E$12="Yes (Manual)",$E$12="Yes (Auto)"),N32-(B32-$B$32)*$J$26,N32),"")</f>
        <v>-11.412000000000001</v>
      </c>
      <c r="R32" s="95">
        <f>IF(D32&lt;&gt;"",IF(OR($E$12="Yes (Manual)",$E$12="Yes (Auto)"),O32-(B32-$B$32)*$J$27,O32),"")</f>
        <v>28.709</v>
      </c>
      <c r="S32" s="95"/>
      <c r="T32" s="62">
        <f>IF(D32&lt;&gt;"",Q32*$E$26+$F$26,"")</f>
        <v>-11.166157934657212</v>
      </c>
      <c r="U32" s="62">
        <f>IF(D32&lt;&gt;"",R32*$E$27+$F$27,"")</f>
        <v>28.964032335816597</v>
      </c>
      <c r="V32" s="62">
        <f>IF(D32&lt;&gt;"",(U32-30.91)/1.03091,"")</f>
        <v>-1.8876212901062197</v>
      </c>
      <c r="W32" s="62">
        <f>IF(G32&lt;&gt;"",T32+$G$26,"")</f>
        <v>-11.456478241070418</v>
      </c>
      <c r="X32" s="62">
        <f>IF(G32&lt;&gt;"",U32+$G$27,"")</f>
        <v>29.13947562781356</v>
      </c>
      <c r="Y32" s="62">
        <f>IF(G32&lt;&gt;"",(X32-30.91)/1.03091,"")</f>
        <v>-1.7174383527043484</v>
      </c>
    </row>
    <row r="33" spans="1:27" s="57" customFormat="1" x14ac:dyDescent="0.2">
      <c r="A33" s="15"/>
      <c r="B33" s="58">
        <v>2</v>
      </c>
      <c r="C33" s="24" t="s">
        <v>83</v>
      </c>
      <c r="D33" s="58">
        <v>3412</v>
      </c>
      <c r="E33" s="59">
        <v>14.686</v>
      </c>
      <c r="F33" s="59">
        <v>-5.2850000000000001</v>
      </c>
      <c r="G33" s="59">
        <v>6.9254999999999995</v>
      </c>
      <c r="H33" s="60">
        <v>1.5556349186104216E-2</v>
      </c>
      <c r="I33" s="60">
        <v>5.1618795026617627E-2</v>
      </c>
      <c r="J33" s="59">
        <f t="shared" ref="J33:J96" si="2">IF(D33&lt;&gt;"",IF(OR($E$10="Yes (Manual)",$E$10="Yes (Auto)"),E33-AVERAGE(E$134:E$137),E33),"")</f>
        <v>14.686</v>
      </c>
      <c r="K33" s="60">
        <f t="shared" ref="K33:K96" si="3">IF(D33&lt;&gt;"",IF(OR($E$10="Yes (Manual)",$E$10="Yes (Auto)"),(F33*E33-AVERAGE(F$134:F$137)*AVERAGE(E$134:E$137))/AVERAGE(E$134:E$137),F33),"")</f>
        <v>-5.2850000000000001</v>
      </c>
      <c r="L33" s="60">
        <f t="shared" ref="L33:L96" si="4">IF(D33&lt;&gt;"",IF(OR($E$10="Yes (Manual)",$E$10="Yes (Auto)"),(G33*E33-AVERAGE(G$134:G$137)*AVERAGE(E$134:E$137))/AVERAGE(E$134:E$137),G33),"")</f>
        <v>6.9254999999999995</v>
      </c>
      <c r="M33" s="60"/>
      <c r="N33" s="60">
        <f t="shared" si="0"/>
        <v>-5.2850000000000001</v>
      </c>
      <c r="O33" s="60">
        <f t="shared" si="1"/>
        <v>6.9254999999999995</v>
      </c>
      <c r="P33" s="60"/>
      <c r="Q33" s="60">
        <f t="shared" ref="Q33:Q96" si="5">IF(D33&lt;&gt;"",IF(OR($E$12="Yes (Manual)",$E$12="Yes (Auto)"),N33-(B33-$B$32)*$J$26,N33),"")</f>
        <v>-5.2720596782820577</v>
      </c>
      <c r="R33" s="60">
        <f t="shared" ref="R33:R96" si="6">IF(D33&lt;&gt;"",IF(OR($E$12="Yes (Manual)",$E$12="Yes (Auto)"),O33-(B33-$B$32)*$J$27,O33),"")</f>
        <v>6.9226140325679983</v>
      </c>
      <c r="S33" s="60"/>
      <c r="T33" s="60">
        <f t="shared" ref="T33:T96" si="7">IF(D33&lt;&gt;"",Q33*$E$26+$F$26,"")</f>
        <v>-5.0710211757769947</v>
      </c>
      <c r="U33" s="60">
        <f t="shared" ref="U33:U96" si="8">IF(D33&lt;&gt;"",R33*$E$27+$F$27,"")</f>
        <v>7.2596605286035896</v>
      </c>
      <c r="V33" s="60">
        <f t="shared" ref="V33:V96" si="9">IF(D33&lt;&gt;"",(U33-30.91)/1.03091,"")</f>
        <v>-22.941226170467267</v>
      </c>
      <c r="W33" s="60">
        <f t="shared" ref="W33:W96" si="10">IF(G33&lt;&gt;"",T33+$G$26,"")</f>
        <v>-5.3613414821901992</v>
      </c>
      <c r="X33" s="60">
        <f t="shared" ref="X33:X96" si="11">IF(G33&lt;&gt;"",U33+$G$27,"")</f>
        <v>7.4351038206005526</v>
      </c>
      <c r="Y33" s="60">
        <f t="shared" ref="Y33:Y96" si="12">IF(G33&lt;&gt;"",(X33-30.91)/1.03091,"")</f>
        <v>-22.771043233065395</v>
      </c>
      <c r="Z33" s="61"/>
      <c r="AA33" s="61"/>
    </row>
    <row r="34" spans="1:27" s="57" customFormat="1" x14ac:dyDescent="0.2">
      <c r="A34" s="15"/>
      <c r="B34" s="54">
        <v>3</v>
      </c>
      <c r="C34" s="55" t="s">
        <v>84</v>
      </c>
      <c r="D34" s="54">
        <v>4048</v>
      </c>
      <c r="E34" s="56">
        <v>17.434000000000001</v>
      </c>
      <c r="F34" s="56">
        <v>1.7715000000000001</v>
      </c>
      <c r="G34" s="56">
        <v>28.341000000000001</v>
      </c>
      <c r="H34" s="62">
        <v>9.1923881554252049E-3</v>
      </c>
      <c r="I34" s="62">
        <v>2.828427124747135E-3</v>
      </c>
      <c r="J34" s="56">
        <f t="shared" si="2"/>
        <v>17.434000000000001</v>
      </c>
      <c r="K34" s="62">
        <f t="shared" si="3"/>
        <v>1.7715000000000001</v>
      </c>
      <c r="L34" s="62">
        <f t="shared" si="4"/>
        <v>28.341000000000001</v>
      </c>
      <c r="M34" s="62"/>
      <c r="N34" s="95">
        <f t="shared" si="0"/>
        <v>1.7715000000000001</v>
      </c>
      <c r="O34" s="95">
        <f t="shared" si="1"/>
        <v>28.341000000000001</v>
      </c>
      <c r="P34" s="62"/>
      <c r="Q34" s="95">
        <f t="shared" si="5"/>
        <v>1.7973806434358843</v>
      </c>
      <c r="R34" s="95">
        <f t="shared" si="6"/>
        <v>28.335228065135997</v>
      </c>
      <c r="S34" s="95"/>
      <c r="T34" s="62">
        <f t="shared" si="7"/>
        <v>1.946832958276989</v>
      </c>
      <c r="U34" s="62">
        <f t="shared" si="8"/>
        <v>28.591667453567798</v>
      </c>
      <c r="V34" s="62">
        <f t="shared" si="9"/>
        <v>-2.248821474650748</v>
      </c>
      <c r="W34" s="62">
        <f t="shared" si="10"/>
        <v>1.6565126518637845</v>
      </c>
      <c r="X34" s="62">
        <f t="shared" si="11"/>
        <v>28.767110745564761</v>
      </c>
      <c r="Y34" s="62">
        <f t="shared" si="12"/>
        <v>-2.0786385372488767</v>
      </c>
    </row>
    <row r="35" spans="1:27" s="57" customFormat="1" x14ac:dyDescent="0.2">
      <c r="A35" s="15"/>
      <c r="B35" s="58">
        <v>4</v>
      </c>
      <c r="C35" s="24" t="s">
        <v>83</v>
      </c>
      <c r="D35" s="58">
        <v>4437</v>
      </c>
      <c r="E35" s="59">
        <v>19.190000000000001</v>
      </c>
      <c r="F35" s="59">
        <v>-5.1959999999999997</v>
      </c>
      <c r="G35" s="59">
        <v>6.8114999999999997</v>
      </c>
      <c r="H35" s="60">
        <v>4.2426406871194462E-3</v>
      </c>
      <c r="I35" s="60">
        <v>3.6062445840514032E-2</v>
      </c>
      <c r="J35" s="59">
        <f t="shared" si="2"/>
        <v>19.190000000000001</v>
      </c>
      <c r="K35" s="60">
        <f t="shared" si="3"/>
        <v>-5.1959999999999997</v>
      </c>
      <c r="L35" s="60">
        <f t="shared" si="4"/>
        <v>6.8114999999999997</v>
      </c>
      <c r="M35" s="60"/>
      <c r="N35" s="60">
        <f t="shared" si="0"/>
        <v>-5.1959999999999997</v>
      </c>
      <c r="O35" s="60">
        <f t="shared" si="1"/>
        <v>6.8114999999999997</v>
      </c>
      <c r="P35" s="60"/>
      <c r="Q35" s="60">
        <f t="shared" si="5"/>
        <v>-5.1571790348461732</v>
      </c>
      <c r="R35" s="60">
        <f t="shared" si="6"/>
        <v>6.8028420977039952</v>
      </c>
      <c r="S35" s="60"/>
      <c r="T35" s="60">
        <f t="shared" si="7"/>
        <v>-4.9569788242230057</v>
      </c>
      <c r="U35" s="60">
        <f t="shared" si="8"/>
        <v>7.1403394713964108</v>
      </c>
      <c r="V35" s="60">
        <f t="shared" si="9"/>
        <v>-23.05696959831953</v>
      </c>
      <c r="W35" s="60">
        <f t="shared" si="10"/>
        <v>-5.2472991306362102</v>
      </c>
      <c r="X35" s="60">
        <f t="shared" si="11"/>
        <v>7.3157827633933739</v>
      </c>
      <c r="Y35" s="60">
        <f t="shared" si="12"/>
        <v>-22.886786660917661</v>
      </c>
      <c r="Z35" s="61"/>
      <c r="AA35" s="61"/>
    </row>
    <row r="36" spans="1:27" s="57" customFormat="1" x14ac:dyDescent="0.2">
      <c r="A36" s="15"/>
      <c r="B36" s="54">
        <v>5</v>
      </c>
      <c r="C36" s="55" t="s">
        <v>84</v>
      </c>
      <c r="D36" s="54">
        <v>4754</v>
      </c>
      <c r="E36" s="56">
        <v>20.576000000000001</v>
      </c>
      <c r="F36" s="56">
        <v>1.752</v>
      </c>
      <c r="G36" s="56">
        <v>28.363500000000002</v>
      </c>
      <c r="H36" s="62">
        <v>2.4041630560342479E-2</v>
      </c>
      <c r="I36" s="62">
        <v>4.1719300090007044E-2</v>
      </c>
      <c r="J36" s="56">
        <f t="shared" si="2"/>
        <v>20.576000000000001</v>
      </c>
      <c r="K36" s="62">
        <f t="shared" si="3"/>
        <v>1.752</v>
      </c>
      <c r="L36" s="62">
        <f t="shared" si="4"/>
        <v>28.363500000000002</v>
      </c>
      <c r="M36" s="62"/>
      <c r="N36" s="95">
        <f t="shared" si="0"/>
        <v>1.752</v>
      </c>
      <c r="O36" s="95">
        <f t="shared" si="1"/>
        <v>28.363500000000002</v>
      </c>
      <c r="P36" s="62"/>
      <c r="Q36" s="95">
        <f t="shared" si="5"/>
        <v>1.8037612868717685</v>
      </c>
      <c r="R36" s="95">
        <f t="shared" si="6"/>
        <v>28.351956130271997</v>
      </c>
      <c r="S36" s="95"/>
      <c r="T36" s="62">
        <f t="shared" si="7"/>
        <v>1.9531670417230123</v>
      </c>
      <c r="U36" s="62">
        <f t="shared" si="8"/>
        <v>28.608332546432205</v>
      </c>
      <c r="V36" s="62">
        <f t="shared" si="9"/>
        <v>-2.2326560549105112</v>
      </c>
      <c r="W36" s="62">
        <f t="shared" si="10"/>
        <v>1.6628467353098078</v>
      </c>
      <c r="X36" s="62">
        <f t="shared" si="11"/>
        <v>28.783775838429168</v>
      </c>
      <c r="Y36" s="62">
        <f t="shared" si="12"/>
        <v>-2.0624731175086399</v>
      </c>
    </row>
    <row r="37" spans="1:27" s="57" customFormat="1" x14ac:dyDescent="0.2">
      <c r="A37" s="15"/>
      <c r="B37" s="58">
        <v>6</v>
      </c>
      <c r="C37" s="24" t="s">
        <v>8</v>
      </c>
      <c r="D37" s="58">
        <v>5710</v>
      </c>
      <c r="E37" s="59">
        <v>24.844000000000001</v>
      </c>
      <c r="F37" s="59">
        <v>4.2554999999999996</v>
      </c>
      <c r="G37" s="59">
        <v>26.218</v>
      </c>
      <c r="H37" s="60">
        <v>1.6263455967291E-2</v>
      </c>
      <c r="I37" s="60">
        <v>7.0710678118640685E-3</v>
      </c>
      <c r="J37" s="59">
        <f t="shared" si="2"/>
        <v>24.844000000000001</v>
      </c>
      <c r="K37" s="60">
        <f t="shared" si="3"/>
        <v>4.2554999999999996</v>
      </c>
      <c r="L37" s="60">
        <f t="shared" si="4"/>
        <v>26.218</v>
      </c>
      <c r="M37" s="60"/>
      <c r="N37" s="60">
        <f t="shared" si="0"/>
        <v>4.2554999999999996</v>
      </c>
      <c r="O37" s="60">
        <f t="shared" si="1"/>
        <v>26.218</v>
      </c>
      <c r="P37" s="60"/>
      <c r="Q37" s="60">
        <f t="shared" si="5"/>
        <v>4.3202016085897101</v>
      </c>
      <c r="R37" s="60">
        <f t="shared" si="6"/>
        <v>26.203570162839991</v>
      </c>
      <c r="S37" s="60"/>
      <c r="T37" s="60">
        <f t="shared" si="7"/>
        <v>4.4512447269699322</v>
      </c>
      <c r="U37" s="60">
        <f t="shared" si="8"/>
        <v>26.46803410995685</v>
      </c>
      <c r="V37" s="60">
        <f t="shared" si="9"/>
        <v>-4.3087814552610313</v>
      </c>
      <c r="W37" s="60">
        <f t="shared" si="10"/>
        <v>4.1609244205567277</v>
      </c>
      <c r="X37" s="60">
        <f t="shared" si="11"/>
        <v>26.643477401953813</v>
      </c>
      <c r="Y37" s="60">
        <f t="shared" si="12"/>
        <v>-4.13859851785916</v>
      </c>
      <c r="Z37" s="61"/>
      <c r="AA37" s="61"/>
    </row>
    <row r="38" spans="1:27" s="57" customFormat="1" x14ac:dyDescent="0.2">
      <c r="A38" s="15"/>
      <c r="B38" s="54">
        <v>7</v>
      </c>
      <c r="C38" s="55" t="s">
        <v>8</v>
      </c>
      <c r="D38" s="54">
        <v>5924</v>
      </c>
      <c r="E38" s="56">
        <v>25.768000000000001</v>
      </c>
      <c r="F38" s="56">
        <v>4.2509999999999994</v>
      </c>
      <c r="G38" s="56">
        <v>26.13</v>
      </c>
      <c r="H38" s="62">
        <v>4.2426406871188182E-3</v>
      </c>
      <c r="I38" s="62">
        <v>3.2526911934580745E-2</v>
      </c>
      <c r="J38" s="56">
        <f t="shared" si="2"/>
        <v>25.768000000000001</v>
      </c>
      <c r="K38" s="62">
        <f t="shared" si="3"/>
        <v>4.2509999999999994</v>
      </c>
      <c r="L38" s="62">
        <f t="shared" si="4"/>
        <v>26.13</v>
      </c>
      <c r="M38" s="62"/>
      <c r="N38" s="95">
        <f t="shared" si="0"/>
        <v>4.2509999999999994</v>
      </c>
      <c r="O38" s="95">
        <f t="shared" si="1"/>
        <v>26.13</v>
      </c>
      <c r="P38" s="62"/>
      <c r="Q38" s="95">
        <f t="shared" si="5"/>
        <v>4.3286419303076524</v>
      </c>
      <c r="R38" s="95">
        <f t="shared" si="6"/>
        <v>26.11268419540799</v>
      </c>
      <c r="S38" s="95"/>
      <c r="T38" s="62">
        <f t="shared" si="7"/>
        <v>4.4596234590852646</v>
      </c>
      <c r="U38" s="62">
        <f t="shared" si="8"/>
        <v>26.377490279871804</v>
      </c>
      <c r="V38" s="62">
        <f t="shared" si="9"/>
        <v>-4.3966104898858251</v>
      </c>
      <c r="W38" s="62">
        <f t="shared" si="10"/>
        <v>4.1693031526720601</v>
      </c>
      <c r="X38" s="62">
        <f t="shared" si="11"/>
        <v>26.552933571868767</v>
      </c>
      <c r="Y38" s="62">
        <f t="shared" si="12"/>
        <v>-4.2264275524839539</v>
      </c>
    </row>
    <row r="39" spans="1:27" s="57" customFormat="1" x14ac:dyDescent="0.2">
      <c r="A39" s="15"/>
      <c r="B39" s="58">
        <v>8</v>
      </c>
      <c r="C39" s="24" t="s">
        <v>85</v>
      </c>
      <c r="D39" s="58">
        <v>6673</v>
      </c>
      <c r="E39" s="59">
        <v>29.137</v>
      </c>
      <c r="F39" s="59">
        <v>-9.0620000000000012</v>
      </c>
      <c r="G39" s="59">
        <v>27.597000000000001</v>
      </c>
      <c r="H39" s="60">
        <v>2.8284271247462554E-2</v>
      </c>
      <c r="I39" s="60">
        <v>5.798275605729742E-2</v>
      </c>
      <c r="J39" s="59">
        <f t="shared" si="2"/>
        <v>29.137</v>
      </c>
      <c r="K39" s="60">
        <f t="shared" si="3"/>
        <v>-9.0620000000000012</v>
      </c>
      <c r="L39" s="60">
        <f t="shared" si="4"/>
        <v>27.597000000000001</v>
      </c>
      <c r="M39" s="60"/>
      <c r="N39" s="60">
        <f t="shared" si="0"/>
        <v>-9.0620000000000012</v>
      </c>
      <c r="O39" s="60">
        <f t="shared" si="1"/>
        <v>27.597000000000001</v>
      </c>
      <c r="P39" s="60"/>
      <c r="Q39" s="60">
        <f t="shared" si="5"/>
        <v>-8.9714177479744066</v>
      </c>
      <c r="R39" s="60">
        <f t="shared" si="6"/>
        <v>27.576798227975992</v>
      </c>
      <c r="S39" s="60"/>
      <c r="T39" s="60">
        <f t="shared" si="7"/>
        <v>-8.7433847775999354</v>
      </c>
      <c r="U39" s="60">
        <f t="shared" si="8"/>
        <v>27.836092701517948</v>
      </c>
      <c r="V39" s="60">
        <f t="shared" si="9"/>
        <v>-2.9817416636583713</v>
      </c>
      <c r="W39" s="60">
        <f t="shared" si="10"/>
        <v>-9.033705084013139</v>
      </c>
      <c r="X39" s="60">
        <f t="shared" si="11"/>
        <v>28.011535993514912</v>
      </c>
      <c r="Y39" s="60">
        <f t="shared" si="12"/>
        <v>-2.8115587262565001</v>
      </c>
      <c r="Z39" s="61"/>
      <c r="AA39" s="61"/>
    </row>
    <row r="40" spans="1:27" s="57" customFormat="1" x14ac:dyDescent="0.2">
      <c r="A40" s="15"/>
      <c r="B40" s="54">
        <v>9</v>
      </c>
      <c r="C40" s="55" t="s">
        <v>86</v>
      </c>
      <c r="D40" s="54">
        <v>3558</v>
      </c>
      <c r="E40" s="56">
        <v>15.337999999999999</v>
      </c>
      <c r="F40" s="56">
        <v>-8.9329999999999998</v>
      </c>
      <c r="G40" s="56">
        <v>27.554000000000002</v>
      </c>
      <c r="H40" s="62">
        <v>8.4852813742388924E-3</v>
      </c>
      <c r="I40" s="62">
        <v>2.2627416997969541E-2</v>
      </c>
      <c r="J40" s="56">
        <f t="shared" si="2"/>
        <v>15.337999999999999</v>
      </c>
      <c r="K40" s="62">
        <f t="shared" si="3"/>
        <v>-8.9329999999999998</v>
      </c>
      <c r="L40" s="62">
        <f t="shared" si="4"/>
        <v>27.554000000000002</v>
      </c>
      <c r="M40" s="62"/>
      <c r="N40" s="95">
        <f t="shared" si="0"/>
        <v>-8.9329999999999998</v>
      </c>
      <c r="O40" s="95">
        <f t="shared" si="1"/>
        <v>27.554000000000002</v>
      </c>
      <c r="P40" s="62"/>
      <c r="Q40" s="95">
        <f t="shared" si="5"/>
        <v>-8.8294774262564637</v>
      </c>
      <c r="R40" s="95">
        <f t="shared" si="6"/>
        <v>27.530912260543989</v>
      </c>
      <c r="S40" s="95"/>
      <c r="T40" s="62">
        <f t="shared" si="7"/>
        <v>-8.6024802040798694</v>
      </c>
      <c r="U40" s="62">
        <f t="shared" si="8"/>
        <v>27.790379470357596</v>
      </c>
      <c r="V40" s="62">
        <f t="shared" si="9"/>
        <v>-3.0260842650109168</v>
      </c>
      <c r="W40" s="62">
        <f t="shared" si="10"/>
        <v>-8.8928005104930747</v>
      </c>
      <c r="X40" s="62">
        <f t="shared" si="11"/>
        <v>27.965822762354559</v>
      </c>
      <c r="Y40" s="62">
        <f t="shared" si="12"/>
        <v>-2.8559013276090455</v>
      </c>
    </row>
    <row r="41" spans="1:27" s="57" customFormat="1" x14ac:dyDescent="0.2">
      <c r="A41" s="15"/>
      <c r="B41" s="58">
        <v>10</v>
      </c>
      <c r="C41" s="24" t="s">
        <v>87</v>
      </c>
      <c r="D41" s="58">
        <v>1104</v>
      </c>
      <c r="E41" s="59">
        <v>4.7169999999999996</v>
      </c>
      <c r="F41" s="59">
        <v>-8.1715</v>
      </c>
      <c r="G41" s="59">
        <v>24.927</v>
      </c>
      <c r="H41" s="60">
        <v>3.464823227814047E-2</v>
      </c>
      <c r="I41" s="60">
        <v>4.2426406871194457E-2</v>
      </c>
      <c r="J41" s="59">
        <f t="shared" si="2"/>
        <v>4.7169999999999996</v>
      </c>
      <c r="K41" s="60">
        <f t="shared" si="3"/>
        <v>-8.1715</v>
      </c>
      <c r="L41" s="60">
        <f t="shared" si="4"/>
        <v>24.927</v>
      </c>
      <c r="M41" s="60"/>
      <c r="N41" s="60">
        <f t="shared" si="0"/>
        <v>-8.1715</v>
      </c>
      <c r="O41" s="60">
        <f t="shared" si="1"/>
        <v>24.927</v>
      </c>
      <c r="P41" s="60"/>
      <c r="Q41" s="60">
        <f t="shared" si="5"/>
        <v>-8.0550371045385205</v>
      </c>
      <c r="R41" s="60">
        <f t="shared" si="6"/>
        <v>24.901026293111986</v>
      </c>
      <c r="S41" s="60"/>
      <c r="T41" s="60">
        <f t="shared" si="7"/>
        <v>-7.8336910261516177</v>
      </c>
      <c r="U41" s="60">
        <f t="shared" si="8"/>
        <v>25.170393625387991</v>
      </c>
      <c r="V41" s="60">
        <f t="shared" si="9"/>
        <v>-5.5675145013745224</v>
      </c>
      <c r="W41" s="60">
        <f t="shared" si="10"/>
        <v>-8.1240113325648231</v>
      </c>
      <c r="X41" s="60">
        <f t="shared" si="11"/>
        <v>25.345836917384954</v>
      </c>
      <c r="Y41" s="60">
        <f t="shared" si="12"/>
        <v>-5.3973315639726511</v>
      </c>
      <c r="Z41" s="61"/>
      <c r="AA41" s="61"/>
    </row>
    <row r="42" spans="1:27" s="57" customFormat="1" x14ac:dyDescent="0.2">
      <c r="A42" s="15"/>
      <c r="B42" s="54">
        <v>11</v>
      </c>
      <c r="C42" s="55" t="s">
        <v>88</v>
      </c>
      <c r="D42" s="54">
        <v>7605</v>
      </c>
      <c r="E42" s="56">
        <v>33.366999999999997</v>
      </c>
      <c r="F42" s="56">
        <v>-8.6524999999999999</v>
      </c>
      <c r="G42" s="56">
        <v>25.872999999999998</v>
      </c>
      <c r="H42" s="62">
        <v>2.1213203435597231E-3</v>
      </c>
      <c r="I42" s="62">
        <v>5.0911688245430839E-2</v>
      </c>
      <c r="J42" s="56">
        <f t="shared" si="2"/>
        <v>33.366999999999997</v>
      </c>
      <c r="K42" s="62">
        <f t="shared" si="3"/>
        <v>-8.6524999999999999</v>
      </c>
      <c r="L42" s="62">
        <f t="shared" si="4"/>
        <v>25.872999999999998</v>
      </c>
      <c r="M42" s="62"/>
      <c r="N42" s="95">
        <f t="shared" si="0"/>
        <v>-8.6524999999999999</v>
      </c>
      <c r="O42" s="95">
        <f t="shared" si="1"/>
        <v>25.872999999999998</v>
      </c>
      <c r="P42" s="62"/>
      <c r="Q42" s="95">
        <f t="shared" si="5"/>
        <v>-8.5230967828205788</v>
      </c>
      <c r="R42" s="95">
        <f t="shared" si="6"/>
        <v>25.844140325679984</v>
      </c>
      <c r="S42" s="95"/>
      <c r="T42" s="62">
        <f t="shared" si="7"/>
        <v>-8.2983352410726514</v>
      </c>
      <c r="U42" s="62">
        <f t="shared" si="8"/>
        <v>26.109957335039311</v>
      </c>
      <c r="V42" s="62">
        <f t="shared" si="9"/>
        <v>-4.6561219359213597</v>
      </c>
      <c r="W42" s="62">
        <f t="shared" si="10"/>
        <v>-8.5886555474858568</v>
      </c>
      <c r="X42" s="62">
        <f t="shared" si="11"/>
        <v>26.285400627036275</v>
      </c>
      <c r="Y42" s="62">
        <f t="shared" si="12"/>
        <v>-4.4859389985194884</v>
      </c>
    </row>
    <row r="43" spans="1:27" s="57" customFormat="1" x14ac:dyDescent="0.2">
      <c r="A43" s="15"/>
      <c r="B43" s="58">
        <v>12</v>
      </c>
      <c r="C43" s="24" t="s">
        <v>89</v>
      </c>
      <c r="D43" s="58">
        <v>7081</v>
      </c>
      <c r="E43" s="59">
        <v>31.036999999999999</v>
      </c>
      <c r="F43" s="59">
        <v>-9.0815000000000001</v>
      </c>
      <c r="G43" s="59">
        <v>26.082000000000001</v>
      </c>
      <c r="H43" s="60">
        <v>6.3639610306791689E-3</v>
      </c>
      <c r="I43" s="60">
        <v>1.6970562748477785E-2</v>
      </c>
      <c r="J43" s="59">
        <f t="shared" si="2"/>
        <v>31.036999999999999</v>
      </c>
      <c r="K43" s="60">
        <f t="shared" si="3"/>
        <v>-9.0815000000000001</v>
      </c>
      <c r="L43" s="60">
        <f t="shared" si="4"/>
        <v>26.082000000000001</v>
      </c>
      <c r="M43" s="60"/>
      <c r="N43" s="60">
        <f t="shared" si="0"/>
        <v>-9.0815000000000001</v>
      </c>
      <c r="O43" s="60">
        <f t="shared" si="1"/>
        <v>26.082000000000001</v>
      </c>
      <c r="P43" s="60"/>
      <c r="Q43" s="60">
        <f t="shared" si="5"/>
        <v>-8.9391564611026375</v>
      </c>
      <c r="R43" s="60">
        <f t="shared" si="6"/>
        <v>26.050254358247987</v>
      </c>
      <c r="S43" s="60"/>
      <c r="T43" s="60">
        <f t="shared" si="7"/>
        <v>-8.711358903536409</v>
      </c>
      <c r="U43" s="60">
        <f t="shared" si="8"/>
        <v>26.315295457857268</v>
      </c>
      <c r="V43" s="60">
        <f t="shared" si="9"/>
        <v>-4.4569405109492903</v>
      </c>
      <c r="W43" s="60">
        <f t="shared" si="10"/>
        <v>-9.0016792099496143</v>
      </c>
      <c r="X43" s="60">
        <f t="shared" si="11"/>
        <v>26.490738749854231</v>
      </c>
      <c r="Y43" s="60">
        <f t="shared" si="12"/>
        <v>-4.286757573547419</v>
      </c>
      <c r="Z43" s="61"/>
      <c r="AA43" s="61"/>
    </row>
    <row r="44" spans="1:27" x14ac:dyDescent="0.2">
      <c r="B44" s="54">
        <v>13</v>
      </c>
      <c r="C44" s="55" t="s">
        <v>90</v>
      </c>
      <c r="D44" s="54">
        <v>4311</v>
      </c>
      <c r="E44" s="56">
        <v>18.643000000000001</v>
      </c>
      <c r="F44" s="56">
        <v>-8.3210000000000015</v>
      </c>
      <c r="G44" s="56">
        <v>26.895499999999998</v>
      </c>
      <c r="H44" s="62">
        <v>1.1313708498984771E-2</v>
      </c>
      <c r="I44" s="62">
        <v>1.9091883092034995E-2</v>
      </c>
      <c r="J44" s="56">
        <f t="shared" si="2"/>
        <v>18.643000000000001</v>
      </c>
      <c r="K44" s="62">
        <f t="shared" si="3"/>
        <v>-8.3210000000000015</v>
      </c>
      <c r="L44" s="62">
        <f t="shared" si="4"/>
        <v>26.895499999999998</v>
      </c>
      <c r="M44" s="62"/>
      <c r="N44" s="95">
        <f t="shared" si="0"/>
        <v>-8.3210000000000015</v>
      </c>
      <c r="O44" s="95">
        <f t="shared" si="1"/>
        <v>26.895499999999998</v>
      </c>
      <c r="P44" s="62"/>
      <c r="Q44" s="95">
        <f t="shared" si="5"/>
        <v>-8.1657161393846955</v>
      </c>
      <c r="R44" s="95">
        <f t="shared" si="6"/>
        <v>26.86086839081598</v>
      </c>
      <c r="S44" s="95"/>
      <c r="T44" s="62">
        <f t="shared" si="7"/>
        <v>-7.9435624285400293</v>
      </c>
      <c r="U44" s="62">
        <f t="shared" si="8"/>
        <v>27.122857959563639</v>
      </c>
      <c r="V44" s="62">
        <f t="shared" si="9"/>
        <v>-3.67359133235332</v>
      </c>
      <c r="W44" s="62">
        <f t="shared" si="10"/>
        <v>-8.2338827349532338</v>
      </c>
      <c r="X44" s="62">
        <f t="shared" si="11"/>
        <v>27.298301251560602</v>
      </c>
      <c r="Y44" s="62">
        <f t="shared" si="12"/>
        <v>-3.5034083949514487</v>
      </c>
    </row>
    <row r="45" spans="1:27" x14ac:dyDescent="0.2">
      <c r="B45" s="58">
        <v>14</v>
      </c>
      <c r="C45" s="24" t="s">
        <v>91</v>
      </c>
      <c r="D45" s="58">
        <v>9052</v>
      </c>
      <c r="E45" s="59">
        <v>39.985999999999997</v>
      </c>
      <c r="F45" s="59">
        <v>-8.2095000000000002</v>
      </c>
      <c r="G45" s="59">
        <v>26.201000000000001</v>
      </c>
      <c r="H45" s="60">
        <v>1.2020815280170927E-2</v>
      </c>
      <c r="I45" s="60">
        <v>0</v>
      </c>
      <c r="J45" s="59">
        <f t="shared" si="2"/>
        <v>39.985999999999997</v>
      </c>
      <c r="K45" s="60">
        <f t="shared" si="3"/>
        <v>-8.2095000000000002</v>
      </c>
      <c r="L45" s="60">
        <f t="shared" si="4"/>
        <v>26.201000000000001</v>
      </c>
      <c r="M45" s="60"/>
      <c r="N45" s="60">
        <f t="shared" si="0"/>
        <v>-8.2095000000000002</v>
      </c>
      <c r="O45" s="60">
        <f t="shared" si="1"/>
        <v>26.201000000000001</v>
      </c>
      <c r="P45" s="60"/>
      <c r="Q45" s="60">
        <f t="shared" si="5"/>
        <v>-8.0412758176667527</v>
      </c>
      <c r="R45" s="60">
        <f t="shared" si="6"/>
        <v>26.163482423383982</v>
      </c>
      <c r="S45" s="60"/>
      <c r="T45" s="60">
        <f t="shared" si="7"/>
        <v>-7.820030156327701</v>
      </c>
      <c r="U45" s="60">
        <f t="shared" si="8"/>
        <v>26.428097279526849</v>
      </c>
      <c r="V45" s="60">
        <f t="shared" si="9"/>
        <v>-4.3475208509696781</v>
      </c>
      <c r="W45" s="60">
        <f t="shared" si="10"/>
        <v>-8.1103504627409055</v>
      </c>
      <c r="X45" s="60">
        <f t="shared" si="11"/>
        <v>26.603540571523812</v>
      </c>
      <c r="Y45" s="60">
        <f t="shared" si="12"/>
        <v>-4.1773379135678068</v>
      </c>
    </row>
    <row r="46" spans="1:27" x14ac:dyDescent="0.2">
      <c r="B46" s="54">
        <v>15</v>
      </c>
      <c r="C46" s="55" t="s">
        <v>92</v>
      </c>
      <c r="D46" s="54">
        <v>7145</v>
      </c>
      <c r="E46" s="56">
        <v>31.222999999999999</v>
      </c>
      <c r="F46" s="56">
        <v>-9.097999999999999</v>
      </c>
      <c r="G46" s="56">
        <v>25.974499999999999</v>
      </c>
      <c r="H46" s="62">
        <v>2.9698484809834867E-2</v>
      </c>
      <c r="I46" s="62">
        <v>2.1213203435597231E-3</v>
      </c>
      <c r="J46" s="56">
        <f t="shared" si="2"/>
        <v>31.222999999999999</v>
      </c>
      <c r="K46" s="62">
        <f t="shared" si="3"/>
        <v>-9.097999999999999</v>
      </c>
      <c r="L46" s="62">
        <f t="shared" si="4"/>
        <v>25.974499999999999</v>
      </c>
      <c r="M46" s="62"/>
      <c r="N46" s="95">
        <f t="shared" si="0"/>
        <v>-9.097999999999999</v>
      </c>
      <c r="O46" s="95">
        <f t="shared" si="1"/>
        <v>25.974499999999999</v>
      </c>
      <c r="P46" s="62"/>
      <c r="Q46" s="95">
        <f t="shared" si="5"/>
        <v>-8.9168354959488099</v>
      </c>
      <c r="R46" s="95">
        <f t="shared" si="6"/>
        <v>25.93409645595198</v>
      </c>
      <c r="S46" s="95"/>
      <c r="T46" s="62">
        <f t="shared" si="7"/>
        <v>-8.6892008159860215</v>
      </c>
      <c r="U46" s="62">
        <f t="shared" si="8"/>
        <v>26.199574828306901</v>
      </c>
      <c r="V46" s="62">
        <f t="shared" si="9"/>
        <v>-4.5691914635546258</v>
      </c>
      <c r="W46" s="62">
        <f t="shared" si="10"/>
        <v>-8.9795211223992268</v>
      </c>
      <c r="X46" s="62">
        <f t="shared" si="11"/>
        <v>26.375018120303864</v>
      </c>
      <c r="Y46" s="62">
        <f t="shared" si="12"/>
        <v>-4.3990085261527545</v>
      </c>
    </row>
    <row r="47" spans="1:27" x14ac:dyDescent="0.2">
      <c r="B47" s="58">
        <v>16</v>
      </c>
      <c r="C47" s="24" t="s">
        <v>93</v>
      </c>
      <c r="D47" s="58">
        <v>2101</v>
      </c>
      <c r="E47" s="59">
        <v>9.0139999999999993</v>
      </c>
      <c r="F47" s="59">
        <v>-9.2639999999999993</v>
      </c>
      <c r="G47" s="59">
        <v>25.661499999999997</v>
      </c>
      <c r="H47" s="60">
        <v>1.4142135623730649E-2</v>
      </c>
      <c r="I47" s="60">
        <v>2.8991378028648707E-2</v>
      </c>
      <c r="J47" s="59">
        <f t="shared" si="2"/>
        <v>9.0139999999999993</v>
      </c>
      <c r="K47" s="60">
        <f t="shared" si="3"/>
        <v>-9.2639999999999993</v>
      </c>
      <c r="L47" s="60">
        <f t="shared" si="4"/>
        <v>25.661499999999997</v>
      </c>
      <c r="M47" s="60"/>
      <c r="N47" s="60">
        <f t="shared" si="0"/>
        <v>-9.2639999999999993</v>
      </c>
      <c r="O47" s="60">
        <f t="shared" si="1"/>
        <v>25.661499999999997</v>
      </c>
      <c r="P47" s="60"/>
      <c r="Q47" s="60">
        <f t="shared" si="5"/>
        <v>-9.0698951742308669</v>
      </c>
      <c r="R47" s="60">
        <f t="shared" si="6"/>
        <v>25.618210488519974</v>
      </c>
      <c r="S47" s="60"/>
      <c r="T47" s="60">
        <f t="shared" si="7"/>
        <v>-8.8411436073677976</v>
      </c>
      <c r="U47" s="60">
        <f t="shared" si="8"/>
        <v>25.884878003598367</v>
      </c>
      <c r="V47" s="60">
        <f t="shared" si="9"/>
        <v>-4.8744526645406809</v>
      </c>
      <c r="W47" s="60">
        <f t="shared" si="10"/>
        <v>-9.1314639137810012</v>
      </c>
      <c r="X47" s="60">
        <f t="shared" si="11"/>
        <v>26.06032129559533</v>
      </c>
      <c r="Y47" s="60">
        <f t="shared" si="12"/>
        <v>-4.7042697271388096</v>
      </c>
    </row>
    <row r="48" spans="1:27" x14ac:dyDescent="0.2">
      <c r="B48" s="54">
        <v>17</v>
      </c>
      <c r="C48" s="55" t="s">
        <v>94</v>
      </c>
      <c r="D48" s="54">
        <v>3665</v>
      </c>
      <c r="E48" s="56">
        <v>15.824</v>
      </c>
      <c r="F48" s="56">
        <v>-9.3470000000000013</v>
      </c>
      <c r="G48" s="56">
        <v>25.204999999999998</v>
      </c>
      <c r="H48" s="62">
        <v>2.404163056034311E-2</v>
      </c>
      <c r="I48" s="62">
        <v>3.67695526217027E-2</v>
      </c>
      <c r="J48" s="56">
        <f t="shared" si="2"/>
        <v>15.824</v>
      </c>
      <c r="K48" s="62">
        <f t="shared" si="3"/>
        <v>-9.3470000000000013</v>
      </c>
      <c r="L48" s="62">
        <f t="shared" si="4"/>
        <v>25.204999999999998</v>
      </c>
      <c r="M48" s="62"/>
      <c r="N48" s="95">
        <f t="shared" si="0"/>
        <v>-9.3470000000000013</v>
      </c>
      <c r="O48" s="95">
        <f t="shared" si="1"/>
        <v>25.204999999999998</v>
      </c>
      <c r="P48" s="62"/>
      <c r="Q48" s="95">
        <f t="shared" si="5"/>
        <v>-9.1399548525129273</v>
      </c>
      <c r="R48" s="95">
        <f t="shared" si="6"/>
        <v>25.158824521087976</v>
      </c>
      <c r="S48" s="95"/>
      <c r="T48" s="62">
        <f t="shared" si="7"/>
        <v>-8.910692055404315</v>
      </c>
      <c r="U48" s="62">
        <f t="shared" si="8"/>
        <v>25.42722138009664</v>
      </c>
      <c r="V48" s="62">
        <f t="shared" si="9"/>
        <v>-5.3183872694060206</v>
      </c>
      <c r="W48" s="62">
        <f t="shared" si="10"/>
        <v>-9.2010123618175186</v>
      </c>
      <c r="X48" s="62">
        <f t="shared" si="11"/>
        <v>25.602664672093603</v>
      </c>
      <c r="Y48" s="62">
        <f t="shared" si="12"/>
        <v>-5.1482043320041493</v>
      </c>
    </row>
    <row r="49" spans="2:25" x14ac:dyDescent="0.2">
      <c r="B49" s="58">
        <v>18</v>
      </c>
      <c r="C49" s="24" t="s">
        <v>95</v>
      </c>
      <c r="D49" s="58">
        <v>9379</v>
      </c>
      <c r="E49" s="59">
        <v>41.485999999999997</v>
      </c>
      <c r="F49" s="59">
        <v>-9.2680000000000007</v>
      </c>
      <c r="G49" s="59">
        <v>26.439500000000002</v>
      </c>
      <c r="H49" s="60">
        <v>1.9798989873223663E-2</v>
      </c>
      <c r="I49" s="60">
        <v>7.0710678118741173E-4</v>
      </c>
      <c r="J49" s="59">
        <f t="shared" si="2"/>
        <v>41.485999999999997</v>
      </c>
      <c r="K49" s="60">
        <f t="shared" si="3"/>
        <v>-9.2680000000000007</v>
      </c>
      <c r="L49" s="60">
        <f t="shared" si="4"/>
        <v>26.439500000000002</v>
      </c>
      <c r="M49" s="60"/>
      <c r="N49" s="60">
        <f t="shared" si="0"/>
        <v>-9.2680000000000007</v>
      </c>
      <c r="O49" s="60">
        <f t="shared" si="1"/>
        <v>26.439500000000002</v>
      </c>
      <c r="P49" s="60"/>
      <c r="Q49" s="60">
        <f t="shared" si="5"/>
        <v>-9.0480145307949851</v>
      </c>
      <c r="R49" s="60">
        <f t="shared" si="6"/>
        <v>26.390438553655979</v>
      </c>
      <c r="S49" s="60"/>
      <c r="T49" s="60">
        <f t="shared" si="7"/>
        <v>-8.819422628477783</v>
      </c>
      <c r="U49" s="60">
        <f t="shared" si="8"/>
        <v>26.654199040631852</v>
      </c>
      <c r="V49" s="60">
        <f t="shared" si="9"/>
        <v>-4.1281983484185316</v>
      </c>
      <c r="W49" s="60">
        <f t="shared" si="10"/>
        <v>-9.1097429348909884</v>
      </c>
      <c r="X49" s="60">
        <f t="shared" si="11"/>
        <v>26.829642332628815</v>
      </c>
      <c r="Y49" s="60">
        <f t="shared" si="12"/>
        <v>-3.9580154110166603</v>
      </c>
    </row>
    <row r="50" spans="2:25" x14ac:dyDescent="0.2">
      <c r="B50" s="54">
        <v>19</v>
      </c>
      <c r="C50" s="55" t="s">
        <v>96</v>
      </c>
      <c r="D50" s="54">
        <v>3231</v>
      </c>
      <c r="E50" s="56">
        <v>13.903</v>
      </c>
      <c r="F50" s="56">
        <v>-9.7080000000000002</v>
      </c>
      <c r="G50" s="56">
        <v>26.785</v>
      </c>
      <c r="H50" s="62">
        <v>1.2727922061358338E-2</v>
      </c>
      <c r="I50" s="62">
        <v>4.8083261120683708E-2</v>
      </c>
      <c r="J50" s="56">
        <f t="shared" si="2"/>
        <v>13.903</v>
      </c>
      <c r="K50" s="62">
        <f t="shared" si="3"/>
        <v>-9.7080000000000002</v>
      </c>
      <c r="L50" s="62">
        <f t="shared" si="4"/>
        <v>26.785</v>
      </c>
      <c r="M50" s="62"/>
      <c r="N50" s="95">
        <f t="shared" si="0"/>
        <v>-9.7080000000000002</v>
      </c>
      <c r="O50" s="95">
        <f t="shared" si="1"/>
        <v>26.785</v>
      </c>
      <c r="P50" s="62"/>
      <c r="Q50" s="95">
        <f t="shared" si="5"/>
        <v>-9.475074209077043</v>
      </c>
      <c r="R50" s="95">
        <f t="shared" si="6"/>
        <v>26.733052586223973</v>
      </c>
      <c r="S50" s="95"/>
      <c r="T50" s="62">
        <f t="shared" si="7"/>
        <v>-9.2433660231921166</v>
      </c>
      <c r="U50" s="62">
        <f t="shared" si="8"/>
        <v>26.995523313521378</v>
      </c>
      <c r="V50" s="62">
        <f t="shared" si="9"/>
        <v>-3.7971080758539757</v>
      </c>
      <c r="W50" s="62">
        <f t="shared" si="10"/>
        <v>-9.5336863296053203</v>
      </c>
      <c r="X50" s="62">
        <f t="shared" si="11"/>
        <v>27.170966605518341</v>
      </c>
      <c r="Y50" s="62">
        <f t="shared" si="12"/>
        <v>-3.6269251384521044</v>
      </c>
    </row>
    <row r="51" spans="2:25" x14ac:dyDescent="0.2">
      <c r="B51" s="58">
        <v>20</v>
      </c>
      <c r="C51" s="24" t="s">
        <v>97</v>
      </c>
      <c r="D51" s="58">
        <v>6145</v>
      </c>
      <c r="E51" s="59">
        <v>26.751999999999999</v>
      </c>
      <c r="F51" s="59">
        <v>-9.7044999999999995</v>
      </c>
      <c r="G51" s="59">
        <v>27.056000000000001</v>
      </c>
      <c r="H51" s="60">
        <v>4.9497474683056018E-3</v>
      </c>
      <c r="I51" s="60">
        <v>8.4852813742388924E-3</v>
      </c>
      <c r="J51" s="59">
        <f t="shared" si="2"/>
        <v>26.751999999999999</v>
      </c>
      <c r="K51" s="60">
        <f t="shared" si="3"/>
        <v>-9.7044999999999995</v>
      </c>
      <c r="L51" s="60">
        <f t="shared" si="4"/>
        <v>27.056000000000001</v>
      </c>
      <c r="M51" s="60"/>
      <c r="N51" s="60">
        <f t="shared" si="0"/>
        <v>-9.7044999999999995</v>
      </c>
      <c r="O51" s="60">
        <f t="shared" si="1"/>
        <v>27.056000000000001</v>
      </c>
      <c r="P51" s="60"/>
      <c r="Q51" s="60">
        <f t="shared" si="5"/>
        <v>-9.4586338873590989</v>
      </c>
      <c r="R51" s="60">
        <f t="shared" si="6"/>
        <v>27.001166618791974</v>
      </c>
      <c r="S51" s="60"/>
      <c r="T51" s="60">
        <f t="shared" si="7"/>
        <v>-9.2270456676218178</v>
      </c>
      <c r="U51" s="60">
        <f t="shared" si="8"/>
        <v>27.26262803930225</v>
      </c>
      <c r="V51" s="60">
        <f t="shared" si="9"/>
        <v>-3.5380120094845822</v>
      </c>
      <c r="W51" s="60">
        <f t="shared" si="10"/>
        <v>-9.5173659740350232</v>
      </c>
      <c r="X51" s="60">
        <f t="shared" si="11"/>
        <v>27.438071331299213</v>
      </c>
      <c r="Y51" s="60">
        <f t="shared" si="12"/>
        <v>-3.3678290720827109</v>
      </c>
    </row>
    <row r="52" spans="2:25" x14ac:dyDescent="0.2">
      <c r="B52" s="54">
        <v>21</v>
      </c>
      <c r="C52" s="55" t="s">
        <v>8</v>
      </c>
      <c r="D52" s="54">
        <v>5774</v>
      </c>
      <c r="E52" s="56">
        <v>25.137</v>
      </c>
      <c r="F52" s="56">
        <v>4.2004999999999999</v>
      </c>
      <c r="G52" s="56">
        <v>26.2195</v>
      </c>
      <c r="H52" s="62">
        <v>2.7577164466275145E-2</v>
      </c>
      <c r="I52" s="62">
        <v>2.6162950903901576E-2</v>
      </c>
      <c r="J52" s="56">
        <f t="shared" si="2"/>
        <v>25.137</v>
      </c>
      <c r="K52" s="62">
        <f t="shared" si="3"/>
        <v>4.2004999999999999</v>
      </c>
      <c r="L52" s="62">
        <f t="shared" si="4"/>
        <v>26.2195</v>
      </c>
      <c r="M52" s="62"/>
      <c r="N52" s="95">
        <f t="shared" si="0"/>
        <v>4.2004999999999999</v>
      </c>
      <c r="O52" s="95">
        <f t="shared" si="1"/>
        <v>26.2195</v>
      </c>
      <c r="P52" s="62"/>
      <c r="Q52" s="95">
        <f t="shared" si="5"/>
        <v>4.459306434358842</v>
      </c>
      <c r="R52" s="95">
        <f t="shared" si="6"/>
        <v>26.161780651359972</v>
      </c>
      <c r="S52" s="95"/>
      <c r="T52" s="62">
        <f t="shared" si="7"/>
        <v>4.5893344953483046</v>
      </c>
      <c r="U52" s="62">
        <f t="shared" si="8"/>
        <v>26.426401913769745</v>
      </c>
      <c r="V52" s="62">
        <f t="shared" si="9"/>
        <v>-4.3491653842044951</v>
      </c>
      <c r="W52" s="62">
        <f t="shared" si="10"/>
        <v>4.2990141889351001</v>
      </c>
      <c r="X52" s="62">
        <f t="shared" si="11"/>
        <v>26.601845205766708</v>
      </c>
      <c r="Y52" s="62">
        <f t="shared" si="12"/>
        <v>-4.1789824468026238</v>
      </c>
    </row>
    <row r="53" spans="2:25" x14ac:dyDescent="0.2">
      <c r="B53" s="58">
        <v>22</v>
      </c>
      <c r="C53" s="24" t="s">
        <v>8</v>
      </c>
      <c r="D53" s="58">
        <v>5307</v>
      </c>
      <c r="E53" s="59">
        <v>23.06</v>
      </c>
      <c r="F53" s="59">
        <v>4.2569999999999997</v>
      </c>
      <c r="G53" s="59">
        <v>26.297000000000001</v>
      </c>
      <c r="H53" s="60">
        <v>3.1112698372207804E-2</v>
      </c>
      <c r="I53" s="60">
        <v>2.5455844122716675E-2</v>
      </c>
      <c r="J53" s="59">
        <f t="shared" si="2"/>
        <v>23.06</v>
      </c>
      <c r="K53" s="60">
        <f t="shared" si="3"/>
        <v>4.2569999999999997</v>
      </c>
      <c r="L53" s="60">
        <f t="shared" si="4"/>
        <v>26.297000000000001</v>
      </c>
      <c r="M53" s="60"/>
      <c r="N53" s="60">
        <f t="shared" si="0"/>
        <v>4.2569999999999997</v>
      </c>
      <c r="O53" s="60">
        <f t="shared" si="1"/>
        <v>26.297000000000001</v>
      </c>
      <c r="P53" s="60"/>
      <c r="Q53" s="60">
        <f t="shared" si="5"/>
        <v>4.5287467560767842</v>
      </c>
      <c r="R53" s="60">
        <f t="shared" si="6"/>
        <v>26.236394683927969</v>
      </c>
      <c r="S53" s="60"/>
      <c r="T53" s="60">
        <f t="shared" si="7"/>
        <v>4.6582681063077471</v>
      </c>
      <c r="U53" s="60">
        <f t="shared" si="8"/>
        <v>26.500735064174414</v>
      </c>
      <c r="V53" s="60">
        <f t="shared" si="9"/>
        <v>-4.2770609809057882</v>
      </c>
      <c r="W53" s="60">
        <f t="shared" si="10"/>
        <v>4.3679477998945426</v>
      </c>
      <c r="X53" s="60">
        <f t="shared" si="11"/>
        <v>26.676178356171377</v>
      </c>
      <c r="Y53" s="60">
        <f t="shared" si="12"/>
        <v>-4.1068780435039169</v>
      </c>
    </row>
    <row r="54" spans="2:25" x14ac:dyDescent="0.2">
      <c r="B54" s="54">
        <v>23</v>
      </c>
      <c r="C54" s="55" t="s">
        <v>98</v>
      </c>
      <c r="D54" s="54">
        <v>7460</v>
      </c>
      <c r="E54" s="56">
        <v>32.698999999999998</v>
      </c>
      <c r="F54" s="56">
        <v>-9.2315000000000005</v>
      </c>
      <c r="G54" s="56">
        <v>27.267499999999998</v>
      </c>
      <c r="H54" s="62">
        <v>7.0710678118615568E-4</v>
      </c>
      <c r="I54" s="62">
        <v>9.192388155426303E-3</v>
      </c>
      <c r="J54" s="56">
        <f t="shared" si="2"/>
        <v>32.698999999999998</v>
      </c>
      <c r="K54" s="62">
        <f t="shared" si="3"/>
        <v>-9.2315000000000005</v>
      </c>
      <c r="L54" s="62">
        <f t="shared" si="4"/>
        <v>27.267499999999998</v>
      </c>
      <c r="M54" s="62"/>
      <c r="N54" s="95">
        <f t="shared" si="0"/>
        <v>-9.2315000000000005</v>
      </c>
      <c r="O54" s="95">
        <f t="shared" si="1"/>
        <v>27.267499999999998</v>
      </c>
      <c r="P54" s="62"/>
      <c r="Q54" s="95">
        <f t="shared" si="5"/>
        <v>-8.9468129222052735</v>
      </c>
      <c r="R54" s="95">
        <f t="shared" si="6"/>
        <v>27.204008716495967</v>
      </c>
      <c r="S54" s="95"/>
      <c r="T54" s="62">
        <f t="shared" si="7"/>
        <v>-8.7189594949207496</v>
      </c>
      <c r="U54" s="62">
        <f t="shared" si="8"/>
        <v>27.464706544351401</v>
      </c>
      <c r="V54" s="62">
        <f t="shared" si="9"/>
        <v>-3.3419924684488453</v>
      </c>
      <c r="W54" s="62">
        <f t="shared" si="10"/>
        <v>-9.0092798013339532</v>
      </c>
      <c r="X54" s="62">
        <f t="shared" si="11"/>
        <v>27.640149836348364</v>
      </c>
      <c r="Y54" s="62">
        <f t="shared" si="12"/>
        <v>-3.1718095310469741</v>
      </c>
    </row>
    <row r="55" spans="2:25" x14ac:dyDescent="0.2">
      <c r="B55" s="58">
        <v>24</v>
      </c>
      <c r="C55" s="24" t="s">
        <v>99</v>
      </c>
      <c r="D55" s="58">
        <v>4296</v>
      </c>
      <c r="E55" s="59">
        <v>18.558</v>
      </c>
      <c r="F55" s="59">
        <v>-9.0770000000000017</v>
      </c>
      <c r="G55" s="59">
        <v>26.626000000000001</v>
      </c>
      <c r="H55" s="60">
        <v>3.3941125496954314E-2</v>
      </c>
      <c r="I55" s="60">
        <v>1.2727922061358338E-2</v>
      </c>
      <c r="J55" s="59">
        <f t="shared" si="2"/>
        <v>18.558</v>
      </c>
      <c r="K55" s="60">
        <f t="shared" si="3"/>
        <v>-9.0770000000000017</v>
      </c>
      <c r="L55" s="60">
        <f t="shared" si="4"/>
        <v>26.626000000000001</v>
      </c>
      <c r="M55" s="60"/>
      <c r="N55" s="60">
        <f t="shared" si="0"/>
        <v>-9.0770000000000017</v>
      </c>
      <c r="O55" s="60">
        <f t="shared" si="1"/>
        <v>26.626000000000001</v>
      </c>
      <c r="P55" s="60"/>
      <c r="Q55" s="60">
        <f t="shared" si="5"/>
        <v>-8.7793726004873331</v>
      </c>
      <c r="R55" s="60">
        <f t="shared" si="6"/>
        <v>26.559622749063969</v>
      </c>
      <c r="S55" s="60"/>
      <c r="T55" s="60">
        <f t="shared" si="7"/>
        <v>-8.5527409966379864</v>
      </c>
      <c r="U55" s="60">
        <f t="shared" si="8"/>
        <v>26.82274634749259</v>
      </c>
      <c r="V55" s="60">
        <f t="shared" si="9"/>
        <v>-3.9647046323223272</v>
      </c>
      <c r="W55" s="60">
        <f t="shared" si="10"/>
        <v>-8.84306130305119</v>
      </c>
      <c r="X55" s="60">
        <f t="shared" si="11"/>
        <v>26.998189639489553</v>
      </c>
      <c r="Y55" s="60">
        <f t="shared" si="12"/>
        <v>-3.7945216949204559</v>
      </c>
    </row>
    <row r="56" spans="2:25" x14ac:dyDescent="0.2">
      <c r="B56" s="54">
        <v>25</v>
      </c>
      <c r="C56" s="55" t="s">
        <v>100</v>
      </c>
      <c r="D56" s="54">
        <v>6561</v>
      </c>
      <c r="E56" s="56">
        <v>28.641999999999999</v>
      </c>
      <c r="F56" s="56">
        <v>-9.234</v>
      </c>
      <c r="G56" s="56">
        <v>26.106999999999999</v>
      </c>
      <c r="H56" s="62">
        <v>5.6568542494917573E-3</v>
      </c>
      <c r="I56" s="62">
        <v>2.9698484809836122E-2</v>
      </c>
      <c r="J56" s="56">
        <f t="shared" si="2"/>
        <v>28.641999999999999</v>
      </c>
      <c r="K56" s="62">
        <f t="shared" si="3"/>
        <v>-9.234</v>
      </c>
      <c r="L56" s="62">
        <f t="shared" si="4"/>
        <v>26.106999999999999</v>
      </c>
      <c r="M56" s="62"/>
      <c r="N56" s="95">
        <f t="shared" si="0"/>
        <v>-9.234</v>
      </c>
      <c r="O56" s="95">
        <f t="shared" si="1"/>
        <v>26.106999999999999</v>
      </c>
      <c r="P56" s="62"/>
      <c r="Q56" s="95">
        <f t="shared" si="5"/>
        <v>-8.9234322787693898</v>
      </c>
      <c r="R56" s="95">
        <f t="shared" si="6"/>
        <v>26.037736781631963</v>
      </c>
      <c r="S56" s="95"/>
      <c r="T56" s="62">
        <f t="shared" si="7"/>
        <v>-8.6957494616329249</v>
      </c>
      <c r="U56" s="62">
        <f t="shared" si="8"/>
        <v>26.302825003262107</v>
      </c>
      <c r="V56" s="62">
        <f t="shared" si="9"/>
        <v>-4.4690370611769143</v>
      </c>
      <c r="W56" s="62">
        <f t="shared" si="10"/>
        <v>-8.9860697680461286</v>
      </c>
      <c r="X56" s="62">
        <f t="shared" si="11"/>
        <v>26.47826829525907</v>
      </c>
      <c r="Y56" s="62">
        <f t="shared" si="12"/>
        <v>-4.2988541237750431</v>
      </c>
    </row>
    <row r="57" spans="2:25" x14ac:dyDescent="0.2">
      <c r="B57" s="58">
        <v>26</v>
      </c>
      <c r="C57" s="24" t="s">
        <v>101</v>
      </c>
      <c r="D57" s="58">
        <v>8361</v>
      </c>
      <c r="E57" s="59">
        <v>36.789000000000001</v>
      </c>
      <c r="F57" s="59">
        <v>-9.0745000000000005</v>
      </c>
      <c r="G57" s="59">
        <v>25.658999999999999</v>
      </c>
      <c r="H57" s="60">
        <v>2.4748737341529263E-2</v>
      </c>
      <c r="I57" s="60">
        <v>3.5355339059327882E-2</v>
      </c>
      <c r="J57" s="59">
        <f t="shared" si="2"/>
        <v>36.789000000000001</v>
      </c>
      <c r="K57" s="60">
        <f t="shared" si="3"/>
        <v>-9.0745000000000005</v>
      </c>
      <c r="L57" s="60">
        <f t="shared" si="4"/>
        <v>25.658999999999999</v>
      </c>
      <c r="M57" s="60"/>
      <c r="N57" s="60">
        <f t="shared" si="0"/>
        <v>-9.0745000000000005</v>
      </c>
      <c r="O57" s="60">
        <f t="shared" si="1"/>
        <v>25.658999999999999</v>
      </c>
      <c r="P57" s="60"/>
      <c r="Q57" s="60">
        <f t="shared" si="5"/>
        <v>-8.7509919570514469</v>
      </c>
      <c r="R57" s="60">
        <f t="shared" si="6"/>
        <v>25.586850814199963</v>
      </c>
      <c r="S57" s="60"/>
      <c r="T57" s="60">
        <f t="shared" si="7"/>
        <v>-8.5245674486908065</v>
      </c>
      <c r="U57" s="60">
        <f t="shared" si="8"/>
        <v>25.853636381779488</v>
      </c>
      <c r="V57" s="60">
        <f t="shared" si="9"/>
        <v>-4.9047575619797188</v>
      </c>
      <c r="W57" s="60">
        <f t="shared" si="10"/>
        <v>-8.8148877551040101</v>
      </c>
      <c r="X57" s="60">
        <f t="shared" si="11"/>
        <v>26.029079673776451</v>
      </c>
      <c r="Y57" s="60">
        <f t="shared" si="12"/>
        <v>-4.7345746245778484</v>
      </c>
    </row>
    <row r="58" spans="2:25" x14ac:dyDescent="0.2">
      <c r="B58" s="54">
        <v>27</v>
      </c>
      <c r="C58" s="55" t="s">
        <v>102</v>
      </c>
      <c r="D58" s="54">
        <v>7237</v>
      </c>
      <c r="E58" s="56">
        <v>31.616</v>
      </c>
      <c r="F58" s="56">
        <v>-9.3194999999999997</v>
      </c>
      <c r="G58" s="56">
        <v>25.8795</v>
      </c>
      <c r="H58" s="62">
        <v>6.3639610306791689E-3</v>
      </c>
      <c r="I58" s="62">
        <v>2.1920310216782129E-2</v>
      </c>
      <c r="J58" s="56">
        <f t="shared" si="2"/>
        <v>31.616</v>
      </c>
      <c r="K58" s="62">
        <f t="shared" si="3"/>
        <v>-9.3194999999999997</v>
      </c>
      <c r="L58" s="62">
        <f t="shared" si="4"/>
        <v>25.8795</v>
      </c>
      <c r="M58" s="62"/>
      <c r="N58" s="95">
        <f t="shared" si="0"/>
        <v>-9.3194999999999997</v>
      </c>
      <c r="O58" s="95">
        <f t="shared" si="1"/>
        <v>25.8795</v>
      </c>
      <c r="P58" s="62"/>
      <c r="Q58" s="95">
        <f t="shared" si="5"/>
        <v>-8.9830516353335046</v>
      </c>
      <c r="R58" s="95">
        <f t="shared" si="6"/>
        <v>25.804464846767964</v>
      </c>
      <c r="S58" s="95"/>
      <c r="T58" s="62">
        <f t="shared" si="7"/>
        <v>-8.7549337716903644</v>
      </c>
      <c r="U58" s="62">
        <f t="shared" si="8"/>
        <v>26.070431213211531</v>
      </c>
      <c r="V58" s="62">
        <f t="shared" si="9"/>
        <v>-4.6944629373936317</v>
      </c>
      <c r="W58" s="62">
        <f t="shared" si="10"/>
        <v>-9.045254078103568</v>
      </c>
      <c r="X58" s="62">
        <f t="shared" si="11"/>
        <v>26.245874505208494</v>
      </c>
      <c r="Y58" s="62">
        <f t="shared" si="12"/>
        <v>-4.5242799999917604</v>
      </c>
    </row>
    <row r="59" spans="2:25" x14ac:dyDescent="0.2">
      <c r="B59" s="58">
        <v>28</v>
      </c>
      <c r="C59" s="24" t="s">
        <v>103</v>
      </c>
      <c r="D59" s="58">
        <v>5926</v>
      </c>
      <c r="E59" s="59">
        <v>25.789000000000001</v>
      </c>
      <c r="F59" s="59">
        <v>-8.7259999999999991</v>
      </c>
      <c r="G59" s="59">
        <v>27.253</v>
      </c>
      <c r="H59" s="60">
        <v>1.2727922061357082E-2</v>
      </c>
      <c r="I59" s="60">
        <v>3.9597979746444814E-2</v>
      </c>
      <c r="J59" s="59">
        <f t="shared" si="2"/>
        <v>25.789000000000001</v>
      </c>
      <c r="K59" s="60">
        <f t="shared" si="3"/>
        <v>-8.7259999999999991</v>
      </c>
      <c r="L59" s="60">
        <f t="shared" si="4"/>
        <v>27.253</v>
      </c>
      <c r="M59" s="60"/>
      <c r="N59" s="60">
        <f t="shared" si="0"/>
        <v>-8.7259999999999991</v>
      </c>
      <c r="O59" s="60">
        <f t="shared" si="1"/>
        <v>27.253</v>
      </c>
      <c r="P59" s="60"/>
      <c r="Q59" s="60">
        <f t="shared" si="5"/>
        <v>-8.3766113136155624</v>
      </c>
      <c r="R59" s="60">
        <f t="shared" si="6"/>
        <v>27.17507887933596</v>
      </c>
      <c r="S59" s="60"/>
      <c r="T59" s="60">
        <f t="shared" si="7"/>
        <v>-8.1529186863163829</v>
      </c>
      <c r="U59" s="60">
        <f t="shared" si="8"/>
        <v>27.435885612647468</v>
      </c>
      <c r="V59" s="60">
        <f t="shared" si="9"/>
        <v>-3.3699492558540829</v>
      </c>
      <c r="W59" s="60">
        <f t="shared" si="10"/>
        <v>-8.4432389927295866</v>
      </c>
      <c r="X59" s="60">
        <f t="shared" si="11"/>
        <v>27.611328904644431</v>
      </c>
      <c r="Y59" s="60">
        <f t="shared" si="12"/>
        <v>-3.1997663184522116</v>
      </c>
    </row>
    <row r="60" spans="2:25" x14ac:dyDescent="0.2">
      <c r="B60" s="54">
        <v>29</v>
      </c>
      <c r="C60" s="55" t="s">
        <v>104</v>
      </c>
      <c r="D60" s="54">
        <v>8297</v>
      </c>
      <c r="E60" s="56">
        <v>36.537999999999997</v>
      </c>
      <c r="F60" s="56">
        <v>-7.7324999999999999</v>
      </c>
      <c r="G60" s="56">
        <v>27.126000000000001</v>
      </c>
      <c r="H60" s="62">
        <v>1.0606601717798614E-2</v>
      </c>
      <c r="I60" s="62">
        <v>4.2426406871194462E-3</v>
      </c>
      <c r="J60" s="56">
        <f t="shared" si="2"/>
        <v>36.537999999999997</v>
      </c>
      <c r="K60" s="62">
        <f t="shared" si="3"/>
        <v>-7.7324999999999999</v>
      </c>
      <c r="L60" s="62">
        <f t="shared" si="4"/>
        <v>27.126000000000001</v>
      </c>
      <c r="M60" s="62"/>
      <c r="N60" s="95">
        <f t="shared" si="0"/>
        <v>-7.7324999999999999</v>
      </c>
      <c r="O60" s="95">
        <f t="shared" si="1"/>
        <v>27.126000000000001</v>
      </c>
      <c r="P60" s="62"/>
      <c r="Q60" s="95">
        <f t="shared" si="5"/>
        <v>-7.3701709918976208</v>
      </c>
      <c r="R60" s="95">
        <f t="shared" si="6"/>
        <v>27.04519291190396</v>
      </c>
      <c r="S60" s="95"/>
      <c r="T60" s="62">
        <f t="shared" si="7"/>
        <v>-7.1538224281941432</v>
      </c>
      <c r="U60" s="62">
        <f t="shared" si="8"/>
        <v>27.306488596827684</v>
      </c>
      <c r="V60" s="62">
        <f t="shared" si="9"/>
        <v>-3.4954665326481615</v>
      </c>
      <c r="W60" s="62">
        <f t="shared" si="10"/>
        <v>-7.4441427346073477</v>
      </c>
      <c r="X60" s="62">
        <f t="shared" si="11"/>
        <v>27.481931888824647</v>
      </c>
      <c r="Y60" s="62">
        <f t="shared" si="12"/>
        <v>-3.3252835952462902</v>
      </c>
    </row>
    <row r="61" spans="2:25" x14ac:dyDescent="0.2">
      <c r="B61" s="58">
        <v>30</v>
      </c>
      <c r="C61" s="24" t="s">
        <v>105</v>
      </c>
      <c r="D61" s="58">
        <v>11189</v>
      </c>
      <c r="E61" s="59">
        <v>49.996000000000002</v>
      </c>
      <c r="F61" s="59">
        <v>-8.4190000000000005</v>
      </c>
      <c r="G61" s="59">
        <v>26.015000000000001</v>
      </c>
      <c r="H61" s="60">
        <v>1.1313708498984771E-2</v>
      </c>
      <c r="I61" s="60">
        <v>3.1112698372208432E-2</v>
      </c>
      <c r="J61" s="59">
        <f t="shared" si="2"/>
        <v>49.996000000000002</v>
      </c>
      <c r="K61" s="60">
        <f t="shared" si="3"/>
        <v>-8.4190000000000005</v>
      </c>
      <c r="L61" s="60">
        <f t="shared" si="4"/>
        <v>26.015000000000001</v>
      </c>
      <c r="M61" s="60"/>
      <c r="N61" s="60">
        <f t="shared" si="0"/>
        <v>-8.4190000000000005</v>
      </c>
      <c r="O61" s="60">
        <f t="shared" si="1"/>
        <v>26.015000000000001</v>
      </c>
      <c r="P61" s="60"/>
      <c r="Q61" s="60">
        <f t="shared" si="5"/>
        <v>-8.0437306701796789</v>
      </c>
      <c r="R61" s="60">
        <f t="shared" si="6"/>
        <v>25.931306944471959</v>
      </c>
      <c r="S61" s="60"/>
      <c r="T61" s="60">
        <f t="shared" si="7"/>
        <v>-7.8224670956145932</v>
      </c>
      <c r="U61" s="60">
        <f t="shared" si="8"/>
        <v>26.196795817854532</v>
      </c>
      <c r="V61" s="60">
        <f t="shared" si="9"/>
        <v>-4.5718871503288048</v>
      </c>
      <c r="W61" s="60">
        <f t="shared" si="10"/>
        <v>-8.1127874020277986</v>
      </c>
      <c r="X61" s="60">
        <f t="shared" si="11"/>
        <v>26.372239109851495</v>
      </c>
      <c r="Y61" s="60">
        <f t="shared" si="12"/>
        <v>-4.4017042129269335</v>
      </c>
    </row>
    <row r="62" spans="2:25" x14ac:dyDescent="0.2">
      <c r="B62" s="54">
        <v>31</v>
      </c>
      <c r="C62" s="55" t="s">
        <v>106</v>
      </c>
      <c r="D62" s="54">
        <v>7513</v>
      </c>
      <c r="E62" s="56">
        <v>32.918999999999997</v>
      </c>
      <c r="F62" s="56">
        <v>-8.8634999999999984</v>
      </c>
      <c r="G62" s="56">
        <v>26.060500000000001</v>
      </c>
      <c r="H62" s="62">
        <v>1.3435028842544494E-2</v>
      </c>
      <c r="I62" s="62">
        <v>1.0606601717798614E-2</v>
      </c>
      <c r="J62" s="56">
        <f t="shared" si="2"/>
        <v>32.918999999999997</v>
      </c>
      <c r="K62" s="62">
        <f t="shared" si="3"/>
        <v>-8.8634999999999984</v>
      </c>
      <c r="L62" s="62">
        <f t="shared" si="4"/>
        <v>26.060500000000001</v>
      </c>
      <c r="M62" s="62"/>
      <c r="N62" s="95">
        <f t="shared" si="0"/>
        <v>-8.8634999999999984</v>
      </c>
      <c r="O62" s="95">
        <f t="shared" si="1"/>
        <v>26.060500000000001</v>
      </c>
      <c r="P62" s="62"/>
      <c r="Q62" s="95">
        <f t="shared" si="5"/>
        <v>-8.4752903484617352</v>
      </c>
      <c r="R62" s="95">
        <f t="shared" si="6"/>
        <v>25.97392097703996</v>
      </c>
      <c r="S62" s="95"/>
      <c r="T62" s="62">
        <f t="shared" si="7"/>
        <v>-8.2508776535223447</v>
      </c>
      <c r="U62" s="62">
        <f t="shared" si="8"/>
        <v>26.239249431246087</v>
      </c>
      <c r="V62" s="62">
        <f t="shared" si="9"/>
        <v>-4.5307064329125852</v>
      </c>
      <c r="W62" s="62">
        <f t="shared" si="10"/>
        <v>-8.5411979599355483</v>
      </c>
      <c r="X62" s="62">
        <f t="shared" si="11"/>
        <v>26.41469272324305</v>
      </c>
      <c r="Y62" s="62">
        <f t="shared" si="12"/>
        <v>-4.3605234955107139</v>
      </c>
    </row>
    <row r="63" spans="2:25" x14ac:dyDescent="0.2">
      <c r="B63" s="58">
        <v>32</v>
      </c>
      <c r="C63" s="24" t="s">
        <v>107</v>
      </c>
      <c r="D63" s="58">
        <v>6248</v>
      </c>
      <c r="E63" s="59">
        <v>27.234000000000002</v>
      </c>
      <c r="F63" s="59">
        <v>-8.099499999999999</v>
      </c>
      <c r="G63" s="59">
        <v>27.313000000000002</v>
      </c>
      <c r="H63" s="60">
        <v>1.2020815280172183E-2</v>
      </c>
      <c r="I63" s="60">
        <v>1.9798989873224919E-2</v>
      </c>
      <c r="J63" s="59">
        <f t="shared" si="2"/>
        <v>27.234000000000002</v>
      </c>
      <c r="K63" s="60">
        <f t="shared" si="3"/>
        <v>-8.099499999999999</v>
      </c>
      <c r="L63" s="60">
        <f t="shared" si="4"/>
        <v>27.313000000000002</v>
      </c>
      <c r="M63" s="60"/>
      <c r="N63" s="60">
        <f t="shared" si="0"/>
        <v>-8.099499999999999</v>
      </c>
      <c r="O63" s="60">
        <f t="shared" si="1"/>
        <v>27.313000000000002</v>
      </c>
      <c r="P63" s="60"/>
      <c r="Q63" s="60">
        <f t="shared" si="5"/>
        <v>-7.6983500267437934</v>
      </c>
      <c r="R63" s="60">
        <f t="shared" si="6"/>
        <v>27.223535009607957</v>
      </c>
      <c r="S63" s="60"/>
      <c r="T63" s="60">
        <f t="shared" si="7"/>
        <v>-7.4796067182644181</v>
      </c>
      <c r="U63" s="60">
        <f t="shared" si="8"/>
        <v>27.484159331351172</v>
      </c>
      <c r="V63" s="60">
        <f t="shared" si="9"/>
        <v>-3.3231229386162009</v>
      </c>
      <c r="W63" s="60">
        <f t="shared" si="10"/>
        <v>-7.7699270246776226</v>
      </c>
      <c r="X63" s="60">
        <f t="shared" si="11"/>
        <v>27.659602623348135</v>
      </c>
      <c r="Y63" s="60">
        <f t="shared" si="12"/>
        <v>-3.15294000121433</v>
      </c>
    </row>
    <row r="64" spans="2:25" x14ac:dyDescent="0.2">
      <c r="B64" s="54">
        <v>33</v>
      </c>
      <c r="C64" s="55" t="s">
        <v>8</v>
      </c>
      <c r="D64" s="54">
        <v>5903</v>
      </c>
      <c r="E64" s="56">
        <v>25.683</v>
      </c>
      <c r="F64" s="56">
        <v>4.2505000000000006</v>
      </c>
      <c r="G64" s="56">
        <v>25.996499999999997</v>
      </c>
      <c r="H64" s="62">
        <v>7.0710678118678376E-4</v>
      </c>
      <c r="I64" s="62">
        <v>9.192388155426303E-3</v>
      </c>
      <c r="J64" s="56">
        <f t="shared" si="2"/>
        <v>25.683</v>
      </c>
      <c r="K64" s="62">
        <f t="shared" si="3"/>
        <v>4.2505000000000006</v>
      </c>
      <c r="L64" s="62">
        <f t="shared" si="4"/>
        <v>25.996499999999997</v>
      </c>
      <c r="M64" s="62"/>
      <c r="N64" s="95">
        <f t="shared" ref="N64:N95" si="13">IF(D64&lt;&gt;"",IF(OR($E$11="Yes (Manual)",$E$11="Yes (Auto)"),K64-J64*$I$26,K64),"")</f>
        <v>4.2505000000000006</v>
      </c>
      <c r="O64" s="95">
        <f t="shared" ref="O64:O95" si="14">IF(D64&lt;&gt;"",IF(OR($E$11="Yes (Manual)",$E$11="Yes (Auto)"),L64-J64*$I$27,L64),"")</f>
        <v>25.996499999999997</v>
      </c>
      <c r="P64" s="62"/>
      <c r="Q64" s="95">
        <f t="shared" si="5"/>
        <v>4.6645902949741478</v>
      </c>
      <c r="R64" s="95">
        <f t="shared" si="6"/>
        <v>25.904149042175952</v>
      </c>
      <c r="S64" s="95"/>
      <c r="T64" s="62">
        <f t="shared" si="7"/>
        <v>4.7931203856468443</v>
      </c>
      <c r="U64" s="62">
        <f t="shared" si="8"/>
        <v>26.169740150621902</v>
      </c>
      <c r="V64" s="62">
        <f t="shared" si="9"/>
        <v>-4.5981316015734626</v>
      </c>
      <c r="W64" s="62">
        <f t="shared" si="10"/>
        <v>4.5028000792336398</v>
      </c>
      <c r="X64" s="62">
        <f t="shared" si="11"/>
        <v>26.345183442618865</v>
      </c>
      <c r="Y64" s="62">
        <f t="shared" si="12"/>
        <v>-4.4279486641715913</v>
      </c>
    </row>
    <row r="65" spans="2:25" x14ac:dyDescent="0.2">
      <c r="B65" s="58">
        <v>34</v>
      </c>
      <c r="C65" s="24" t="s">
        <v>8</v>
      </c>
      <c r="D65" s="58">
        <v>4520</v>
      </c>
      <c r="E65" s="59">
        <v>19.533999999999999</v>
      </c>
      <c r="F65" s="59">
        <v>4.2699999999999996</v>
      </c>
      <c r="G65" s="59">
        <v>26.2575</v>
      </c>
      <c r="H65" s="60">
        <v>5.6568542494923853E-3</v>
      </c>
      <c r="I65" s="60">
        <v>2.1920310216782129E-2</v>
      </c>
      <c r="J65" s="59">
        <f t="shared" si="2"/>
        <v>19.533999999999999</v>
      </c>
      <c r="K65" s="60">
        <f t="shared" si="3"/>
        <v>4.2699999999999996</v>
      </c>
      <c r="L65" s="60">
        <f t="shared" si="4"/>
        <v>26.2575</v>
      </c>
      <c r="M65" s="60"/>
      <c r="N65" s="60">
        <f t="shared" si="13"/>
        <v>4.2699999999999996</v>
      </c>
      <c r="O65" s="60">
        <f t="shared" si="14"/>
        <v>26.2575</v>
      </c>
      <c r="P65" s="60"/>
      <c r="Q65" s="60">
        <f t="shared" si="5"/>
        <v>4.6970306166920892</v>
      </c>
      <c r="R65" s="60">
        <f t="shared" si="6"/>
        <v>26.162263074743954</v>
      </c>
      <c r="S65" s="60"/>
      <c r="T65" s="60">
        <f t="shared" si="7"/>
        <v>4.8253239881270726</v>
      </c>
      <c r="U65" s="60">
        <f t="shared" si="8"/>
        <v>26.426882521086174</v>
      </c>
      <c r="V65" s="60">
        <f t="shared" si="9"/>
        <v>-4.3486991870423468</v>
      </c>
      <c r="W65" s="60">
        <f t="shared" si="10"/>
        <v>4.5350036817138681</v>
      </c>
      <c r="X65" s="60">
        <f t="shared" si="11"/>
        <v>26.602325813083137</v>
      </c>
      <c r="Y65" s="60">
        <f t="shared" si="12"/>
        <v>-4.1785162496404755</v>
      </c>
    </row>
    <row r="66" spans="2:25" x14ac:dyDescent="0.2">
      <c r="B66" s="54">
        <v>35</v>
      </c>
      <c r="C66" s="55" t="s">
        <v>108</v>
      </c>
      <c r="D66" s="54">
        <v>10314</v>
      </c>
      <c r="E66" s="56">
        <v>45.856999999999999</v>
      </c>
      <c r="F66" s="56">
        <v>-7.9180000000000001</v>
      </c>
      <c r="G66" s="56">
        <v>26.660499999999999</v>
      </c>
      <c r="H66" s="62">
        <v>2.2627416997969541E-2</v>
      </c>
      <c r="I66" s="62">
        <v>1.0606601717798614E-2</v>
      </c>
      <c r="J66" s="56">
        <f t="shared" si="2"/>
        <v>45.856999999999999</v>
      </c>
      <c r="K66" s="62">
        <f t="shared" si="3"/>
        <v>-7.9180000000000001</v>
      </c>
      <c r="L66" s="62">
        <f t="shared" si="4"/>
        <v>26.660499999999999</v>
      </c>
      <c r="M66" s="62"/>
      <c r="N66" s="95">
        <f t="shared" si="13"/>
        <v>-7.9180000000000001</v>
      </c>
      <c r="O66" s="95">
        <f t="shared" si="14"/>
        <v>26.660499999999999</v>
      </c>
      <c r="P66" s="62"/>
      <c r="Q66" s="95">
        <f t="shared" si="5"/>
        <v>-7.4780290615899681</v>
      </c>
      <c r="R66" s="95">
        <f t="shared" si="6"/>
        <v>26.562377107311949</v>
      </c>
      <c r="S66" s="95"/>
      <c r="T66" s="62">
        <f t="shared" si="7"/>
        <v>-7.2608934502036444</v>
      </c>
      <c r="U66" s="62">
        <f t="shared" si="8"/>
        <v>26.825490337046148</v>
      </c>
      <c r="V66" s="62">
        <f t="shared" si="9"/>
        <v>-3.9620429164076909</v>
      </c>
      <c r="W66" s="62">
        <f t="shared" si="10"/>
        <v>-7.5512137566168489</v>
      </c>
      <c r="X66" s="62">
        <f t="shared" si="11"/>
        <v>27.000933629043111</v>
      </c>
      <c r="Y66" s="62">
        <f t="shared" si="12"/>
        <v>-3.7918599790058196</v>
      </c>
    </row>
    <row r="67" spans="2:25" x14ac:dyDescent="0.2">
      <c r="B67" s="58">
        <v>36</v>
      </c>
      <c r="C67" s="24" t="s">
        <v>109</v>
      </c>
      <c r="D67" s="58">
        <v>10581</v>
      </c>
      <c r="E67" s="59">
        <v>47.183</v>
      </c>
      <c r="F67" s="59">
        <v>-8.2895000000000003</v>
      </c>
      <c r="G67" s="59">
        <v>26.148</v>
      </c>
      <c r="H67" s="60">
        <v>2.3334523779155698E-2</v>
      </c>
      <c r="I67" s="60">
        <v>1.6970562748477785E-2</v>
      </c>
      <c r="J67" s="59">
        <f t="shared" si="2"/>
        <v>47.183</v>
      </c>
      <c r="K67" s="60">
        <f t="shared" si="3"/>
        <v>-8.2895000000000003</v>
      </c>
      <c r="L67" s="60">
        <f t="shared" si="4"/>
        <v>26.148</v>
      </c>
      <c r="M67" s="60"/>
      <c r="N67" s="60">
        <f t="shared" si="13"/>
        <v>-8.2895000000000003</v>
      </c>
      <c r="O67" s="60">
        <f t="shared" si="14"/>
        <v>26.148</v>
      </c>
      <c r="P67" s="60"/>
      <c r="Q67" s="60">
        <f t="shared" si="5"/>
        <v>-7.8365887398720266</v>
      </c>
      <c r="R67" s="60">
        <f t="shared" si="6"/>
        <v>26.04699113987995</v>
      </c>
      <c r="S67" s="60"/>
      <c r="T67" s="60">
        <f t="shared" si="7"/>
        <v>-7.6168366940848404</v>
      </c>
      <c r="U67" s="60">
        <f t="shared" si="8"/>
        <v>26.312044523771462</v>
      </c>
      <c r="V67" s="60">
        <f t="shared" si="9"/>
        <v>-4.4600939715673897</v>
      </c>
      <c r="W67" s="60">
        <f t="shared" si="10"/>
        <v>-7.9071570004980449</v>
      </c>
      <c r="X67" s="60">
        <f t="shared" si="11"/>
        <v>26.487487815768425</v>
      </c>
      <c r="Y67" s="60">
        <f t="shared" si="12"/>
        <v>-4.2899110341655193</v>
      </c>
    </row>
    <row r="68" spans="2:25" x14ac:dyDescent="0.2">
      <c r="B68" s="54">
        <v>37</v>
      </c>
      <c r="C68" s="55" t="s">
        <v>110</v>
      </c>
      <c r="D68" s="54">
        <v>10703</v>
      </c>
      <c r="E68" s="56">
        <v>47.716000000000001</v>
      </c>
      <c r="F68" s="56">
        <v>-9.5305</v>
      </c>
      <c r="G68" s="56">
        <v>25.9465</v>
      </c>
      <c r="H68" s="62">
        <v>1.2020815280170927E-2</v>
      </c>
      <c r="I68" s="62">
        <v>1.0606601717798614E-2</v>
      </c>
      <c r="J68" s="56">
        <f t="shared" si="2"/>
        <v>47.716000000000001</v>
      </c>
      <c r="K68" s="62">
        <f t="shared" si="3"/>
        <v>-9.5305</v>
      </c>
      <c r="L68" s="62">
        <f t="shared" si="4"/>
        <v>25.9465</v>
      </c>
      <c r="M68" s="62"/>
      <c r="N68" s="95">
        <f t="shared" si="13"/>
        <v>-9.5305</v>
      </c>
      <c r="O68" s="95">
        <f t="shared" si="14"/>
        <v>25.9465</v>
      </c>
      <c r="P68" s="62"/>
      <c r="Q68" s="95">
        <f t="shared" si="5"/>
        <v>-9.0646484181540838</v>
      </c>
      <c r="R68" s="95">
        <f t="shared" si="6"/>
        <v>25.84260517244795</v>
      </c>
      <c r="S68" s="95"/>
      <c r="T68" s="62">
        <f t="shared" si="7"/>
        <v>-8.8359351372275654</v>
      </c>
      <c r="U68" s="62">
        <f t="shared" si="8"/>
        <v>26.108427960843017</v>
      </c>
      <c r="V68" s="62">
        <f t="shared" si="9"/>
        <v>-4.6576054545566379</v>
      </c>
      <c r="W68" s="62">
        <f t="shared" si="10"/>
        <v>-9.126255443640769</v>
      </c>
      <c r="X68" s="62">
        <f t="shared" si="11"/>
        <v>26.28387125283998</v>
      </c>
      <c r="Y68" s="62">
        <f t="shared" si="12"/>
        <v>-4.4874225171547666</v>
      </c>
    </row>
    <row r="69" spans="2:25" x14ac:dyDescent="0.2">
      <c r="B69" s="58">
        <v>38</v>
      </c>
      <c r="C69" s="24" t="s">
        <v>111</v>
      </c>
      <c r="D69" s="58">
        <v>4725</v>
      </c>
      <c r="E69" s="59">
        <v>20.481000000000002</v>
      </c>
      <c r="F69" s="59">
        <v>-9.9235000000000007</v>
      </c>
      <c r="G69" s="59">
        <v>26.252000000000002</v>
      </c>
      <c r="H69" s="60">
        <v>3.7476659402886345E-2</v>
      </c>
      <c r="I69" s="60">
        <v>2.5455844122714164E-2</v>
      </c>
      <c r="J69" s="59">
        <f t="shared" si="2"/>
        <v>20.481000000000002</v>
      </c>
      <c r="K69" s="60">
        <f t="shared" si="3"/>
        <v>-9.9235000000000007</v>
      </c>
      <c r="L69" s="60">
        <f t="shared" si="4"/>
        <v>26.252000000000002</v>
      </c>
      <c r="M69" s="60"/>
      <c r="N69" s="60">
        <f t="shared" si="13"/>
        <v>-9.9235000000000007</v>
      </c>
      <c r="O69" s="60">
        <f t="shared" si="14"/>
        <v>26.252000000000002</v>
      </c>
      <c r="P69" s="60"/>
      <c r="Q69" s="60">
        <f t="shared" si="5"/>
        <v>-9.444708096436143</v>
      </c>
      <c r="R69" s="60">
        <f t="shared" si="6"/>
        <v>26.145219205015948</v>
      </c>
      <c r="S69" s="60"/>
      <c r="T69" s="60">
        <f t="shared" si="7"/>
        <v>-9.2132214941439816</v>
      </c>
      <c r="U69" s="60">
        <f t="shared" si="8"/>
        <v>26.40990281246615</v>
      </c>
      <c r="V69" s="60">
        <f t="shared" si="9"/>
        <v>-4.36516978934519</v>
      </c>
      <c r="W69" s="60">
        <f t="shared" si="10"/>
        <v>-9.503541800557187</v>
      </c>
      <c r="X69" s="60">
        <f t="shared" si="11"/>
        <v>26.585346104463113</v>
      </c>
      <c r="Y69" s="60">
        <f t="shared" si="12"/>
        <v>-4.1949868519433187</v>
      </c>
    </row>
    <row r="70" spans="2:25" x14ac:dyDescent="0.2">
      <c r="B70" s="54">
        <v>39</v>
      </c>
      <c r="C70" s="55" t="s">
        <v>112</v>
      </c>
      <c r="D70" s="54">
        <v>7224</v>
      </c>
      <c r="E70" s="56">
        <v>31.620999999999999</v>
      </c>
      <c r="F70" s="56">
        <v>-9.8175000000000008</v>
      </c>
      <c r="G70" s="56">
        <v>26.825000000000003</v>
      </c>
      <c r="H70" s="62">
        <v>2.1213203435597231E-3</v>
      </c>
      <c r="I70" s="62">
        <v>2.828427124747135E-3</v>
      </c>
      <c r="J70" s="56">
        <f t="shared" si="2"/>
        <v>31.620999999999999</v>
      </c>
      <c r="K70" s="62">
        <f t="shared" si="3"/>
        <v>-9.8175000000000008</v>
      </c>
      <c r="L70" s="62">
        <f t="shared" si="4"/>
        <v>26.825000000000003</v>
      </c>
      <c r="M70" s="62"/>
      <c r="N70" s="95">
        <f t="shared" si="13"/>
        <v>-9.8175000000000008</v>
      </c>
      <c r="O70" s="95">
        <f t="shared" si="14"/>
        <v>26.825000000000003</v>
      </c>
      <c r="P70" s="62"/>
      <c r="Q70" s="95">
        <f t="shared" si="5"/>
        <v>-9.3257677747181997</v>
      </c>
      <c r="R70" s="95">
        <f t="shared" si="6"/>
        <v>26.715333237583948</v>
      </c>
      <c r="S70" s="95"/>
      <c r="T70" s="62">
        <f t="shared" si="7"/>
        <v>-9.0951490880569406</v>
      </c>
      <c r="U70" s="62">
        <f t="shared" si="8"/>
        <v>26.977870668808318</v>
      </c>
      <c r="V70" s="62">
        <f t="shared" si="9"/>
        <v>-3.8142314374597994</v>
      </c>
      <c r="W70" s="62">
        <f t="shared" si="10"/>
        <v>-9.3854693944701459</v>
      </c>
      <c r="X70" s="62">
        <f t="shared" si="11"/>
        <v>27.153313960805281</v>
      </c>
      <c r="Y70" s="62">
        <f t="shared" si="12"/>
        <v>-3.6440485000579281</v>
      </c>
    </row>
    <row r="71" spans="2:25" x14ac:dyDescent="0.2">
      <c r="B71" s="58">
        <v>40</v>
      </c>
      <c r="C71" s="24" t="s">
        <v>113</v>
      </c>
      <c r="D71" s="58">
        <v>3176</v>
      </c>
      <c r="E71" s="59">
        <v>13.672000000000001</v>
      </c>
      <c r="F71" s="59">
        <v>-9.6204999999999998</v>
      </c>
      <c r="G71" s="59">
        <v>27.260999999999999</v>
      </c>
      <c r="H71" s="60">
        <v>1.6263455967290372E-2</v>
      </c>
      <c r="I71" s="60">
        <v>7.0710678118655765E-2</v>
      </c>
      <c r="J71" s="59">
        <f t="shared" si="2"/>
        <v>13.672000000000001</v>
      </c>
      <c r="K71" s="60">
        <f t="shared" si="3"/>
        <v>-9.6204999999999998</v>
      </c>
      <c r="L71" s="60">
        <f t="shared" si="4"/>
        <v>27.260999999999999</v>
      </c>
      <c r="M71" s="60"/>
      <c r="N71" s="60">
        <f t="shared" si="13"/>
        <v>-9.6204999999999998</v>
      </c>
      <c r="O71" s="60">
        <f t="shared" si="14"/>
        <v>27.260999999999999</v>
      </c>
      <c r="P71" s="60"/>
      <c r="Q71" s="60">
        <f t="shared" si="5"/>
        <v>-9.1158274530002572</v>
      </c>
      <c r="R71" s="60">
        <f t="shared" si="6"/>
        <v>27.148447270151944</v>
      </c>
      <c r="S71" s="60"/>
      <c r="T71" s="60">
        <f t="shared" si="7"/>
        <v>-8.8867407151696725</v>
      </c>
      <c r="U71" s="60">
        <f t="shared" si="8"/>
        <v>27.409354257313069</v>
      </c>
      <c r="V71" s="60">
        <f t="shared" si="9"/>
        <v>-3.3956851157588259</v>
      </c>
      <c r="W71" s="60">
        <f t="shared" si="10"/>
        <v>-9.1770610215828761</v>
      </c>
      <c r="X71" s="60">
        <f t="shared" si="11"/>
        <v>27.584797549310032</v>
      </c>
      <c r="Y71" s="60">
        <f t="shared" si="12"/>
        <v>-3.2255021783569546</v>
      </c>
    </row>
    <row r="72" spans="2:25" x14ac:dyDescent="0.2">
      <c r="B72" s="54">
        <v>41</v>
      </c>
      <c r="C72" s="55" t="s">
        <v>114</v>
      </c>
      <c r="D72" s="54">
        <v>7733</v>
      </c>
      <c r="E72" s="56">
        <v>33.863</v>
      </c>
      <c r="F72" s="56">
        <v>-9.1305000000000014</v>
      </c>
      <c r="G72" s="56">
        <v>27.597999999999999</v>
      </c>
      <c r="H72" s="62">
        <v>2.7577164466275145E-2</v>
      </c>
      <c r="I72" s="62">
        <v>2.2627416997969541E-2</v>
      </c>
      <c r="J72" s="56">
        <f t="shared" si="2"/>
        <v>33.863</v>
      </c>
      <c r="K72" s="62">
        <f t="shared" si="3"/>
        <v>-9.1305000000000014</v>
      </c>
      <c r="L72" s="62">
        <f t="shared" si="4"/>
        <v>27.597999999999999</v>
      </c>
      <c r="M72" s="62"/>
      <c r="N72" s="95">
        <f t="shared" si="13"/>
        <v>-9.1305000000000014</v>
      </c>
      <c r="O72" s="95">
        <f t="shared" si="14"/>
        <v>27.597999999999999</v>
      </c>
      <c r="P72" s="62"/>
      <c r="Q72" s="95">
        <f t="shared" si="5"/>
        <v>-8.6128871312823172</v>
      </c>
      <c r="R72" s="95">
        <f t="shared" si="6"/>
        <v>27.48256130271994</v>
      </c>
      <c r="S72" s="95"/>
      <c r="T72" s="62">
        <f t="shared" si="7"/>
        <v>-8.387470383244306</v>
      </c>
      <c r="U72" s="62">
        <f t="shared" si="8"/>
        <v>27.742210528183488</v>
      </c>
      <c r="V72" s="62">
        <f t="shared" si="9"/>
        <v>-3.0728089472568043</v>
      </c>
      <c r="W72" s="62">
        <f t="shared" si="10"/>
        <v>-8.6777906896575097</v>
      </c>
      <c r="X72" s="62">
        <f t="shared" si="11"/>
        <v>27.917653820180451</v>
      </c>
      <c r="Y72" s="62">
        <f t="shared" si="12"/>
        <v>-2.902626009854933</v>
      </c>
    </row>
    <row r="73" spans="2:25" x14ac:dyDescent="0.2">
      <c r="B73" s="58">
        <v>42</v>
      </c>
      <c r="C73" s="24" t="s">
        <v>115</v>
      </c>
      <c r="D73" s="58">
        <v>9809</v>
      </c>
      <c r="E73" s="59">
        <v>43.497999999999998</v>
      </c>
      <c r="F73" s="59">
        <v>-9.1944999999999997</v>
      </c>
      <c r="G73" s="59">
        <v>27.012999999999998</v>
      </c>
      <c r="H73" s="60">
        <v>1.6263455967290372E-2</v>
      </c>
      <c r="I73" s="60">
        <v>2.2627416997969541E-2</v>
      </c>
      <c r="J73" s="59">
        <f t="shared" si="2"/>
        <v>43.497999999999998</v>
      </c>
      <c r="K73" s="60">
        <f t="shared" si="3"/>
        <v>-9.1944999999999997</v>
      </c>
      <c r="L73" s="60">
        <f t="shared" si="4"/>
        <v>27.012999999999998</v>
      </c>
      <c r="M73" s="60"/>
      <c r="N73" s="60">
        <f t="shared" si="13"/>
        <v>-9.1944999999999997</v>
      </c>
      <c r="O73" s="60">
        <f t="shared" si="14"/>
        <v>27.012999999999998</v>
      </c>
      <c r="P73" s="60"/>
      <c r="Q73" s="60">
        <f t="shared" si="5"/>
        <v>-8.6639468095643739</v>
      </c>
      <c r="R73" s="60">
        <f t="shared" si="6"/>
        <v>26.894675335287939</v>
      </c>
      <c r="S73" s="60"/>
      <c r="T73" s="60">
        <f t="shared" si="7"/>
        <v>-8.4381574755752755</v>
      </c>
      <c r="U73" s="60">
        <f t="shared" si="8"/>
        <v>27.156537638863458</v>
      </c>
      <c r="V73" s="60">
        <f t="shared" si="9"/>
        <v>-3.6409214782440191</v>
      </c>
      <c r="W73" s="60">
        <f t="shared" si="10"/>
        <v>-8.7284777819884809</v>
      </c>
      <c r="X73" s="60">
        <f t="shared" si="11"/>
        <v>27.331980930860421</v>
      </c>
      <c r="Y73" s="60">
        <f t="shared" si="12"/>
        <v>-3.4707385408421478</v>
      </c>
    </row>
    <row r="74" spans="2:25" x14ac:dyDescent="0.2">
      <c r="B74" s="54">
        <v>43</v>
      </c>
      <c r="C74" s="55" t="s">
        <v>116</v>
      </c>
      <c r="D74" s="54">
        <v>3465</v>
      </c>
      <c r="E74" s="56">
        <v>14.923999999999999</v>
      </c>
      <c r="F74" s="56">
        <v>-9.5165000000000006</v>
      </c>
      <c r="G74" s="56">
        <v>26.503500000000003</v>
      </c>
      <c r="H74" s="62">
        <v>7.0710678118615568E-4</v>
      </c>
      <c r="I74" s="62">
        <v>2.8991378028648707E-2</v>
      </c>
      <c r="J74" s="56">
        <f t="shared" si="2"/>
        <v>14.923999999999999</v>
      </c>
      <c r="K74" s="62">
        <f t="shared" si="3"/>
        <v>-9.5165000000000006</v>
      </c>
      <c r="L74" s="62">
        <f t="shared" si="4"/>
        <v>26.503500000000003</v>
      </c>
      <c r="M74" s="62"/>
      <c r="N74" s="95">
        <f t="shared" si="13"/>
        <v>-9.5165000000000006</v>
      </c>
      <c r="O74" s="95">
        <f t="shared" si="14"/>
        <v>26.503500000000003</v>
      </c>
      <c r="P74" s="62"/>
      <c r="Q74" s="95">
        <f t="shared" si="5"/>
        <v>-8.9730064878464315</v>
      </c>
      <c r="R74" s="95">
        <f t="shared" si="6"/>
        <v>26.382289367855943</v>
      </c>
      <c r="S74" s="95"/>
      <c r="T74" s="62">
        <f t="shared" si="7"/>
        <v>-8.744961924328873</v>
      </c>
      <c r="U74" s="62">
        <f t="shared" si="8"/>
        <v>26.646080532183756</v>
      </c>
      <c r="V74" s="62">
        <f t="shared" si="9"/>
        <v>-4.1360734378522315</v>
      </c>
      <c r="W74" s="62">
        <f t="shared" si="10"/>
        <v>-9.0352822307420766</v>
      </c>
      <c r="X74" s="62">
        <f t="shared" si="11"/>
        <v>26.821523824180719</v>
      </c>
      <c r="Y74" s="62">
        <f t="shared" si="12"/>
        <v>-3.9658905004503602</v>
      </c>
    </row>
    <row r="75" spans="2:25" x14ac:dyDescent="0.2">
      <c r="B75" s="58">
        <v>44</v>
      </c>
      <c r="C75" s="24" t="s">
        <v>117</v>
      </c>
      <c r="D75" s="58">
        <v>8431</v>
      </c>
      <c r="E75" s="59">
        <v>37.131999999999998</v>
      </c>
      <c r="F75" s="59">
        <v>-9.218</v>
      </c>
      <c r="G75" s="59">
        <v>25.685500000000001</v>
      </c>
      <c r="H75" s="60">
        <v>5.0911688245430839E-2</v>
      </c>
      <c r="I75" s="60">
        <v>6.3639610306791689E-3</v>
      </c>
      <c r="J75" s="59">
        <f t="shared" si="2"/>
        <v>37.131999999999998</v>
      </c>
      <c r="K75" s="60">
        <f t="shared" si="3"/>
        <v>-9.218</v>
      </c>
      <c r="L75" s="60">
        <f t="shared" si="4"/>
        <v>25.685500000000001</v>
      </c>
      <c r="M75" s="60"/>
      <c r="N75" s="60">
        <f t="shared" si="13"/>
        <v>-9.218</v>
      </c>
      <c r="O75" s="60">
        <f t="shared" si="14"/>
        <v>25.685500000000001</v>
      </c>
      <c r="P75" s="60"/>
      <c r="Q75" s="60">
        <f t="shared" si="5"/>
        <v>-8.6615661661284893</v>
      </c>
      <c r="R75" s="60">
        <f t="shared" si="6"/>
        <v>25.561403400423938</v>
      </c>
      <c r="S75" s="60"/>
      <c r="T75" s="60">
        <f t="shared" si="7"/>
        <v>-8.4357942038567337</v>
      </c>
      <c r="U75" s="60">
        <f t="shared" si="8"/>
        <v>25.828284763986961</v>
      </c>
      <c r="V75" s="60">
        <f t="shared" si="9"/>
        <v>-4.9293490566713283</v>
      </c>
      <c r="W75" s="60">
        <f t="shared" si="10"/>
        <v>-8.7261145102699373</v>
      </c>
      <c r="X75" s="60">
        <f t="shared" si="11"/>
        <v>26.003728055983924</v>
      </c>
      <c r="Y75" s="60">
        <f t="shared" si="12"/>
        <v>-4.759166119269457</v>
      </c>
    </row>
    <row r="76" spans="2:25" x14ac:dyDescent="0.2">
      <c r="B76" s="54">
        <v>45</v>
      </c>
      <c r="C76" s="55" t="s">
        <v>8</v>
      </c>
      <c r="D76" s="54">
        <v>4308</v>
      </c>
      <c r="E76" s="56">
        <v>18.614999999999998</v>
      </c>
      <c r="F76" s="56">
        <v>4.2264999999999997</v>
      </c>
      <c r="G76" s="56">
        <v>26.137</v>
      </c>
      <c r="H76" s="62">
        <v>3.1819805153394588E-2</v>
      </c>
      <c r="I76" s="62">
        <v>7.9195959492894652E-2</v>
      </c>
      <c r="J76" s="56">
        <f t="shared" si="2"/>
        <v>18.614999999999998</v>
      </c>
      <c r="K76" s="62">
        <f t="shared" si="3"/>
        <v>4.2264999999999997</v>
      </c>
      <c r="L76" s="62">
        <f t="shared" si="4"/>
        <v>26.137</v>
      </c>
      <c r="M76" s="62"/>
      <c r="N76" s="95">
        <f t="shared" si="13"/>
        <v>4.2264999999999997</v>
      </c>
      <c r="O76" s="95">
        <f t="shared" si="14"/>
        <v>26.137</v>
      </c>
      <c r="P76" s="62"/>
      <c r="Q76" s="95">
        <f t="shared" si="5"/>
        <v>4.7958741555894528</v>
      </c>
      <c r="R76" s="95">
        <f t="shared" si="6"/>
        <v>26.010017432991937</v>
      </c>
      <c r="S76" s="95"/>
      <c r="T76" s="62">
        <f t="shared" si="7"/>
        <v>4.9234462589869556</v>
      </c>
      <c r="U76" s="62">
        <f t="shared" si="8"/>
        <v>26.275210003232445</v>
      </c>
      <c r="V76" s="62">
        <f t="shared" si="9"/>
        <v>-4.4958240746210194</v>
      </c>
      <c r="W76" s="62">
        <f t="shared" si="10"/>
        <v>4.6331259525737511</v>
      </c>
      <c r="X76" s="62">
        <f t="shared" si="11"/>
        <v>26.450653295229408</v>
      </c>
      <c r="Y76" s="62">
        <f t="shared" si="12"/>
        <v>-4.3256411372191481</v>
      </c>
    </row>
    <row r="77" spans="2:25" x14ac:dyDescent="0.2">
      <c r="B77" s="58">
        <v>46</v>
      </c>
      <c r="C77" s="24" t="s">
        <v>8</v>
      </c>
      <c r="D77" s="58">
        <v>5465</v>
      </c>
      <c r="E77" s="59">
        <v>23.745000000000001</v>
      </c>
      <c r="F77" s="59">
        <v>4.2735000000000003</v>
      </c>
      <c r="G77" s="59">
        <v>26.016999999999999</v>
      </c>
      <c r="H77" s="60">
        <v>1.3435028842544494E-2</v>
      </c>
      <c r="I77" s="60">
        <v>1.6970562748477785E-2</v>
      </c>
      <c r="J77" s="59">
        <f t="shared" si="2"/>
        <v>23.745000000000001</v>
      </c>
      <c r="K77" s="60">
        <f t="shared" si="3"/>
        <v>4.2735000000000003</v>
      </c>
      <c r="L77" s="60">
        <f t="shared" si="4"/>
        <v>26.016999999999999</v>
      </c>
      <c r="M77" s="60"/>
      <c r="N77" s="60">
        <f t="shared" si="13"/>
        <v>4.2735000000000003</v>
      </c>
      <c r="O77" s="60">
        <f t="shared" si="14"/>
        <v>26.016999999999999</v>
      </c>
      <c r="P77" s="60"/>
      <c r="Q77" s="60">
        <f t="shared" si="5"/>
        <v>4.855814477307395</v>
      </c>
      <c r="R77" s="60">
        <f t="shared" si="6"/>
        <v>25.887131465559936</v>
      </c>
      <c r="S77" s="60"/>
      <c r="T77" s="60">
        <f t="shared" si="7"/>
        <v>4.9829491920936269</v>
      </c>
      <c r="U77" s="60">
        <f t="shared" si="8"/>
        <v>26.15278663613428</v>
      </c>
      <c r="V77" s="60">
        <f t="shared" si="9"/>
        <v>-4.6145767951283041</v>
      </c>
      <c r="W77" s="60">
        <f t="shared" si="10"/>
        <v>4.6926288856804224</v>
      </c>
      <c r="X77" s="60">
        <f t="shared" si="11"/>
        <v>26.328229928131243</v>
      </c>
      <c r="Y77" s="60">
        <f t="shared" si="12"/>
        <v>-4.4443938577264328</v>
      </c>
    </row>
    <row r="78" spans="2:25" x14ac:dyDescent="0.2">
      <c r="B78" s="54">
        <v>47</v>
      </c>
      <c r="C78" s="55" t="s">
        <v>118</v>
      </c>
      <c r="D78" s="54">
        <v>9107</v>
      </c>
      <c r="E78" s="56">
        <v>40.201000000000001</v>
      </c>
      <c r="F78" s="56">
        <v>-8.8605</v>
      </c>
      <c r="G78" s="56">
        <v>25.963999999999999</v>
      </c>
      <c r="H78" s="62">
        <v>1.4849242404918061E-2</v>
      </c>
      <c r="I78" s="62">
        <v>2.2627416997969541E-2</v>
      </c>
      <c r="J78" s="56">
        <f t="shared" si="2"/>
        <v>40.201000000000001</v>
      </c>
      <c r="K78" s="62">
        <f t="shared" si="3"/>
        <v>-8.8605</v>
      </c>
      <c r="L78" s="62">
        <f t="shared" si="4"/>
        <v>25.963999999999999</v>
      </c>
      <c r="M78" s="62"/>
      <c r="N78" s="95">
        <f t="shared" si="13"/>
        <v>-8.8605</v>
      </c>
      <c r="O78" s="95">
        <f t="shared" si="14"/>
        <v>25.963999999999999</v>
      </c>
      <c r="P78" s="62"/>
      <c r="Q78" s="95">
        <f t="shared" si="5"/>
        <v>-8.2652452009746629</v>
      </c>
      <c r="R78" s="95">
        <f t="shared" si="6"/>
        <v>25.831245498127931</v>
      </c>
      <c r="S78" s="95"/>
      <c r="T78" s="62">
        <f t="shared" si="7"/>
        <v>-8.0423652197867259</v>
      </c>
      <c r="U78" s="62">
        <f t="shared" si="8"/>
        <v>26.097111049657329</v>
      </c>
      <c r="V78" s="62">
        <f t="shared" si="9"/>
        <v>-4.6685830483191273</v>
      </c>
      <c r="W78" s="62">
        <f t="shared" si="10"/>
        <v>-8.3326855261999313</v>
      </c>
      <c r="X78" s="62">
        <f t="shared" si="11"/>
        <v>26.272554341654292</v>
      </c>
      <c r="Y78" s="62">
        <f t="shared" si="12"/>
        <v>-4.498400110917256</v>
      </c>
    </row>
    <row r="79" spans="2:25" x14ac:dyDescent="0.2">
      <c r="B79" s="58">
        <v>48</v>
      </c>
      <c r="C79" s="24" t="s">
        <v>119</v>
      </c>
      <c r="D79" s="58">
        <v>7565</v>
      </c>
      <c r="E79" s="59">
        <v>33.115000000000002</v>
      </c>
      <c r="F79" s="59">
        <v>-9.0519999999999996</v>
      </c>
      <c r="G79" s="59">
        <v>25.9055</v>
      </c>
      <c r="H79" s="60">
        <v>1.4142135623730649E-2</v>
      </c>
      <c r="I79" s="60">
        <v>4.3133513652379357E-2</v>
      </c>
      <c r="J79" s="59">
        <f t="shared" si="2"/>
        <v>33.115000000000002</v>
      </c>
      <c r="K79" s="60">
        <f t="shared" si="3"/>
        <v>-9.0519999999999996</v>
      </c>
      <c r="L79" s="60">
        <f t="shared" si="4"/>
        <v>25.9055</v>
      </c>
      <c r="M79" s="60"/>
      <c r="N79" s="60">
        <f t="shared" si="13"/>
        <v>-9.0519999999999996</v>
      </c>
      <c r="O79" s="60">
        <f t="shared" si="14"/>
        <v>25.9055</v>
      </c>
      <c r="P79" s="60"/>
      <c r="Q79" s="60">
        <f t="shared" si="5"/>
        <v>-8.4438048792567209</v>
      </c>
      <c r="R79" s="60">
        <f t="shared" si="6"/>
        <v>25.769859530695932</v>
      </c>
      <c r="S79" s="60"/>
      <c r="T79" s="60">
        <f t="shared" si="7"/>
        <v>-8.2196219359312046</v>
      </c>
      <c r="U79" s="60">
        <f t="shared" si="8"/>
        <v>26.03595616775625</v>
      </c>
      <c r="V79" s="60">
        <f t="shared" si="9"/>
        <v>-4.7279043100210005</v>
      </c>
      <c r="W79" s="60">
        <f t="shared" si="10"/>
        <v>-8.5099422423444082</v>
      </c>
      <c r="X79" s="60">
        <f t="shared" si="11"/>
        <v>26.211399459753213</v>
      </c>
      <c r="Y79" s="60">
        <f t="shared" si="12"/>
        <v>-4.5577213726191292</v>
      </c>
    </row>
    <row r="80" spans="2:25" x14ac:dyDescent="0.2">
      <c r="B80" s="54">
        <v>49</v>
      </c>
      <c r="C80" s="55" t="s">
        <v>120</v>
      </c>
      <c r="D80" s="54">
        <v>6544</v>
      </c>
      <c r="E80" s="56">
        <v>28.536999999999999</v>
      </c>
      <c r="F80" s="56">
        <v>-9.2534999999999989</v>
      </c>
      <c r="G80" s="56">
        <v>26.329000000000001</v>
      </c>
      <c r="H80" s="62">
        <v>6.3639610306779129E-3</v>
      </c>
      <c r="I80" s="62">
        <v>1.4142135623723114E-3</v>
      </c>
      <c r="J80" s="56">
        <f t="shared" si="2"/>
        <v>28.536999999999999</v>
      </c>
      <c r="K80" s="62">
        <f t="shared" si="3"/>
        <v>-9.2534999999999989</v>
      </c>
      <c r="L80" s="62">
        <f t="shared" si="4"/>
        <v>26.329000000000001</v>
      </c>
      <c r="M80" s="62"/>
      <c r="N80" s="95">
        <f t="shared" si="13"/>
        <v>-9.2534999999999989</v>
      </c>
      <c r="O80" s="95">
        <f t="shared" si="14"/>
        <v>26.329000000000001</v>
      </c>
      <c r="P80" s="62"/>
      <c r="Q80" s="95">
        <f t="shared" si="5"/>
        <v>-8.6323645575387769</v>
      </c>
      <c r="R80" s="95">
        <f t="shared" si="6"/>
        <v>26.190473563263932</v>
      </c>
      <c r="S80" s="95"/>
      <c r="T80" s="62">
        <f t="shared" si="7"/>
        <v>-8.4068056813943883</v>
      </c>
      <c r="U80" s="62">
        <f t="shared" si="8"/>
        <v>26.454986812115258</v>
      </c>
      <c r="V80" s="62">
        <f t="shared" si="9"/>
        <v>-4.3214375531178684</v>
      </c>
      <c r="W80" s="62">
        <f t="shared" si="10"/>
        <v>-8.6971259878075919</v>
      </c>
      <c r="X80" s="62">
        <f t="shared" si="11"/>
        <v>26.630430104112222</v>
      </c>
      <c r="Y80" s="62">
        <f t="shared" si="12"/>
        <v>-4.1512546157159971</v>
      </c>
    </row>
    <row r="81" spans="2:25" x14ac:dyDescent="0.2">
      <c r="B81" s="58">
        <v>50</v>
      </c>
      <c r="C81" s="24" t="s">
        <v>121</v>
      </c>
      <c r="D81" s="58">
        <v>6598</v>
      </c>
      <c r="E81" s="59">
        <v>28.806999999999999</v>
      </c>
      <c r="F81" s="59">
        <v>-9.4009999999999998</v>
      </c>
      <c r="G81" s="59">
        <v>26.8445</v>
      </c>
      <c r="H81" s="60">
        <v>1.4142135623730649E-2</v>
      </c>
      <c r="I81" s="60">
        <v>2.8991378028646198E-2</v>
      </c>
      <c r="J81" s="59">
        <f t="shared" si="2"/>
        <v>28.806999999999999</v>
      </c>
      <c r="K81" s="60">
        <f t="shared" si="3"/>
        <v>-9.4009999999999998</v>
      </c>
      <c r="L81" s="60">
        <f t="shared" si="4"/>
        <v>26.8445</v>
      </c>
      <c r="M81" s="60"/>
      <c r="N81" s="60">
        <f t="shared" si="13"/>
        <v>-9.4009999999999998</v>
      </c>
      <c r="O81" s="60">
        <f t="shared" si="14"/>
        <v>26.8445</v>
      </c>
      <c r="P81" s="60"/>
      <c r="Q81" s="60">
        <f t="shared" si="5"/>
        <v>-8.7669242358208361</v>
      </c>
      <c r="R81" s="60">
        <f t="shared" si="6"/>
        <v>26.703087595831931</v>
      </c>
      <c r="S81" s="60"/>
      <c r="T81" s="60">
        <f t="shared" si="7"/>
        <v>-8.5403834685365592</v>
      </c>
      <c r="U81" s="60">
        <f t="shared" si="8"/>
        <v>26.965671125386979</v>
      </c>
      <c r="V81" s="60">
        <f t="shared" si="9"/>
        <v>-3.8260651993025783</v>
      </c>
      <c r="W81" s="60">
        <f t="shared" si="10"/>
        <v>-8.8307037749497646</v>
      </c>
      <c r="X81" s="60">
        <f t="shared" si="11"/>
        <v>27.141114417383942</v>
      </c>
      <c r="Y81" s="60">
        <f t="shared" si="12"/>
        <v>-3.655882261900707</v>
      </c>
    </row>
    <row r="82" spans="2:25" x14ac:dyDescent="0.2">
      <c r="B82" s="54">
        <v>51</v>
      </c>
      <c r="C82" s="55" t="s">
        <v>122</v>
      </c>
      <c r="D82" s="54">
        <v>7260</v>
      </c>
      <c r="E82" s="56">
        <v>31.82</v>
      </c>
      <c r="F82" s="56">
        <v>-9.5824999999999996</v>
      </c>
      <c r="G82" s="56">
        <v>26.933500000000002</v>
      </c>
      <c r="H82" s="62">
        <v>9.1923881554250471E-3</v>
      </c>
      <c r="I82" s="62">
        <v>7.77817459305148E-3</v>
      </c>
      <c r="J82" s="56">
        <f t="shared" si="2"/>
        <v>31.82</v>
      </c>
      <c r="K82" s="62">
        <f t="shared" si="3"/>
        <v>-9.5824999999999996</v>
      </c>
      <c r="L82" s="62">
        <f t="shared" si="4"/>
        <v>26.933500000000002</v>
      </c>
      <c r="M82" s="62"/>
      <c r="N82" s="95">
        <f t="shared" si="13"/>
        <v>-9.5824999999999996</v>
      </c>
      <c r="O82" s="95">
        <f t="shared" si="14"/>
        <v>26.933500000000002</v>
      </c>
      <c r="P82" s="62"/>
      <c r="Q82" s="95">
        <f t="shared" si="5"/>
        <v>-8.9354839141028943</v>
      </c>
      <c r="R82" s="95">
        <f t="shared" si="6"/>
        <v>26.78920162839993</v>
      </c>
      <c r="S82" s="95"/>
      <c r="T82" s="62">
        <f t="shared" si="7"/>
        <v>-8.707713155362331</v>
      </c>
      <c r="U82" s="62">
        <f t="shared" si="8"/>
        <v>27.05146098440574</v>
      </c>
      <c r="V82" s="62">
        <f t="shared" si="9"/>
        <v>-3.7428475963898502</v>
      </c>
      <c r="W82" s="62">
        <f t="shared" si="10"/>
        <v>-8.9980334617755346</v>
      </c>
      <c r="X82" s="62">
        <f t="shared" si="11"/>
        <v>27.226904276402703</v>
      </c>
      <c r="Y82" s="62">
        <f t="shared" si="12"/>
        <v>-3.5726646589879789</v>
      </c>
    </row>
    <row r="83" spans="2:25" x14ac:dyDescent="0.2">
      <c r="B83" s="58">
        <v>52</v>
      </c>
      <c r="C83" s="24" t="s">
        <v>123</v>
      </c>
      <c r="D83" s="58">
        <v>10567</v>
      </c>
      <c r="E83" s="59">
        <v>47.079000000000001</v>
      </c>
      <c r="F83" s="59">
        <v>-8.8825000000000003</v>
      </c>
      <c r="G83" s="59">
        <v>27.929000000000002</v>
      </c>
      <c r="H83" s="60">
        <v>2.4748737341529263E-2</v>
      </c>
      <c r="I83" s="60">
        <v>1.2727922061355826E-2</v>
      </c>
      <c r="J83" s="59">
        <f t="shared" si="2"/>
        <v>47.079000000000001</v>
      </c>
      <c r="K83" s="60">
        <f t="shared" si="3"/>
        <v>-8.8825000000000003</v>
      </c>
      <c r="L83" s="60">
        <f t="shared" si="4"/>
        <v>27.929000000000002</v>
      </c>
      <c r="M83" s="60"/>
      <c r="N83" s="60">
        <f t="shared" si="13"/>
        <v>-8.8825000000000003</v>
      </c>
      <c r="O83" s="60">
        <f t="shared" si="14"/>
        <v>27.929000000000002</v>
      </c>
      <c r="P83" s="60"/>
      <c r="Q83" s="60">
        <f t="shared" si="5"/>
        <v>-8.2225435923849517</v>
      </c>
      <c r="R83" s="60">
        <f t="shared" si="6"/>
        <v>27.781815660967929</v>
      </c>
      <c r="S83" s="60"/>
      <c r="T83" s="60">
        <f t="shared" si="7"/>
        <v>-7.999975207744126</v>
      </c>
      <c r="U83" s="60">
        <f t="shared" si="8"/>
        <v>28.040338352874226</v>
      </c>
      <c r="V83" s="60">
        <f t="shared" si="9"/>
        <v>-2.7836199543372109</v>
      </c>
      <c r="W83" s="60">
        <f t="shared" si="10"/>
        <v>-8.2902955141573305</v>
      </c>
      <c r="X83" s="60">
        <f t="shared" si="11"/>
        <v>28.215781644871189</v>
      </c>
      <c r="Y83" s="60">
        <f t="shared" si="12"/>
        <v>-2.6134370169353396</v>
      </c>
    </row>
    <row r="84" spans="2:25" x14ac:dyDescent="0.2">
      <c r="B84" s="54">
        <v>53</v>
      </c>
      <c r="C84" s="55" t="s">
        <v>124</v>
      </c>
      <c r="D84" s="54">
        <v>10090</v>
      </c>
      <c r="E84" s="56">
        <v>44.851999999999997</v>
      </c>
      <c r="F84" s="56">
        <v>-9.0564999999999998</v>
      </c>
      <c r="G84" s="56">
        <v>26.917999999999999</v>
      </c>
      <c r="H84" s="62">
        <v>2.1920310216782129E-2</v>
      </c>
      <c r="I84" s="62">
        <v>8.4852813742388924E-3</v>
      </c>
      <c r="J84" s="56">
        <f t="shared" si="2"/>
        <v>44.851999999999997</v>
      </c>
      <c r="K84" s="62">
        <f t="shared" si="3"/>
        <v>-9.0564999999999998</v>
      </c>
      <c r="L84" s="62">
        <f t="shared" si="4"/>
        <v>26.917999999999999</v>
      </c>
      <c r="M84" s="62"/>
      <c r="N84" s="95">
        <f t="shared" si="13"/>
        <v>-9.0564999999999998</v>
      </c>
      <c r="O84" s="95">
        <f t="shared" si="14"/>
        <v>26.917999999999999</v>
      </c>
      <c r="P84" s="62"/>
      <c r="Q84" s="95">
        <f t="shared" si="5"/>
        <v>-8.3836032706670096</v>
      </c>
      <c r="R84" s="95">
        <f t="shared" si="6"/>
        <v>26.767929693535926</v>
      </c>
      <c r="S84" s="95"/>
      <c r="T84" s="62">
        <f t="shared" si="7"/>
        <v>-8.1598596225808695</v>
      </c>
      <c r="U84" s="62">
        <f t="shared" si="8"/>
        <v>27.030269127067065</v>
      </c>
      <c r="V84" s="62">
        <f t="shared" si="9"/>
        <v>-3.763404053635075</v>
      </c>
      <c r="W84" s="62">
        <f t="shared" si="10"/>
        <v>-8.4501799289940749</v>
      </c>
      <c r="X84" s="62">
        <f t="shared" si="11"/>
        <v>27.205712419064028</v>
      </c>
      <c r="Y84" s="62">
        <f t="shared" si="12"/>
        <v>-3.5932211162332037</v>
      </c>
    </row>
    <row r="85" spans="2:25" x14ac:dyDescent="0.2">
      <c r="B85" s="58">
        <v>54</v>
      </c>
      <c r="C85" s="24" t="s">
        <v>125</v>
      </c>
      <c r="D85" s="58">
        <v>7779</v>
      </c>
      <c r="E85" s="59">
        <v>34.137</v>
      </c>
      <c r="F85" s="59">
        <v>-9.7240000000000002</v>
      </c>
      <c r="G85" s="59">
        <v>26.361000000000001</v>
      </c>
      <c r="H85" s="60">
        <v>3.1112698372208432E-2</v>
      </c>
      <c r="I85" s="60">
        <v>1.1313708498983515E-2</v>
      </c>
      <c r="J85" s="59">
        <f t="shared" si="2"/>
        <v>34.137</v>
      </c>
      <c r="K85" s="60">
        <f t="shared" si="3"/>
        <v>-9.7240000000000002</v>
      </c>
      <c r="L85" s="60">
        <f t="shared" si="4"/>
        <v>26.361000000000001</v>
      </c>
      <c r="M85" s="60"/>
      <c r="N85" s="60">
        <f t="shared" si="13"/>
        <v>-9.7240000000000002</v>
      </c>
      <c r="O85" s="60">
        <f t="shared" si="14"/>
        <v>26.361000000000001</v>
      </c>
      <c r="P85" s="60"/>
      <c r="Q85" s="60">
        <f t="shared" si="5"/>
        <v>-9.0381629489490685</v>
      </c>
      <c r="R85" s="60">
        <f t="shared" si="6"/>
        <v>26.208043726103924</v>
      </c>
      <c r="S85" s="60"/>
      <c r="T85" s="60">
        <f t="shared" si="7"/>
        <v>-8.8096429342957769</v>
      </c>
      <c r="U85" s="60">
        <f t="shared" si="8"/>
        <v>26.472490832633508</v>
      </c>
      <c r="V85" s="60">
        <f t="shared" si="9"/>
        <v>-4.3044583594751167</v>
      </c>
      <c r="W85" s="60">
        <f t="shared" si="10"/>
        <v>-9.0999632407089805</v>
      </c>
      <c r="X85" s="60">
        <f t="shared" si="11"/>
        <v>26.647934124630471</v>
      </c>
      <c r="Y85" s="60">
        <f t="shared" si="12"/>
        <v>-4.1342754220732454</v>
      </c>
    </row>
    <row r="86" spans="2:25" x14ac:dyDescent="0.2">
      <c r="B86" s="54">
        <v>55</v>
      </c>
      <c r="C86" s="55" t="s">
        <v>126</v>
      </c>
      <c r="D86" s="54">
        <v>3501</v>
      </c>
      <c r="E86" s="56">
        <v>15.077</v>
      </c>
      <c r="F86" s="56">
        <v>-9.3249999999999993</v>
      </c>
      <c r="G86" s="56">
        <v>26.073999999999998</v>
      </c>
      <c r="H86" s="62">
        <v>2.8284271247458787E-3</v>
      </c>
      <c r="I86" s="62">
        <v>1.8384776310850094E-2</v>
      </c>
      <c r="J86" s="56">
        <f t="shared" si="2"/>
        <v>15.077</v>
      </c>
      <c r="K86" s="62">
        <f t="shared" si="3"/>
        <v>-9.3249999999999993</v>
      </c>
      <c r="L86" s="62">
        <f t="shared" si="4"/>
        <v>26.073999999999998</v>
      </c>
      <c r="M86" s="62"/>
      <c r="N86" s="95">
        <f t="shared" si="13"/>
        <v>-9.3249999999999993</v>
      </c>
      <c r="O86" s="95">
        <f t="shared" si="14"/>
        <v>26.073999999999998</v>
      </c>
      <c r="P86" s="62"/>
      <c r="Q86" s="95">
        <f t="shared" si="5"/>
        <v>-8.626222627231126</v>
      </c>
      <c r="R86" s="95">
        <f t="shared" si="6"/>
        <v>25.918157758671921</v>
      </c>
      <c r="S86" s="95"/>
      <c r="T86" s="62">
        <f t="shared" si="7"/>
        <v>-8.4007085691706376</v>
      </c>
      <c r="U86" s="62">
        <f t="shared" si="8"/>
        <v>26.183696131748135</v>
      </c>
      <c r="V86" s="62">
        <f t="shared" si="9"/>
        <v>-4.5845940656816451</v>
      </c>
      <c r="W86" s="62">
        <f t="shared" si="10"/>
        <v>-8.691028875583843</v>
      </c>
      <c r="X86" s="62">
        <f t="shared" si="11"/>
        <v>26.359139423745098</v>
      </c>
      <c r="Y86" s="62">
        <f t="shared" si="12"/>
        <v>-4.4144111282797738</v>
      </c>
    </row>
    <row r="87" spans="2:25" x14ac:dyDescent="0.2">
      <c r="B87" s="58">
        <v>56</v>
      </c>
      <c r="C87" s="24" t="s">
        <v>127</v>
      </c>
      <c r="D87" s="58">
        <v>9608</v>
      </c>
      <c r="E87" s="59">
        <v>42.598999999999997</v>
      </c>
      <c r="F87" s="59">
        <v>-8.3260000000000005</v>
      </c>
      <c r="G87" s="59">
        <v>25.926000000000002</v>
      </c>
      <c r="H87" s="60">
        <v>2.404163056034311E-2</v>
      </c>
      <c r="I87" s="60">
        <v>3.5355339059327882E-2</v>
      </c>
      <c r="J87" s="59">
        <f t="shared" si="2"/>
        <v>42.598999999999997</v>
      </c>
      <c r="K87" s="60">
        <f t="shared" si="3"/>
        <v>-8.3260000000000005</v>
      </c>
      <c r="L87" s="60">
        <f t="shared" si="4"/>
        <v>25.926000000000002</v>
      </c>
      <c r="M87" s="60"/>
      <c r="N87" s="60">
        <f t="shared" si="13"/>
        <v>-8.3260000000000005</v>
      </c>
      <c r="O87" s="60">
        <f t="shared" si="14"/>
        <v>25.926000000000002</v>
      </c>
      <c r="P87" s="60"/>
      <c r="Q87" s="60">
        <f t="shared" si="5"/>
        <v>-7.6142823055131847</v>
      </c>
      <c r="R87" s="60">
        <f t="shared" si="6"/>
        <v>25.767271791239924</v>
      </c>
      <c r="S87" s="60"/>
      <c r="T87" s="60">
        <f t="shared" si="7"/>
        <v>-7.3961524449231089</v>
      </c>
      <c r="U87" s="60">
        <f t="shared" si="8"/>
        <v>26.033378169763498</v>
      </c>
      <c r="V87" s="60">
        <f t="shared" si="9"/>
        <v>-4.7304050113361029</v>
      </c>
      <c r="W87" s="60">
        <f t="shared" si="10"/>
        <v>-7.6864727513363134</v>
      </c>
      <c r="X87" s="60">
        <f t="shared" si="11"/>
        <v>26.208821461760461</v>
      </c>
      <c r="Y87" s="60">
        <f t="shared" si="12"/>
        <v>-4.5602220739342316</v>
      </c>
    </row>
    <row r="88" spans="2:25" x14ac:dyDescent="0.2">
      <c r="B88" s="54">
        <v>57</v>
      </c>
      <c r="C88" s="55" t="s">
        <v>8</v>
      </c>
      <c r="D88" s="54">
        <v>5253</v>
      </c>
      <c r="E88" s="56">
        <v>22.824999999999999</v>
      </c>
      <c r="F88" s="56">
        <v>4.2430000000000003</v>
      </c>
      <c r="G88" s="56">
        <v>26.202999999999999</v>
      </c>
      <c r="H88" s="62">
        <v>4.2426406871194462E-3</v>
      </c>
      <c r="I88" s="62">
        <v>4.2426406871194462E-3</v>
      </c>
      <c r="J88" s="56">
        <f t="shared" si="2"/>
        <v>22.824999999999999</v>
      </c>
      <c r="K88" s="62">
        <f t="shared" si="3"/>
        <v>4.2430000000000003</v>
      </c>
      <c r="L88" s="62">
        <f t="shared" si="4"/>
        <v>26.202999999999999</v>
      </c>
      <c r="M88" s="62"/>
      <c r="N88" s="95">
        <f t="shared" si="13"/>
        <v>4.2430000000000003</v>
      </c>
      <c r="O88" s="95">
        <f t="shared" si="14"/>
        <v>26.202999999999999</v>
      </c>
      <c r="P88" s="62"/>
      <c r="Q88" s="95">
        <f t="shared" si="5"/>
        <v>4.9676580162047586</v>
      </c>
      <c r="R88" s="95">
        <f t="shared" si="6"/>
        <v>26.041385823807918</v>
      </c>
      <c r="S88" s="95"/>
      <c r="T88" s="62">
        <f t="shared" si="7"/>
        <v>5.0939766010678289</v>
      </c>
      <c r="U88" s="62">
        <f t="shared" si="8"/>
        <v>26.306460308734319</v>
      </c>
      <c r="V88" s="62">
        <f t="shared" si="9"/>
        <v>-4.465510753863752</v>
      </c>
      <c r="W88" s="62">
        <f t="shared" si="10"/>
        <v>4.8036562946546244</v>
      </c>
      <c r="X88" s="62">
        <f t="shared" si="11"/>
        <v>26.481903600731282</v>
      </c>
      <c r="Y88" s="62">
        <f t="shared" si="12"/>
        <v>-4.2953278164618807</v>
      </c>
    </row>
    <row r="89" spans="2:25" x14ac:dyDescent="0.2">
      <c r="B89" s="58">
        <v>58</v>
      </c>
      <c r="C89" s="24" t="s">
        <v>8</v>
      </c>
      <c r="D89" s="58">
        <v>3746</v>
      </c>
      <c r="E89" s="59">
        <v>16.187999999999999</v>
      </c>
      <c r="F89" s="59">
        <v>4.2365000000000004</v>
      </c>
      <c r="G89" s="59">
        <v>26.05</v>
      </c>
      <c r="H89" s="60">
        <v>2.0506096654409819E-2</v>
      </c>
      <c r="I89" s="60">
        <v>2.9698484809836122E-2</v>
      </c>
      <c r="J89" s="59">
        <f t="shared" si="2"/>
        <v>16.187999999999999</v>
      </c>
      <c r="K89" s="60">
        <f t="shared" si="3"/>
        <v>4.2365000000000004</v>
      </c>
      <c r="L89" s="60">
        <f t="shared" si="4"/>
        <v>26.05</v>
      </c>
      <c r="M89" s="60"/>
      <c r="N89" s="60">
        <f t="shared" si="13"/>
        <v>4.2365000000000004</v>
      </c>
      <c r="O89" s="60">
        <f t="shared" si="14"/>
        <v>26.05</v>
      </c>
      <c r="P89" s="60"/>
      <c r="Q89" s="60">
        <f t="shared" si="5"/>
        <v>4.9740983379227011</v>
      </c>
      <c r="R89" s="60">
        <f t="shared" si="6"/>
        <v>25.885499856375919</v>
      </c>
      <c r="S89" s="60"/>
      <c r="T89" s="60">
        <f t="shared" si="7"/>
        <v>5.1003699273194201</v>
      </c>
      <c r="U89" s="60">
        <f t="shared" si="8"/>
        <v>26.151161169091381</v>
      </c>
      <c r="V89" s="60">
        <f t="shared" si="9"/>
        <v>-4.6161535254373502</v>
      </c>
      <c r="W89" s="60">
        <f t="shared" si="10"/>
        <v>4.8100496209062156</v>
      </c>
      <c r="X89" s="60">
        <f t="shared" si="11"/>
        <v>26.326604461088344</v>
      </c>
      <c r="Y89" s="60">
        <f t="shared" si="12"/>
        <v>-4.4459705880354798</v>
      </c>
    </row>
    <row r="90" spans="2:25" x14ac:dyDescent="0.2">
      <c r="B90" s="54">
        <v>59</v>
      </c>
      <c r="C90" s="55" t="s">
        <v>128</v>
      </c>
      <c r="D90" s="54">
        <v>9154</v>
      </c>
      <c r="E90" s="56">
        <v>40.499000000000002</v>
      </c>
      <c r="F90" s="56">
        <v>-8.5960000000000001</v>
      </c>
      <c r="G90" s="56">
        <v>26.058</v>
      </c>
      <c r="H90" s="62">
        <v>5.6568542494917573E-3</v>
      </c>
      <c r="I90" s="62">
        <v>1.555634918610296E-2</v>
      </c>
      <c r="J90" s="56">
        <f t="shared" si="2"/>
        <v>40.499000000000002</v>
      </c>
      <c r="K90" s="62">
        <f t="shared" si="3"/>
        <v>-8.5960000000000001</v>
      </c>
      <c r="L90" s="62">
        <f t="shared" si="4"/>
        <v>26.058</v>
      </c>
      <c r="M90" s="62"/>
      <c r="N90" s="95">
        <f t="shared" si="13"/>
        <v>-8.5960000000000001</v>
      </c>
      <c r="O90" s="95">
        <f t="shared" si="14"/>
        <v>26.058</v>
      </c>
      <c r="P90" s="62"/>
      <c r="Q90" s="95">
        <f t="shared" si="5"/>
        <v>-7.8454613403593578</v>
      </c>
      <c r="R90" s="95">
        <f t="shared" si="6"/>
        <v>25.890613888943918</v>
      </c>
      <c r="S90" s="95"/>
      <c r="T90" s="62">
        <f t="shared" si="7"/>
        <v>-7.6256445506019315</v>
      </c>
      <c r="U90" s="62">
        <f t="shared" si="8"/>
        <v>26.156255950045686</v>
      </c>
      <c r="V90" s="62">
        <f t="shared" si="9"/>
        <v>-4.611211502414676</v>
      </c>
      <c r="W90" s="62">
        <f t="shared" si="10"/>
        <v>-7.915964857015136</v>
      </c>
      <c r="X90" s="62">
        <f t="shared" si="11"/>
        <v>26.331699242042649</v>
      </c>
      <c r="Y90" s="62">
        <f t="shared" si="12"/>
        <v>-4.4410285650128047</v>
      </c>
    </row>
    <row r="91" spans="2:25" x14ac:dyDescent="0.2">
      <c r="B91" s="58">
        <v>60</v>
      </c>
      <c r="C91" s="24" t="s">
        <v>129</v>
      </c>
      <c r="D91" s="58">
        <v>7972</v>
      </c>
      <c r="E91" s="59">
        <v>34.963000000000001</v>
      </c>
      <c r="F91" s="59">
        <v>-9.5410000000000004</v>
      </c>
      <c r="G91" s="59">
        <v>26.415500000000002</v>
      </c>
      <c r="H91" s="60">
        <v>1.4142135623735675E-3</v>
      </c>
      <c r="I91" s="60">
        <v>1.4849242404915548E-2</v>
      </c>
      <c r="J91" s="59">
        <f t="shared" si="2"/>
        <v>34.963000000000001</v>
      </c>
      <c r="K91" s="60">
        <f t="shared" si="3"/>
        <v>-9.5410000000000004</v>
      </c>
      <c r="L91" s="60">
        <f t="shared" si="4"/>
        <v>26.415500000000002</v>
      </c>
      <c r="M91" s="60"/>
      <c r="N91" s="60">
        <f t="shared" si="13"/>
        <v>-9.5410000000000004</v>
      </c>
      <c r="O91" s="60">
        <f t="shared" si="14"/>
        <v>26.415500000000002</v>
      </c>
      <c r="P91" s="60"/>
      <c r="Q91" s="60">
        <f t="shared" si="5"/>
        <v>-8.7775210186414157</v>
      </c>
      <c r="R91" s="60">
        <f t="shared" si="6"/>
        <v>26.245227921511916</v>
      </c>
      <c r="S91" s="60"/>
      <c r="T91" s="60">
        <f t="shared" si="7"/>
        <v>-8.550902925910945</v>
      </c>
      <c r="U91" s="60">
        <f t="shared" si="8"/>
        <v>26.509535049315136</v>
      </c>
      <c r="V91" s="60">
        <f t="shared" si="9"/>
        <v>-4.2685248476441817</v>
      </c>
      <c r="W91" s="60">
        <f t="shared" si="10"/>
        <v>-8.8412232323241504</v>
      </c>
      <c r="X91" s="60">
        <f t="shared" si="11"/>
        <v>26.6849783413121</v>
      </c>
      <c r="Y91" s="60">
        <f t="shared" si="12"/>
        <v>-4.0983419102423104</v>
      </c>
    </row>
    <row r="92" spans="2:25" x14ac:dyDescent="0.2">
      <c r="B92" s="54">
        <v>61</v>
      </c>
      <c r="C92" s="55" t="s">
        <v>130</v>
      </c>
      <c r="D92" s="54">
        <v>6257</v>
      </c>
      <c r="E92" s="56">
        <v>27.318999999999999</v>
      </c>
      <c r="F92" s="56">
        <v>-9.593</v>
      </c>
      <c r="G92" s="56">
        <v>27.306000000000001</v>
      </c>
      <c r="H92" s="62">
        <v>7.0710678118665812E-3</v>
      </c>
      <c r="I92" s="62">
        <v>1.9798989873222407E-2</v>
      </c>
      <c r="J92" s="56">
        <f t="shared" si="2"/>
        <v>27.318999999999999</v>
      </c>
      <c r="K92" s="62">
        <f t="shared" si="3"/>
        <v>-9.593</v>
      </c>
      <c r="L92" s="62">
        <f t="shared" si="4"/>
        <v>27.306000000000001</v>
      </c>
      <c r="M92" s="62"/>
      <c r="N92" s="95">
        <f t="shared" si="13"/>
        <v>-9.593</v>
      </c>
      <c r="O92" s="95">
        <f t="shared" si="14"/>
        <v>27.306000000000001</v>
      </c>
      <c r="P92" s="62"/>
      <c r="Q92" s="95">
        <f t="shared" si="5"/>
        <v>-8.8165806969234737</v>
      </c>
      <c r="R92" s="95">
        <f t="shared" si="6"/>
        <v>27.132841954079915</v>
      </c>
      <c r="S92" s="95"/>
      <c r="T92" s="62">
        <f t="shared" si="7"/>
        <v>-8.5896775830594674</v>
      </c>
      <c r="U92" s="62">
        <f t="shared" si="8"/>
        <v>27.393807686959331</v>
      </c>
      <c r="V92" s="62">
        <f t="shared" si="9"/>
        <v>-3.4107655498934624</v>
      </c>
      <c r="W92" s="62">
        <f t="shared" si="10"/>
        <v>-8.8799978894726728</v>
      </c>
      <c r="X92" s="62">
        <f t="shared" si="11"/>
        <v>27.569250978956294</v>
      </c>
      <c r="Y92" s="62">
        <f t="shared" si="12"/>
        <v>-3.2405826124915911</v>
      </c>
    </row>
    <row r="93" spans="2:25" x14ac:dyDescent="0.2">
      <c r="B93" s="58">
        <v>62</v>
      </c>
      <c r="C93" s="24" t="s">
        <v>131</v>
      </c>
      <c r="D93" s="58">
        <v>8772</v>
      </c>
      <c r="E93" s="59">
        <v>38.691000000000003</v>
      </c>
      <c r="F93" s="59">
        <v>-9.2364999999999995</v>
      </c>
      <c r="G93" s="59">
        <v>27.402000000000001</v>
      </c>
      <c r="H93" s="60">
        <v>3.3234018715768157E-2</v>
      </c>
      <c r="I93" s="60">
        <v>4.2426406871194462E-3</v>
      </c>
      <c r="J93" s="59">
        <f t="shared" si="2"/>
        <v>38.691000000000003</v>
      </c>
      <c r="K93" s="60">
        <f t="shared" si="3"/>
        <v>-9.2364999999999995</v>
      </c>
      <c r="L93" s="60">
        <f t="shared" si="4"/>
        <v>27.402000000000001</v>
      </c>
      <c r="M93" s="60"/>
      <c r="N93" s="60">
        <f t="shared" si="13"/>
        <v>-9.2364999999999995</v>
      </c>
      <c r="O93" s="60">
        <f t="shared" si="14"/>
        <v>27.402000000000001</v>
      </c>
      <c r="P93" s="60"/>
      <c r="Q93" s="60">
        <f t="shared" si="5"/>
        <v>-8.4471403752055316</v>
      </c>
      <c r="R93" s="60">
        <f t="shared" si="6"/>
        <v>27.225955986647914</v>
      </c>
      <c r="S93" s="60"/>
      <c r="T93" s="60">
        <f t="shared" si="7"/>
        <v>-8.2229330925388311</v>
      </c>
      <c r="U93" s="60">
        <f t="shared" si="8"/>
        <v>27.48657119469971</v>
      </c>
      <c r="V93" s="60">
        <f t="shared" si="9"/>
        <v>-3.3207833906939404</v>
      </c>
      <c r="W93" s="60">
        <f t="shared" si="10"/>
        <v>-8.5132533989520347</v>
      </c>
      <c r="X93" s="60">
        <f t="shared" si="11"/>
        <v>27.662014486696673</v>
      </c>
      <c r="Y93" s="60">
        <f t="shared" si="12"/>
        <v>-3.1506004532920691</v>
      </c>
    </row>
    <row r="94" spans="2:25" x14ac:dyDescent="0.2">
      <c r="B94" s="54">
        <v>63</v>
      </c>
      <c r="C94" s="55" t="s">
        <v>132</v>
      </c>
      <c r="D94" s="54">
        <v>10218</v>
      </c>
      <c r="E94" s="56">
        <v>45.398000000000003</v>
      </c>
      <c r="F94" s="56">
        <v>-8.9469999999999992</v>
      </c>
      <c r="G94" s="56">
        <v>26.997</v>
      </c>
      <c r="H94" s="62">
        <v>3.2526911934582001E-2</v>
      </c>
      <c r="I94" s="62">
        <v>1.1313708498983515E-2</v>
      </c>
      <c r="J94" s="56">
        <f t="shared" si="2"/>
        <v>45.398000000000003</v>
      </c>
      <c r="K94" s="62">
        <f t="shared" si="3"/>
        <v>-8.9469999999999992</v>
      </c>
      <c r="L94" s="62">
        <f t="shared" si="4"/>
        <v>26.997</v>
      </c>
      <c r="M94" s="62"/>
      <c r="N94" s="95">
        <f t="shared" si="13"/>
        <v>-8.9469999999999992</v>
      </c>
      <c r="O94" s="95">
        <f t="shared" si="14"/>
        <v>26.997</v>
      </c>
      <c r="P94" s="62"/>
      <c r="Q94" s="95">
        <f t="shared" si="5"/>
        <v>-8.144700053487588</v>
      </c>
      <c r="R94" s="95">
        <f t="shared" si="6"/>
        <v>26.818070019215909</v>
      </c>
      <c r="S94" s="95"/>
      <c r="T94" s="62">
        <f t="shared" si="7"/>
        <v>-7.922699698453525</v>
      </c>
      <c r="U94" s="62">
        <f t="shared" si="8"/>
        <v>27.080220701078463</v>
      </c>
      <c r="V94" s="62">
        <f t="shared" si="9"/>
        <v>-3.7149501885921534</v>
      </c>
      <c r="W94" s="62">
        <f t="shared" si="10"/>
        <v>-8.2130200048667295</v>
      </c>
      <c r="X94" s="62">
        <f t="shared" si="11"/>
        <v>27.255663993075427</v>
      </c>
      <c r="Y94" s="62">
        <f t="shared" si="12"/>
        <v>-3.5447672511902821</v>
      </c>
    </row>
    <row r="95" spans="2:25" x14ac:dyDescent="0.2">
      <c r="B95" s="58">
        <v>64</v>
      </c>
      <c r="C95" s="24" t="s">
        <v>133</v>
      </c>
      <c r="D95" s="58">
        <v>9913</v>
      </c>
      <c r="E95" s="59">
        <v>44.042999999999999</v>
      </c>
      <c r="F95" s="59">
        <v>-8.2940000000000005</v>
      </c>
      <c r="G95" s="59">
        <v>26.271000000000001</v>
      </c>
      <c r="H95" s="60">
        <v>1.6970562748476529E-2</v>
      </c>
      <c r="I95" s="60">
        <v>2.1213203435597228E-2</v>
      </c>
      <c r="J95" s="59">
        <f t="shared" si="2"/>
        <v>44.042999999999999</v>
      </c>
      <c r="K95" s="60">
        <f t="shared" si="3"/>
        <v>-8.2940000000000005</v>
      </c>
      <c r="L95" s="60">
        <f t="shared" si="4"/>
        <v>26.271000000000001</v>
      </c>
      <c r="M95" s="60"/>
      <c r="N95" s="60">
        <f t="shared" si="13"/>
        <v>-8.2940000000000005</v>
      </c>
      <c r="O95" s="60">
        <f t="shared" si="14"/>
        <v>26.271000000000001</v>
      </c>
      <c r="P95" s="60"/>
      <c r="Q95" s="60">
        <f t="shared" si="5"/>
        <v>-7.4787597317696477</v>
      </c>
      <c r="R95" s="60">
        <f t="shared" si="6"/>
        <v>26.08918405178391</v>
      </c>
      <c r="S95" s="60"/>
      <c r="T95" s="60">
        <f t="shared" si="7"/>
        <v>-7.2616187886332435</v>
      </c>
      <c r="U95" s="60">
        <f t="shared" si="8"/>
        <v>26.354078601794384</v>
      </c>
      <c r="V95" s="60">
        <f t="shared" si="9"/>
        <v>-4.4193202104990892</v>
      </c>
      <c r="W95" s="60">
        <f t="shared" si="10"/>
        <v>-7.551939095046448</v>
      </c>
      <c r="X95" s="60">
        <f t="shared" si="11"/>
        <v>26.529521893791348</v>
      </c>
      <c r="Y95" s="60">
        <f t="shared" si="12"/>
        <v>-4.2491372730972179</v>
      </c>
    </row>
    <row r="96" spans="2:25" x14ac:dyDescent="0.2">
      <c r="B96" s="54">
        <v>65</v>
      </c>
      <c r="C96" s="55" t="s">
        <v>134</v>
      </c>
      <c r="D96" s="54">
        <v>9690</v>
      </c>
      <c r="E96" s="56">
        <v>42.97</v>
      </c>
      <c r="F96" s="56">
        <v>-7.9979999999999993</v>
      </c>
      <c r="G96" s="56">
        <v>26.085000000000001</v>
      </c>
      <c r="H96" s="62">
        <v>1.4142135623730021E-2</v>
      </c>
      <c r="I96" s="62">
        <v>9.8994949366112035E-3</v>
      </c>
      <c r="J96" s="56">
        <f t="shared" si="2"/>
        <v>42.97</v>
      </c>
      <c r="K96" s="62">
        <f t="shared" si="3"/>
        <v>-7.9979999999999993</v>
      </c>
      <c r="L96" s="62">
        <f t="shared" si="4"/>
        <v>26.085000000000001</v>
      </c>
      <c r="M96" s="62"/>
      <c r="N96" s="95">
        <f t="shared" ref="N96:N127" si="15">IF(D96&lt;&gt;"",IF(OR($E$11="Yes (Manual)",$E$11="Yes (Auto)"),K96-J96*$I$26,K96),"")</f>
        <v>-7.9979999999999993</v>
      </c>
      <c r="O96" s="95">
        <f t="shared" ref="O96:O127" si="16">IF(D96&lt;&gt;"",IF(OR($E$11="Yes (Manual)",$E$11="Yes (Auto)"),L96-J96*$I$27,L96),"")</f>
        <v>26.085000000000001</v>
      </c>
      <c r="P96" s="62"/>
      <c r="Q96" s="95">
        <f t="shared" si="5"/>
        <v>-7.1698194100517041</v>
      </c>
      <c r="R96" s="95">
        <f t="shared" si="6"/>
        <v>25.90029808435191</v>
      </c>
      <c r="S96" s="95"/>
      <c r="T96" s="62">
        <f t="shared" si="7"/>
        <v>-6.9549328254907792</v>
      </c>
      <c r="U96" s="62">
        <f t="shared" si="8"/>
        <v>26.165903689606665</v>
      </c>
      <c r="V96" s="62">
        <f t="shared" si="9"/>
        <v>-4.6018530331390082</v>
      </c>
      <c r="W96" s="62">
        <f t="shared" si="10"/>
        <v>-7.2452531319039837</v>
      </c>
      <c r="X96" s="62">
        <f t="shared" si="11"/>
        <v>26.341346981603628</v>
      </c>
      <c r="Y96" s="62">
        <f t="shared" si="12"/>
        <v>-4.4316700957371369</v>
      </c>
    </row>
    <row r="97" spans="2:25" x14ac:dyDescent="0.2">
      <c r="B97" s="58">
        <v>66</v>
      </c>
      <c r="C97" s="24" t="s">
        <v>135</v>
      </c>
      <c r="D97" s="58">
        <v>7522</v>
      </c>
      <c r="E97" s="59">
        <v>33.012</v>
      </c>
      <c r="F97" s="59">
        <v>-8.0884999999999998</v>
      </c>
      <c r="G97" s="59">
        <v>26.255499999999998</v>
      </c>
      <c r="H97" s="60">
        <v>9.1923881554250471E-3</v>
      </c>
      <c r="I97" s="60">
        <v>2.4748737341529263E-2</v>
      </c>
      <c r="J97" s="59">
        <f t="shared" ref="J97:J127" si="17">IF(D97&lt;&gt;"",IF(OR($E$10="Yes (Manual)",$E$10="Yes (Auto)"),E97-AVERAGE(E$134:E$137),E97),"")</f>
        <v>33.012</v>
      </c>
      <c r="K97" s="60">
        <f t="shared" ref="K97:K127" si="18">IF(D97&lt;&gt;"",IF(OR($E$10="Yes (Manual)",$E$10="Yes (Auto)"),(F97*E97-AVERAGE(F$134:F$137)*AVERAGE(E$134:E$137))/AVERAGE(E$134:E$137),F97),"")</f>
        <v>-8.0884999999999998</v>
      </c>
      <c r="L97" s="60">
        <f t="shared" ref="L97:L127" si="19">IF(D97&lt;&gt;"",IF(OR($E$10="Yes (Manual)",$E$10="Yes (Auto)"),(G97*E97-AVERAGE(G$134:G$137)*AVERAGE(E$134:E$137))/AVERAGE(E$134:E$137),G97),"")</f>
        <v>26.255499999999998</v>
      </c>
      <c r="M97" s="60"/>
      <c r="N97" s="60">
        <f t="shared" si="15"/>
        <v>-8.0884999999999998</v>
      </c>
      <c r="O97" s="60">
        <f t="shared" si="16"/>
        <v>26.255499999999998</v>
      </c>
      <c r="P97" s="60"/>
      <c r="Q97" s="60">
        <f t="shared" ref="Q97:Q127" si="20">IF(D97&lt;&gt;"",IF(OR($E$12="Yes (Manual)",$E$12="Yes (Auto)"),N97-(B97-$B$32)*$J$26,N97),"")</f>
        <v>-7.2473790883337621</v>
      </c>
      <c r="R97" s="60">
        <f t="shared" ref="R97:R127" si="21">IF(D97&lt;&gt;"",IF(OR($E$12="Yes (Manual)",$E$12="Yes (Auto)"),O97-(B97-$B$32)*$J$27,O97),"")</f>
        <v>26.067912116919906</v>
      </c>
      <c r="S97" s="60"/>
      <c r="T97" s="60">
        <f t="shared" ref="T97:T127" si="22">IF(D97&lt;&gt;"",Q97*$E$26+$F$26,"")</f>
        <v>-7.0319265455163222</v>
      </c>
      <c r="U97" s="60">
        <f t="shared" ref="U97:U127" si="23">IF(D97&lt;&gt;"",R97*$E$27+$F$27,"")</f>
        <v>26.33288674445571</v>
      </c>
      <c r="V97" s="60">
        <f t="shared" ref="V97:V127" si="24">IF(D97&lt;&gt;"",(U97-30.91)/1.03091,"")</f>
        <v>-4.439876667744314</v>
      </c>
      <c r="W97" s="60">
        <f t="shared" ref="W97:W127" si="25">IF(G97&lt;&gt;"",T97+$G$26,"")</f>
        <v>-7.3222468519295267</v>
      </c>
      <c r="X97" s="60">
        <f t="shared" ref="X97:X127" si="26">IF(G97&lt;&gt;"",U97+$G$27,"")</f>
        <v>26.508330036452673</v>
      </c>
      <c r="Y97" s="60">
        <f t="shared" ref="Y97:Y127" si="27">IF(G97&lt;&gt;"",(X97-30.91)/1.03091,"")</f>
        <v>-4.2696937303424427</v>
      </c>
    </row>
    <row r="98" spans="2:25" x14ac:dyDescent="0.2">
      <c r="B98" s="54">
        <v>67</v>
      </c>
      <c r="C98" s="55" t="s">
        <v>136</v>
      </c>
      <c r="D98" s="54">
        <v>6528</v>
      </c>
      <c r="E98" s="56">
        <v>28.491</v>
      </c>
      <c r="F98" s="56">
        <v>-8.8629999999999995</v>
      </c>
      <c r="G98" s="56">
        <v>26.390999999999998</v>
      </c>
      <c r="H98" s="62">
        <v>0</v>
      </c>
      <c r="I98" s="62">
        <v>1.1313708498986027E-2</v>
      </c>
      <c r="J98" s="56">
        <f t="shared" si="17"/>
        <v>28.491</v>
      </c>
      <c r="K98" s="62">
        <f t="shared" si="18"/>
        <v>-8.8629999999999995</v>
      </c>
      <c r="L98" s="62">
        <f t="shared" si="19"/>
        <v>26.390999999999998</v>
      </c>
      <c r="M98" s="62"/>
      <c r="N98" s="95">
        <f t="shared" si="15"/>
        <v>-8.8629999999999995</v>
      </c>
      <c r="O98" s="95">
        <f t="shared" si="16"/>
        <v>26.390999999999998</v>
      </c>
      <c r="P98" s="62"/>
      <c r="Q98" s="95">
        <f t="shared" si="20"/>
        <v>-8.0089387666158203</v>
      </c>
      <c r="R98" s="95">
        <f t="shared" si="21"/>
        <v>26.200526149487903</v>
      </c>
      <c r="S98" s="95"/>
      <c r="T98" s="62">
        <f t="shared" si="22"/>
        <v>-7.7879290709413898</v>
      </c>
      <c r="U98" s="62">
        <f t="shared" si="23"/>
        <v>26.465001555696652</v>
      </c>
      <c r="V98" s="62">
        <f t="shared" si="24"/>
        <v>-4.3117230837835967</v>
      </c>
      <c r="W98" s="62">
        <f t="shared" si="25"/>
        <v>-8.0782493773545951</v>
      </c>
      <c r="X98" s="62">
        <f t="shared" si="26"/>
        <v>26.640444847693615</v>
      </c>
      <c r="Y98" s="62">
        <f t="shared" si="27"/>
        <v>-4.1415401463817254</v>
      </c>
    </row>
    <row r="99" spans="2:25" x14ac:dyDescent="0.2">
      <c r="B99" s="58">
        <v>68</v>
      </c>
      <c r="C99" s="24" t="s">
        <v>137</v>
      </c>
      <c r="D99" s="58">
        <v>8209</v>
      </c>
      <c r="E99" s="59">
        <v>36.140999999999998</v>
      </c>
      <c r="F99" s="59">
        <v>-9.1720000000000006</v>
      </c>
      <c r="G99" s="59">
        <v>27.251000000000001</v>
      </c>
      <c r="H99" s="60">
        <v>2.6870057685088988E-2</v>
      </c>
      <c r="I99" s="60">
        <v>2.8284271247461298E-2</v>
      </c>
      <c r="J99" s="59">
        <f t="shared" si="17"/>
        <v>36.140999999999998</v>
      </c>
      <c r="K99" s="60">
        <f t="shared" si="18"/>
        <v>-9.1720000000000006</v>
      </c>
      <c r="L99" s="60">
        <f t="shared" si="19"/>
        <v>27.251000000000001</v>
      </c>
      <c r="M99" s="60"/>
      <c r="N99" s="60">
        <f t="shared" si="15"/>
        <v>-9.1720000000000006</v>
      </c>
      <c r="O99" s="60">
        <f t="shared" si="16"/>
        <v>27.251000000000001</v>
      </c>
      <c r="P99" s="60"/>
      <c r="Q99" s="60">
        <f t="shared" si="20"/>
        <v>-8.3049984448978798</v>
      </c>
      <c r="R99" s="60">
        <f t="shared" si="21"/>
        <v>27.057640182055906</v>
      </c>
      <c r="S99" s="60"/>
      <c r="T99" s="60">
        <f t="shared" si="22"/>
        <v>-8.0818283815806726</v>
      </c>
      <c r="U99" s="60">
        <f t="shared" si="23"/>
        <v>27.318889009625224</v>
      </c>
      <c r="V99" s="60">
        <f t="shared" si="24"/>
        <v>-3.4834379241396207</v>
      </c>
      <c r="W99" s="60">
        <f t="shared" si="25"/>
        <v>-8.372148687993878</v>
      </c>
      <c r="X99" s="60">
        <f t="shared" si="26"/>
        <v>27.494332301622187</v>
      </c>
      <c r="Y99" s="60">
        <f t="shared" si="27"/>
        <v>-3.3132549867377494</v>
      </c>
    </row>
    <row r="100" spans="2:25" x14ac:dyDescent="0.2">
      <c r="B100" s="54">
        <v>69</v>
      </c>
      <c r="C100" s="55" t="s">
        <v>8</v>
      </c>
      <c r="D100" s="54">
        <v>5550</v>
      </c>
      <c r="E100" s="56">
        <v>24.09</v>
      </c>
      <c r="F100" s="56">
        <v>4.1724999999999994</v>
      </c>
      <c r="G100" s="56">
        <v>25.895000000000003</v>
      </c>
      <c r="H100" s="62">
        <v>4.9497474683062297E-3</v>
      </c>
      <c r="I100" s="62">
        <v>9.8994949366112035E-3</v>
      </c>
      <c r="J100" s="56">
        <f t="shared" si="17"/>
        <v>24.09</v>
      </c>
      <c r="K100" s="62">
        <f t="shared" si="18"/>
        <v>4.1724999999999994</v>
      </c>
      <c r="L100" s="62">
        <f t="shared" si="19"/>
        <v>25.895000000000003</v>
      </c>
      <c r="M100" s="62"/>
      <c r="N100" s="95">
        <f t="shared" si="15"/>
        <v>4.1724999999999994</v>
      </c>
      <c r="O100" s="95">
        <f t="shared" si="16"/>
        <v>25.895000000000003</v>
      </c>
      <c r="P100" s="62"/>
      <c r="Q100" s="95">
        <f t="shared" si="20"/>
        <v>5.0524418768200627</v>
      </c>
      <c r="R100" s="95">
        <f t="shared" si="21"/>
        <v>25.698754214623907</v>
      </c>
      <c r="S100" s="95"/>
      <c r="T100" s="62">
        <f t="shared" si="22"/>
        <v>5.178141788075953</v>
      </c>
      <c r="U100" s="62">
        <f t="shared" si="23"/>
        <v>25.96511852539539</v>
      </c>
      <c r="V100" s="62">
        <f t="shared" si="24"/>
        <v>-4.7966180118580768</v>
      </c>
      <c r="W100" s="62">
        <f t="shared" si="25"/>
        <v>4.8878214816627485</v>
      </c>
      <c r="X100" s="62">
        <f t="shared" si="26"/>
        <v>26.140561817392353</v>
      </c>
      <c r="Y100" s="62">
        <f t="shared" si="27"/>
        <v>-4.6264350744562064</v>
      </c>
    </row>
    <row r="101" spans="2:25" x14ac:dyDescent="0.2">
      <c r="B101" s="58">
        <v>70</v>
      </c>
      <c r="C101" s="24" t="s">
        <v>8</v>
      </c>
      <c r="D101" s="58">
        <v>5042</v>
      </c>
      <c r="E101" s="59">
        <v>21.884</v>
      </c>
      <c r="F101" s="59">
        <v>4.2669999999999995</v>
      </c>
      <c r="G101" s="59">
        <v>25.994</v>
      </c>
      <c r="H101" s="60">
        <v>5.6568542494923853E-3</v>
      </c>
      <c r="I101" s="60">
        <v>4.2426406871194462E-3</v>
      </c>
      <c r="J101" s="59">
        <f t="shared" si="17"/>
        <v>21.884</v>
      </c>
      <c r="K101" s="60">
        <f t="shared" si="18"/>
        <v>4.2669999999999995</v>
      </c>
      <c r="L101" s="60">
        <f t="shared" si="19"/>
        <v>25.994</v>
      </c>
      <c r="M101" s="60"/>
      <c r="N101" s="60">
        <f t="shared" si="15"/>
        <v>4.2669999999999995</v>
      </c>
      <c r="O101" s="60">
        <f t="shared" si="16"/>
        <v>25.994</v>
      </c>
      <c r="P101" s="60"/>
      <c r="Q101" s="60">
        <f t="shared" si="20"/>
        <v>5.1598821985380052</v>
      </c>
      <c r="R101" s="60">
        <f t="shared" si="21"/>
        <v>25.7948682471919</v>
      </c>
      <c r="S101" s="60"/>
      <c r="T101" s="60">
        <f t="shared" si="22"/>
        <v>5.2847981104464807</v>
      </c>
      <c r="U101" s="60">
        <f t="shared" si="23"/>
        <v>26.060870739730746</v>
      </c>
      <c r="V101" s="60">
        <f t="shared" si="24"/>
        <v>-4.703736757107075</v>
      </c>
      <c r="W101" s="60">
        <f t="shared" si="25"/>
        <v>4.9944778040332762</v>
      </c>
      <c r="X101" s="60">
        <f t="shared" si="26"/>
        <v>26.236314031727709</v>
      </c>
      <c r="Y101" s="60">
        <f t="shared" si="27"/>
        <v>-4.5335538197052037</v>
      </c>
    </row>
    <row r="102" spans="2:25" x14ac:dyDescent="0.2">
      <c r="B102" s="54">
        <v>71</v>
      </c>
      <c r="C102" s="55" t="s">
        <v>138</v>
      </c>
      <c r="D102" s="54">
        <v>8253</v>
      </c>
      <c r="E102" s="56">
        <v>36.320999999999998</v>
      </c>
      <c r="F102" s="56">
        <v>-9.3740000000000006</v>
      </c>
      <c r="G102" s="56">
        <v>27.790999999999997</v>
      </c>
      <c r="H102" s="62">
        <v>4.2426406871194462E-3</v>
      </c>
      <c r="I102" s="62">
        <v>3.1112698372208432E-2</v>
      </c>
      <c r="J102" s="56">
        <f t="shared" si="17"/>
        <v>36.320999999999998</v>
      </c>
      <c r="K102" s="62">
        <f t="shared" si="18"/>
        <v>-9.3740000000000006</v>
      </c>
      <c r="L102" s="62">
        <f t="shared" si="19"/>
        <v>27.790999999999997</v>
      </c>
      <c r="M102" s="62"/>
      <c r="N102" s="95">
        <f t="shared" si="15"/>
        <v>-9.3740000000000006</v>
      </c>
      <c r="O102" s="95">
        <f t="shared" si="16"/>
        <v>27.790999999999997</v>
      </c>
      <c r="P102" s="62"/>
      <c r="Q102" s="95">
        <f t="shared" si="20"/>
        <v>-8.4681774797440532</v>
      </c>
      <c r="R102" s="95">
        <f t="shared" si="21"/>
        <v>27.588982279759897</v>
      </c>
      <c r="S102" s="95"/>
      <c r="T102" s="62">
        <f t="shared" si="22"/>
        <v>-8.2438166878922914</v>
      </c>
      <c r="U102" s="62">
        <f t="shared" si="23"/>
        <v>27.848230886824659</v>
      </c>
      <c r="V102" s="62">
        <f t="shared" si="24"/>
        <v>-2.9699674202164505</v>
      </c>
      <c r="W102" s="62">
        <f t="shared" si="25"/>
        <v>-8.534136994305495</v>
      </c>
      <c r="X102" s="62">
        <f t="shared" si="26"/>
        <v>28.023674178821622</v>
      </c>
      <c r="Y102" s="62">
        <f t="shared" si="27"/>
        <v>-2.7997844828145793</v>
      </c>
    </row>
    <row r="103" spans="2:25" x14ac:dyDescent="0.2">
      <c r="B103" s="58">
        <v>72</v>
      </c>
      <c r="C103" s="24" t="s">
        <v>139</v>
      </c>
      <c r="D103" s="58">
        <v>5518</v>
      </c>
      <c r="E103" s="59">
        <v>24.024999999999999</v>
      </c>
      <c r="F103" s="59">
        <v>-9.1954999999999991</v>
      </c>
      <c r="G103" s="59">
        <v>27.0685</v>
      </c>
      <c r="H103" s="60">
        <v>2.6162950903902832E-2</v>
      </c>
      <c r="I103" s="60">
        <v>7.8488852711704721E-2</v>
      </c>
      <c r="J103" s="59">
        <f t="shared" si="17"/>
        <v>24.024999999999999</v>
      </c>
      <c r="K103" s="60">
        <f t="shared" si="18"/>
        <v>-9.1954999999999991</v>
      </c>
      <c r="L103" s="60">
        <f t="shared" si="19"/>
        <v>27.0685</v>
      </c>
      <c r="M103" s="60"/>
      <c r="N103" s="60">
        <f t="shared" si="15"/>
        <v>-9.1954999999999991</v>
      </c>
      <c r="O103" s="60">
        <f t="shared" si="16"/>
        <v>27.0685</v>
      </c>
      <c r="P103" s="60"/>
      <c r="Q103" s="60">
        <f t="shared" si="20"/>
        <v>-8.2767371580261084</v>
      </c>
      <c r="R103" s="60">
        <f t="shared" si="21"/>
        <v>26.8635963123279</v>
      </c>
      <c r="S103" s="60"/>
      <c r="T103" s="60">
        <f t="shared" si="22"/>
        <v>-8.0537733192446268</v>
      </c>
      <c r="U103" s="60">
        <f t="shared" si="23"/>
        <v>27.125575611901393</v>
      </c>
      <c r="V103" s="60">
        <f t="shared" si="24"/>
        <v>-3.6709551639799858</v>
      </c>
      <c r="W103" s="60">
        <f t="shared" si="25"/>
        <v>-8.3440936256578304</v>
      </c>
      <c r="X103" s="60">
        <f t="shared" si="26"/>
        <v>27.301018903898356</v>
      </c>
      <c r="Y103" s="60">
        <f t="shared" si="27"/>
        <v>-3.5007722265781145</v>
      </c>
    </row>
    <row r="104" spans="2:25" x14ac:dyDescent="0.2">
      <c r="B104" s="54">
        <v>73</v>
      </c>
      <c r="C104" s="55" t="s">
        <v>140</v>
      </c>
      <c r="D104" s="54">
        <v>3447</v>
      </c>
      <c r="E104" s="56">
        <v>14.863</v>
      </c>
      <c r="F104" s="56">
        <v>-9.0824999999999996</v>
      </c>
      <c r="G104" s="56">
        <v>26.601500000000001</v>
      </c>
      <c r="H104" s="62">
        <v>2.4748737341529263E-2</v>
      </c>
      <c r="I104" s="62">
        <v>5.1618795026618251E-2</v>
      </c>
      <c r="J104" s="56">
        <f t="shared" si="17"/>
        <v>14.863</v>
      </c>
      <c r="K104" s="62">
        <f t="shared" si="18"/>
        <v>-9.0824999999999996</v>
      </c>
      <c r="L104" s="62">
        <f t="shared" si="19"/>
        <v>26.601500000000001</v>
      </c>
      <c r="M104" s="62"/>
      <c r="N104" s="95">
        <f t="shared" si="15"/>
        <v>-9.0824999999999996</v>
      </c>
      <c r="O104" s="95">
        <f t="shared" si="16"/>
        <v>26.601500000000001</v>
      </c>
      <c r="P104" s="62"/>
      <c r="Q104" s="95">
        <f t="shared" si="20"/>
        <v>-8.1507968363081673</v>
      </c>
      <c r="R104" s="95">
        <f t="shared" si="21"/>
        <v>26.393710344895897</v>
      </c>
      <c r="S104" s="95"/>
      <c r="T104" s="62">
        <f t="shared" si="22"/>
        <v>-7.9287519926344929</v>
      </c>
      <c r="U104" s="62">
        <f t="shared" si="23"/>
        <v>26.657458515317231</v>
      </c>
      <c r="V104" s="62">
        <f t="shared" si="24"/>
        <v>-4.1250366032755226</v>
      </c>
      <c r="W104" s="62">
        <f t="shared" si="25"/>
        <v>-8.2190722990476974</v>
      </c>
      <c r="X104" s="62">
        <f t="shared" si="26"/>
        <v>26.832901807314194</v>
      </c>
      <c r="Y104" s="62">
        <f t="shared" si="27"/>
        <v>-3.9548536658736517</v>
      </c>
    </row>
    <row r="105" spans="2:25" x14ac:dyDescent="0.2">
      <c r="B105" s="58">
        <v>74</v>
      </c>
      <c r="C105" s="24" t="s">
        <v>141</v>
      </c>
      <c r="D105" s="58">
        <v>9191</v>
      </c>
      <c r="E105" s="59">
        <v>40.673999999999999</v>
      </c>
      <c r="F105" s="59">
        <v>-7.7635000000000005</v>
      </c>
      <c r="G105" s="59">
        <v>26.607500000000002</v>
      </c>
      <c r="H105" s="60">
        <v>7.778174593052108E-3</v>
      </c>
      <c r="I105" s="60">
        <v>1.343502884254575E-2</v>
      </c>
      <c r="J105" s="59">
        <f t="shared" si="17"/>
        <v>40.673999999999999</v>
      </c>
      <c r="K105" s="60">
        <f t="shared" si="18"/>
        <v>-7.7635000000000005</v>
      </c>
      <c r="L105" s="60">
        <f t="shared" si="19"/>
        <v>26.607500000000002</v>
      </c>
      <c r="M105" s="60"/>
      <c r="N105" s="60">
        <f t="shared" si="15"/>
        <v>-7.7635000000000005</v>
      </c>
      <c r="O105" s="60">
        <f t="shared" si="16"/>
        <v>26.607500000000002</v>
      </c>
      <c r="P105" s="60"/>
      <c r="Q105" s="60">
        <f t="shared" si="20"/>
        <v>-6.8188565145902267</v>
      </c>
      <c r="R105" s="60">
        <f t="shared" si="21"/>
        <v>26.396824377463897</v>
      </c>
      <c r="S105" s="60"/>
      <c r="T105" s="60">
        <f t="shared" si="22"/>
        <v>-6.6065309301883586</v>
      </c>
      <c r="U105" s="60">
        <f t="shared" si="23"/>
        <v>26.660560825208218</v>
      </c>
      <c r="V105" s="60">
        <f t="shared" si="24"/>
        <v>-4.1220273106205019</v>
      </c>
      <c r="W105" s="60">
        <f t="shared" si="25"/>
        <v>-6.8968512366015631</v>
      </c>
      <c r="X105" s="60">
        <f t="shared" si="26"/>
        <v>26.836004117205182</v>
      </c>
      <c r="Y105" s="60">
        <f t="shared" si="27"/>
        <v>-3.9518443732186306</v>
      </c>
    </row>
    <row r="106" spans="2:25" x14ac:dyDescent="0.2">
      <c r="B106" s="54">
        <v>75</v>
      </c>
      <c r="C106" s="55" t="s">
        <v>142</v>
      </c>
      <c r="D106" s="54">
        <v>12513</v>
      </c>
      <c r="E106" s="56">
        <v>56.418999999999997</v>
      </c>
      <c r="F106" s="56">
        <v>-8.0500000000000007</v>
      </c>
      <c r="G106" s="56">
        <v>25.728999999999999</v>
      </c>
      <c r="H106" s="62">
        <v>9.8994949366124595E-3</v>
      </c>
      <c r="I106" s="62">
        <v>9.8994949366112035E-3</v>
      </c>
      <c r="J106" s="56">
        <f t="shared" si="17"/>
        <v>56.418999999999997</v>
      </c>
      <c r="K106" s="62">
        <f t="shared" si="18"/>
        <v>-8.0500000000000007</v>
      </c>
      <c r="L106" s="62">
        <f t="shared" si="19"/>
        <v>25.728999999999999</v>
      </c>
      <c r="M106" s="62"/>
      <c r="N106" s="95">
        <f t="shared" si="15"/>
        <v>-8.0500000000000007</v>
      </c>
      <c r="O106" s="95">
        <f t="shared" si="16"/>
        <v>25.728999999999999</v>
      </c>
      <c r="P106" s="62"/>
      <c r="Q106" s="95">
        <f t="shared" si="20"/>
        <v>-7.0924161928722844</v>
      </c>
      <c r="R106" s="95">
        <f t="shared" si="21"/>
        <v>25.515438410031894</v>
      </c>
      <c r="S106" s="95"/>
      <c r="T106" s="62">
        <f t="shared" si="22"/>
        <v>-6.8780944248605485</v>
      </c>
      <c r="U106" s="62">
        <f t="shared" si="23"/>
        <v>25.782492807345999</v>
      </c>
      <c r="V106" s="62">
        <f t="shared" si="24"/>
        <v>-4.9737680230611794</v>
      </c>
      <c r="W106" s="62">
        <f t="shared" si="25"/>
        <v>-7.1684147312737529</v>
      </c>
      <c r="X106" s="62">
        <f t="shared" si="26"/>
        <v>25.957936099342962</v>
      </c>
      <c r="Y106" s="62">
        <f t="shared" si="27"/>
        <v>-4.8035850856593081</v>
      </c>
    </row>
    <row r="107" spans="2:25" x14ac:dyDescent="0.2">
      <c r="B107" s="58">
        <v>76</v>
      </c>
      <c r="C107" s="24" t="s">
        <v>143</v>
      </c>
      <c r="D107" s="58">
        <v>9097</v>
      </c>
      <c r="E107" s="59">
        <v>40.222999999999999</v>
      </c>
      <c r="F107" s="59">
        <v>-8.3010000000000002</v>
      </c>
      <c r="G107" s="59">
        <v>26.161999999999999</v>
      </c>
      <c r="H107" s="60">
        <v>4.2426406871194462E-3</v>
      </c>
      <c r="I107" s="60">
        <v>4.2426406871194462E-3</v>
      </c>
      <c r="J107" s="59">
        <f t="shared" si="17"/>
        <v>40.222999999999999</v>
      </c>
      <c r="K107" s="60">
        <f t="shared" si="18"/>
        <v>-8.3010000000000002</v>
      </c>
      <c r="L107" s="60">
        <f t="shared" si="19"/>
        <v>26.161999999999999</v>
      </c>
      <c r="M107" s="60"/>
      <c r="N107" s="60">
        <f t="shared" si="15"/>
        <v>-8.3010000000000002</v>
      </c>
      <c r="O107" s="60">
        <f t="shared" si="16"/>
        <v>26.161999999999999</v>
      </c>
      <c r="P107" s="60"/>
      <c r="Q107" s="60">
        <f t="shared" si="20"/>
        <v>-7.3304758711543414</v>
      </c>
      <c r="R107" s="60">
        <f t="shared" si="21"/>
        <v>25.94555244259989</v>
      </c>
      <c r="S107" s="60"/>
      <c r="T107" s="60">
        <f t="shared" si="22"/>
        <v>-7.1144169654513298</v>
      </c>
      <c r="U107" s="60">
        <f t="shared" si="23"/>
        <v>26.21098768925577</v>
      </c>
      <c r="V107" s="60">
        <f t="shared" si="24"/>
        <v>-4.5581207969116901</v>
      </c>
      <c r="W107" s="60">
        <f t="shared" si="25"/>
        <v>-7.4047372718645343</v>
      </c>
      <c r="X107" s="60">
        <f t="shared" si="26"/>
        <v>26.386430981252733</v>
      </c>
      <c r="Y107" s="60">
        <f t="shared" si="27"/>
        <v>-4.3879378595098188</v>
      </c>
    </row>
    <row r="108" spans="2:25" x14ac:dyDescent="0.2">
      <c r="B108" s="54">
        <v>77</v>
      </c>
      <c r="C108" s="55" t="s">
        <v>144</v>
      </c>
      <c r="D108" s="54">
        <v>6705</v>
      </c>
      <c r="E108" s="56">
        <v>29.29</v>
      </c>
      <c r="F108" s="56">
        <v>-9.35</v>
      </c>
      <c r="G108" s="56">
        <v>26.460999999999999</v>
      </c>
      <c r="H108" s="62">
        <v>9.8994949366112035E-3</v>
      </c>
      <c r="I108" s="62">
        <v>2.5455844122714164E-2</v>
      </c>
      <c r="J108" s="56">
        <f t="shared" si="17"/>
        <v>29.29</v>
      </c>
      <c r="K108" s="62">
        <f t="shared" si="18"/>
        <v>-9.35</v>
      </c>
      <c r="L108" s="62">
        <f t="shared" si="19"/>
        <v>26.460999999999999</v>
      </c>
      <c r="M108" s="62"/>
      <c r="N108" s="95">
        <f t="shared" si="15"/>
        <v>-9.35</v>
      </c>
      <c r="O108" s="95">
        <f t="shared" si="16"/>
        <v>26.460999999999999</v>
      </c>
      <c r="P108" s="62"/>
      <c r="Q108" s="95">
        <f t="shared" si="20"/>
        <v>-8.3665355494363993</v>
      </c>
      <c r="R108" s="95">
        <f t="shared" si="21"/>
        <v>26.241666475167889</v>
      </c>
      <c r="S108" s="95"/>
      <c r="T108" s="62">
        <f t="shared" si="22"/>
        <v>-8.1429164456748904</v>
      </c>
      <c r="U108" s="62">
        <f t="shared" si="23"/>
        <v>26.505987009923118</v>
      </c>
      <c r="V108" s="62">
        <f t="shared" si="24"/>
        <v>-4.2719665053951195</v>
      </c>
      <c r="W108" s="62">
        <f t="shared" si="25"/>
        <v>-8.4332367520880958</v>
      </c>
      <c r="X108" s="62">
        <f t="shared" si="26"/>
        <v>26.681430301920081</v>
      </c>
      <c r="Y108" s="62">
        <f t="shared" si="27"/>
        <v>-4.1017835679932482</v>
      </c>
    </row>
    <row r="109" spans="2:25" x14ac:dyDescent="0.2">
      <c r="B109" s="58">
        <v>78</v>
      </c>
      <c r="C109" s="24" t="s">
        <v>145</v>
      </c>
      <c r="D109" s="58">
        <v>3218</v>
      </c>
      <c r="E109" s="59">
        <v>13.853</v>
      </c>
      <c r="F109" s="59">
        <v>-9.495000000000001</v>
      </c>
      <c r="G109" s="59">
        <v>27.0915</v>
      </c>
      <c r="H109" s="60">
        <v>3.6769552621701444E-2</v>
      </c>
      <c r="I109" s="60">
        <v>4.9497474683043458E-3</v>
      </c>
      <c r="J109" s="59">
        <f t="shared" si="17"/>
        <v>13.853</v>
      </c>
      <c r="K109" s="60">
        <f t="shared" si="18"/>
        <v>-9.495000000000001</v>
      </c>
      <c r="L109" s="60">
        <f t="shared" si="19"/>
        <v>27.0915</v>
      </c>
      <c r="M109" s="60"/>
      <c r="N109" s="60">
        <f t="shared" si="15"/>
        <v>-9.495000000000001</v>
      </c>
      <c r="O109" s="60">
        <f t="shared" si="16"/>
        <v>27.0915</v>
      </c>
      <c r="P109" s="60"/>
      <c r="Q109" s="60">
        <f t="shared" si="20"/>
        <v>-8.4985952277184591</v>
      </c>
      <c r="R109" s="60">
        <f t="shared" si="21"/>
        <v>26.86928050773589</v>
      </c>
      <c r="S109" s="60"/>
      <c r="T109" s="60">
        <f t="shared" si="22"/>
        <v>-8.2740124754873872</v>
      </c>
      <c r="U109" s="60">
        <f t="shared" si="23"/>
        <v>27.131238409335733</v>
      </c>
      <c r="V109" s="60">
        <f t="shared" si="24"/>
        <v>-3.6654621554396281</v>
      </c>
      <c r="W109" s="60">
        <f t="shared" si="25"/>
        <v>-8.5643327819005926</v>
      </c>
      <c r="X109" s="60">
        <f t="shared" si="26"/>
        <v>27.306681701332696</v>
      </c>
      <c r="Y109" s="60">
        <f t="shared" si="27"/>
        <v>-3.4952792180377568</v>
      </c>
    </row>
    <row r="110" spans="2:25" x14ac:dyDescent="0.2">
      <c r="B110" s="54">
        <v>79</v>
      </c>
      <c r="C110" s="55" t="s">
        <v>146</v>
      </c>
      <c r="D110" s="54">
        <v>9411</v>
      </c>
      <c r="E110" s="56">
        <v>41.667000000000002</v>
      </c>
      <c r="F110" s="56">
        <v>-8.6170000000000009</v>
      </c>
      <c r="G110" s="56">
        <v>28.045500000000001</v>
      </c>
      <c r="H110" s="62">
        <v>1.6970562748476529E-2</v>
      </c>
      <c r="I110" s="62">
        <v>4.7376154339498801E-2</v>
      </c>
      <c r="J110" s="56">
        <f t="shared" si="17"/>
        <v>41.667000000000002</v>
      </c>
      <c r="K110" s="62">
        <f t="shared" si="18"/>
        <v>-8.6170000000000009</v>
      </c>
      <c r="L110" s="62">
        <f t="shared" si="19"/>
        <v>28.045500000000001</v>
      </c>
      <c r="M110" s="62"/>
      <c r="N110" s="95">
        <f t="shared" si="15"/>
        <v>-8.6170000000000009</v>
      </c>
      <c r="O110" s="95">
        <f t="shared" si="16"/>
        <v>28.045500000000001</v>
      </c>
      <c r="P110" s="62"/>
      <c r="Q110" s="95">
        <f t="shared" si="20"/>
        <v>-7.6076549060005156</v>
      </c>
      <c r="R110" s="95">
        <f t="shared" si="21"/>
        <v>27.820394540303887</v>
      </c>
      <c r="S110" s="95"/>
      <c r="T110" s="62">
        <f t="shared" si="22"/>
        <v>-7.3895734059962042</v>
      </c>
      <c r="U110" s="62">
        <f t="shared" si="23"/>
        <v>28.078772003240328</v>
      </c>
      <c r="V110" s="62">
        <f t="shared" si="24"/>
        <v>-2.7463386685158473</v>
      </c>
      <c r="W110" s="62">
        <f t="shared" si="25"/>
        <v>-7.6798937124094087</v>
      </c>
      <c r="X110" s="62">
        <f t="shared" si="26"/>
        <v>28.254215295237291</v>
      </c>
      <c r="Y110" s="62">
        <f t="shared" si="27"/>
        <v>-2.5761557311139764</v>
      </c>
    </row>
    <row r="111" spans="2:25" x14ac:dyDescent="0.2">
      <c r="B111" s="58">
        <v>80</v>
      </c>
      <c r="C111" s="24" t="s">
        <v>147</v>
      </c>
      <c r="D111" s="58">
        <v>10683</v>
      </c>
      <c r="E111" s="59">
        <v>47.673999999999999</v>
      </c>
      <c r="F111" s="59">
        <v>-8.2914999999999992</v>
      </c>
      <c r="G111" s="59">
        <v>26.961500000000001</v>
      </c>
      <c r="H111" s="60">
        <v>2.0506096654409819E-2</v>
      </c>
      <c r="I111" s="60">
        <v>1.7677669529662685E-2</v>
      </c>
      <c r="J111" s="59">
        <f t="shared" si="17"/>
        <v>47.673999999999999</v>
      </c>
      <c r="K111" s="60">
        <f t="shared" si="18"/>
        <v>-8.2914999999999992</v>
      </c>
      <c r="L111" s="60">
        <f t="shared" si="19"/>
        <v>26.961500000000001</v>
      </c>
      <c r="M111" s="60"/>
      <c r="N111" s="60">
        <f t="shared" si="15"/>
        <v>-8.2914999999999992</v>
      </c>
      <c r="O111" s="60">
        <f t="shared" si="16"/>
        <v>26.961500000000001</v>
      </c>
      <c r="P111" s="60"/>
      <c r="Q111" s="60">
        <f t="shared" si="20"/>
        <v>-7.2692145842825724</v>
      </c>
      <c r="R111" s="60">
        <f t="shared" si="21"/>
        <v>26.733508572871887</v>
      </c>
      <c r="S111" s="60"/>
      <c r="T111" s="60">
        <f t="shared" si="22"/>
        <v>-7.0536027063635558</v>
      </c>
      <c r="U111" s="60">
        <f t="shared" si="23"/>
        <v>26.995977583621993</v>
      </c>
      <c r="V111" s="60">
        <f t="shared" si="24"/>
        <v>-3.7966674262331406</v>
      </c>
      <c r="W111" s="60">
        <f t="shared" si="25"/>
        <v>-7.3439230127767603</v>
      </c>
      <c r="X111" s="60">
        <f t="shared" si="26"/>
        <v>27.171420875618956</v>
      </c>
      <c r="Y111" s="60">
        <f t="shared" si="27"/>
        <v>-3.6264844888312693</v>
      </c>
    </row>
    <row r="112" spans="2:25" x14ac:dyDescent="0.2">
      <c r="B112" s="54">
        <v>81</v>
      </c>
      <c r="C112" s="55" t="s">
        <v>8</v>
      </c>
      <c r="D112" s="54">
        <v>4254</v>
      </c>
      <c r="E112" s="56">
        <v>18.440999999999999</v>
      </c>
      <c r="F112" s="56">
        <v>4.2149999999999999</v>
      </c>
      <c r="G112" s="56">
        <v>26.195</v>
      </c>
      <c r="H112" s="62">
        <v>1.1313708498984771E-2</v>
      </c>
      <c r="I112" s="62">
        <v>3.9597979746444814E-2</v>
      </c>
      <c r="J112" s="56">
        <f t="shared" si="17"/>
        <v>18.440999999999999</v>
      </c>
      <c r="K112" s="62">
        <f t="shared" si="18"/>
        <v>4.2149999999999999</v>
      </c>
      <c r="L112" s="62">
        <f t="shared" si="19"/>
        <v>26.195</v>
      </c>
      <c r="M112" s="62"/>
      <c r="N112" s="95">
        <f t="shared" si="15"/>
        <v>4.2149999999999999</v>
      </c>
      <c r="O112" s="95">
        <f t="shared" si="16"/>
        <v>26.195</v>
      </c>
      <c r="P112" s="62"/>
      <c r="Q112" s="95">
        <f t="shared" si="20"/>
        <v>5.2502257374353682</v>
      </c>
      <c r="R112" s="95">
        <f t="shared" si="21"/>
        <v>25.964122605439886</v>
      </c>
      <c r="S112" s="95"/>
      <c r="T112" s="62">
        <f t="shared" si="22"/>
        <v>5.3744824063854626</v>
      </c>
      <c r="U112" s="62">
        <f t="shared" si="23"/>
        <v>26.229487945305685</v>
      </c>
      <c r="V112" s="62">
        <f t="shared" si="24"/>
        <v>-4.5401752380851041</v>
      </c>
      <c r="W112" s="62">
        <f t="shared" si="25"/>
        <v>5.0841620999722581</v>
      </c>
      <c r="X112" s="62">
        <f t="shared" si="26"/>
        <v>26.404931237302648</v>
      </c>
      <c r="Y112" s="62">
        <f t="shared" si="27"/>
        <v>-4.3699923006832337</v>
      </c>
    </row>
    <row r="113" spans="2:25" x14ac:dyDescent="0.2">
      <c r="B113" s="58">
        <v>82</v>
      </c>
      <c r="C113" s="24" t="s">
        <v>8</v>
      </c>
      <c r="D113" s="58">
        <v>4217</v>
      </c>
      <c r="E113" s="59">
        <v>18.239999999999998</v>
      </c>
      <c r="F113" s="59">
        <v>4.2355</v>
      </c>
      <c r="G113" s="59">
        <v>26.130499999999998</v>
      </c>
      <c r="H113" s="60">
        <v>3.0405591591021019E-2</v>
      </c>
      <c r="I113" s="60">
        <v>2.6162950903904084E-2</v>
      </c>
      <c r="J113" s="59">
        <f t="shared" si="17"/>
        <v>18.239999999999998</v>
      </c>
      <c r="K113" s="60">
        <f t="shared" si="18"/>
        <v>4.2355</v>
      </c>
      <c r="L113" s="60">
        <f t="shared" si="19"/>
        <v>26.130499999999998</v>
      </c>
      <c r="M113" s="60"/>
      <c r="N113" s="60">
        <f t="shared" si="15"/>
        <v>4.2355</v>
      </c>
      <c r="O113" s="60">
        <f t="shared" si="16"/>
        <v>26.130499999999998</v>
      </c>
      <c r="P113" s="60"/>
      <c r="Q113" s="60">
        <f t="shared" si="20"/>
        <v>5.2836660591533109</v>
      </c>
      <c r="R113" s="60">
        <f t="shared" si="21"/>
        <v>25.89673663800788</v>
      </c>
      <c r="S113" s="60"/>
      <c r="T113" s="60">
        <f t="shared" si="22"/>
        <v>5.407678711797562</v>
      </c>
      <c r="U113" s="60">
        <f t="shared" si="23"/>
        <v>26.162355650214643</v>
      </c>
      <c r="V113" s="60">
        <f t="shared" si="24"/>
        <v>-4.6052946908899495</v>
      </c>
      <c r="W113" s="60">
        <f t="shared" si="25"/>
        <v>5.1173584053843575</v>
      </c>
      <c r="X113" s="60">
        <f t="shared" si="26"/>
        <v>26.337798942211606</v>
      </c>
      <c r="Y113" s="60">
        <f t="shared" si="27"/>
        <v>-4.4351117534880782</v>
      </c>
    </row>
    <row r="114" spans="2:25" x14ac:dyDescent="0.2">
      <c r="B114" s="54">
        <v>83</v>
      </c>
      <c r="C114" s="55" t="s">
        <v>148</v>
      </c>
      <c r="D114" s="54">
        <v>5633</v>
      </c>
      <c r="E114" s="56">
        <v>24.484999999999999</v>
      </c>
      <c r="F114" s="56">
        <v>-9.4435000000000002</v>
      </c>
      <c r="G114" s="56">
        <v>26.2075</v>
      </c>
      <c r="H114" s="62">
        <v>1.3435028842544494E-2</v>
      </c>
      <c r="I114" s="62">
        <v>7.0710678118489963E-4</v>
      </c>
      <c r="J114" s="56">
        <f t="shared" si="17"/>
        <v>24.484999999999999</v>
      </c>
      <c r="K114" s="62">
        <f t="shared" si="18"/>
        <v>-9.4435000000000002</v>
      </c>
      <c r="L114" s="62">
        <f t="shared" si="19"/>
        <v>26.2075</v>
      </c>
      <c r="M114" s="62"/>
      <c r="N114" s="95">
        <f t="shared" si="15"/>
        <v>-9.4435000000000002</v>
      </c>
      <c r="O114" s="95">
        <f t="shared" si="16"/>
        <v>26.2075</v>
      </c>
      <c r="P114" s="62"/>
      <c r="Q114" s="95">
        <f t="shared" si="20"/>
        <v>-8.3823936191287469</v>
      </c>
      <c r="R114" s="95">
        <f t="shared" si="21"/>
        <v>25.970850670575881</v>
      </c>
      <c r="S114" s="95"/>
      <c r="T114" s="62">
        <f t="shared" si="22"/>
        <v>-8.1586587979522935</v>
      </c>
      <c r="U114" s="62">
        <f t="shared" si="23"/>
        <v>26.236190682853486</v>
      </c>
      <c r="V114" s="62">
        <f t="shared" si="24"/>
        <v>-4.5336734701831523</v>
      </c>
      <c r="W114" s="62">
        <f t="shared" si="25"/>
        <v>-8.4489791043654989</v>
      </c>
      <c r="X114" s="62">
        <f t="shared" si="26"/>
        <v>26.411633974850449</v>
      </c>
      <c r="Y114" s="62">
        <f t="shared" si="27"/>
        <v>-4.363490532781281</v>
      </c>
    </row>
    <row r="115" spans="2:25" x14ac:dyDescent="0.2">
      <c r="B115" s="58">
        <v>84</v>
      </c>
      <c r="C115" s="24" t="s">
        <v>149</v>
      </c>
      <c r="D115" s="58"/>
      <c r="E115" s="59"/>
      <c r="F115" s="59"/>
      <c r="G115" s="59"/>
      <c r="H115" s="60"/>
      <c r="I115" s="60"/>
      <c r="J115" s="59" t="str">
        <f t="shared" si="17"/>
        <v/>
      </c>
      <c r="K115" s="60" t="str">
        <f t="shared" si="18"/>
        <v/>
      </c>
      <c r="L115" s="60" t="str">
        <f t="shared" si="19"/>
        <v/>
      </c>
      <c r="M115" s="60"/>
      <c r="N115" s="60" t="str">
        <f t="shared" si="15"/>
        <v/>
      </c>
      <c r="O115" s="60" t="str">
        <f t="shared" si="16"/>
        <v/>
      </c>
      <c r="P115" s="60"/>
      <c r="Q115" s="60" t="str">
        <f t="shared" si="20"/>
        <v/>
      </c>
      <c r="R115" s="60" t="str">
        <f t="shared" si="21"/>
        <v/>
      </c>
      <c r="S115" s="60"/>
      <c r="T115" s="60" t="str">
        <f t="shared" si="22"/>
        <v/>
      </c>
      <c r="U115" s="60" t="str">
        <f t="shared" si="23"/>
        <v/>
      </c>
      <c r="V115" s="60" t="str">
        <f t="shared" si="24"/>
        <v/>
      </c>
      <c r="W115" s="60" t="str">
        <f t="shared" si="25"/>
        <v/>
      </c>
      <c r="X115" s="60" t="str">
        <f t="shared" si="26"/>
        <v/>
      </c>
      <c r="Y115" s="60" t="str">
        <f t="shared" si="27"/>
        <v/>
      </c>
    </row>
    <row r="116" spans="2:25" x14ac:dyDescent="0.2">
      <c r="B116" s="54">
        <v>85</v>
      </c>
      <c r="C116" s="55" t="s">
        <v>150</v>
      </c>
      <c r="D116" s="54">
        <v>2671</v>
      </c>
      <c r="E116" s="56">
        <v>11.491</v>
      </c>
      <c r="F116" s="56">
        <v>-9.0519999999999996</v>
      </c>
      <c r="G116" s="56">
        <v>26.472000000000001</v>
      </c>
      <c r="H116" s="62">
        <v>4.6669047558312651E-2</v>
      </c>
      <c r="I116" s="62">
        <v>7.0710678118665812E-3</v>
      </c>
      <c r="J116" s="56">
        <f t="shared" si="17"/>
        <v>11.491</v>
      </c>
      <c r="K116" s="62">
        <f t="shared" si="18"/>
        <v>-9.0519999999999996</v>
      </c>
      <c r="L116" s="62">
        <f t="shared" si="19"/>
        <v>26.472000000000001</v>
      </c>
      <c r="M116" s="62"/>
      <c r="N116" s="95">
        <f t="shared" si="15"/>
        <v>-9.0519999999999996</v>
      </c>
      <c r="O116" s="95">
        <f t="shared" si="16"/>
        <v>26.472000000000001</v>
      </c>
      <c r="P116" s="62"/>
      <c r="Q116" s="95">
        <f t="shared" si="20"/>
        <v>-7.9650129756928623</v>
      </c>
      <c r="R116" s="95">
        <f t="shared" si="21"/>
        <v>26.229578735711883</v>
      </c>
      <c r="S116" s="95"/>
      <c r="T116" s="62">
        <f t="shared" si="22"/>
        <v>-7.7443238095074323</v>
      </c>
      <c r="U116" s="62">
        <f t="shared" si="23"/>
        <v>26.493944774379596</v>
      </c>
      <c r="V116" s="62">
        <f t="shared" si="24"/>
        <v>-4.283647675956586</v>
      </c>
      <c r="W116" s="62">
        <f t="shared" si="25"/>
        <v>-8.0346441159206368</v>
      </c>
      <c r="X116" s="62">
        <f t="shared" si="26"/>
        <v>26.669388066376559</v>
      </c>
      <c r="Y116" s="62">
        <f t="shared" si="27"/>
        <v>-4.1134647385547147</v>
      </c>
    </row>
    <row r="117" spans="2:25" x14ac:dyDescent="0.2">
      <c r="B117" s="58">
        <v>86</v>
      </c>
      <c r="C117" s="24" t="s">
        <v>151</v>
      </c>
      <c r="D117" s="58">
        <v>2636</v>
      </c>
      <c r="E117" s="59">
        <v>11.366</v>
      </c>
      <c r="F117" s="59">
        <v>-8.7405000000000008</v>
      </c>
      <c r="G117" s="59">
        <v>26.286000000000001</v>
      </c>
      <c r="H117" s="60">
        <v>5.4447222151364126E-2</v>
      </c>
      <c r="I117" s="60">
        <v>5.2325901807805664E-2</v>
      </c>
      <c r="J117" s="59">
        <f t="shared" si="17"/>
        <v>11.366</v>
      </c>
      <c r="K117" s="60">
        <f t="shared" si="18"/>
        <v>-8.7405000000000008</v>
      </c>
      <c r="L117" s="60">
        <f t="shared" si="19"/>
        <v>26.286000000000001</v>
      </c>
      <c r="M117" s="60"/>
      <c r="N117" s="60">
        <f t="shared" si="15"/>
        <v>-8.7405000000000008</v>
      </c>
      <c r="O117" s="60">
        <f t="shared" si="16"/>
        <v>26.286000000000001</v>
      </c>
      <c r="P117" s="60"/>
      <c r="Q117" s="60">
        <f t="shared" si="20"/>
        <v>-7.640572653974921</v>
      </c>
      <c r="R117" s="60">
        <f t="shared" si="21"/>
        <v>26.040692768279879</v>
      </c>
      <c r="S117" s="60"/>
      <c r="T117" s="60">
        <f t="shared" si="22"/>
        <v>-7.4222509509209749</v>
      </c>
      <c r="U117" s="60">
        <f t="shared" si="23"/>
        <v>26.305769862191873</v>
      </c>
      <c r="V117" s="60">
        <f t="shared" si="24"/>
        <v>-4.4661804985965086</v>
      </c>
      <c r="W117" s="60">
        <f t="shared" si="25"/>
        <v>-7.7125712573341794</v>
      </c>
      <c r="X117" s="60">
        <f t="shared" si="26"/>
        <v>26.481213154188836</v>
      </c>
      <c r="Y117" s="60">
        <f t="shared" si="27"/>
        <v>-4.2959975611946373</v>
      </c>
    </row>
    <row r="118" spans="2:25" x14ac:dyDescent="0.2">
      <c r="B118" s="54">
        <v>87</v>
      </c>
      <c r="C118" s="55" t="s">
        <v>152</v>
      </c>
      <c r="D118" s="54">
        <v>6044</v>
      </c>
      <c r="E118" s="56">
        <v>26.335999999999999</v>
      </c>
      <c r="F118" s="56">
        <v>-7.9090000000000007</v>
      </c>
      <c r="G118" s="56">
        <v>26.350999999999999</v>
      </c>
      <c r="H118" s="62">
        <v>5.6568542494923853E-3</v>
      </c>
      <c r="I118" s="62">
        <v>2.4041630560341854E-2</v>
      </c>
      <c r="J118" s="56">
        <f t="shared" si="17"/>
        <v>26.335999999999999</v>
      </c>
      <c r="K118" s="62">
        <f t="shared" si="18"/>
        <v>-7.9090000000000007</v>
      </c>
      <c r="L118" s="62">
        <f t="shared" si="19"/>
        <v>26.350999999999999</v>
      </c>
      <c r="M118" s="62"/>
      <c r="N118" s="95">
        <f t="shared" si="15"/>
        <v>-7.9090000000000007</v>
      </c>
      <c r="O118" s="95">
        <f t="shared" si="16"/>
        <v>26.350999999999999</v>
      </c>
      <c r="P118" s="62"/>
      <c r="Q118" s="95">
        <f t="shared" si="20"/>
        <v>-6.7961323322569793</v>
      </c>
      <c r="R118" s="95">
        <f t="shared" si="21"/>
        <v>26.102806800847876</v>
      </c>
      <c r="S118" s="95"/>
      <c r="T118" s="62">
        <f t="shared" si="22"/>
        <v>-6.5839725677617809</v>
      </c>
      <c r="U118" s="62">
        <f t="shared" si="23"/>
        <v>26.367650068450796</v>
      </c>
      <c r="V118" s="62">
        <f t="shared" si="24"/>
        <v>-4.4061556600956475</v>
      </c>
      <c r="W118" s="62">
        <f t="shared" si="25"/>
        <v>-6.8742928741749854</v>
      </c>
      <c r="X118" s="62">
        <f t="shared" si="26"/>
        <v>26.543093360447759</v>
      </c>
      <c r="Y118" s="62">
        <f t="shared" si="27"/>
        <v>-4.2359727226937762</v>
      </c>
    </row>
    <row r="119" spans="2:25" x14ac:dyDescent="0.2">
      <c r="B119" s="58">
        <v>88</v>
      </c>
      <c r="C119" s="24" t="s">
        <v>153</v>
      </c>
      <c r="D119" s="58">
        <v>8679</v>
      </c>
      <c r="E119" s="59">
        <v>38.323</v>
      </c>
      <c r="F119" s="59">
        <v>-8.01</v>
      </c>
      <c r="G119" s="59">
        <v>26.207999999999998</v>
      </c>
      <c r="H119" s="60">
        <v>1.9798989873222407E-2</v>
      </c>
      <c r="I119" s="60">
        <v>8.4852813742363805E-3</v>
      </c>
      <c r="J119" s="59">
        <f t="shared" si="17"/>
        <v>38.323</v>
      </c>
      <c r="K119" s="60">
        <f t="shared" si="18"/>
        <v>-8.01</v>
      </c>
      <c r="L119" s="60">
        <f t="shared" si="19"/>
        <v>26.207999999999998</v>
      </c>
      <c r="M119" s="60"/>
      <c r="N119" s="60">
        <f t="shared" si="15"/>
        <v>-8.01</v>
      </c>
      <c r="O119" s="60">
        <f t="shared" si="16"/>
        <v>26.207999999999998</v>
      </c>
      <c r="P119" s="60"/>
      <c r="Q119" s="60">
        <f t="shared" si="20"/>
        <v>-6.884192010539036</v>
      </c>
      <c r="R119" s="60">
        <f t="shared" si="21"/>
        <v>25.956920833415875</v>
      </c>
      <c r="S119" s="60"/>
      <c r="T119" s="60">
        <f t="shared" si="22"/>
        <v>-6.6713896685719645</v>
      </c>
      <c r="U119" s="60">
        <f t="shared" si="23"/>
        <v>26.222313284124454</v>
      </c>
      <c r="V119" s="60">
        <f t="shared" si="24"/>
        <v>-4.5471347798309711</v>
      </c>
      <c r="W119" s="60">
        <f t="shared" si="25"/>
        <v>-6.961709974985169</v>
      </c>
      <c r="X119" s="60">
        <f t="shared" si="26"/>
        <v>26.397756576121417</v>
      </c>
      <c r="Y119" s="60">
        <f t="shared" si="27"/>
        <v>-4.3769518424290998</v>
      </c>
    </row>
    <row r="120" spans="2:25" x14ac:dyDescent="0.2">
      <c r="B120" s="54">
        <v>89</v>
      </c>
      <c r="C120" s="55" t="s">
        <v>154</v>
      </c>
      <c r="D120" s="54">
        <v>5043</v>
      </c>
      <c r="E120" s="56">
        <v>21.878</v>
      </c>
      <c r="F120" s="56">
        <v>-8.1775000000000002</v>
      </c>
      <c r="G120" s="56">
        <v>26.4605</v>
      </c>
      <c r="H120" s="62">
        <v>6.3639610306791689E-3</v>
      </c>
      <c r="I120" s="62">
        <v>4.1719300090004532E-2</v>
      </c>
      <c r="J120" s="56">
        <f t="shared" si="17"/>
        <v>21.878</v>
      </c>
      <c r="K120" s="62">
        <f t="shared" si="18"/>
        <v>-8.1775000000000002</v>
      </c>
      <c r="L120" s="62">
        <f t="shared" si="19"/>
        <v>26.4605</v>
      </c>
      <c r="M120" s="62"/>
      <c r="N120" s="95">
        <f t="shared" si="15"/>
        <v>-8.1775000000000002</v>
      </c>
      <c r="O120" s="95">
        <f t="shared" si="16"/>
        <v>26.4605</v>
      </c>
      <c r="P120" s="62"/>
      <c r="Q120" s="95">
        <f t="shared" si="20"/>
        <v>-7.0387516888210939</v>
      </c>
      <c r="R120" s="95">
        <f t="shared" si="21"/>
        <v>26.206534865983873</v>
      </c>
      <c r="S120" s="95"/>
      <c r="T120" s="62">
        <f t="shared" si="22"/>
        <v>-6.8248215143515472</v>
      </c>
      <c r="U120" s="62">
        <f t="shared" si="23"/>
        <v>26.470987652569608</v>
      </c>
      <c r="V120" s="62">
        <f t="shared" si="24"/>
        <v>-4.3059164693624004</v>
      </c>
      <c r="W120" s="62">
        <f t="shared" si="25"/>
        <v>-7.1151418207647517</v>
      </c>
      <c r="X120" s="62">
        <f t="shared" si="26"/>
        <v>26.646430944566571</v>
      </c>
      <c r="Y120" s="62">
        <f t="shared" si="27"/>
        <v>-4.1357335319605291</v>
      </c>
    </row>
    <row r="121" spans="2:25" x14ac:dyDescent="0.2">
      <c r="B121" s="58">
        <v>90</v>
      </c>
      <c r="C121" s="24" t="s">
        <v>155</v>
      </c>
      <c r="D121" s="58">
        <v>12223</v>
      </c>
      <c r="E121" s="59">
        <v>55.012999999999998</v>
      </c>
      <c r="F121" s="59">
        <v>-7.5549999999999997</v>
      </c>
      <c r="G121" s="59">
        <v>27.919499999999999</v>
      </c>
      <c r="H121" s="60">
        <v>1.8384776310850094E-2</v>
      </c>
      <c r="I121" s="60">
        <v>2.1213203435597231E-3</v>
      </c>
      <c r="J121" s="59">
        <f t="shared" si="17"/>
        <v>55.012999999999998</v>
      </c>
      <c r="K121" s="60">
        <f t="shared" si="18"/>
        <v>-7.5549999999999997</v>
      </c>
      <c r="L121" s="60">
        <f t="shared" si="19"/>
        <v>27.919499999999999</v>
      </c>
      <c r="M121" s="60"/>
      <c r="N121" s="60">
        <f t="shared" si="15"/>
        <v>-7.5549999999999997</v>
      </c>
      <c r="O121" s="60">
        <f t="shared" si="16"/>
        <v>27.919499999999999</v>
      </c>
      <c r="P121" s="60"/>
      <c r="Q121" s="60">
        <f t="shared" si="20"/>
        <v>-6.4033113671031519</v>
      </c>
      <c r="R121" s="60">
        <f t="shared" si="21"/>
        <v>27.662648898551872</v>
      </c>
      <c r="S121" s="60"/>
      <c r="T121" s="60">
        <f t="shared" si="22"/>
        <v>-6.1940180439533181</v>
      </c>
      <c r="U121" s="60">
        <f t="shared" si="23"/>
        <v>27.921620189962471</v>
      </c>
      <c r="V121" s="60">
        <f t="shared" si="24"/>
        <v>-2.8987785646055704</v>
      </c>
      <c r="W121" s="60">
        <f t="shared" si="25"/>
        <v>-6.4843383503665226</v>
      </c>
      <c r="X121" s="60">
        <f t="shared" si="26"/>
        <v>28.097063481959434</v>
      </c>
      <c r="Y121" s="60">
        <f t="shared" si="27"/>
        <v>-2.7285956272036995</v>
      </c>
    </row>
    <row r="122" spans="2:25" x14ac:dyDescent="0.2">
      <c r="B122" s="54">
        <v>91</v>
      </c>
      <c r="C122" s="55" t="s">
        <v>156</v>
      </c>
      <c r="D122" s="54">
        <v>10482</v>
      </c>
      <c r="E122" s="56">
        <v>46.670999999999999</v>
      </c>
      <c r="F122" s="56">
        <v>-7.9260000000000002</v>
      </c>
      <c r="G122" s="56">
        <v>27.109000000000002</v>
      </c>
      <c r="H122" s="62">
        <v>1.4142135623729393E-3</v>
      </c>
      <c r="I122" s="62">
        <v>3.67695526217027E-2</v>
      </c>
      <c r="J122" s="56">
        <f t="shared" si="17"/>
        <v>46.670999999999999</v>
      </c>
      <c r="K122" s="62">
        <f t="shared" si="18"/>
        <v>-7.9260000000000002</v>
      </c>
      <c r="L122" s="62">
        <f t="shared" si="19"/>
        <v>27.109000000000002</v>
      </c>
      <c r="M122" s="62"/>
      <c r="N122" s="95">
        <f t="shared" si="15"/>
        <v>-7.9260000000000002</v>
      </c>
      <c r="O122" s="95">
        <f t="shared" si="16"/>
        <v>27.109000000000002</v>
      </c>
      <c r="P122" s="62"/>
      <c r="Q122" s="95">
        <f t="shared" si="20"/>
        <v>-6.7613710453852098</v>
      </c>
      <c r="R122" s="95">
        <f t="shared" si="21"/>
        <v>26.849262931119874</v>
      </c>
      <c r="S122" s="95"/>
      <c r="T122" s="62">
        <f t="shared" si="22"/>
        <v>-6.5494649363685786</v>
      </c>
      <c r="U122" s="62">
        <f t="shared" si="23"/>
        <v>27.111296188253132</v>
      </c>
      <c r="V122" s="62">
        <f t="shared" si="24"/>
        <v>-3.684806444545953</v>
      </c>
      <c r="W122" s="62">
        <f t="shared" si="25"/>
        <v>-6.8397852427817831</v>
      </c>
      <c r="X122" s="62">
        <f t="shared" si="26"/>
        <v>27.286739480250095</v>
      </c>
      <c r="Y122" s="62">
        <f t="shared" si="27"/>
        <v>-3.5146235071440821</v>
      </c>
    </row>
    <row r="123" spans="2:25" x14ac:dyDescent="0.2">
      <c r="B123" s="58">
        <v>92</v>
      </c>
      <c r="C123" s="24" t="s">
        <v>157</v>
      </c>
      <c r="D123" s="58">
        <v>11627</v>
      </c>
      <c r="E123" s="59">
        <v>52.095999999999997</v>
      </c>
      <c r="F123" s="59">
        <v>-9.0365000000000002</v>
      </c>
      <c r="G123" s="59">
        <v>26.637999999999998</v>
      </c>
      <c r="H123" s="60">
        <v>3.5355339059320342E-3</v>
      </c>
      <c r="I123" s="60">
        <v>1.2727922061355826E-2</v>
      </c>
      <c r="J123" s="59">
        <f t="shared" si="17"/>
        <v>52.095999999999997</v>
      </c>
      <c r="K123" s="60">
        <f t="shared" si="18"/>
        <v>-9.0365000000000002</v>
      </c>
      <c r="L123" s="60">
        <f t="shared" si="19"/>
        <v>26.637999999999998</v>
      </c>
      <c r="M123" s="60"/>
      <c r="N123" s="60">
        <f t="shared" si="15"/>
        <v>-9.0365000000000002</v>
      </c>
      <c r="O123" s="60">
        <f t="shared" si="16"/>
        <v>26.637999999999998</v>
      </c>
      <c r="P123" s="60"/>
      <c r="Q123" s="60">
        <f t="shared" si="20"/>
        <v>-7.8589307236672683</v>
      </c>
      <c r="R123" s="60">
        <f t="shared" si="21"/>
        <v>26.375376963687867</v>
      </c>
      <c r="S123" s="60"/>
      <c r="T123" s="60">
        <f t="shared" si="22"/>
        <v>-7.6390156469021839</v>
      </c>
      <c r="U123" s="60">
        <f t="shared" si="23"/>
        <v>26.639194149542327</v>
      </c>
      <c r="V123" s="60">
        <f t="shared" si="24"/>
        <v>-4.1427533445768043</v>
      </c>
      <c r="W123" s="60">
        <f t="shared" si="25"/>
        <v>-7.9293359533153884</v>
      </c>
      <c r="X123" s="60">
        <f t="shared" si="26"/>
        <v>26.81463744153929</v>
      </c>
      <c r="Y123" s="60">
        <f t="shared" si="27"/>
        <v>-3.972570407174933</v>
      </c>
    </row>
    <row r="124" spans="2:25" x14ac:dyDescent="0.2">
      <c r="B124" s="54">
        <v>93</v>
      </c>
      <c r="C124" s="55" t="s">
        <v>8</v>
      </c>
      <c r="D124" s="54">
        <v>7174</v>
      </c>
      <c r="E124" s="56">
        <v>31.446000000000002</v>
      </c>
      <c r="F124" s="56">
        <v>2.3895</v>
      </c>
      <c r="G124" s="56">
        <v>26.7775</v>
      </c>
      <c r="H124" s="62">
        <v>2.333452377915601E-2</v>
      </c>
      <c r="I124" s="62">
        <v>7.0710678118489963E-4</v>
      </c>
      <c r="J124" s="56">
        <f t="shared" si="17"/>
        <v>31.446000000000002</v>
      </c>
      <c r="K124" s="62">
        <f t="shared" si="18"/>
        <v>2.3895</v>
      </c>
      <c r="L124" s="62">
        <f t="shared" si="19"/>
        <v>26.7775</v>
      </c>
      <c r="M124" s="62"/>
      <c r="N124" s="95">
        <f t="shared" si="15"/>
        <v>2.3895</v>
      </c>
      <c r="O124" s="95">
        <f t="shared" si="16"/>
        <v>26.7775</v>
      </c>
      <c r="P124" s="62"/>
      <c r="Q124" s="95">
        <f t="shared" si="20"/>
        <v>3.5800095980506743</v>
      </c>
      <c r="R124" s="95">
        <f t="shared" si="21"/>
        <v>26.511990996255868</v>
      </c>
      <c r="S124" s="95"/>
      <c r="T124" s="62">
        <f t="shared" si="22"/>
        <v>3.7164539479606011</v>
      </c>
      <c r="U124" s="62">
        <f t="shared" si="23"/>
        <v>26.775293902909915</v>
      </c>
      <c r="V124" s="62">
        <f t="shared" si="24"/>
        <v>-4.0107342998807702</v>
      </c>
      <c r="W124" s="62">
        <f t="shared" si="25"/>
        <v>3.4261336415473966</v>
      </c>
      <c r="X124" s="62">
        <f t="shared" si="26"/>
        <v>26.950737194906878</v>
      </c>
      <c r="Y124" s="62">
        <f t="shared" si="27"/>
        <v>-3.8405513624788989</v>
      </c>
    </row>
    <row r="125" spans="2:25" x14ac:dyDescent="0.2">
      <c r="B125" s="58">
        <v>94</v>
      </c>
      <c r="C125" s="24" t="s">
        <v>8</v>
      </c>
      <c r="D125" s="58">
        <v>7844</v>
      </c>
      <c r="E125" s="59">
        <v>34.567999999999998</v>
      </c>
      <c r="F125" s="59">
        <v>2.3055000000000003</v>
      </c>
      <c r="G125" s="59">
        <v>26.713000000000001</v>
      </c>
      <c r="H125" s="60">
        <v>5.0204581464244995E-2</v>
      </c>
      <c r="I125" s="60">
        <v>1.1313708498986027E-2</v>
      </c>
      <c r="J125" s="59">
        <f t="shared" si="17"/>
        <v>34.567999999999998</v>
      </c>
      <c r="K125" s="60">
        <f t="shared" si="18"/>
        <v>2.3055000000000003</v>
      </c>
      <c r="L125" s="60">
        <f t="shared" si="19"/>
        <v>26.713000000000001</v>
      </c>
      <c r="M125" s="60"/>
      <c r="N125" s="60">
        <f t="shared" si="15"/>
        <v>2.3055000000000003</v>
      </c>
      <c r="O125" s="60">
        <f t="shared" si="16"/>
        <v>26.713000000000001</v>
      </c>
      <c r="P125" s="60"/>
      <c r="Q125" s="60">
        <f t="shared" si="20"/>
        <v>3.5089499197686167</v>
      </c>
      <c r="R125" s="60">
        <f t="shared" si="21"/>
        <v>26.444605028823869</v>
      </c>
      <c r="S125" s="60"/>
      <c r="T125" s="60">
        <f t="shared" si="22"/>
        <v>3.6459127969922172</v>
      </c>
      <c r="U125" s="60">
        <f t="shared" si="23"/>
        <v>26.70816160781888</v>
      </c>
      <c r="V125" s="60">
        <f t="shared" si="24"/>
        <v>-4.0758537526856076</v>
      </c>
      <c r="W125" s="60">
        <f t="shared" si="25"/>
        <v>3.3555924905790127</v>
      </c>
      <c r="X125" s="60">
        <f t="shared" si="26"/>
        <v>26.883604899815843</v>
      </c>
      <c r="Y125" s="60">
        <f t="shared" si="27"/>
        <v>-3.9056708152837367</v>
      </c>
    </row>
    <row r="126" spans="2:25" x14ac:dyDescent="0.2">
      <c r="B126" s="54"/>
      <c r="C126" s="55"/>
      <c r="D126" s="54"/>
      <c r="E126" s="56"/>
      <c r="F126" s="56"/>
      <c r="G126" s="56"/>
      <c r="H126" s="62"/>
      <c r="I126" s="62"/>
      <c r="J126" s="56" t="str">
        <f t="shared" si="17"/>
        <v/>
      </c>
      <c r="K126" s="62" t="str">
        <f t="shared" si="18"/>
        <v/>
      </c>
      <c r="L126" s="62" t="str">
        <f t="shared" si="19"/>
        <v/>
      </c>
      <c r="M126" s="62"/>
      <c r="N126" s="95" t="str">
        <f t="shared" si="15"/>
        <v/>
      </c>
      <c r="O126" s="95" t="str">
        <f t="shared" si="16"/>
        <v/>
      </c>
      <c r="P126" s="62"/>
      <c r="Q126" s="95" t="str">
        <f t="shared" si="20"/>
        <v/>
      </c>
      <c r="R126" s="95" t="str">
        <f t="shared" si="21"/>
        <v/>
      </c>
      <c r="S126" s="95"/>
      <c r="T126" s="62" t="str">
        <f t="shared" si="22"/>
        <v/>
      </c>
      <c r="U126" s="62" t="str">
        <f t="shared" si="23"/>
        <v/>
      </c>
      <c r="V126" s="62" t="str">
        <f t="shared" si="24"/>
        <v/>
      </c>
      <c r="W126" s="62" t="str">
        <f t="shared" si="25"/>
        <v/>
      </c>
      <c r="X126" s="62" t="str">
        <f t="shared" si="26"/>
        <v/>
      </c>
      <c r="Y126" s="62" t="str">
        <f t="shared" si="27"/>
        <v/>
      </c>
    </row>
    <row r="127" spans="2:25" x14ac:dyDescent="0.2">
      <c r="B127" s="58"/>
      <c r="C127" s="24"/>
      <c r="D127" s="58"/>
      <c r="E127" s="59"/>
      <c r="F127" s="59"/>
      <c r="G127" s="59"/>
      <c r="H127" s="60"/>
      <c r="I127" s="60"/>
      <c r="J127" s="59" t="str">
        <f t="shared" si="17"/>
        <v/>
      </c>
      <c r="K127" s="60" t="str">
        <f t="shared" si="18"/>
        <v/>
      </c>
      <c r="L127" s="60" t="str">
        <f t="shared" si="19"/>
        <v/>
      </c>
      <c r="M127" s="60"/>
      <c r="N127" s="60" t="str">
        <f t="shared" si="15"/>
        <v/>
      </c>
      <c r="O127" s="60" t="str">
        <f t="shared" si="16"/>
        <v/>
      </c>
      <c r="P127" s="60"/>
      <c r="Q127" s="60" t="str">
        <f t="shared" si="20"/>
        <v/>
      </c>
      <c r="R127" s="60" t="str">
        <f t="shared" si="21"/>
        <v/>
      </c>
      <c r="S127" s="60"/>
      <c r="T127" s="60" t="str">
        <f t="shared" si="22"/>
        <v/>
      </c>
      <c r="U127" s="60" t="str">
        <f t="shared" si="23"/>
        <v/>
      </c>
      <c r="V127" s="60" t="str">
        <f t="shared" si="24"/>
        <v/>
      </c>
      <c r="W127" s="60" t="str">
        <f t="shared" si="25"/>
        <v/>
      </c>
      <c r="X127" s="60" t="str">
        <f t="shared" si="26"/>
        <v/>
      </c>
      <c r="Y127" s="60" t="str">
        <f t="shared" si="27"/>
        <v/>
      </c>
    </row>
    <row r="132" spans="1:27" x14ac:dyDescent="0.2">
      <c r="B132" s="42" t="s">
        <v>52</v>
      </c>
      <c r="C132" s="43"/>
      <c r="D132" s="43"/>
      <c r="E132" s="43"/>
      <c r="F132" s="43"/>
      <c r="G132" s="43"/>
      <c r="H132" s="43"/>
      <c r="I132" s="44"/>
      <c r="J132" s="86" t="s">
        <v>49</v>
      </c>
      <c r="K132" s="82"/>
      <c r="L132" s="82"/>
      <c r="M132" s="83"/>
      <c r="N132" s="84" t="s">
        <v>48</v>
      </c>
      <c r="O132" s="82"/>
      <c r="P132" s="83"/>
      <c r="Q132" s="43" t="s">
        <v>50</v>
      </c>
      <c r="R132" s="43"/>
      <c r="S132" s="43"/>
      <c r="T132" s="42" t="s">
        <v>61</v>
      </c>
      <c r="U132" s="45"/>
      <c r="V132" s="46"/>
      <c r="W132" s="42" t="s">
        <v>62</v>
      </c>
      <c r="X132" s="45"/>
      <c r="Y132" s="46"/>
    </row>
    <row r="133" spans="1:27" ht="12" customHeight="1" x14ac:dyDescent="0.2">
      <c r="B133" s="48" t="s">
        <v>0</v>
      </c>
      <c r="C133" s="49" t="s">
        <v>1</v>
      </c>
      <c r="D133" s="50" t="s">
        <v>2</v>
      </c>
      <c r="E133" s="50" t="s">
        <v>3</v>
      </c>
      <c r="F133" s="103" t="s">
        <v>66</v>
      </c>
      <c r="G133" s="103" t="s">
        <v>67</v>
      </c>
      <c r="H133" s="103" t="s">
        <v>74</v>
      </c>
      <c r="I133" s="103" t="s">
        <v>75</v>
      </c>
      <c r="J133" s="87" t="s">
        <v>3</v>
      </c>
      <c r="K133" s="103" t="s">
        <v>66</v>
      </c>
      <c r="L133" s="103" t="s">
        <v>67</v>
      </c>
      <c r="M133" s="51"/>
      <c r="N133" s="103" t="s">
        <v>66</v>
      </c>
      <c r="O133" s="103" t="s">
        <v>67</v>
      </c>
      <c r="P133" s="51"/>
      <c r="Q133" s="103" t="s">
        <v>66</v>
      </c>
      <c r="R133" s="103" t="s">
        <v>67</v>
      </c>
      <c r="S133" s="52"/>
      <c r="T133" s="105" t="s">
        <v>68</v>
      </c>
      <c r="U133" s="103" t="s">
        <v>72</v>
      </c>
      <c r="V133" s="103" t="s">
        <v>71</v>
      </c>
      <c r="W133" s="105" t="s">
        <v>68</v>
      </c>
      <c r="X133" s="103" t="s">
        <v>72</v>
      </c>
      <c r="Y133" s="104" t="s">
        <v>71</v>
      </c>
    </row>
    <row r="134" spans="1:27" x14ac:dyDescent="0.2">
      <c r="B134" s="54">
        <v>1</v>
      </c>
      <c r="C134" s="55" t="s">
        <v>82</v>
      </c>
      <c r="D134" s="54">
        <v>533</v>
      </c>
      <c r="E134" s="56">
        <v>2.4079999999999999</v>
      </c>
      <c r="F134" s="56">
        <v>-11.412000000000001</v>
      </c>
      <c r="G134" s="56">
        <v>28.709</v>
      </c>
      <c r="H134" s="62"/>
      <c r="I134" s="62"/>
      <c r="J134" s="56">
        <f>IF(B134&lt;&gt;"",IF(OR($E$10="Yes (Manual)",$E$10="Yes (Auto)"),E134-AVERAGE(E$134:E$137),E134),"")</f>
        <v>2.4079999999999999</v>
      </c>
      <c r="K134" s="62">
        <f>IF(B134&lt;&gt;"",IF(OR($E$10="Yes (Manual)",$E$10="Yes (Auto)"),(F134*E134-AVERAGE(F$134:F$137)*AVERAGE(E$134:E$137))/AVERAGE(E$134:E$137),F134),"")</f>
        <v>-11.412000000000001</v>
      </c>
      <c r="L134" s="62">
        <f>IF(B134&lt;&gt;"",IF(OR($E$10="Yes (Manual)",$E$10="Yes (Auto)"),(G134*E134-AVERAGE(G$134:G$137)*AVERAGE(E$134:E$137))/AVERAGE(E$134:E$137),G134),"")</f>
        <v>28.709</v>
      </c>
      <c r="M134" s="62"/>
      <c r="N134" s="95">
        <f>IF(B134&lt;&gt;"",IF(OR($E$11="Yes (Manual)",$E$11="Yes (Auto)"),K134-J134*$I$26,K134),"")</f>
        <v>-11.412000000000001</v>
      </c>
      <c r="O134" s="95">
        <f>IF(B134&lt;&gt;"",IF(OR($E$11="Yes (Manual)",$E$11="Yes (Auto)"),L134-J134*$I$27,L134),"")</f>
        <v>28.709</v>
      </c>
      <c r="P134" s="62"/>
      <c r="Q134" s="95">
        <f>IF(B134&lt;&gt;"",IF(OR($E$12="Yes (Manual)",$E$12="Yes (Auto)"),N134-(B134-$B$32)*$J$26,N134),"")</f>
        <v>-11.412000000000001</v>
      </c>
      <c r="R134" s="95">
        <f>IF(B134&lt;&gt;"",IF(OR($E$12="Yes (Manual)",$E$12="Yes (Auto)"),O134-(B134-$B$32)*$J$27,O134),"")</f>
        <v>28.709</v>
      </c>
      <c r="S134" s="95"/>
      <c r="T134" s="62">
        <f>IF(B134&lt;&gt;"",Q134*$E$26+$F$26,"")</f>
        <v>-11.166157934657212</v>
      </c>
      <c r="U134" s="62">
        <f>IF(B134&lt;&gt;"",R134*$E$27+$F$27,"")</f>
        <v>28.964032335816597</v>
      </c>
      <c r="V134" s="62">
        <f>IF(B134&lt;&gt;"",(U134-30.91)/1.03091,"")</f>
        <v>-1.8876212901062197</v>
      </c>
      <c r="W134" s="62">
        <f t="shared" ref="W134:W137" si="28">IF(G134&lt;&gt;"",T134+$G$26,"")</f>
        <v>-11.456478241070418</v>
      </c>
      <c r="X134" s="62">
        <f t="shared" ref="X134:X137" si="29">IF(G134&lt;&gt;"",U134+$G$27,"")</f>
        <v>29.13947562781356</v>
      </c>
      <c r="Y134" s="62">
        <f t="shared" ref="Y134:Y137" si="30">IF(G134&lt;&gt;"",(X134-30.91)/1.03091,"")</f>
        <v>-1.7174383527043484</v>
      </c>
    </row>
    <row r="135" spans="1:27" x14ac:dyDescent="0.2">
      <c r="B135" s="58"/>
      <c r="C135" s="24"/>
      <c r="D135" s="58"/>
      <c r="E135" s="59"/>
      <c r="F135" s="59"/>
      <c r="G135" s="59"/>
      <c r="H135" s="60"/>
      <c r="I135" s="60"/>
      <c r="J135" s="59" t="str">
        <f>IF(B135&lt;&gt;"",IF(OR($E$10="Yes (Manual)",$E$10="Yes (Auto)"),E135-AVERAGE(E$134:E$137),E135),"")</f>
        <v/>
      </c>
      <c r="K135" s="60" t="str">
        <f>IF(B135&lt;&gt;"",IF(OR($E$10="Yes (Manual)",$E$10="Yes (Auto)"),(F135*E135-AVERAGE(F$134:F$137)*AVERAGE(E$134:E$137))/AVERAGE(E$134:E$137),F135),"")</f>
        <v/>
      </c>
      <c r="L135" s="60" t="str">
        <f>IF(B135&lt;&gt;"",IF(OR($E$10="Yes (Manual)",$E$10="Yes (Auto)"),(G135*E135-AVERAGE(G$134:G$137)*AVERAGE(E$134:E$137))/AVERAGE(E$134:E$137),G135),"")</f>
        <v/>
      </c>
      <c r="M135" s="60"/>
      <c r="N135" s="60" t="str">
        <f>IF(B135&lt;&gt;"",IF(OR($E$11="Yes (Manual)",$E$11="Yes (Auto)"),K135-J135*$I$26,K135),"")</f>
        <v/>
      </c>
      <c r="O135" s="60" t="str">
        <f>IF(B135&lt;&gt;"",IF(OR($E$11="Yes (Manual)",$E$11="Yes (Auto)"),L135-J135*$I$27,L135),"")</f>
        <v/>
      </c>
      <c r="P135" s="60"/>
      <c r="Q135" s="60" t="str">
        <f t="shared" ref="Q135:Q137" si="31">IF(B135&lt;&gt;"",IF(OR($E$12="Yes (Manual)",$E$12="Yes (Auto)"),N135-(B135-$B$32)*$J$26,N135),"")</f>
        <v/>
      </c>
      <c r="R135" s="60" t="str">
        <f t="shared" ref="R135:R137" si="32">IF(B135&lt;&gt;"",IF(OR($E$12="Yes (Manual)",$E$12="Yes (Auto)"),O135-(B135-$B$32)*$J$27,O135),"")</f>
        <v/>
      </c>
      <c r="S135" s="60"/>
      <c r="T135" s="60" t="str">
        <f t="shared" ref="T135:T137" si="33">IF(B135&lt;&gt;"",Q135*$E$26+$F$26,"")</f>
        <v/>
      </c>
      <c r="U135" s="60" t="str">
        <f t="shared" ref="U135:U137" si="34">IF(B135&lt;&gt;"",R135*$E$27+$F$27,"")</f>
        <v/>
      </c>
      <c r="V135" s="60" t="str">
        <f t="shared" ref="V135:V137" si="35">IF(B135&lt;&gt;"",(U135-30.91)/1.03091,"")</f>
        <v/>
      </c>
      <c r="W135" s="60" t="str">
        <f t="shared" si="28"/>
        <v/>
      </c>
      <c r="X135" s="60" t="str">
        <f t="shared" si="29"/>
        <v/>
      </c>
      <c r="Y135" s="60" t="str">
        <f t="shared" si="30"/>
        <v/>
      </c>
    </row>
    <row r="136" spans="1:27" x14ac:dyDescent="0.2">
      <c r="B136" s="54"/>
      <c r="C136" s="55"/>
      <c r="D136" s="54"/>
      <c r="E136" s="56"/>
      <c r="F136" s="56"/>
      <c r="G136" s="56"/>
      <c r="H136" s="62"/>
      <c r="I136" s="62"/>
      <c r="J136" s="56" t="str">
        <f>IF(B136&lt;&gt;"",IF(OR($E$10="Yes (Manual)",$E$10="Yes (Auto)"),E136-AVERAGE(E$134:E$137),E136),"")</f>
        <v/>
      </c>
      <c r="K136" s="62" t="str">
        <f>IF(B136&lt;&gt;"",IF(OR($E$10="Yes (Manual)",$E$10="Yes (Auto)"),(F136*E136-AVERAGE(F$134:F$137)*AVERAGE(E$134:E$137))/AVERAGE(E$134:E$137),F136),"")</f>
        <v/>
      </c>
      <c r="L136" s="62" t="str">
        <f>IF(B136&lt;&gt;"",IF(OR($E$10="Yes (Manual)",$E$10="Yes (Auto)"),(G136*E136-AVERAGE(G$134:G$137)*AVERAGE(E$134:E$137))/AVERAGE(E$134:E$137),G136),"")</f>
        <v/>
      </c>
      <c r="M136" s="62"/>
      <c r="N136" s="95" t="str">
        <f>IF(B136&lt;&gt;"",IF(OR($E$11="Yes (Manual)",$E$11="Yes (Auto)"),K136-J136*$I$26,K136),"")</f>
        <v/>
      </c>
      <c r="O136" s="95" t="str">
        <f>IF(B136&lt;&gt;"",IF(OR($E$11="Yes (Manual)",$E$11="Yes (Auto)"),L136-J136*$I$27,L136),"")</f>
        <v/>
      </c>
      <c r="P136" s="62"/>
      <c r="Q136" s="95" t="str">
        <f t="shared" si="31"/>
        <v/>
      </c>
      <c r="R136" s="95" t="str">
        <f t="shared" si="32"/>
        <v/>
      </c>
      <c r="S136" s="95"/>
      <c r="T136" s="62" t="str">
        <f t="shared" si="33"/>
        <v/>
      </c>
      <c r="U136" s="62" t="str">
        <f t="shared" si="34"/>
        <v/>
      </c>
      <c r="V136" s="62" t="str">
        <f t="shared" si="35"/>
        <v/>
      </c>
      <c r="W136" s="62" t="str">
        <f t="shared" si="28"/>
        <v/>
      </c>
      <c r="X136" s="62" t="str">
        <f t="shared" si="29"/>
        <v/>
      </c>
      <c r="Y136" s="62" t="str">
        <f t="shared" si="30"/>
        <v/>
      </c>
    </row>
    <row r="137" spans="1:27" x14ac:dyDescent="0.2">
      <c r="A137" s="47"/>
      <c r="B137" s="58"/>
      <c r="C137" s="24"/>
      <c r="D137" s="58"/>
      <c r="E137" s="59"/>
      <c r="F137" s="59"/>
      <c r="G137" s="59"/>
      <c r="H137" s="60"/>
      <c r="I137" s="60"/>
      <c r="J137" s="59" t="str">
        <f>IF(B137&lt;&gt;"",IF(OR($E$10="Yes (Manual)",$E$10="Yes (Auto)"),E137-AVERAGE(E$134:E$137),E137),"")</f>
        <v/>
      </c>
      <c r="K137" s="60" t="str">
        <f>IF(B137&lt;&gt;"",IF(OR($E$10="Yes (Manual)",$E$10="Yes (Auto)"),(F137*E137-AVERAGE(F$134:F$137)*AVERAGE(E$134:E$137))/AVERAGE(E$134:E$137),F137),"")</f>
        <v/>
      </c>
      <c r="L137" s="60" t="str">
        <f>IF(B137&lt;&gt;"",IF(OR($E$10="Yes (Manual)",$E$10="Yes (Auto)"),(G137*E137-AVERAGE(G$134:G$137)*AVERAGE(E$134:E$137))/AVERAGE(E$134:E$137),G137),"")</f>
        <v/>
      </c>
      <c r="M137" s="60"/>
      <c r="N137" s="60" t="str">
        <f>IF(B137&lt;&gt;"",IF(OR($E$11="Yes (Manual)",$E$11="Yes (Auto)"),K137-J137*$I$26,K137),"")</f>
        <v/>
      </c>
      <c r="O137" s="60" t="str">
        <f>IF(B137&lt;&gt;"",IF(OR($E$11="Yes (Manual)",$E$11="Yes (Auto)"),L137-J137*$I$27,L137),"")</f>
        <v/>
      </c>
      <c r="P137" s="60"/>
      <c r="Q137" s="60" t="str">
        <f t="shared" si="31"/>
        <v/>
      </c>
      <c r="R137" s="60" t="str">
        <f t="shared" si="32"/>
        <v/>
      </c>
      <c r="S137" s="60"/>
      <c r="T137" s="60" t="str">
        <f t="shared" si="33"/>
        <v/>
      </c>
      <c r="U137" s="60" t="str">
        <f t="shared" si="34"/>
        <v/>
      </c>
      <c r="V137" s="60" t="str">
        <f t="shared" si="35"/>
        <v/>
      </c>
      <c r="W137" s="60" t="str">
        <f t="shared" si="28"/>
        <v/>
      </c>
      <c r="X137" s="60" t="str">
        <f t="shared" si="29"/>
        <v/>
      </c>
      <c r="Y137" s="60" t="str">
        <f t="shared" si="30"/>
        <v/>
      </c>
    </row>
    <row r="138" spans="1:27" s="57" customFormat="1" x14ac:dyDescent="0.2">
      <c r="A138" s="15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61"/>
      <c r="AA138" s="61"/>
    </row>
    <row r="139" spans="1:27" s="57" customFormat="1" x14ac:dyDescent="0.2">
      <c r="A139" s="15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</row>
    <row r="142" spans="1:27" x14ac:dyDescent="0.2">
      <c r="B142" s="42" t="s">
        <v>56</v>
      </c>
      <c r="C142" s="43"/>
      <c r="D142" s="43"/>
      <c r="E142" s="43"/>
      <c r="F142" s="43"/>
      <c r="G142" s="43"/>
      <c r="H142" s="43"/>
      <c r="I142" s="44"/>
      <c r="J142" s="86" t="s">
        <v>49</v>
      </c>
      <c r="K142" s="82"/>
      <c r="L142" s="82"/>
      <c r="M142" s="83"/>
      <c r="N142" s="84" t="s">
        <v>48</v>
      </c>
      <c r="O142" s="82"/>
      <c r="P142" s="83"/>
      <c r="Q142" s="43" t="s">
        <v>50</v>
      </c>
      <c r="R142" s="43"/>
      <c r="S142" s="43"/>
      <c r="T142" s="42" t="s">
        <v>61</v>
      </c>
      <c r="U142" s="45"/>
      <c r="V142" s="46"/>
      <c r="W142" s="42" t="s">
        <v>62</v>
      </c>
      <c r="X142" s="45"/>
      <c r="Y142" s="46"/>
    </row>
    <row r="143" spans="1:27" ht="12.75" customHeight="1" x14ac:dyDescent="0.2">
      <c r="B143" s="48" t="s">
        <v>0</v>
      </c>
      <c r="C143" s="49" t="s">
        <v>1</v>
      </c>
      <c r="D143" s="50" t="s">
        <v>2</v>
      </c>
      <c r="E143" s="50" t="s">
        <v>3</v>
      </c>
      <c r="F143" s="103" t="s">
        <v>66</v>
      </c>
      <c r="G143" s="103" t="s">
        <v>67</v>
      </c>
      <c r="H143" s="103" t="s">
        <v>74</v>
      </c>
      <c r="I143" s="103" t="s">
        <v>75</v>
      </c>
      <c r="J143" s="87" t="s">
        <v>3</v>
      </c>
      <c r="K143" s="103" t="s">
        <v>66</v>
      </c>
      <c r="L143" s="103" t="s">
        <v>67</v>
      </c>
      <c r="M143" s="51"/>
      <c r="N143" s="103" t="s">
        <v>66</v>
      </c>
      <c r="O143" s="103" t="s">
        <v>67</v>
      </c>
      <c r="P143" s="51"/>
      <c r="Q143" s="103" t="s">
        <v>66</v>
      </c>
      <c r="R143" s="103" t="s">
        <v>67</v>
      </c>
      <c r="S143" s="52"/>
      <c r="T143" s="105" t="s">
        <v>68</v>
      </c>
      <c r="U143" s="103" t="s">
        <v>72</v>
      </c>
      <c r="V143" s="103" t="s">
        <v>71</v>
      </c>
      <c r="W143" s="105" t="s">
        <v>68</v>
      </c>
      <c r="X143" s="103" t="s">
        <v>72</v>
      </c>
      <c r="Y143" s="104" t="s">
        <v>71</v>
      </c>
    </row>
    <row r="144" spans="1:27" x14ac:dyDescent="0.2">
      <c r="B144" s="54">
        <v>6</v>
      </c>
      <c r="C144" s="55" t="s">
        <v>8</v>
      </c>
      <c r="D144" s="54">
        <v>5710</v>
      </c>
      <c r="E144" s="56">
        <v>24.844000000000001</v>
      </c>
      <c r="F144" s="56">
        <v>4.2554999999999996</v>
      </c>
      <c r="G144" s="56">
        <v>26.218</v>
      </c>
      <c r="H144" s="62">
        <v>1.6263455967291E-2</v>
      </c>
      <c r="I144" s="62">
        <v>7.0710678118640685E-3</v>
      </c>
      <c r="J144" s="56">
        <f>IF(B144&lt;&gt;"",IF(OR($E$10="Yes (Manual)",$E$10="Yes (Auto)"),E144-AVERAGE(E$134:E$137),E144),"")</f>
        <v>24.844000000000001</v>
      </c>
      <c r="K144" s="62">
        <f>IF(B144&lt;&gt;"",IF(OR($E$10="Yes (Manual)",$E$10="Yes (Auto)"),(F144*E144-AVERAGE(F$134:F$137)*AVERAGE(E$134:E$137))/AVERAGE(E$134:E$137),F144),"")</f>
        <v>4.2554999999999996</v>
      </c>
      <c r="L144" s="62">
        <f>IF(B144&lt;&gt;"",IF(OR($E$10="Yes (Manual)",$E$10="Yes (Auto)"),(G144*E144-AVERAGE(G$134:G$137)*AVERAGE(E$134:E$137))/AVERAGE(E$134:E$137),G144),"")</f>
        <v>26.218</v>
      </c>
      <c r="M144" s="62"/>
      <c r="N144" s="95">
        <f t="shared" ref="N144:N167" si="36">IF(B144&lt;&gt;"",IF(OR($E$11="Yes (Manual)",$E$11="Yes (Auto)"),K144-J144*$I$26,K144),"")</f>
        <v>4.2554999999999996</v>
      </c>
      <c r="O144" s="95">
        <f t="shared" ref="O144:O167" si="37">IF(B144&lt;&gt;"",IF(OR($E$11="Yes (Manual)",$E$11="Yes (Auto)"),L144-J144*$I$27,L144),"")</f>
        <v>26.218</v>
      </c>
      <c r="P144" s="62"/>
      <c r="Q144" s="95">
        <f>IF(B144&lt;&gt;"",IF(OR($E$12="Yes (Manual)",$E$12="Yes (Auto)"),N144-(B144-$B$32)*$J$26,N144),"")</f>
        <v>4.3202016085897101</v>
      </c>
      <c r="R144" s="95">
        <f>IF(B144&lt;&gt;"",IF(OR($E$12="Yes (Manual)",$E$12="Yes (Auto)"),O144-(B144-$B$32)*$J$27,O144),"")</f>
        <v>26.203570162839991</v>
      </c>
      <c r="S144" s="95"/>
      <c r="T144" s="62">
        <f>IF(B144&lt;&gt;"",Q144*$E$26+$F$26,"")</f>
        <v>4.4512447269699322</v>
      </c>
      <c r="U144" s="62">
        <f>IF(B144&lt;&gt;"",R144*$E$27+$F$27,"")</f>
        <v>26.46803410995685</v>
      </c>
      <c r="V144" s="62">
        <f>IF(B144&lt;&gt;"",(U144-30.91)/1.03091,"")</f>
        <v>-4.3087814552610313</v>
      </c>
      <c r="W144" s="62">
        <f t="shared" ref="W144:W147" si="38">IF(G144&lt;&gt;"",T144+$G$26,"")</f>
        <v>4.1609244205567277</v>
      </c>
      <c r="X144" s="62">
        <f t="shared" ref="X144:X147" si="39">IF(G144&lt;&gt;"",U144+$G$27,"")</f>
        <v>26.643477401953813</v>
      </c>
      <c r="Y144" s="62">
        <f t="shared" ref="Y144:Y147" si="40">IF(G144&lt;&gt;"",(X144-30.91)/1.03091,"")</f>
        <v>-4.13859851785916</v>
      </c>
    </row>
    <row r="145" spans="2:25" x14ac:dyDescent="0.2">
      <c r="B145" s="58">
        <v>7</v>
      </c>
      <c r="C145" s="24" t="s">
        <v>8</v>
      </c>
      <c r="D145" s="58">
        <v>5924</v>
      </c>
      <c r="E145" s="59">
        <v>25.768000000000001</v>
      </c>
      <c r="F145" s="59">
        <v>4.2509999999999994</v>
      </c>
      <c r="G145" s="59">
        <v>26.13</v>
      </c>
      <c r="H145" s="60">
        <v>4.2426406871188182E-3</v>
      </c>
      <c r="I145" s="60">
        <v>3.2526911934580745E-2</v>
      </c>
      <c r="J145" s="59">
        <f>IF(B145&lt;&gt;"",IF(OR($E$10="Yes (Manual)",$E$10="Yes (Auto)"),E145-AVERAGE(E$134:E$137),E145),"")</f>
        <v>25.768000000000001</v>
      </c>
      <c r="K145" s="60">
        <f>IF(B145&lt;&gt;"",IF(OR($E$10="Yes (Manual)",$E$10="Yes (Auto)"),(F145*E145-AVERAGE(F$134:F$137)*AVERAGE(E$134:E$137))/AVERAGE(E$134:E$137),F145),"")</f>
        <v>4.2509999999999994</v>
      </c>
      <c r="L145" s="60">
        <f>IF(B145&lt;&gt;"",IF(OR($E$10="Yes (Manual)",$E$10="Yes (Auto)"),(G145*E145-AVERAGE(G$134:G$137)*AVERAGE(E$134:E$137))/AVERAGE(E$134:E$137),G145),"")</f>
        <v>26.13</v>
      </c>
      <c r="M145" s="60"/>
      <c r="N145" s="60">
        <f t="shared" si="36"/>
        <v>4.2509999999999994</v>
      </c>
      <c r="O145" s="60">
        <f t="shared" si="37"/>
        <v>26.13</v>
      </c>
      <c r="P145" s="60"/>
      <c r="Q145" s="60">
        <f t="shared" ref="Q145:Q146" si="41">IF(B145&lt;&gt;"",IF(OR($E$12="Yes (Manual)",$E$12="Yes (Auto)"),N145-(B145-$B$32)*$J$26,N145),"")</f>
        <v>4.3286419303076524</v>
      </c>
      <c r="R145" s="60">
        <f t="shared" ref="R145:R146" si="42">IF(B145&lt;&gt;"",IF(OR($E$12="Yes (Manual)",$E$12="Yes (Auto)"),O145-(B145-$B$32)*$J$27,O145),"")</f>
        <v>26.11268419540799</v>
      </c>
      <c r="S145" s="60"/>
      <c r="T145" s="60">
        <f t="shared" ref="T145:T146" si="43">IF(B145&lt;&gt;"",Q145*$E$26+$F$26,"")</f>
        <v>4.4596234590852646</v>
      </c>
      <c r="U145" s="60">
        <f t="shared" ref="U145:U146" si="44">IF(B145&lt;&gt;"",R145*$E$27+$F$27,"")</f>
        <v>26.377490279871804</v>
      </c>
      <c r="V145" s="60">
        <f t="shared" ref="V145:V146" si="45">IF(B145&lt;&gt;"",(U145-30.91)/1.03091,"")</f>
        <v>-4.3966104898858251</v>
      </c>
      <c r="W145" s="60">
        <f t="shared" si="38"/>
        <v>4.1693031526720601</v>
      </c>
      <c r="X145" s="60">
        <f t="shared" si="39"/>
        <v>26.552933571868767</v>
      </c>
      <c r="Y145" s="60">
        <f t="shared" si="40"/>
        <v>-4.2264275524839539</v>
      </c>
    </row>
    <row r="146" spans="2:25" x14ac:dyDescent="0.2">
      <c r="B146" s="54">
        <v>21</v>
      </c>
      <c r="C146" s="55" t="s">
        <v>8</v>
      </c>
      <c r="D146" s="54">
        <v>5774</v>
      </c>
      <c r="E146" s="56">
        <v>25.137</v>
      </c>
      <c r="F146" s="56">
        <v>4.2004999999999999</v>
      </c>
      <c r="G146" s="56">
        <v>26.2195</v>
      </c>
      <c r="H146" s="62">
        <v>2.7577164466275145E-2</v>
      </c>
      <c r="I146" s="62">
        <v>2.6162950903901576E-2</v>
      </c>
      <c r="J146" s="56">
        <f t="shared" ref="J146:J159" si="46">IF(B146&lt;&gt;"",IF(OR($E$10="Yes (Manual)",$E$10="Yes (Auto)"),E146-AVERAGE(E$134:E$137),E146),"")</f>
        <v>25.137</v>
      </c>
      <c r="K146" s="62">
        <f t="shared" ref="K146:K159" si="47">IF(B146&lt;&gt;"",IF(OR($E$10="Yes (Manual)",$E$10="Yes (Auto)"),(F146*E146-AVERAGE(F$134:F$137)*AVERAGE(E$134:E$137))/AVERAGE(E$134:E$137),F146),"")</f>
        <v>4.2004999999999999</v>
      </c>
      <c r="L146" s="62">
        <f t="shared" ref="L146:L159" si="48">IF(B146&lt;&gt;"",IF(OR($E$10="Yes (Manual)",$E$10="Yes (Auto)"),(G146*E146-AVERAGE(G$134:G$137)*AVERAGE(E$134:E$137))/AVERAGE(E$134:E$137),G146),"")</f>
        <v>26.2195</v>
      </c>
      <c r="M146" s="62"/>
      <c r="N146" s="95">
        <f t="shared" si="36"/>
        <v>4.2004999999999999</v>
      </c>
      <c r="O146" s="95">
        <f t="shared" si="37"/>
        <v>26.2195</v>
      </c>
      <c r="P146" s="62"/>
      <c r="Q146" s="95">
        <f t="shared" si="41"/>
        <v>4.459306434358842</v>
      </c>
      <c r="R146" s="95">
        <f t="shared" si="42"/>
        <v>26.161780651359972</v>
      </c>
      <c r="S146" s="95"/>
      <c r="T146" s="62">
        <f t="shared" si="43"/>
        <v>4.5893344953483046</v>
      </c>
      <c r="U146" s="62">
        <f t="shared" si="44"/>
        <v>26.426401913769745</v>
      </c>
      <c r="V146" s="62">
        <f t="shared" si="45"/>
        <v>-4.3491653842044951</v>
      </c>
      <c r="W146" s="62">
        <f t="shared" si="38"/>
        <v>4.2990141889351001</v>
      </c>
      <c r="X146" s="62">
        <f t="shared" si="39"/>
        <v>26.601845205766708</v>
      </c>
      <c r="Y146" s="62">
        <f t="shared" si="40"/>
        <v>-4.1789824468026238</v>
      </c>
    </row>
    <row r="147" spans="2:25" x14ac:dyDescent="0.2">
      <c r="B147" s="58">
        <v>22</v>
      </c>
      <c r="C147" s="24" t="s">
        <v>8</v>
      </c>
      <c r="D147" s="58">
        <v>5307</v>
      </c>
      <c r="E147" s="59">
        <v>23.06</v>
      </c>
      <c r="F147" s="59">
        <v>4.2569999999999997</v>
      </c>
      <c r="G147" s="59">
        <v>26.297000000000001</v>
      </c>
      <c r="H147" s="60">
        <v>3.1112698372207804E-2</v>
      </c>
      <c r="I147" s="60">
        <v>2.5455844122716675E-2</v>
      </c>
      <c r="J147" s="59">
        <f t="shared" si="46"/>
        <v>23.06</v>
      </c>
      <c r="K147" s="60">
        <f t="shared" si="47"/>
        <v>4.2569999999999997</v>
      </c>
      <c r="L147" s="60">
        <f t="shared" si="48"/>
        <v>26.297000000000001</v>
      </c>
      <c r="M147" s="60"/>
      <c r="N147" s="60">
        <f t="shared" si="36"/>
        <v>4.2569999999999997</v>
      </c>
      <c r="O147" s="60">
        <f t="shared" si="37"/>
        <v>26.297000000000001</v>
      </c>
      <c r="P147" s="60"/>
      <c r="Q147" s="60">
        <f t="shared" ref="Q147:Q159" si="49">IF(B147&lt;&gt;"",IF(OR($E$12="Yes (Manual)",$E$12="Yes (Auto)"),N147-(B147-$B$32)*$J$26,N147),"")</f>
        <v>4.5287467560767842</v>
      </c>
      <c r="R147" s="60">
        <f t="shared" ref="R147:R159" si="50">IF(B147&lt;&gt;"",IF(OR($E$12="Yes (Manual)",$E$12="Yes (Auto)"),O147-(B147-$B$32)*$J$27,O147),"")</f>
        <v>26.236394683927969</v>
      </c>
      <c r="S147" s="60"/>
      <c r="T147" s="60">
        <f t="shared" ref="T147:T159" si="51">IF(B147&lt;&gt;"",Q147*$E$26+$F$26,"")</f>
        <v>4.6582681063077471</v>
      </c>
      <c r="U147" s="60">
        <f t="shared" ref="U147:U159" si="52">IF(B147&lt;&gt;"",R147*$E$27+$F$27,"")</f>
        <v>26.500735064174414</v>
      </c>
      <c r="V147" s="60">
        <f t="shared" ref="V147:V159" si="53">IF(B147&lt;&gt;"",(U147-30.91)/1.03091,"")</f>
        <v>-4.2770609809057882</v>
      </c>
      <c r="W147" s="60">
        <f t="shared" si="38"/>
        <v>4.3679477998945426</v>
      </c>
      <c r="X147" s="60">
        <f t="shared" si="39"/>
        <v>26.676178356171377</v>
      </c>
      <c r="Y147" s="60">
        <f t="shared" si="40"/>
        <v>-4.1068780435039169</v>
      </c>
    </row>
    <row r="148" spans="2:25" x14ac:dyDescent="0.2">
      <c r="B148" s="54">
        <v>33</v>
      </c>
      <c r="C148" s="55" t="s">
        <v>8</v>
      </c>
      <c r="D148" s="54">
        <v>5903</v>
      </c>
      <c r="E148" s="56">
        <v>25.683</v>
      </c>
      <c r="F148" s="56">
        <v>4.2505000000000006</v>
      </c>
      <c r="G148" s="56">
        <v>25.996499999999997</v>
      </c>
      <c r="H148" s="62">
        <v>7.0710678118678376E-4</v>
      </c>
      <c r="I148" s="62">
        <v>9.192388155426303E-3</v>
      </c>
      <c r="J148" s="56">
        <f t="shared" si="46"/>
        <v>25.683</v>
      </c>
      <c r="K148" s="62">
        <f t="shared" si="47"/>
        <v>4.2505000000000006</v>
      </c>
      <c r="L148" s="62">
        <f t="shared" si="48"/>
        <v>25.996499999999997</v>
      </c>
      <c r="M148" s="62"/>
      <c r="N148" s="95">
        <f t="shared" si="36"/>
        <v>4.2505000000000006</v>
      </c>
      <c r="O148" s="95">
        <f t="shared" si="37"/>
        <v>25.996499999999997</v>
      </c>
      <c r="P148" s="62"/>
      <c r="Q148" s="95">
        <f t="shared" si="49"/>
        <v>4.6645902949741478</v>
      </c>
      <c r="R148" s="95">
        <f t="shared" si="50"/>
        <v>25.904149042175952</v>
      </c>
      <c r="S148" s="95"/>
      <c r="T148" s="62">
        <f t="shared" si="51"/>
        <v>4.7931203856468443</v>
      </c>
      <c r="U148" s="62">
        <f t="shared" si="52"/>
        <v>26.169740150621902</v>
      </c>
      <c r="V148" s="62">
        <f t="shared" si="53"/>
        <v>-4.5981316015734626</v>
      </c>
      <c r="W148" s="62">
        <f t="shared" ref="W148:W167" si="54">IF(G148&lt;&gt;"",T148+$G$26,"")</f>
        <v>4.5028000792336398</v>
      </c>
      <c r="X148" s="62">
        <f t="shared" ref="X148:X167" si="55">IF(G148&lt;&gt;"",U148+$G$27,"")</f>
        <v>26.345183442618865</v>
      </c>
      <c r="Y148" s="62">
        <f t="shared" ref="Y148:Y167" si="56">IF(G148&lt;&gt;"",(X148-30.91)/1.03091,"")</f>
        <v>-4.4279486641715913</v>
      </c>
    </row>
    <row r="149" spans="2:25" x14ac:dyDescent="0.2">
      <c r="B149" s="58">
        <v>34</v>
      </c>
      <c r="C149" s="24" t="s">
        <v>8</v>
      </c>
      <c r="D149" s="58">
        <v>4520</v>
      </c>
      <c r="E149" s="59">
        <v>19.533999999999999</v>
      </c>
      <c r="F149" s="59">
        <v>4.2699999999999996</v>
      </c>
      <c r="G149" s="59">
        <v>26.2575</v>
      </c>
      <c r="H149" s="60">
        <v>5.6568542494923853E-3</v>
      </c>
      <c r="I149" s="60">
        <v>2.1920310216782129E-2</v>
      </c>
      <c r="J149" s="59">
        <f t="shared" si="46"/>
        <v>19.533999999999999</v>
      </c>
      <c r="K149" s="60">
        <f t="shared" si="47"/>
        <v>4.2699999999999996</v>
      </c>
      <c r="L149" s="60">
        <f t="shared" si="48"/>
        <v>26.2575</v>
      </c>
      <c r="M149" s="60"/>
      <c r="N149" s="60">
        <f t="shared" si="36"/>
        <v>4.2699999999999996</v>
      </c>
      <c r="O149" s="60">
        <f t="shared" si="37"/>
        <v>26.2575</v>
      </c>
      <c r="P149" s="60"/>
      <c r="Q149" s="60">
        <f t="shared" si="49"/>
        <v>4.6970306166920892</v>
      </c>
      <c r="R149" s="60">
        <f t="shared" si="50"/>
        <v>26.162263074743954</v>
      </c>
      <c r="S149" s="60"/>
      <c r="T149" s="60">
        <f t="shared" si="51"/>
        <v>4.8253239881270726</v>
      </c>
      <c r="U149" s="60">
        <f t="shared" si="52"/>
        <v>26.426882521086174</v>
      </c>
      <c r="V149" s="60">
        <f t="shared" si="53"/>
        <v>-4.3486991870423468</v>
      </c>
      <c r="W149" s="60">
        <f t="shared" si="54"/>
        <v>4.5350036817138681</v>
      </c>
      <c r="X149" s="60">
        <f t="shared" si="55"/>
        <v>26.602325813083137</v>
      </c>
      <c r="Y149" s="60">
        <f t="shared" si="56"/>
        <v>-4.1785162496404755</v>
      </c>
    </row>
    <row r="150" spans="2:25" x14ac:dyDescent="0.2">
      <c r="B150" s="54">
        <v>45</v>
      </c>
      <c r="C150" s="55" t="s">
        <v>8</v>
      </c>
      <c r="D150" s="54">
        <v>4308</v>
      </c>
      <c r="E150" s="56">
        <v>18.614999999999998</v>
      </c>
      <c r="F150" s="56">
        <v>4.2264999999999997</v>
      </c>
      <c r="G150" s="56">
        <v>26.137</v>
      </c>
      <c r="H150" s="62">
        <v>3.1819805153394588E-2</v>
      </c>
      <c r="I150" s="62">
        <v>7.9195959492894652E-2</v>
      </c>
      <c r="J150" s="56">
        <f t="shared" si="46"/>
        <v>18.614999999999998</v>
      </c>
      <c r="K150" s="62">
        <f t="shared" si="47"/>
        <v>4.2264999999999997</v>
      </c>
      <c r="L150" s="62">
        <f t="shared" si="48"/>
        <v>26.137</v>
      </c>
      <c r="M150" s="62"/>
      <c r="N150" s="95">
        <f t="shared" si="36"/>
        <v>4.2264999999999997</v>
      </c>
      <c r="O150" s="95">
        <f t="shared" si="37"/>
        <v>26.137</v>
      </c>
      <c r="P150" s="62"/>
      <c r="Q150" s="95">
        <f t="shared" si="49"/>
        <v>4.7958741555894528</v>
      </c>
      <c r="R150" s="95">
        <f t="shared" si="50"/>
        <v>26.010017432991937</v>
      </c>
      <c r="S150" s="95"/>
      <c r="T150" s="62">
        <f t="shared" si="51"/>
        <v>4.9234462589869556</v>
      </c>
      <c r="U150" s="62">
        <f t="shared" si="52"/>
        <v>26.275210003232445</v>
      </c>
      <c r="V150" s="62">
        <f t="shared" si="53"/>
        <v>-4.4958240746210194</v>
      </c>
      <c r="W150" s="62">
        <f t="shared" si="54"/>
        <v>4.6331259525737511</v>
      </c>
      <c r="X150" s="62">
        <f t="shared" si="55"/>
        <v>26.450653295229408</v>
      </c>
      <c r="Y150" s="62">
        <f t="shared" si="56"/>
        <v>-4.3256411372191481</v>
      </c>
    </row>
    <row r="151" spans="2:25" x14ac:dyDescent="0.2">
      <c r="B151" s="58">
        <v>46</v>
      </c>
      <c r="C151" s="24" t="s">
        <v>8</v>
      </c>
      <c r="D151" s="58">
        <v>5465</v>
      </c>
      <c r="E151" s="59">
        <v>23.745000000000001</v>
      </c>
      <c r="F151" s="59">
        <v>4.2735000000000003</v>
      </c>
      <c r="G151" s="59">
        <v>26.016999999999999</v>
      </c>
      <c r="H151" s="60">
        <v>1.3435028842544494E-2</v>
      </c>
      <c r="I151" s="60">
        <v>1.6970562748477785E-2</v>
      </c>
      <c r="J151" s="59">
        <f t="shared" si="46"/>
        <v>23.745000000000001</v>
      </c>
      <c r="K151" s="60">
        <f t="shared" si="47"/>
        <v>4.2735000000000003</v>
      </c>
      <c r="L151" s="60">
        <f t="shared" si="48"/>
        <v>26.016999999999999</v>
      </c>
      <c r="M151" s="60"/>
      <c r="N151" s="60">
        <f t="shared" si="36"/>
        <v>4.2735000000000003</v>
      </c>
      <c r="O151" s="60">
        <f t="shared" si="37"/>
        <v>26.016999999999999</v>
      </c>
      <c r="P151" s="60"/>
      <c r="Q151" s="60">
        <f t="shared" si="49"/>
        <v>4.855814477307395</v>
      </c>
      <c r="R151" s="60">
        <f t="shared" si="50"/>
        <v>25.887131465559936</v>
      </c>
      <c r="S151" s="60"/>
      <c r="T151" s="60">
        <f t="shared" si="51"/>
        <v>4.9829491920936269</v>
      </c>
      <c r="U151" s="60">
        <f t="shared" si="52"/>
        <v>26.15278663613428</v>
      </c>
      <c r="V151" s="60">
        <f t="shared" si="53"/>
        <v>-4.6145767951283041</v>
      </c>
      <c r="W151" s="60">
        <f t="shared" si="54"/>
        <v>4.6926288856804224</v>
      </c>
      <c r="X151" s="60">
        <f t="shared" si="55"/>
        <v>26.328229928131243</v>
      </c>
      <c r="Y151" s="60">
        <f t="shared" si="56"/>
        <v>-4.4443938577264328</v>
      </c>
    </row>
    <row r="152" spans="2:25" x14ac:dyDescent="0.2">
      <c r="B152" s="54">
        <v>57</v>
      </c>
      <c r="C152" s="55" t="s">
        <v>8</v>
      </c>
      <c r="D152" s="54">
        <v>5253</v>
      </c>
      <c r="E152" s="56">
        <v>22.824999999999999</v>
      </c>
      <c r="F152" s="56">
        <v>4.2430000000000003</v>
      </c>
      <c r="G152" s="56">
        <v>26.202999999999999</v>
      </c>
      <c r="H152" s="62">
        <v>4.2426406871194462E-3</v>
      </c>
      <c r="I152" s="62">
        <v>4.2426406871194462E-3</v>
      </c>
      <c r="J152" s="56">
        <f t="shared" si="46"/>
        <v>22.824999999999999</v>
      </c>
      <c r="K152" s="62">
        <f t="shared" si="47"/>
        <v>4.2430000000000003</v>
      </c>
      <c r="L152" s="62">
        <f t="shared" si="48"/>
        <v>26.202999999999999</v>
      </c>
      <c r="M152" s="62"/>
      <c r="N152" s="95">
        <f t="shared" si="36"/>
        <v>4.2430000000000003</v>
      </c>
      <c r="O152" s="95">
        <f t="shared" si="37"/>
        <v>26.202999999999999</v>
      </c>
      <c r="P152" s="62"/>
      <c r="Q152" s="95">
        <f t="shared" si="49"/>
        <v>4.9676580162047586</v>
      </c>
      <c r="R152" s="95">
        <f t="shared" si="50"/>
        <v>26.041385823807918</v>
      </c>
      <c r="S152" s="95"/>
      <c r="T152" s="62">
        <f t="shared" si="51"/>
        <v>5.0939766010678289</v>
      </c>
      <c r="U152" s="62">
        <f t="shared" si="52"/>
        <v>26.306460308734319</v>
      </c>
      <c r="V152" s="62">
        <f t="shared" si="53"/>
        <v>-4.465510753863752</v>
      </c>
      <c r="W152" s="62">
        <f t="shared" si="54"/>
        <v>4.8036562946546244</v>
      </c>
      <c r="X152" s="62">
        <f t="shared" si="55"/>
        <v>26.481903600731282</v>
      </c>
      <c r="Y152" s="62">
        <f t="shared" si="56"/>
        <v>-4.2953278164618807</v>
      </c>
    </row>
    <row r="153" spans="2:25" x14ac:dyDescent="0.2">
      <c r="B153" s="58">
        <v>58</v>
      </c>
      <c r="C153" s="24" t="s">
        <v>8</v>
      </c>
      <c r="D153" s="58">
        <v>3746</v>
      </c>
      <c r="E153" s="59">
        <v>16.187999999999999</v>
      </c>
      <c r="F153" s="59">
        <v>4.2365000000000004</v>
      </c>
      <c r="G153" s="59">
        <v>26.05</v>
      </c>
      <c r="H153" s="60">
        <v>2.0506096654409819E-2</v>
      </c>
      <c r="I153" s="60">
        <v>2.9698484809836122E-2</v>
      </c>
      <c r="J153" s="59">
        <f t="shared" si="46"/>
        <v>16.187999999999999</v>
      </c>
      <c r="K153" s="60">
        <f t="shared" si="47"/>
        <v>4.2365000000000004</v>
      </c>
      <c r="L153" s="60">
        <f t="shared" si="48"/>
        <v>26.05</v>
      </c>
      <c r="M153" s="60"/>
      <c r="N153" s="60">
        <f t="shared" si="36"/>
        <v>4.2365000000000004</v>
      </c>
      <c r="O153" s="60">
        <f t="shared" si="37"/>
        <v>26.05</v>
      </c>
      <c r="P153" s="60"/>
      <c r="Q153" s="60">
        <f t="shared" si="49"/>
        <v>4.9740983379227011</v>
      </c>
      <c r="R153" s="60">
        <f t="shared" si="50"/>
        <v>25.885499856375919</v>
      </c>
      <c r="S153" s="60"/>
      <c r="T153" s="60">
        <f t="shared" si="51"/>
        <v>5.1003699273194201</v>
      </c>
      <c r="U153" s="60">
        <f t="shared" si="52"/>
        <v>26.151161169091381</v>
      </c>
      <c r="V153" s="60">
        <f t="shared" si="53"/>
        <v>-4.6161535254373502</v>
      </c>
      <c r="W153" s="60">
        <f t="shared" si="54"/>
        <v>4.8100496209062156</v>
      </c>
      <c r="X153" s="60">
        <f t="shared" si="55"/>
        <v>26.326604461088344</v>
      </c>
      <c r="Y153" s="60">
        <f t="shared" si="56"/>
        <v>-4.4459705880354798</v>
      </c>
    </row>
    <row r="154" spans="2:25" x14ac:dyDescent="0.2">
      <c r="B154" s="54">
        <v>69</v>
      </c>
      <c r="C154" s="55" t="s">
        <v>8</v>
      </c>
      <c r="D154" s="54">
        <v>5550</v>
      </c>
      <c r="E154" s="56">
        <v>24.09</v>
      </c>
      <c r="F154" s="56">
        <v>4.1724999999999994</v>
      </c>
      <c r="G154" s="56">
        <v>25.895000000000003</v>
      </c>
      <c r="H154" s="62">
        <v>4.9497474683062297E-3</v>
      </c>
      <c r="I154" s="62">
        <v>9.8994949366112035E-3</v>
      </c>
      <c r="J154" s="56">
        <f t="shared" si="46"/>
        <v>24.09</v>
      </c>
      <c r="K154" s="62">
        <f t="shared" si="47"/>
        <v>4.1724999999999994</v>
      </c>
      <c r="L154" s="62">
        <f t="shared" si="48"/>
        <v>25.895000000000003</v>
      </c>
      <c r="M154" s="62"/>
      <c r="N154" s="95">
        <f t="shared" si="36"/>
        <v>4.1724999999999994</v>
      </c>
      <c r="O154" s="95">
        <f t="shared" si="37"/>
        <v>25.895000000000003</v>
      </c>
      <c r="P154" s="62"/>
      <c r="Q154" s="95">
        <f t="shared" si="49"/>
        <v>5.0524418768200627</v>
      </c>
      <c r="R154" s="95">
        <f t="shared" si="50"/>
        <v>25.698754214623907</v>
      </c>
      <c r="S154" s="95"/>
      <c r="T154" s="62">
        <f t="shared" si="51"/>
        <v>5.178141788075953</v>
      </c>
      <c r="U154" s="62">
        <f t="shared" si="52"/>
        <v>25.96511852539539</v>
      </c>
      <c r="V154" s="62">
        <f t="shared" si="53"/>
        <v>-4.7966180118580768</v>
      </c>
      <c r="W154" s="62">
        <f t="shared" si="54"/>
        <v>4.8878214816627485</v>
      </c>
      <c r="X154" s="62">
        <f t="shared" si="55"/>
        <v>26.140561817392353</v>
      </c>
      <c r="Y154" s="62">
        <f t="shared" si="56"/>
        <v>-4.6264350744562064</v>
      </c>
    </row>
    <row r="155" spans="2:25" x14ac:dyDescent="0.2">
      <c r="B155" s="58">
        <v>70</v>
      </c>
      <c r="C155" s="24" t="s">
        <v>8</v>
      </c>
      <c r="D155" s="58">
        <v>5042</v>
      </c>
      <c r="E155" s="59">
        <v>21.884</v>
      </c>
      <c r="F155" s="59">
        <v>4.2669999999999995</v>
      </c>
      <c r="G155" s="59">
        <v>25.994</v>
      </c>
      <c r="H155" s="60">
        <v>5.6568542494923853E-3</v>
      </c>
      <c r="I155" s="60">
        <v>4.2426406871194462E-3</v>
      </c>
      <c r="J155" s="59">
        <f t="shared" si="46"/>
        <v>21.884</v>
      </c>
      <c r="K155" s="60">
        <f t="shared" si="47"/>
        <v>4.2669999999999995</v>
      </c>
      <c r="L155" s="60">
        <f t="shared" si="48"/>
        <v>25.994</v>
      </c>
      <c r="M155" s="60"/>
      <c r="N155" s="60">
        <f t="shared" si="36"/>
        <v>4.2669999999999995</v>
      </c>
      <c r="O155" s="60">
        <f t="shared" si="37"/>
        <v>25.994</v>
      </c>
      <c r="P155" s="60"/>
      <c r="Q155" s="60">
        <f t="shared" si="49"/>
        <v>5.1598821985380052</v>
      </c>
      <c r="R155" s="60">
        <f t="shared" si="50"/>
        <v>25.7948682471919</v>
      </c>
      <c r="S155" s="60"/>
      <c r="T155" s="60">
        <f t="shared" si="51"/>
        <v>5.2847981104464807</v>
      </c>
      <c r="U155" s="60">
        <f t="shared" si="52"/>
        <v>26.060870739730746</v>
      </c>
      <c r="V155" s="60">
        <f t="shared" si="53"/>
        <v>-4.703736757107075</v>
      </c>
      <c r="W155" s="60">
        <f t="shared" si="54"/>
        <v>4.9944778040332762</v>
      </c>
      <c r="X155" s="60">
        <f t="shared" si="55"/>
        <v>26.236314031727709</v>
      </c>
      <c r="Y155" s="60">
        <f t="shared" si="56"/>
        <v>-4.5335538197052037</v>
      </c>
    </row>
    <row r="156" spans="2:25" x14ac:dyDescent="0.2">
      <c r="B156" s="54">
        <v>81</v>
      </c>
      <c r="C156" s="55" t="s">
        <v>8</v>
      </c>
      <c r="D156" s="54">
        <v>4254</v>
      </c>
      <c r="E156" s="56">
        <v>18.440999999999999</v>
      </c>
      <c r="F156" s="56">
        <v>4.2149999999999999</v>
      </c>
      <c r="G156" s="56">
        <v>26.195</v>
      </c>
      <c r="H156" s="62">
        <v>1.1313708498984771E-2</v>
      </c>
      <c r="I156" s="62">
        <v>3.9597979746444814E-2</v>
      </c>
      <c r="J156" s="56">
        <f t="shared" si="46"/>
        <v>18.440999999999999</v>
      </c>
      <c r="K156" s="62">
        <f t="shared" si="47"/>
        <v>4.2149999999999999</v>
      </c>
      <c r="L156" s="62">
        <f t="shared" si="48"/>
        <v>26.195</v>
      </c>
      <c r="M156" s="62"/>
      <c r="N156" s="95">
        <f t="shared" si="36"/>
        <v>4.2149999999999999</v>
      </c>
      <c r="O156" s="95">
        <f t="shared" si="37"/>
        <v>26.195</v>
      </c>
      <c r="P156" s="62"/>
      <c r="Q156" s="95">
        <f t="shared" si="49"/>
        <v>5.2502257374353682</v>
      </c>
      <c r="R156" s="95">
        <f t="shared" si="50"/>
        <v>25.964122605439886</v>
      </c>
      <c r="S156" s="95"/>
      <c r="T156" s="62">
        <f t="shared" si="51"/>
        <v>5.3744824063854626</v>
      </c>
      <c r="U156" s="62">
        <f t="shared" si="52"/>
        <v>26.229487945305685</v>
      </c>
      <c r="V156" s="62">
        <f t="shared" si="53"/>
        <v>-4.5401752380851041</v>
      </c>
      <c r="W156" s="62">
        <f t="shared" si="54"/>
        <v>5.0841620999722581</v>
      </c>
      <c r="X156" s="62">
        <f t="shared" si="55"/>
        <v>26.404931237302648</v>
      </c>
      <c r="Y156" s="62">
        <f t="shared" si="56"/>
        <v>-4.3699923006832337</v>
      </c>
    </row>
    <row r="157" spans="2:25" x14ac:dyDescent="0.2">
      <c r="B157" s="58">
        <v>82</v>
      </c>
      <c r="C157" s="24" t="s">
        <v>8</v>
      </c>
      <c r="D157" s="58">
        <v>4217</v>
      </c>
      <c r="E157" s="59">
        <v>18.239999999999998</v>
      </c>
      <c r="F157" s="59">
        <v>4.2355</v>
      </c>
      <c r="G157" s="59">
        <v>26.130499999999998</v>
      </c>
      <c r="H157" s="60">
        <v>3.0405591591021019E-2</v>
      </c>
      <c r="I157" s="60">
        <v>2.6162950903904084E-2</v>
      </c>
      <c r="J157" s="59">
        <f t="shared" si="46"/>
        <v>18.239999999999998</v>
      </c>
      <c r="K157" s="60">
        <f t="shared" si="47"/>
        <v>4.2355</v>
      </c>
      <c r="L157" s="60">
        <f t="shared" si="48"/>
        <v>26.130499999999998</v>
      </c>
      <c r="M157" s="60"/>
      <c r="N157" s="60">
        <f t="shared" si="36"/>
        <v>4.2355</v>
      </c>
      <c r="O157" s="60">
        <f t="shared" si="37"/>
        <v>26.130499999999998</v>
      </c>
      <c r="P157" s="60"/>
      <c r="Q157" s="60">
        <f t="shared" si="49"/>
        <v>5.2836660591533109</v>
      </c>
      <c r="R157" s="60">
        <f t="shared" si="50"/>
        <v>25.89673663800788</v>
      </c>
      <c r="S157" s="60"/>
      <c r="T157" s="60">
        <f t="shared" si="51"/>
        <v>5.407678711797562</v>
      </c>
      <c r="U157" s="60">
        <f t="shared" si="52"/>
        <v>26.162355650214643</v>
      </c>
      <c r="V157" s="60">
        <f t="shared" si="53"/>
        <v>-4.6052946908899495</v>
      </c>
      <c r="W157" s="60">
        <f t="shared" si="54"/>
        <v>5.1173584053843575</v>
      </c>
      <c r="X157" s="60">
        <f t="shared" si="55"/>
        <v>26.337798942211606</v>
      </c>
      <c r="Y157" s="60">
        <f t="shared" si="56"/>
        <v>-4.4351117534880782</v>
      </c>
    </row>
    <row r="158" spans="2:25" x14ac:dyDescent="0.2">
      <c r="B158" s="54">
        <v>93</v>
      </c>
      <c r="C158" s="55" t="s">
        <v>8</v>
      </c>
      <c r="D158" s="54">
        <v>7174</v>
      </c>
      <c r="E158" s="56">
        <v>31.446000000000002</v>
      </c>
      <c r="F158" s="56">
        <v>2.3895</v>
      </c>
      <c r="G158" s="56">
        <v>26.7775</v>
      </c>
      <c r="H158" s="62">
        <v>2.333452377915601E-2</v>
      </c>
      <c r="I158" s="62">
        <v>7.0710678118489963E-4</v>
      </c>
      <c r="J158" s="56">
        <f t="shared" si="46"/>
        <v>31.446000000000002</v>
      </c>
      <c r="K158" s="62">
        <f t="shared" si="47"/>
        <v>2.3895</v>
      </c>
      <c r="L158" s="62">
        <f t="shared" si="48"/>
        <v>26.7775</v>
      </c>
      <c r="M158" s="62"/>
      <c r="N158" s="95">
        <f t="shared" si="36"/>
        <v>2.3895</v>
      </c>
      <c r="O158" s="95">
        <f t="shared" si="37"/>
        <v>26.7775</v>
      </c>
      <c r="P158" s="62"/>
      <c r="Q158" s="95">
        <f t="shared" si="49"/>
        <v>3.5800095980506743</v>
      </c>
      <c r="R158" s="95">
        <f t="shared" si="50"/>
        <v>26.511990996255868</v>
      </c>
      <c r="S158" s="95"/>
      <c r="T158" s="62">
        <f t="shared" si="51"/>
        <v>3.7164539479606011</v>
      </c>
      <c r="U158" s="62">
        <f t="shared" si="52"/>
        <v>26.775293902909915</v>
      </c>
      <c r="V158" s="62">
        <f t="shared" si="53"/>
        <v>-4.0107342998807702</v>
      </c>
      <c r="W158" s="62">
        <f t="shared" si="54"/>
        <v>3.4261336415473966</v>
      </c>
      <c r="X158" s="62">
        <f t="shared" si="55"/>
        <v>26.950737194906878</v>
      </c>
      <c r="Y158" s="62">
        <f t="shared" si="56"/>
        <v>-3.8405513624788989</v>
      </c>
    </row>
    <row r="159" spans="2:25" x14ac:dyDescent="0.2">
      <c r="B159" s="58">
        <v>94</v>
      </c>
      <c r="C159" s="24" t="s">
        <v>8</v>
      </c>
      <c r="D159" s="58">
        <v>7844</v>
      </c>
      <c r="E159" s="59">
        <v>34.567999999999998</v>
      </c>
      <c r="F159" s="59">
        <v>2.3055000000000003</v>
      </c>
      <c r="G159" s="59">
        <v>26.713000000000001</v>
      </c>
      <c r="H159" s="60">
        <v>5.0204581464244995E-2</v>
      </c>
      <c r="I159" s="60">
        <v>1.1313708498986027E-2</v>
      </c>
      <c r="J159" s="59">
        <f t="shared" si="46"/>
        <v>34.567999999999998</v>
      </c>
      <c r="K159" s="60">
        <f t="shared" si="47"/>
        <v>2.3055000000000003</v>
      </c>
      <c r="L159" s="60">
        <f t="shared" si="48"/>
        <v>26.713000000000001</v>
      </c>
      <c r="M159" s="60"/>
      <c r="N159" s="60">
        <f t="shared" si="36"/>
        <v>2.3055000000000003</v>
      </c>
      <c r="O159" s="60">
        <f t="shared" si="37"/>
        <v>26.713000000000001</v>
      </c>
      <c r="P159" s="60"/>
      <c r="Q159" s="60">
        <f t="shared" si="49"/>
        <v>3.5089499197686167</v>
      </c>
      <c r="R159" s="60">
        <f t="shared" si="50"/>
        <v>26.444605028823869</v>
      </c>
      <c r="S159" s="60"/>
      <c r="T159" s="60">
        <f t="shared" si="51"/>
        <v>3.6459127969922172</v>
      </c>
      <c r="U159" s="60">
        <f t="shared" si="52"/>
        <v>26.70816160781888</v>
      </c>
      <c r="V159" s="60">
        <f t="shared" si="53"/>
        <v>-4.0758537526856076</v>
      </c>
      <c r="W159" s="60">
        <f t="shared" si="54"/>
        <v>3.3555924905790127</v>
      </c>
      <c r="X159" s="60">
        <f t="shared" si="55"/>
        <v>26.883604899815843</v>
      </c>
      <c r="Y159" s="60">
        <f t="shared" si="56"/>
        <v>-3.9056708152837367</v>
      </c>
    </row>
    <row r="160" spans="2:25" x14ac:dyDescent="0.2">
      <c r="B160" s="54"/>
      <c r="C160" s="55"/>
      <c r="D160" s="54"/>
      <c r="E160" s="56"/>
      <c r="F160" s="56"/>
      <c r="G160" s="56"/>
      <c r="H160" s="62"/>
      <c r="I160" s="62"/>
      <c r="J160" s="56" t="str">
        <f t="shared" ref="J160:J167" si="57">IF(B160&lt;&gt;"",IF(OR($E$10="Yes (Manual)",$E$10="Yes (Auto)"),E160-AVERAGE(E$134:E$137),E160),"")</f>
        <v/>
      </c>
      <c r="K160" s="62" t="str">
        <f t="shared" ref="K160:K167" si="58">IF(B160&lt;&gt;"",IF(OR($E$10="Yes (Manual)",$E$10="Yes (Auto)"),(F160*E160-AVERAGE(F$134:F$137)*AVERAGE(E$134:E$137))/AVERAGE(E$134:E$137),F160),"")</f>
        <v/>
      </c>
      <c r="L160" s="62" t="str">
        <f t="shared" ref="L160:L167" si="59">IF(B160&lt;&gt;"",IF(OR($E$10="Yes (Manual)",$E$10="Yes (Auto)"),(G160*E160-AVERAGE(G$134:G$137)*AVERAGE(E$134:E$137))/AVERAGE(E$134:E$137),G160),"")</f>
        <v/>
      </c>
      <c r="M160" s="62"/>
      <c r="N160" s="95" t="str">
        <f t="shared" si="36"/>
        <v/>
      </c>
      <c r="O160" s="95" t="str">
        <f t="shared" si="37"/>
        <v/>
      </c>
      <c r="P160" s="62"/>
      <c r="Q160" s="95" t="str">
        <f>IF(B160&lt;&gt;"",IF(OR($E$12="Yes (Manual)",$E$12="Yes (Auto)"),N160-(B160-$B$32)*$J$26,N160),"")</f>
        <v/>
      </c>
      <c r="R160" s="95" t="str">
        <f>IF(B160&lt;&gt;"",IF(OR($E$12="Yes (Manual)",$E$12="Yes (Auto)"),O160-(B160-$B$32)*$J$27,O160),"")</f>
        <v/>
      </c>
      <c r="S160" s="95"/>
      <c r="T160" s="62" t="str">
        <f>IF(B160&lt;&gt;"",Q160*$E$26+$F$26,"")</f>
        <v/>
      </c>
      <c r="U160" s="62" t="str">
        <f>IF(B160&lt;&gt;"",R160*$E$27+$F$27,"")</f>
        <v/>
      </c>
      <c r="V160" s="62" t="str">
        <f>IF(B160&lt;&gt;"",(U160-30.91)/1.03091,"")</f>
        <v/>
      </c>
      <c r="W160" s="62" t="str">
        <f t="shared" si="54"/>
        <v/>
      </c>
      <c r="X160" s="62" t="str">
        <f t="shared" si="55"/>
        <v/>
      </c>
      <c r="Y160" s="62" t="str">
        <f t="shared" si="56"/>
        <v/>
      </c>
    </row>
    <row r="161" spans="2:25" x14ac:dyDescent="0.2">
      <c r="B161" s="58"/>
      <c r="C161" s="24"/>
      <c r="D161" s="58"/>
      <c r="E161" s="59"/>
      <c r="F161" s="59"/>
      <c r="G161" s="59"/>
      <c r="H161" s="60"/>
      <c r="I161" s="60"/>
      <c r="J161" s="59" t="str">
        <f t="shared" si="57"/>
        <v/>
      </c>
      <c r="K161" s="60" t="str">
        <f t="shared" si="58"/>
        <v/>
      </c>
      <c r="L161" s="60" t="str">
        <f t="shared" si="59"/>
        <v/>
      </c>
      <c r="M161" s="60"/>
      <c r="N161" s="60" t="str">
        <f t="shared" si="36"/>
        <v/>
      </c>
      <c r="O161" s="60" t="str">
        <f t="shared" si="37"/>
        <v/>
      </c>
      <c r="P161" s="60"/>
      <c r="Q161" s="60" t="str">
        <f t="shared" ref="Q161:Q163" si="60">IF(B161&lt;&gt;"",IF(OR($E$12="Yes (Manual)",$E$12="Yes (Auto)"),N161-(B161-$B$32)*$J$26,N161),"")</f>
        <v/>
      </c>
      <c r="R161" s="60" t="str">
        <f t="shared" ref="R161:R163" si="61">IF(B161&lt;&gt;"",IF(OR($E$12="Yes (Manual)",$E$12="Yes (Auto)"),O161-(B161-$B$32)*$J$27,O161),"")</f>
        <v/>
      </c>
      <c r="S161" s="60"/>
      <c r="T161" s="60" t="str">
        <f t="shared" ref="T161:T163" si="62">IF(B161&lt;&gt;"",Q161*$E$26+$F$26,"")</f>
        <v/>
      </c>
      <c r="U161" s="60" t="str">
        <f t="shared" ref="U161:U163" si="63">IF(B161&lt;&gt;"",R161*$E$27+$F$27,"")</f>
        <v/>
      </c>
      <c r="V161" s="60" t="str">
        <f t="shared" ref="V161:V163" si="64">IF(B161&lt;&gt;"",(U161-30.91)/1.03091,"")</f>
        <v/>
      </c>
      <c r="W161" s="60" t="str">
        <f t="shared" si="54"/>
        <v/>
      </c>
      <c r="X161" s="60" t="str">
        <f t="shared" si="55"/>
        <v/>
      </c>
      <c r="Y161" s="60" t="str">
        <f t="shared" si="56"/>
        <v/>
      </c>
    </row>
    <row r="162" spans="2:25" x14ac:dyDescent="0.2">
      <c r="B162" s="54"/>
      <c r="C162" s="55"/>
      <c r="D162" s="54"/>
      <c r="E162" s="56"/>
      <c r="F162" s="56"/>
      <c r="G162" s="56"/>
      <c r="H162" s="62"/>
      <c r="I162" s="62"/>
      <c r="J162" s="56" t="str">
        <f t="shared" si="57"/>
        <v/>
      </c>
      <c r="K162" s="62" t="str">
        <f t="shared" si="58"/>
        <v/>
      </c>
      <c r="L162" s="62" t="str">
        <f t="shared" si="59"/>
        <v/>
      </c>
      <c r="M162" s="62"/>
      <c r="N162" s="95" t="str">
        <f t="shared" si="36"/>
        <v/>
      </c>
      <c r="O162" s="95" t="str">
        <f t="shared" si="37"/>
        <v/>
      </c>
      <c r="P162" s="62"/>
      <c r="Q162" s="95" t="str">
        <f t="shared" si="60"/>
        <v/>
      </c>
      <c r="R162" s="95" t="str">
        <f t="shared" si="61"/>
        <v/>
      </c>
      <c r="S162" s="95"/>
      <c r="T162" s="62" t="str">
        <f t="shared" si="62"/>
        <v/>
      </c>
      <c r="U162" s="62" t="str">
        <f t="shared" si="63"/>
        <v/>
      </c>
      <c r="V162" s="62" t="str">
        <f t="shared" si="64"/>
        <v/>
      </c>
      <c r="W162" s="62" t="str">
        <f t="shared" si="54"/>
        <v/>
      </c>
      <c r="X162" s="62" t="str">
        <f t="shared" si="55"/>
        <v/>
      </c>
      <c r="Y162" s="62" t="str">
        <f t="shared" si="56"/>
        <v/>
      </c>
    </row>
    <row r="163" spans="2:25" x14ac:dyDescent="0.2">
      <c r="B163" s="58"/>
      <c r="C163" s="24"/>
      <c r="D163" s="58"/>
      <c r="E163" s="59"/>
      <c r="F163" s="59"/>
      <c r="G163" s="59"/>
      <c r="H163" s="60"/>
      <c r="I163" s="60"/>
      <c r="J163" s="59" t="str">
        <f t="shared" si="57"/>
        <v/>
      </c>
      <c r="K163" s="60" t="str">
        <f t="shared" si="58"/>
        <v/>
      </c>
      <c r="L163" s="60" t="str">
        <f t="shared" si="59"/>
        <v/>
      </c>
      <c r="M163" s="60"/>
      <c r="N163" s="60" t="str">
        <f t="shared" si="36"/>
        <v/>
      </c>
      <c r="O163" s="60" t="str">
        <f t="shared" si="37"/>
        <v/>
      </c>
      <c r="P163" s="60"/>
      <c r="Q163" s="60" t="str">
        <f t="shared" si="60"/>
        <v/>
      </c>
      <c r="R163" s="60" t="str">
        <f t="shared" si="61"/>
        <v/>
      </c>
      <c r="S163" s="60"/>
      <c r="T163" s="60" t="str">
        <f t="shared" si="62"/>
        <v/>
      </c>
      <c r="U163" s="60" t="str">
        <f t="shared" si="63"/>
        <v/>
      </c>
      <c r="V163" s="60" t="str">
        <f t="shared" si="64"/>
        <v/>
      </c>
      <c r="W163" s="60" t="str">
        <f t="shared" si="54"/>
        <v/>
      </c>
      <c r="X163" s="60" t="str">
        <f t="shared" si="55"/>
        <v/>
      </c>
      <c r="Y163" s="60" t="str">
        <f t="shared" si="56"/>
        <v/>
      </c>
    </row>
    <row r="164" spans="2:25" x14ac:dyDescent="0.2">
      <c r="B164" s="54"/>
      <c r="C164" s="55"/>
      <c r="D164" s="54"/>
      <c r="E164" s="56"/>
      <c r="F164" s="56"/>
      <c r="G164" s="56"/>
      <c r="H164" s="62"/>
      <c r="I164" s="62"/>
      <c r="J164" s="56" t="str">
        <f t="shared" si="57"/>
        <v/>
      </c>
      <c r="K164" s="62" t="str">
        <f t="shared" si="58"/>
        <v/>
      </c>
      <c r="L164" s="62" t="str">
        <f t="shared" si="59"/>
        <v/>
      </c>
      <c r="M164" s="62"/>
      <c r="N164" s="95" t="str">
        <f t="shared" si="36"/>
        <v/>
      </c>
      <c r="O164" s="95" t="str">
        <f t="shared" si="37"/>
        <v/>
      </c>
      <c r="P164" s="62"/>
      <c r="Q164" s="95" t="str">
        <f>IF(B164&lt;&gt;"",IF(OR($E$12="Yes (Manual)",$E$12="Yes (Auto)"),N164-(B164-$B$32)*$J$26,N164),"")</f>
        <v/>
      </c>
      <c r="R164" s="95" t="str">
        <f>IF(B164&lt;&gt;"",IF(OR($E$12="Yes (Manual)",$E$12="Yes (Auto)"),O164-(B164-$B$32)*$J$27,O164),"")</f>
        <v/>
      </c>
      <c r="S164" s="95"/>
      <c r="T164" s="62" t="str">
        <f>IF(B164&lt;&gt;"",Q164*$E$26+$F$26,"")</f>
        <v/>
      </c>
      <c r="U164" s="62" t="str">
        <f>IF(B164&lt;&gt;"",R164*$E$27+$F$27,"")</f>
        <v/>
      </c>
      <c r="V164" s="62" t="str">
        <f>IF(B164&lt;&gt;"",(U164-30.91)/1.03091,"")</f>
        <v/>
      </c>
      <c r="W164" s="62" t="str">
        <f t="shared" si="54"/>
        <v/>
      </c>
      <c r="X164" s="62" t="str">
        <f t="shared" si="55"/>
        <v/>
      </c>
      <c r="Y164" s="62" t="str">
        <f t="shared" si="56"/>
        <v/>
      </c>
    </row>
    <row r="165" spans="2:25" x14ac:dyDescent="0.2">
      <c r="B165" s="58"/>
      <c r="C165" s="24"/>
      <c r="D165" s="58"/>
      <c r="E165" s="59"/>
      <c r="F165" s="59"/>
      <c r="G165" s="59"/>
      <c r="H165" s="60"/>
      <c r="I165" s="60"/>
      <c r="J165" s="59" t="str">
        <f t="shared" si="57"/>
        <v/>
      </c>
      <c r="K165" s="60" t="str">
        <f t="shared" si="58"/>
        <v/>
      </c>
      <c r="L165" s="60" t="str">
        <f t="shared" si="59"/>
        <v/>
      </c>
      <c r="M165" s="60"/>
      <c r="N165" s="60" t="str">
        <f t="shared" si="36"/>
        <v/>
      </c>
      <c r="O165" s="60" t="str">
        <f t="shared" si="37"/>
        <v/>
      </c>
      <c r="P165" s="60"/>
      <c r="Q165" s="60" t="str">
        <f t="shared" ref="Q165:Q167" si="65">IF(B165&lt;&gt;"",IF(OR($E$12="Yes (Manual)",$E$12="Yes (Auto)"),N165-(B165-$B$32)*$J$26,N165),"")</f>
        <v/>
      </c>
      <c r="R165" s="60" t="str">
        <f t="shared" ref="R165:R167" si="66">IF(B165&lt;&gt;"",IF(OR($E$12="Yes (Manual)",$E$12="Yes (Auto)"),O165-(B165-$B$32)*$J$27,O165),"")</f>
        <v/>
      </c>
      <c r="S165" s="60"/>
      <c r="T165" s="60" t="str">
        <f t="shared" ref="T165:T167" si="67">IF(B165&lt;&gt;"",Q165*$E$26+$F$26,"")</f>
        <v/>
      </c>
      <c r="U165" s="60" t="str">
        <f t="shared" ref="U165:U167" si="68">IF(B165&lt;&gt;"",R165*$E$27+$F$27,"")</f>
        <v/>
      </c>
      <c r="V165" s="60" t="str">
        <f t="shared" ref="V165:V167" si="69">IF(B165&lt;&gt;"",(U165-30.91)/1.03091,"")</f>
        <v/>
      </c>
      <c r="W165" s="60" t="str">
        <f t="shared" si="54"/>
        <v/>
      </c>
      <c r="X165" s="60" t="str">
        <f t="shared" si="55"/>
        <v/>
      </c>
      <c r="Y165" s="60" t="str">
        <f t="shared" si="56"/>
        <v/>
      </c>
    </row>
    <row r="166" spans="2:25" x14ac:dyDescent="0.2">
      <c r="B166" s="54"/>
      <c r="C166" s="55"/>
      <c r="D166" s="54"/>
      <c r="E166" s="56"/>
      <c r="F166" s="56"/>
      <c r="G166" s="56"/>
      <c r="H166" s="62"/>
      <c r="I166" s="62"/>
      <c r="J166" s="56" t="str">
        <f t="shared" si="57"/>
        <v/>
      </c>
      <c r="K166" s="62" t="str">
        <f t="shared" si="58"/>
        <v/>
      </c>
      <c r="L166" s="62" t="str">
        <f t="shared" si="59"/>
        <v/>
      </c>
      <c r="M166" s="62"/>
      <c r="N166" s="95" t="str">
        <f t="shared" si="36"/>
        <v/>
      </c>
      <c r="O166" s="95" t="str">
        <f t="shared" si="37"/>
        <v/>
      </c>
      <c r="P166" s="62"/>
      <c r="Q166" s="95" t="str">
        <f t="shared" si="65"/>
        <v/>
      </c>
      <c r="R166" s="95" t="str">
        <f t="shared" si="66"/>
        <v/>
      </c>
      <c r="S166" s="95"/>
      <c r="T166" s="62" t="str">
        <f t="shared" si="67"/>
        <v/>
      </c>
      <c r="U166" s="62" t="str">
        <f t="shared" si="68"/>
        <v/>
      </c>
      <c r="V166" s="62" t="str">
        <f t="shared" si="69"/>
        <v/>
      </c>
      <c r="W166" s="62" t="str">
        <f t="shared" si="54"/>
        <v/>
      </c>
      <c r="X166" s="62" t="str">
        <f t="shared" si="55"/>
        <v/>
      </c>
      <c r="Y166" s="62" t="str">
        <f t="shared" si="56"/>
        <v/>
      </c>
    </row>
    <row r="167" spans="2:25" x14ac:dyDescent="0.2">
      <c r="B167" s="58"/>
      <c r="C167" s="24"/>
      <c r="D167" s="58"/>
      <c r="E167" s="59"/>
      <c r="F167" s="59"/>
      <c r="G167" s="59"/>
      <c r="H167" s="60"/>
      <c r="I167" s="60"/>
      <c r="J167" s="59" t="str">
        <f t="shared" si="57"/>
        <v/>
      </c>
      <c r="K167" s="60" t="str">
        <f t="shared" si="58"/>
        <v/>
      </c>
      <c r="L167" s="60" t="str">
        <f t="shared" si="59"/>
        <v/>
      </c>
      <c r="M167" s="60"/>
      <c r="N167" s="60" t="str">
        <f t="shared" si="36"/>
        <v/>
      </c>
      <c r="O167" s="60" t="str">
        <f t="shared" si="37"/>
        <v/>
      </c>
      <c r="P167" s="60"/>
      <c r="Q167" s="60" t="str">
        <f t="shared" si="65"/>
        <v/>
      </c>
      <c r="R167" s="60" t="str">
        <f t="shared" si="66"/>
        <v/>
      </c>
      <c r="S167" s="60"/>
      <c r="T167" s="60" t="str">
        <f t="shared" si="67"/>
        <v/>
      </c>
      <c r="U167" s="60" t="str">
        <f t="shared" si="68"/>
        <v/>
      </c>
      <c r="V167" s="60" t="str">
        <f t="shared" si="69"/>
        <v/>
      </c>
      <c r="W167" s="60" t="str">
        <f t="shared" si="54"/>
        <v/>
      </c>
      <c r="X167" s="60" t="str">
        <f t="shared" si="55"/>
        <v/>
      </c>
      <c r="Y167" s="60" t="str">
        <f t="shared" si="56"/>
        <v/>
      </c>
    </row>
    <row r="168" spans="2:25" x14ac:dyDescent="0.2">
      <c r="S168" s="88" t="s">
        <v>53</v>
      </c>
      <c r="T168" s="78">
        <f t="shared" ref="T168:Y168" si="70">AVERAGE(T144:T167)</f>
        <v>4.7803203064132047</v>
      </c>
      <c r="U168" s="75">
        <f t="shared" si="70"/>
        <v>26.322261908003036</v>
      </c>
      <c r="V168" s="76">
        <f t="shared" si="70"/>
        <v>-4.4501829374018724</v>
      </c>
      <c r="W168" s="78">
        <f t="shared" si="70"/>
        <v>4.4899999999999993</v>
      </c>
      <c r="X168" s="75">
        <f t="shared" si="70"/>
        <v>26.497705199999999</v>
      </c>
      <c r="Y168" s="76">
        <f t="shared" si="70"/>
        <v>-4.280000000000002</v>
      </c>
    </row>
    <row r="169" spans="2:25" x14ac:dyDescent="0.2">
      <c r="S169" s="89" t="s">
        <v>54</v>
      </c>
      <c r="T169" s="79">
        <f t="shared" ref="T169:Y169" si="71">STDEV(T144:T167)</f>
        <v>0.52313880977806559</v>
      </c>
      <c r="U169" s="40">
        <f t="shared" si="71"/>
        <v>0.22299134557483363</v>
      </c>
      <c r="V169" s="77">
        <f t="shared" si="71"/>
        <v>0.21630534729009673</v>
      </c>
      <c r="W169" s="79">
        <f t="shared" si="71"/>
        <v>0.52313880977807281</v>
      </c>
      <c r="X169" s="40">
        <f t="shared" si="71"/>
        <v>0.22299134557483363</v>
      </c>
      <c r="Y169" s="77">
        <f t="shared" si="71"/>
        <v>0.21630534729009684</v>
      </c>
    </row>
    <row r="172" spans="2:25" x14ac:dyDescent="0.2">
      <c r="B172" s="42" t="s">
        <v>57</v>
      </c>
      <c r="C172" s="43"/>
      <c r="D172" s="43"/>
      <c r="E172" s="43"/>
      <c r="F172" s="43"/>
      <c r="G172" s="43"/>
      <c r="H172" s="43"/>
      <c r="I172" s="44"/>
      <c r="J172" s="86" t="s">
        <v>49</v>
      </c>
      <c r="K172" s="82"/>
      <c r="L172" s="82"/>
      <c r="M172" s="83"/>
      <c r="N172" s="84" t="s">
        <v>48</v>
      </c>
      <c r="O172" s="82"/>
      <c r="P172" s="83"/>
      <c r="Q172" s="43" t="s">
        <v>50</v>
      </c>
      <c r="R172" s="43"/>
      <c r="S172" s="43"/>
      <c r="T172" s="42" t="s">
        <v>61</v>
      </c>
      <c r="U172" s="45"/>
      <c r="V172" s="46"/>
      <c r="W172" s="42" t="s">
        <v>62</v>
      </c>
      <c r="X172" s="45"/>
      <c r="Y172" s="46"/>
    </row>
    <row r="173" spans="2:25" ht="63.75" x14ac:dyDescent="0.2">
      <c r="B173" s="48" t="s">
        <v>0</v>
      </c>
      <c r="C173" s="49" t="s">
        <v>1</v>
      </c>
      <c r="D173" s="50" t="s">
        <v>2</v>
      </c>
      <c r="E173" s="50" t="s">
        <v>3</v>
      </c>
      <c r="F173" s="49" t="s">
        <v>4</v>
      </c>
      <c r="G173" s="49" t="s">
        <v>5</v>
      </c>
      <c r="H173" s="49" t="s">
        <v>41</v>
      </c>
      <c r="I173" s="51" t="s">
        <v>40</v>
      </c>
      <c r="J173" s="87" t="s">
        <v>3</v>
      </c>
      <c r="K173" s="85" t="s">
        <v>21</v>
      </c>
      <c r="L173" s="52" t="s">
        <v>22</v>
      </c>
      <c r="M173" s="51"/>
      <c r="N173" s="85" t="s">
        <v>21</v>
      </c>
      <c r="O173" s="52" t="s">
        <v>22</v>
      </c>
      <c r="P173" s="51"/>
      <c r="Q173" s="52" t="s">
        <v>21</v>
      </c>
      <c r="R173" s="52" t="s">
        <v>22</v>
      </c>
      <c r="S173" s="52"/>
      <c r="T173" s="53" t="s">
        <v>37</v>
      </c>
      <c r="U173" s="52" t="s">
        <v>39</v>
      </c>
      <c r="V173" s="51" t="s">
        <v>38</v>
      </c>
      <c r="W173" s="53" t="s">
        <v>37</v>
      </c>
      <c r="X173" s="52" t="s">
        <v>39</v>
      </c>
      <c r="Y173" s="51" t="s">
        <v>38</v>
      </c>
    </row>
    <row r="174" spans="2:25" x14ac:dyDescent="0.2">
      <c r="B174" s="54">
        <v>2</v>
      </c>
      <c r="C174" s="55" t="s">
        <v>83</v>
      </c>
      <c r="D174" s="54">
        <v>3412</v>
      </c>
      <c r="E174" s="56">
        <v>14.686</v>
      </c>
      <c r="F174" s="56">
        <v>-5.2850000000000001</v>
      </c>
      <c r="G174" s="56">
        <v>6.9254999999999995</v>
      </c>
      <c r="H174" s="62">
        <v>1.5556349186104216E-2</v>
      </c>
      <c r="I174" s="62">
        <v>5.1618795026617627E-2</v>
      </c>
      <c r="J174" s="56">
        <f>IF(B174&lt;&gt;"",IF(OR($E$10="Yes (Manual)",$E$10="Yes (Auto)"),E174-AVERAGE(E$134:E$137),E174),"")</f>
        <v>14.686</v>
      </c>
      <c r="K174" s="62">
        <f>IF(B174&lt;&gt;"",IF(OR($E$10="Yes (Manual)",$E$10="Yes (Auto)"),(F174*E174-AVERAGE(F$134:F$137)*AVERAGE(E$134:E$137))/AVERAGE(E$134:E$137),F174),"")</f>
        <v>-5.2850000000000001</v>
      </c>
      <c r="L174" s="62">
        <f>IF(B174&lt;&gt;"",IF(OR($E$10="Yes (Manual)",$E$10="Yes (Auto)"),(G174*E174-AVERAGE(G$134:G$137)*AVERAGE(E$134:E$137))/AVERAGE(E$134:E$137),G174),"")</f>
        <v>6.9254999999999995</v>
      </c>
      <c r="M174" s="62"/>
      <c r="N174" s="95">
        <f>IF(B174&lt;&gt;"",IF(OR($E$11="Yes (Manual)",$E$11="Yes (Auto)"),K174-J174*$I$26,K174),"")</f>
        <v>-5.2850000000000001</v>
      </c>
      <c r="O174" s="95">
        <f>IF(B174&lt;&gt;"",IF(OR($E$11="Yes (Manual)",$E$11="Yes (Auto)"),L174-J174*$I$27,L174),"")</f>
        <v>6.9254999999999995</v>
      </c>
      <c r="P174" s="62"/>
      <c r="Q174" s="95">
        <f>IF(B174&lt;&gt;"",IF(OR($E$12="Yes (Manual)",$E$12="Yes (Auto)"),N174-(B174-$B$32)*$J$26,N174),"")</f>
        <v>-5.2720596782820577</v>
      </c>
      <c r="R174" s="95">
        <f>IF(B174&lt;&gt;"",IF(OR($E$12="Yes (Manual)",$E$12="Yes (Auto)"),O174-(B174-$B$32)*$J$27,O174),"")</f>
        <v>6.9226140325679983</v>
      </c>
      <c r="S174" s="95"/>
      <c r="T174" s="62">
        <f>IF(B174&lt;&gt;"",Q174*$E$26+$F$26,"")</f>
        <v>-5.0710211757769947</v>
      </c>
      <c r="U174" s="62">
        <f>IF(B174&lt;&gt;"",R174*$E$27+$F$27,"")</f>
        <v>7.2596605286035896</v>
      </c>
      <c r="V174" s="62">
        <f>IF(B174&lt;&gt;"",(U174-30.91)/1.03091,"")</f>
        <v>-22.941226170467267</v>
      </c>
      <c r="W174" s="62">
        <f t="shared" ref="W174:W177" si="72">IF(G174&lt;&gt;"",T174+$G$26,"")</f>
        <v>-5.3613414821901992</v>
      </c>
      <c r="X174" s="62">
        <f t="shared" ref="X174:X177" si="73">IF(G174&lt;&gt;"",U174+$G$27,"")</f>
        <v>7.4351038206005526</v>
      </c>
      <c r="Y174" s="62">
        <f t="shared" ref="Y174:Y177" si="74">IF(G174&lt;&gt;"",(X174-30.91)/1.03091,"")</f>
        <v>-22.771043233065395</v>
      </c>
    </row>
    <row r="175" spans="2:25" x14ac:dyDescent="0.2">
      <c r="B175" s="58">
        <v>4</v>
      </c>
      <c r="C175" s="24" t="s">
        <v>83</v>
      </c>
      <c r="D175" s="58">
        <v>4437</v>
      </c>
      <c r="E175" s="59">
        <v>19.190000000000001</v>
      </c>
      <c r="F175" s="59">
        <v>-5.1959999999999997</v>
      </c>
      <c r="G175" s="59">
        <v>6.8114999999999997</v>
      </c>
      <c r="H175" s="60">
        <v>4.2426406871194462E-3</v>
      </c>
      <c r="I175" s="60">
        <v>3.6062445840514032E-2</v>
      </c>
      <c r="J175" s="59">
        <f>IF(B175&lt;&gt;"",IF(OR($E$10="Yes (Manual)",$E$10="Yes (Auto)"),E175-AVERAGE(E$134:E$137),E175),"")</f>
        <v>19.190000000000001</v>
      </c>
      <c r="K175" s="60">
        <f>IF(B175&lt;&gt;"",IF(OR($E$10="Yes (Manual)",$E$10="Yes (Auto)"),(F175*E175-AVERAGE(F$134:F$137)*AVERAGE(E$134:E$137))/AVERAGE(E$134:E$137),F175),"")</f>
        <v>-5.1959999999999997</v>
      </c>
      <c r="L175" s="60">
        <f>IF(B175&lt;&gt;"",IF(OR($E$10="Yes (Manual)",$E$10="Yes (Auto)"),(G175*E175-AVERAGE(G$134:G$137)*AVERAGE(E$134:E$137))/AVERAGE(E$134:E$137),G175),"")</f>
        <v>6.8114999999999997</v>
      </c>
      <c r="M175" s="60"/>
      <c r="N175" s="60">
        <f>IF(B175&lt;&gt;"",IF(OR($E$11="Yes (Manual)",$E$11="Yes (Auto)"),K175-J175*$I$26,K175),"")</f>
        <v>-5.1959999999999997</v>
      </c>
      <c r="O175" s="60">
        <f>IF(B175&lt;&gt;"",IF(OR($E$11="Yes (Manual)",$E$11="Yes (Auto)"),L175-J175*$I$27,L175),"")</f>
        <v>6.8114999999999997</v>
      </c>
      <c r="P175" s="60"/>
      <c r="Q175" s="60">
        <f t="shared" ref="Q175:Q177" si="75">IF(B175&lt;&gt;"",IF(OR($E$12="Yes (Manual)",$E$12="Yes (Auto)"),N175-(B175-$B$32)*$J$26,N175),"")</f>
        <v>-5.1571790348461732</v>
      </c>
      <c r="R175" s="60">
        <f t="shared" ref="R175:R177" si="76">IF(B175&lt;&gt;"",IF(OR($E$12="Yes (Manual)",$E$12="Yes (Auto)"),O175-(B175-$B$32)*$J$27,O175),"")</f>
        <v>6.8028420977039952</v>
      </c>
      <c r="S175" s="60"/>
      <c r="T175" s="60">
        <f t="shared" ref="T175:T177" si="77">IF(B175&lt;&gt;"",Q175*$E$26+$F$26,"")</f>
        <v>-4.9569788242230057</v>
      </c>
      <c r="U175" s="60">
        <f t="shared" ref="U175:U177" si="78">IF(B175&lt;&gt;"",R175*$E$27+$F$27,"")</f>
        <v>7.1403394713964108</v>
      </c>
      <c r="V175" s="60">
        <f t="shared" ref="V175:V177" si="79">IF(B175&lt;&gt;"",(U175-30.91)/1.03091,"")</f>
        <v>-23.05696959831953</v>
      </c>
      <c r="W175" s="60">
        <f t="shared" si="72"/>
        <v>-5.2472991306362102</v>
      </c>
      <c r="X175" s="60">
        <f t="shared" si="73"/>
        <v>7.3157827633933739</v>
      </c>
      <c r="Y175" s="60">
        <f t="shared" si="74"/>
        <v>-22.886786660917661</v>
      </c>
    </row>
    <row r="176" spans="2:25" x14ac:dyDescent="0.2">
      <c r="B176" s="54"/>
      <c r="C176" s="55"/>
      <c r="D176" s="54"/>
      <c r="E176" s="56"/>
      <c r="F176" s="56"/>
      <c r="G176" s="56"/>
      <c r="H176" s="62"/>
      <c r="I176" s="62"/>
      <c r="J176" s="56" t="str">
        <f>IF(B176&lt;&gt;"",IF(OR($E$10="Yes (Manual)",$E$10="Yes (Auto)"),E176-AVERAGE(E$134:E$137),E176),"")</f>
        <v/>
      </c>
      <c r="K176" s="62" t="str">
        <f>IF(B176&lt;&gt;"",IF(OR($E$10="Yes (Manual)",$E$10="Yes (Auto)"),(F176*E176-AVERAGE(F$134:F$137)*AVERAGE(E$134:E$137))/AVERAGE(E$134:E$137),F176),"")</f>
        <v/>
      </c>
      <c r="L176" s="62" t="str">
        <f>IF(B176&lt;&gt;"",IF(OR($E$10="Yes (Manual)",$E$10="Yes (Auto)"),(G176*E176-AVERAGE(G$134:G$137)*AVERAGE(E$134:E$137))/AVERAGE(E$134:E$137),G176),"")</f>
        <v/>
      </c>
      <c r="M176" s="62"/>
      <c r="N176" s="95" t="str">
        <f>IF(B176&lt;&gt;"",IF(OR($E$11="Yes (Manual)",$E$11="Yes (Auto)"),K176-J176*$I$26,K176),"")</f>
        <v/>
      </c>
      <c r="O176" s="95" t="str">
        <f>IF(B176&lt;&gt;"",IF(OR($E$11="Yes (Manual)",$E$11="Yes (Auto)"),L176-J176*$I$27,L176),"")</f>
        <v/>
      </c>
      <c r="P176" s="62"/>
      <c r="Q176" s="95" t="str">
        <f t="shared" si="75"/>
        <v/>
      </c>
      <c r="R176" s="95" t="str">
        <f t="shared" si="76"/>
        <v/>
      </c>
      <c r="S176" s="95"/>
      <c r="T176" s="62" t="str">
        <f t="shared" si="77"/>
        <v/>
      </c>
      <c r="U176" s="62" t="str">
        <f t="shared" si="78"/>
        <v/>
      </c>
      <c r="V176" s="62" t="str">
        <f t="shared" si="79"/>
        <v/>
      </c>
      <c r="W176" s="62" t="str">
        <f t="shared" si="72"/>
        <v/>
      </c>
      <c r="X176" s="62" t="str">
        <f t="shared" si="73"/>
        <v/>
      </c>
      <c r="Y176" s="62" t="str">
        <f t="shared" si="74"/>
        <v/>
      </c>
    </row>
    <row r="177" spans="2:25" x14ac:dyDescent="0.2">
      <c r="B177" s="58"/>
      <c r="C177" s="24"/>
      <c r="D177" s="58"/>
      <c r="E177" s="59"/>
      <c r="F177" s="59"/>
      <c r="G177" s="59"/>
      <c r="H177" s="60"/>
      <c r="I177" s="60"/>
      <c r="J177" s="59" t="str">
        <f>IF(B177&lt;&gt;"",IF(OR($E$10="Yes (Manual)",$E$10="Yes (Auto)"),E177-AVERAGE(E$134:E$137),E177),"")</f>
        <v/>
      </c>
      <c r="K177" s="60" t="str">
        <f>IF(B177&lt;&gt;"",IF(OR($E$10="Yes (Manual)",$E$10="Yes (Auto)"),(F177*E177-AVERAGE(F$134:F$137)*AVERAGE(E$134:E$137))/AVERAGE(E$134:E$137),F177),"")</f>
        <v/>
      </c>
      <c r="L177" s="60" t="str">
        <f>IF(B177&lt;&gt;"",IF(OR($E$10="Yes (Manual)",$E$10="Yes (Auto)"),(G177*E177-AVERAGE(G$134:G$137)*AVERAGE(E$134:E$137))/AVERAGE(E$134:E$137),G177),"")</f>
        <v/>
      </c>
      <c r="M177" s="60"/>
      <c r="N177" s="60" t="str">
        <f>IF(B177&lt;&gt;"",IF(OR($E$11="Yes (Manual)",$E$11="Yes (Auto)"),K177-J177*$I$26,K177),"")</f>
        <v/>
      </c>
      <c r="O177" s="60" t="str">
        <f>IF(B177&lt;&gt;"",IF(OR($E$11="Yes (Manual)",$E$11="Yes (Auto)"),L177-J177*$I$27,L177),"")</f>
        <v/>
      </c>
      <c r="P177" s="60"/>
      <c r="Q177" s="60" t="str">
        <f t="shared" si="75"/>
        <v/>
      </c>
      <c r="R177" s="60" t="str">
        <f t="shared" si="76"/>
        <v/>
      </c>
      <c r="S177" s="60"/>
      <c r="T177" s="60" t="str">
        <f t="shared" si="77"/>
        <v/>
      </c>
      <c r="U177" s="60" t="str">
        <f t="shared" si="78"/>
        <v/>
      </c>
      <c r="V177" s="60" t="str">
        <f t="shared" si="79"/>
        <v/>
      </c>
      <c r="W177" s="60" t="str">
        <f t="shared" si="72"/>
        <v/>
      </c>
      <c r="X177" s="60" t="str">
        <f t="shared" si="73"/>
        <v/>
      </c>
      <c r="Y177" s="60" t="str">
        <f t="shared" si="74"/>
        <v/>
      </c>
    </row>
    <row r="182" spans="2:25" x14ac:dyDescent="0.2">
      <c r="B182" s="42" t="s">
        <v>58</v>
      </c>
      <c r="C182" s="43"/>
      <c r="D182" s="43"/>
      <c r="E182" s="43"/>
      <c r="F182" s="43"/>
      <c r="G182" s="43"/>
      <c r="H182" s="43"/>
      <c r="I182" s="44"/>
      <c r="J182" s="86" t="s">
        <v>49</v>
      </c>
      <c r="K182" s="82"/>
      <c r="L182" s="82"/>
      <c r="M182" s="83"/>
      <c r="N182" s="84" t="s">
        <v>48</v>
      </c>
      <c r="O182" s="82"/>
      <c r="P182" s="83"/>
      <c r="Q182" s="43" t="s">
        <v>50</v>
      </c>
      <c r="R182" s="43"/>
      <c r="S182" s="43"/>
      <c r="T182" s="42" t="s">
        <v>61</v>
      </c>
      <c r="U182" s="45"/>
      <c r="V182" s="46"/>
      <c r="W182" s="42" t="s">
        <v>62</v>
      </c>
      <c r="X182" s="45"/>
      <c r="Y182" s="46"/>
    </row>
    <row r="183" spans="2:25" ht="63.75" x14ac:dyDescent="0.2">
      <c r="B183" s="48" t="s">
        <v>0</v>
      </c>
      <c r="C183" s="49" t="s">
        <v>1</v>
      </c>
      <c r="D183" s="50" t="s">
        <v>2</v>
      </c>
      <c r="E183" s="50" t="s">
        <v>3</v>
      </c>
      <c r="F183" s="49" t="s">
        <v>4</v>
      </c>
      <c r="G183" s="49" t="s">
        <v>5</v>
      </c>
      <c r="H183" s="49" t="s">
        <v>41</v>
      </c>
      <c r="I183" s="51" t="s">
        <v>40</v>
      </c>
      <c r="J183" s="87" t="s">
        <v>3</v>
      </c>
      <c r="K183" s="85" t="s">
        <v>21</v>
      </c>
      <c r="L183" s="52" t="s">
        <v>22</v>
      </c>
      <c r="M183" s="51"/>
      <c r="N183" s="85" t="s">
        <v>21</v>
      </c>
      <c r="O183" s="52" t="s">
        <v>22</v>
      </c>
      <c r="P183" s="51"/>
      <c r="Q183" s="52" t="s">
        <v>21</v>
      </c>
      <c r="R183" s="52" t="s">
        <v>22</v>
      </c>
      <c r="S183" s="52"/>
      <c r="T183" s="53" t="s">
        <v>37</v>
      </c>
      <c r="U183" s="52" t="s">
        <v>39</v>
      </c>
      <c r="V183" s="51" t="s">
        <v>38</v>
      </c>
      <c r="W183" s="53" t="s">
        <v>37</v>
      </c>
      <c r="X183" s="52" t="s">
        <v>39</v>
      </c>
      <c r="Y183" s="51" t="s">
        <v>38</v>
      </c>
    </row>
    <row r="184" spans="2:25" x14ac:dyDescent="0.2">
      <c r="B184" s="54">
        <v>3</v>
      </c>
      <c r="C184" s="55" t="s">
        <v>84</v>
      </c>
      <c r="D184" s="54">
        <v>4048</v>
      </c>
      <c r="E184" s="56">
        <v>17.434000000000001</v>
      </c>
      <c r="F184" s="56">
        <v>1.7715000000000001</v>
      </c>
      <c r="G184" s="56">
        <v>28.341000000000001</v>
      </c>
      <c r="H184" s="62">
        <v>9.1923881554252049E-3</v>
      </c>
      <c r="I184" s="62">
        <v>2.828427124747135E-3</v>
      </c>
      <c r="J184" s="56">
        <f>IF(B184&lt;&gt;"",IF(OR($E$10="Yes (Manual)",$E$10="Yes (Auto)"),E184-AVERAGE(E$134:E$137),E184),"")</f>
        <v>17.434000000000001</v>
      </c>
      <c r="K184" s="62">
        <f>IF(B184&lt;&gt;"",IF(OR($E$10="Yes (Manual)",$E$10="Yes (Auto)"),(F184*E184-AVERAGE(F$134:F$137)*AVERAGE(E$134:E$137))/AVERAGE(E$134:E$137),F184),"")</f>
        <v>1.7715000000000001</v>
      </c>
      <c r="L184" s="62">
        <f>IF(B184&lt;&gt;"",IF(OR($E$10="Yes (Manual)",$E$10="Yes (Auto)"),(G184*E184-AVERAGE(G$134:G$137)*AVERAGE(E$134:E$137))/AVERAGE(E$134:E$137),G184),"")</f>
        <v>28.341000000000001</v>
      </c>
      <c r="M184" s="62"/>
      <c r="N184" s="95">
        <f>IF(B184&lt;&gt;"",IF(OR($E$11="Yes (Manual)",$E$11="Yes (Auto)"),K184-J184*$I$26,K184),"")</f>
        <v>1.7715000000000001</v>
      </c>
      <c r="O184" s="95">
        <f>IF(B184&lt;&gt;"",IF(OR($E$11="Yes (Manual)",$E$11="Yes (Auto)"),L184-J184*$I$27,L184),"")</f>
        <v>28.341000000000001</v>
      </c>
      <c r="P184" s="62"/>
      <c r="Q184" s="95">
        <f>IF(B184&lt;&gt;"",IF(OR($E$12="Yes (Manual)",$E$12="Yes (Auto)"),N184-(B184-$B$32)*$J$26,N184),"")</f>
        <v>1.7973806434358843</v>
      </c>
      <c r="R184" s="95">
        <f>IF(B184&lt;&gt;"",IF(OR($E$12="Yes (Manual)",$E$12="Yes (Auto)"),O184-(B184-$B$32)*$J$27,O184),"")</f>
        <v>28.335228065135997</v>
      </c>
      <c r="S184" s="95"/>
      <c r="T184" s="62">
        <f>IF(B184&lt;&gt;"",Q184*$E$26+$F$26,"")</f>
        <v>1.946832958276989</v>
      </c>
      <c r="U184" s="62">
        <f>IF(B184&lt;&gt;"",R184*$E$27+$F$27,"")</f>
        <v>28.591667453567798</v>
      </c>
      <c r="V184" s="62">
        <f>IF(B184&lt;&gt;"",(U184-30.91)/1.03091,"")</f>
        <v>-2.248821474650748</v>
      </c>
      <c r="W184" s="62">
        <f t="shared" ref="W184:W187" si="80">IF(G184&lt;&gt;"",T184+$G$26,"")</f>
        <v>1.6565126518637845</v>
      </c>
      <c r="X184" s="62">
        <f t="shared" ref="X184:X187" si="81">IF(G184&lt;&gt;"",U184+$G$27,"")</f>
        <v>28.767110745564761</v>
      </c>
      <c r="Y184" s="62">
        <f t="shared" ref="Y184:Y187" si="82">IF(G184&lt;&gt;"",(X184-30.91)/1.03091,"")</f>
        <v>-2.0786385372488767</v>
      </c>
    </row>
    <row r="185" spans="2:25" x14ac:dyDescent="0.2">
      <c r="B185" s="58">
        <v>5</v>
      </c>
      <c r="C185" s="24" t="s">
        <v>84</v>
      </c>
      <c r="D185" s="58">
        <v>4754</v>
      </c>
      <c r="E185" s="59">
        <v>20.576000000000001</v>
      </c>
      <c r="F185" s="59">
        <v>1.752</v>
      </c>
      <c r="G185" s="59">
        <v>28.363500000000002</v>
      </c>
      <c r="H185" s="60">
        <v>2.4041630560342479E-2</v>
      </c>
      <c r="I185" s="60">
        <v>4.1719300090007044E-2</v>
      </c>
      <c r="J185" s="59">
        <f>IF(B185&lt;&gt;"",IF(OR($E$10="Yes (Manual)",$E$10="Yes (Auto)"),E185-AVERAGE(E$134:E$137),E185),"")</f>
        <v>20.576000000000001</v>
      </c>
      <c r="K185" s="60">
        <f>IF(B185&lt;&gt;"",IF(OR($E$10="Yes (Manual)",$E$10="Yes (Auto)"),(F185*E185-AVERAGE(F$134:F$137)*AVERAGE(E$134:E$137))/AVERAGE(E$134:E$137),F185),"")</f>
        <v>1.752</v>
      </c>
      <c r="L185" s="60">
        <f>IF(B185&lt;&gt;"",IF(OR($E$10="Yes (Manual)",$E$10="Yes (Auto)"),(G185*E185-AVERAGE(G$134:G$137)*AVERAGE(E$134:E$137))/AVERAGE(E$134:E$137),G185),"")</f>
        <v>28.363500000000002</v>
      </c>
      <c r="M185" s="60"/>
      <c r="N185" s="60">
        <f>IF(B185&lt;&gt;"",IF(OR($E$11="Yes (Manual)",$E$11="Yes (Auto)"),K185-J185*$I$26,K185),"")</f>
        <v>1.752</v>
      </c>
      <c r="O185" s="60">
        <f>IF(B185&lt;&gt;"",IF(OR($E$11="Yes (Manual)",$E$11="Yes (Auto)"),L185-J185*$I$27,L185),"")</f>
        <v>28.363500000000002</v>
      </c>
      <c r="P185" s="60"/>
      <c r="Q185" s="60">
        <f t="shared" ref="Q185:Q187" si="83">IF(B185&lt;&gt;"",IF(OR($E$12="Yes (Manual)",$E$12="Yes (Auto)"),N185-(B185-$B$32)*$J$26,N185),"")</f>
        <v>1.8037612868717685</v>
      </c>
      <c r="R185" s="60">
        <f t="shared" ref="R185:R187" si="84">IF(B185&lt;&gt;"",IF(OR($E$12="Yes (Manual)",$E$12="Yes (Auto)"),O185-(B185-$B$32)*$J$27,O185),"")</f>
        <v>28.351956130271997</v>
      </c>
      <c r="S185" s="60"/>
      <c r="T185" s="60">
        <f t="shared" ref="T185:T187" si="85">IF(B185&lt;&gt;"",Q185*$E$26+$F$26,"")</f>
        <v>1.9531670417230123</v>
      </c>
      <c r="U185" s="60">
        <f t="shared" ref="U185:U187" si="86">IF(B185&lt;&gt;"",R185*$E$27+$F$27,"")</f>
        <v>28.608332546432205</v>
      </c>
      <c r="V185" s="60">
        <f t="shared" ref="V185:V187" si="87">IF(B185&lt;&gt;"",(U185-30.91)/1.03091,"")</f>
        <v>-2.2326560549105112</v>
      </c>
      <c r="W185" s="60">
        <f t="shared" si="80"/>
        <v>1.6628467353098078</v>
      </c>
      <c r="X185" s="60">
        <f t="shared" si="81"/>
        <v>28.783775838429168</v>
      </c>
      <c r="Y185" s="60">
        <f t="shared" si="82"/>
        <v>-2.0624731175086399</v>
      </c>
    </row>
    <row r="186" spans="2:25" x14ac:dyDescent="0.2">
      <c r="B186" s="54"/>
      <c r="C186" s="55"/>
      <c r="D186" s="54"/>
      <c r="E186" s="56"/>
      <c r="F186" s="56"/>
      <c r="G186" s="56"/>
      <c r="H186" s="62"/>
      <c r="I186" s="62"/>
      <c r="J186" s="56" t="str">
        <f>IF(B186&lt;&gt;"",IF(OR($E$10="Yes (Manual)",$E$10="Yes (Auto)"),E186-AVERAGE(E$134:E$137),E186),"")</f>
        <v/>
      </c>
      <c r="K186" s="62" t="str">
        <f>IF(B186&lt;&gt;"",IF(OR($E$10="Yes (Manual)",$E$10="Yes (Auto)"),(F186*E186-AVERAGE(F$134:F$137)*AVERAGE(E$134:E$137))/AVERAGE(E$134:E$137),F186),"")</f>
        <v/>
      </c>
      <c r="L186" s="62" t="str">
        <f>IF(B186&lt;&gt;"",IF(OR($E$10="Yes (Manual)",$E$10="Yes (Auto)"),(G186*E186-AVERAGE(G$134:G$137)*AVERAGE(E$134:E$137))/AVERAGE(E$134:E$137),G186),"")</f>
        <v/>
      </c>
      <c r="M186" s="62"/>
      <c r="N186" s="95" t="str">
        <f>IF(B186&lt;&gt;"",IF(OR($E$11="Yes (Manual)",$E$11="Yes (Auto)"),K186-J186*$I$26,K186),"")</f>
        <v/>
      </c>
      <c r="O186" s="95" t="str">
        <f>IF(B186&lt;&gt;"",IF(OR($E$11="Yes (Manual)",$E$11="Yes (Auto)"),L186-J186*$I$27,L186),"")</f>
        <v/>
      </c>
      <c r="P186" s="62"/>
      <c r="Q186" s="95" t="str">
        <f t="shared" si="83"/>
        <v/>
      </c>
      <c r="R186" s="95" t="str">
        <f t="shared" si="84"/>
        <v/>
      </c>
      <c r="S186" s="95"/>
      <c r="T186" s="62" t="str">
        <f t="shared" si="85"/>
        <v/>
      </c>
      <c r="U186" s="62" t="str">
        <f t="shared" si="86"/>
        <v/>
      </c>
      <c r="V186" s="62" t="str">
        <f t="shared" si="87"/>
        <v/>
      </c>
      <c r="W186" s="62" t="str">
        <f t="shared" si="80"/>
        <v/>
      </c>
      <c r="X186" s="62" t="str">
        <f t="shared" si="81"/>
        <v/>
      </c>
      <c r="Y186" s="62" t="str">
        <f t="shared" si="82"/>
        <v/>
      </c>
    </row>
    <row r="187" spans="2:25" x14ac:dyDescent="0.2">
      <c r="B187" s="58"/>
      <c r="C187" s="24"/>
      <c r="D187" s="58"/>
      <c r="E187" s="59"/>
      <c r="F187" s="59"/>
      <c r="G187" s="59"/>
      <c r="H187" s="60"/>
      <c r="I187" s="60"/>
      <c r="J187" s="59" t="str">
        <f>IF(B187&lt;&gt;"",IF(OR($E$10="Yes (Manual)",$E$10="Yes (Auto)"),E187-AVERAGE(E$134:E$137),E187),"")</f>
        <v/>
      </c>
      <c r="K187" s="60" t="str">
        <f>IF(B187&lt;&gt;"",IF(OR($E$10="Yes (Manual)",$E$10="Yes (Auto)"),(F187*E187-AVERAGE(F$134:F$137)*AVERAGE(E$134:E$137))/AVERAGE(E$134:E$137),F187),"")</f>
        <v/>
      </c>
      <c r="L187" s="60" t="str">
        <f>IF(B187&lt;&gt;"",IF(OR($E$10="Yes (Manual)",$E$10="Yes (Auto)"),(G187*E187-AVERAGE(G$134:G$137)*AVERAGE(E$134:E$137))/AVERAGE(E$134:E$137),G187),"")</f>
        <v/>
      </c>
      <c r="M187" s="60"/>
      <c r="N187" s="60" t="str">
        <f>IF(B187&lt;&gt;"",IF(OR($E$11="Yes (Manual)",$E$11="Yes (Auto)"),K187-J187*$I$26,K187),"")</f>
        <v/>
      </c>
      <c r="O187" s="60" t="str">
        <f>IF(B187&lt;&gt;"",IF(OR($E$11="Yes (Manual)",$E$11="Yes (Auto)"),L187-J187*$I$27,L187),"")</f>
        <v/>
      </c>
      <c r="P187" s="60"/>
      <c r="Q187" s="60" t="str">
        <f t="shared" si="83"/>
        <v/>
      </c>
      <c r="R187" s="60" t="str">
        <f t="shared" si="84"/>
        <v/>
      </c>
      <c r="S187" s="60"/>
      <c r="T187" s="60" t="str">
        <f t="shared" si="85"/>
        <v/>
      </c>
      <c r="U187" s="60" t="str">
        <f t="shared" si="86"/>
        <v/>
      </c>
      <c r="V187" s="60" t="str">
        <f t="shared" si="87"/>
        <v/>
      </c>
      <c r="W187" s="60" t="str">
        <f t="shared" si="80"/>
        <v/>
      </c>
      <c r="X187" s="60" t="str">
        <f t="shared" si="81"/>
        <v/>
      </c>
      <c r="Y187" s="60" t="str">
        <f t="shared" si="82"/>
        <v/>
      </c>
    </row>
  </sheetData>
  <autoFilter ref="B31:X127"/>
  <conditionalFormatting sqref="B32:Y127 B134:Y137 B144:Y167 B174:Y177 B184:Y187">
    <cfRule type="expression" dxfId="0" priority="6" stopIfTrue="1">
      <formula>OR($H32&gt;$E$7,$I32&gt;$E$8)</formula>
    </cfRule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Q99"/>
  <sheetViews>
    <sheetView workbookViewId="0">
      <selection activeCell="F28" sqref="F28"/>
    </sheetView>
  </sheetViews>
  <sheetFormatPr defaultRowHeight="12.75" x14ac:dyDescent="0.2"/>
  <cols>
    <col min="1" max="1" width="3.5703125" customWidth="1"/>
    <col min="2" max="2" width="8.5703125" customWidth="1"/>
    <col min="3" max="3" width="11.28515625" bestFit="1" customWidth="1"/>
    <col min="5" max="5" width="13.28515625" bestFit="1" customWidth="1"/>
  </cols>
  <sheetData>
    <row r="1" spans="1:3" x14ac:dyDescent="0.2">
      <c r="A1" t="s">
        <v>163</v>
      </c>
      <c r="B1" s="1" t="s">
        <v>164</v>
      </c>
      <c r="C1" t="s">
        <v>167</v>
      </c>
    </row>
    <row r="2" spans="1:3" x14ac:dyDescent="0.2">
      <c r="A2">
        <v>1</v>
      </c>
      <c r="B2" t="s">
        <v>82</v>
      </c>
    </row>
    <row r="3" spans="1:3" x14ac:dyDescent="0.2">
      <c r="A3">
        <v>2</v>
      </c>
      <c r="B3" t="s">
        <v>83</v>
      </c>
    </row>
    <row r="4" spans="1:3" x14ac:dyDescent="0.2">
      <c r="A4">
        <v>3</v>
      </c>
      <c r="B4" t="s">
        <v>84</v>
      </c>
    </row>
    <row r="5" spans="1:3" x14ac:dyDescent="0.2">
      <c r="A5">
        <v>4</v>
      </c>
      <c r="B5" t="s">
        <v>83</v>
      </c>
    </row>
    <row r="6" spans="1:3" s="5" customFormat="1" x14ac:dyDescent="0.2">
      <c r="A6" s="66">
        <v>5</v>
      </c>
      <c r="B6" s="66" t="s">
        <v>84</v>
      </c>
      <c r="C6" s="66"/>
    </row>
    <row r="7" spans="1:3" x14ac:dyDescent="0.2">
      <c r="A7">
        <v>6</v>
      </c>
      <c r="B7" t="s">
        <v>8</v>
      </c>
    </row>
    <row r="8" spans="1:3" x14ac:dyDescent="0.2">
      <c r="A8">
        <v>7</v>
      </c>
      <c r="B8" t="s">
        <v>8</v>
      </c>
    </row>
    <row r="9" spans="1:3" x14ac:dyDescent="0.2">
      <c r="A9">
        <v>8</v>
      </c>
      <c r="B9" t="s">
        <v>85</v>
      </c>
    </row>
    <row r="10" spans="1:3" x14ac:dyDescent="0.2">
      <c r="A10">
        <v>9</v>
      </c>
      <c r="B10" t="s">
        <v>86</v>
      </c>
    </row>
    <row r="11" spans="1:3" x14ac:dyDescent="0.2">
      <c r="A11">
        <v>10</v>
      </c>
      <c r="B11" t="s">
        <v>165</v>
      </c>
      <c r="C11" t="s">
        <v>168</v>
      </c>
    </row>
    <row r="12" spans="1:3" x14ac:dyDescent="0.2">
      <c r="A12">
        <v>11</v>
      </c>
      <c r="B12" t="s">
        <v>87</v>
      </c>
    </row>
    <row r="13" spans="1:3" x14ac:dyDescent="0.2">
      <c r="A13">
        <v>12</v>
      </c>
      <c r="B13" t="s">
        <v>88</v>
      </c>
    </row>
    <row r="14" spans="1:3" x14ac:dyDescent="0.2">
      <c r="A14">
        <v>13</v>
      </c>
      <c r="B14" t="s">
        <v>89</v>
      </c>
    </row>
    <row r="15" spans="1:3" x14ac:dyDescent="0.2">
      <c r="A15">
        <v>14</v>
      </c>
      <c r="B15" t="s">
        <v>90</v>
      </c>
    </row>
    <row r="16" spans="1:3" x14ac:dyDescent="0.2">
      <c r="A16">
        <v>15</v>
      </c>
      <c r="B16" t="s">
        <v>166</v>
      </c>
      <c r="C16" t="s">
        <v>168</v>
      </c>
    </row>
    <row r="17" spans="1:3" x14ac:dyDescent="0.2">
      <c r="A17">
        <v>16</v>
      </c>
      <c r="B17" t="s">
        <v>91</v>
      </c>
    </row>
    <row r="18" spans="1:3" x14ac:dyDescent="0.2">
      <c r="A18">
        <v>17</v>
      </c>
      <c r="B18" t="s">
        <v>92</v>
      </c>
    </row>
    <row r="19" spans="1:3" s="5" customFormat="1" x14ac:dyDescent="0.2">
      <c r="A19" s="66">
        <v>18</v>
      </c>
      <c r="B19" s="66" t="s">
        <v>93</v>
      </c>
      <c r="C19" s="66"/>
    </row>
    <row r="20" spans="1:3" x14ac:dyDescent="0.2">
      <c r="A20">
        <v>19</v>
      </c>
      <c r="B20" t="s">
        <v>94</v>
      </c>
    </row>
    <row r="21" spans="1:3" s="5" customFormat="1" x14ac:dyDescent="0.2">
      <c r="A21" s="66">
        <v>20</v>
      </c>
      <c r="B21" s="66" t="s">
        <v>95</v>
      </c>
      <c r="C21" s="66"/>
    </row>
    <row r="22" spans="1:3" x14ac:dyDescent="0.2">
      <c r="A22">
        <v>21</v>
      </c>
      <c r="B22" t="s">
        <v>96</v>
      </c>
    </row>
    <row r="23" spans="1:3" s="5" customFormat="1" x14ac:dyDescent="0.2">
      <c r="A23" s="66">
        <v>22</v>
      </c>
      <c r="B23" s="66" t="s">
        <v>97</v>
      </c>
      <c r="C23" s="66"/>
    </row>
    <row r="24" spans="1:3" s="5" customFormat="1" x14ac:dyDescent="0.2">
      <c r="A24" s="66">
        <v>23</v>
      </c>
      <c r="B24" s="66" t="s">
        <v>8</v>
      </c>
      <c r="C24" s="66"/>
    </row>
    <row r="25" spans="1:3" x14ac:dyDescent="0.2">
      <c r="A25">
        <v>24</v>
      </c>
      <c r="B25" t="s">
        <v>8</v>
      </c>
    </row>
    <row r="26" spans="1:3" x14ac:dyDescent="0.2">
      <c r="A26">
        <v>25</v>
      </c>
      <c r="B26" t="s">
        <v>98</v>
      </c>
    </row>
    <row r="27" spans="1:3" x14ac:dyDescent="0.2">
      <c r="A27">
        <v>26</v>
      </c>
      <c r="B27" t="s">
        <v>99</v>
      </c>
    </row>
    <row r="28" spans="1:3" x14ac:dyDescent="0.2">
      <c r="A28">
        <v>27</v>
      </c>
      <c r="B28" t="s">
        <v>100</v>
      </c>
    </row>
    <row r="29" spans="1:3" x14ac:dyDescent="0.2">
      <c r="A29">
        <v>28</v>
      </c>
      <c r="B29" t="s">
        <v>101</v>
      </c>
    </row>
    <row r="30" spans="1:3" x14ac:dyDescent="0.2">
      <c r="A30">
        <v>29</v>
      </c>
      <c r="B30" t="s">
        <v>102</v>
      </c>
    </row>
    <row r="31" spans="1:3" x14ac:dyDescent="0.2">
      <c r="A31">
        <v>30</v>
      </c>
      <c r="B31" t="s">
        <v>103</v>
      </c>
    </row>
    <row r="32" spans="1:3" x14ac:dyDescent="0.2">
      <c r="A32">
        <v>31</v>
      </c>
      <c r="B32" t="s">
        <v>104</v>
      </c>
    </row>
    <row r="33" spans="1:3" x14ac:dyDescent="0.2">
      <c r="A33">
        <v>32</v>
      </c>
      <c r="B33" t="s">
        <v>105</v>
      </c>
    </row>
    <row r="34" spans="1:3" x14ac:dyDescent="0.2">
      <c r="A34">
        <v>33</v>
      </c>
      <c r="B34" t="s">
        <v>106</v>
      </c>
    </row>
    <row r="35" spans="1:3" x14ac:dyDescent="0.2">
      <c r="A35">
        <v>34</v>
      </c>
      <c r="B35" t="s">
        <v>107</v>
      </c>
    </row>
    <row r="36" spans="1:3" x14ac:dyDescent="0.2">
      <c r="A36">
        <v>35</v>
      </c>
      <c r="B36" t="s">
        <v>8</v>
      </c>
    </row>
    <row r="37" spans="1:3" x14ac:dyDescent="0.2">
      <c r="A37">
        <v>36</v>
      </c>
      <c r="B37" t="s">
        <v>8</v>
      </c>
    </row>
    <row r="38" spans="1:3" x14ac:dyDescent="0.2">
      <c r="A38">
        <v>37</v>
      </c>
      <c r="B38" t="s">
        <v>108</v>
      </c>
    </row>
    <row r="39" spans="1:3" x14ac:dyDescent="0.2">
      <c r="A39">
        <v>38</v>
      </c>
      <c r="B39" t="s">
        <v>109</v>
      </c>
    </row>
    <row r="40" spans="1:3" x14ac:dyDescent="0.2">
      <c r="A40">
        <v>39</v>
      </c>
      <c r="B40" t="s">
        <v>110</v>
      </c>
    </row>
    <row r="41" spans="1:3" x14ac:dyDescent="0.2">
      <c r="A41">
        <v>40</v>
      </c>
      <c r="B41" t="s">
        <v>111</v>
      </c>
    </row>
    <row r="42" spans="1:3" x14ac:dyDescent="0.2">
      <c r="A42">
        <v>41</v>
      </c>
      <c r="B42" t="s">
        <v>112</v>
      </c>
    </row>
    <row r="43" spans="1:3" x14ac:dyDescent="0.2">
      <c r="A43">
        <v>42</v>
      </c>
      <c r="B43" t="s">
        <v>113</v>
      </c>
    </row>
    <row r="44" spans="1:3" x14ac:dyDescent="0.2">
      <c r="A44">
        <v>43</v>
      </c>
      <c r="B44" t="s">
        <v>114</v>
      </c>
    </row>
    <row r="45" spans="1:3" x14ac:dyDescent="0.2">
      <c r="A45">
        <v>44</v>
      </c>
      <c r="B45" t="s">
        <v>115</v>
      </c>
    </row>
    <row r="46" spans="1:3" s="5" customFormat="1" x14ac:dyDescent="0.2">
      <c r="A46" s="66">
        <v>45</v>
      </c>
      <c r="B46" s="66" t="s">
        <v>116</v>
      </c>
      <c r="C46" s="66"/>
    </row>
    <row r="47" spans="1:3" x14ac:dyDescent="0.2">
      <c r="A47">
        <v>46</v>
      </c>
      <c r="B47" t="s">
        <v>117</v>
      </c>
    </row>
    <row r="48" spans="1:3" x14ac:dyDescent="0.2">
      <c r="A48">
        <v>47</v>
      </c>
      <c r="B48" t="s">
        <v>8</v>
      </c>
    </row>
    <row r="49" spans="1:3" x14ac:dyDescent="0.2">
      <c r="A49">
        <v>48</v>
      </c>
      <c r="B49" t="s">
        <v>8</v>
      </c>
    </row>
    <row r="50" spans="1:3" x14ac:dyDescent="0.2">
      <c r="A50">
        <v>49</v>
      </c>
      <c r="B50" t="s">
        <v>118</v>
      </c>
    </row>
    <row r="51" spans="1:3" x14ac:dyDescent="0.2">
      <c r="A51">
        <v>50</v>
      </c>
      <c r="B51" t="s">
        <v>119</v>
      </c>
    </row>
    <row r="52" spans="1:3" x14ac:dyDescent="0.2">
      <c r="A52">
        <v>51</v>
      </c>
      <c r="B52" t="s">
        <v>120</v>
      </c>
    </row>
    <row r="53" spans="1:3" x14ac:dyDescent="0.2">
      <c r="A53">
        <v>52</v>
      </c>
      <c r="B53" t="s">
        <v>121</v>
      </c>
    </row>
    <row r="54" spans="1:3" x14ac:dyDescent="0.2">
      <c r="A54">
        <v>53</v>
      </c>
      <c r="B54" t="s">
        <v>122</v>
      </c>
    </row>
    <row r="55" spans="1:3" x14ac:dyDescent="0.2">
      <c r="A55">
        <v>54</v>
      </c>
      <c r="B55" t="s">
        <v>123</v>
      </c>
    </row>
    <row r="56" spans="1:3" x14ac:dyDescent="0.2">
      <c r="A56">
        <v>55</v>
      </c>
      <c r="B56" t="s">
        <v>124</v>
      </c>
    </row>
    <row r="57" spans="1:3" x14ac:dyDescent="0.2">
      <c r="A57">
        <v>56</v>
      </c>
      <c r="B57" t="s">
        <v>125</v>
      </c>
    </row>
    <row r="58" spans="1:3" s="5" customFormat="1" x14ac:dyDescent="0.2">
      <c r="A58" s="66">
        <v>57</v>
      </c>
      <c r="B58" s="66" t="s">
        <v>126</v>
      </c>
      <c r="C58" s="66"/>
    </row>
    <row r="59" spans="1:3" x14ac:dyDescent="0.2">
      <c r="A59">
        <v>58</v>
      </c>
      <c r="B59" t="s">
        <v>127</v>
      </c>
    </row>
    <row r="60" spans="1:3" x14ac:dyDescent="0.2">
      <c r="A60">
        <v>59</v>
      </c>
      <c r="B60" t="s">
        <v>8</v>
      </c>
    </row>
    <row r="61" spans="1:3" x14ac:dyDescent="0.2">
      <c r="A61">
        <v>60</v>
      </c>
      <c r="B61" t="s">
        <v>8</v>
      </c>
    </row>
    <row r="62" spans="1:3" x14ac:dyDescent="0.2">
      <c r="A62">
        <v>61</v>
      </c>
      <c r="B62" t="s">
        <v>128</v>
      </c>
    </row>
    <row r="63" spans="1:3" x14ac:dyDescent="0.2">
      <c r="A63">
        <v>62</v>
      </c>
      <c r="B63" t="s">
        <v>129</v>
      </c>
    </row>
    <row r="64" spans="1:3" x14ac:dyDescent="0.2">
      <c r="A64">
        <v>63</v>
      </c>
      <c r="B64" t="s">
        <v>130</v>
      </c>
    </row>
    <row r="65" spans="1:2" x14ac:dyDescent="0.2">
      <c r="A65">
        <v>64</v>
      </c>
      <c r="B65" t="s">
        <v>131</v>
      </c>
    </row>
    <row r="66" spans="1:2" x14ac:dyDescent="0.2">
      <c r="A66">
        <v>65</v>
      </c>
      <c r="B66" t="s">
        <v>132</v>
      </c>
    </row>
    <row r="67" spans="1:2" x14ac:dyDescent="0.2">
      <c r="A67">
        <v>66</v>
      </c>
      <c r="B67" t="s">
        <v>133</v>
      </c>
    </row>
    <row r="68" spans="1:2" x14ac:dyDescent="0.2">
      <c r="A68">
        <v>67</v>
      </c>
      <c r="B68" t="s">
        <v>134</v>
      </c>
    </row>
    <row r="69" spans="1:2" x14ac:dyDescent="0.2">
      <c r="A69">
        <v>68</v>
      </c>
      <c r="B69" t="s">
        <v>135</v>
      </c>
    </row>
    <row r="70" spans="1:2" x14ac:dyDescent="0.2">
      <c r="A70">
        <v>69</v>
      </c>
      <c r="B70" t="s">
        <v>136</v>
      </c>
    </row>
    <row r="71" spans="1:2" x14ac:dyDescent="0.2">
      <c r="A71">
        <v>70</v>
      </c>
      <c r="B71" t="s">
        <v>137</v>
      </c>
    </row>
    <row r="72" spans="1:2" x14ac:dyDescent="0.2">
      <c r="A72">
        <v>71</v>
      </c>
      <c r="B72" t="s">
        <v>8</v>
      </c>
    </row>
    <row r="73" spans="1:2" x14ac:dyDescent="0.2">
      <c r="A73">
        <v>72</v>
      </c>
      <c r="B73" t="s">
        <v>8</v>
      </c>
    </row>
    <row r="74" spans="1:2" x14ac:dyDescent="0.2">
      <c r="A74">
        <v>73</v>
      </c>
      <c r="B74" t="s">
        <v>138</v>
      </c>
    </row>
    <row r="75" spans="1:2" x14ac:dyDescent="0.2">
      <c r="A75">
        <v>74</v>
      </c>
      <c r="B75" t="s">
        <v>139</v>
      </c>
    </row>
    <row r="76" spans="1:2" x14ac:dyDescent="0.2">
      <c r="A76">
        <v>75</v>
      </c>
      <c r="B76" t="s">
        <v>140</v>
      </c>
    </row>
    <row r="77" spans="1:2" x14ac:dyDescent="0.2">
      <c r="A77">
        <v>76</v>
      </c>
      <c r="B77" t="s">
        <v>141</v>
      </c>
    </row>
    <row r="78" spans="1:2" x14ac:dyDescent="0.2">
      <c r="A78">
        <v>77</v>
      </c>
      <c r="B78" t="s">
        <v>142</v>
      </c>
    </row>
    <row r="79" spans="1:2" x14ac:dyDescent="0.2">
      <c r="A79">
        <v>78</v>
      </c>
      <c r="B79" t="s">
        <v>143</v>
      </c>
    </row>
    <row r="80" spans="1:2" x14ac:dyDescent="0.2">
      <c r="A80">
        <v>79</v>
      </c>
      <c r="B80" t="s">
        <v>144</v>
      </c>
    </row>
    <row r="81" spans="1:2" x14ac:dyDescent="0.2">
      <c r="A81">
        <v>80</v>
      </c>
      <c r="B81" t="s">
        <v>145</v>
      </c>
    </row>
    <row r="82" spans="1:2" x14ac:dyDescent="0.2">
      <c r="A82">
        <v>81</v>
      </c>
      <c r="B82" t="s">
        <v>146</v>
      </c>
    </row>
    <row r="83" spans="1:2" x14ac:dyDescent="0.2">
      <c r="A83">
        <v>82</v>
      </c>
      <c r="B83" t="s">
        <v>147</v>
      </c>
    </row>
    <row r="84" spans="1:2" x14ac:dyDescent="0.2">
      <c r="A84">
        <v>83</v>
      </c>
      <c r="B84" t="s">
        <v>8</v>
      </c>
    </row>
    <row r="85" spans="1:2" x14ac:dyDescent="0.2">
      <c r="A85">
        <v>84</v>
      </c>
      <c r="B85" t="s">
        <v>8</v>
      </c>
    </row>
    <row r="86" spans="1:2" x14ac:dyDescent="0.2">
      <c r="A86">
        <v>85</v>
      </c>
      <c r="B86" t="s">
        <v>148</v>
      </c>
    </row>
    <row r="87" spans="1:2" x14ac:dyDescent="0.2">
      <c r="A87">
        <v>86</v>
      </c>
      <c r="B87" t="s">
        <v>149</v>
      </c>
    </row>
    <row r="88" spans="1:2" x14ac:dyDescent="0.2">
      <c r="A88">
        <v>87</v>
      </c>
      <c r="B88" t="s">
        <v>150</v>
      </c>
    </row>
    <row r="89" spans="1:2" x14ac:dyDescent="0.2">
      <c r="A89">
        <v>88</v>
      </c>
      <c r="B89" t="s">
        <v>151</v>
      </c>
    </row>
    <row r="90" spans="1:2" x14ac:dyDescent="0.2">
      <c r="A90">
        <v>89</v>
      </c>
      <c r="B90" t="s">
        <v>152</v>
      </c>
    </row>
    <row r="91" spans="1:2" x14ac:dyDescent="0.2">
      <c r="A91">
        <v>90</v>
      </c>
      <c r="B91" t="s">
        <v>153</v>
      </c>
    </row>
    <row r="92" spans="1:2" x14ac:dyDescent="0.2">
      <c r="A92">
        <v>91</v>
      </c>
      <c r="B92" t="s">
        <v>154</v>
      </c>
    </row>
    <row r="93" spans="1:2" x14ac:dyDescent="0.2">
      <c r="A93">
        <v>92</v>
      </c>
      <c r="B93" t="s">
        <v>155</v>
      </c>
    </row>
    <row r="94" spans="1:2" x14ac:dyDescent="0.2">
      <c r="A94">
        <v>93</v>
      </c>
      <c r="B94" t="s">
        <v>156</v>
      </c>
    </row>
    <row r="95" spans="1:2" x14ac:dyDescent="0.2">
      <c r="A95">
        <v>94</v>
      </c>
      <c r="B95" t="s">
        <v>157</v>
      </c>
    </row>
    <row r="96" spans="1:2" x14ac:dyDescent="0.2">
      <c r="A96">
        <v>95</v>
      </c>
      <c r="B96" t="s">
        <v>8</v>
      </c>
    </row>
    <row r="97" spans="1:251" x14ac:dyDescent="0.2">
      <c r="A97">
        <v>96</v>
      </c>
      <c r="B97" t="s">
        <v>8</v>
      </c>
    </row>
    <row r="99" spans="1:251" x14ac:dyDescent="0.2">
      <c r="B99" s="2"/>
      <c r="C99" s="2"/>
      <c r="D99" s="2"/>
      <c r="E99" s="2"/>
      <c r="F99" s="2"/>
      <c r="G99" s="4"/>
      <c r="H99" s="4"/>
      <c r="I99" s="2"/>
      <c r="J99" s="3"/>
      <c r="K99" s="4"/>
      <c r="N99" s="4"/>
      <c r="O99" s="2"/>
      <c r="P99" s="4"/>
      <c r="Q99" s="4"/>
      <c r="R99" s="2"/>
      <c r="S99" s="3"/>
      <c r="T99" s="2"/>
      <c r="U99" s="2"/>
      <c r="V99" s="2"/>
      <c r="W99" s="2"/>
      <c r="X99" s="4"/>
      <c r="Y99" s="4"/>
      <c r="Z99" s="2"/>
      <c r="AA99" s="3"/>
      <c r="AB99" s="2"/>
      <c r="AC99" s="2"/>
      <c r="AD99" s="2"/>
      <c r="AE99" s="2"/>
      <c r="AF99" s="4"/>
      <c r="AG99" s="4"/>
      <c r="AH99" s="2"/>
      <c r="AI99" s="3"/>
      <c r="AJ99" s="2"/>
      <c r="AK99" s="2"/>
      <c r="AL99" s="2"/>
      <c r="AM99" s="2"/>
      <c r="AN99" s="4"/>
      <c r="AO99" s="4"/>
      <c r="AP99" s="2"/>
      <c r="AQ99" s="3"/>
      <c r="AR99" s="2"/>
      <c r="AS99" s="2"/>
      <c r="AT99" s="2"/>
      <c r="AU99" s="2"/>
      <c r="AV99" s="4"/>
      <c r="AW99" s="4"/>
      <c r="AX99" s="2"/>
      <c r="AY99" s="3"/>
      <c r="AZ99" s="2"/>
      <c r="BA99" s="2"/>
      <c r="BB99" s="2"/>
      <c r="BC99" s="2"/>
      <c r="BD99" s="4"/>
      <c r="BE99" s="4"/>
      <c r="BF99" s="2"/>
      <c r="BG99" s="3"/>
      <c r="BH99" s="2"/>
      <c r="BI99" s="2"/>
      <c r="BJ99" s="2"/>
      <c r="BK99" s="2"/>
      <c r="BL99" s="4"/>
      <c r="BM99" s="4"/>
      <c r="BN99" s="2"/>
      <c r="BO99" s="3"/>
      <c r="BP99" s="2"/>
      <c r="BQ99" s="2"/>
      <c r="BR99" s="2"/>
      <c r="BS99" s="2"/>
      <c r="BT99" s="4"/>
      <c r="BU99" s="4"/>
      <c r="BV99" s="2"/>
      <c r="BW99" s="3"/>
      <c r="BX99" s="2"/>
      <c r="BY99" s="2"/>
      <c r="BZ99" s="2"/>
      <c r="CA99" s="2"/>
      <c r="CB99" s="4"/>
      <c r="CC99" s="4"/>
      <c r="CD99" s="2"/>
      <c r="CE99" s="3"/>
      <c r="CF99" s="2"/>
      <c r="CG99" s="2"/>
      <c r="CH99" s="2"/>
      <c r="CI99" s="2"/>
      <c r="CJ99" s="4"/>
      <c r="CK99" s="4"/>
      <c r="CL99" s="2"/>
      <c r="CM99" s="3"/>
      <c r="CN99" s="2"/>
      <c r="CO99" s="2"/>
      <c r="CP99" s="2"/>
      <c r="CQ99" s="2"/>
      <c r="CR99" s="4"/>
      <c r="CS99" s="4"/>
      <c r="CT99" s="2"/>
      <c r="CU99" s="3"/>
      <c r="CV99" s="2"/>
      <c r="CW99" s="2"/>
      <c r="CX99" s="2"/>
      <c r="CY99" s="2"/>
      <c r="CZ99" s="4"/>
      <c r="DA99" s="4"/>
      <c r="DB99" s="2"/>
      <c r="DC99" s="3"/>
      <c r="DD99" s="2"/>
      <c r="DE99" s="2"/>
      <c r="DF99" s="2"/>
      <c r="DG99" s="2"/>
      <c r="DH99" s="4"/>
      <c r="DI99" s="4"/>
      <c r="DJ99" s="2"/>
      <c r="DK99" s="3"/>
      <c r="DL99" s="2"/>
      <c r="DM99" s="2"/>
      <c r="DN99" s="2"/>
      <c r="DO99" s="2"/>
      <c r="DP99" s="4"/>
      <c r="DQ99" s="4"/>
      <c r="DR99" s="2"/>
      <c r="DS99" s="3"/>
      <c r="DT99" s="2"/>
      <c r="DU99" s="2"/>
      <c r="DV99" s="2"/>
      <c r="DW99" s="2"/>
      <c r="DX99" s="4"/>
      <c r="DY99" s="4"/>
      <c r="DZ99" s="2"/>
      <c r="EA99" s="3"/>
      <c r="EB99" s="2"/>
      <c r="EC99" s="2"/>
      <c r="ED99" s="2"/>
      <c r="EE99" s="2"/>
      <c r="EF99" s="4"/>
      <c r="EG99" s="4"/>
      <c r="EH99" s="2"/>
      <c r="EI99" s="3"/>
      <c r="EJ99" s="2"/>
      <c r="EK99" s="2"/>
      <c r="EL99" s="2"/>
      <c r="EM99" s="2"/>
      <c r="EN99" s="4"/>
      <c r="EO99" s="4"/>
      <c r="EP99" s="2"/>
      <c r="EQ99" s="3"/>
      <c r="ER99" s="2"/>
      <c r="ES99" s="2"/>
      <c r="ET99" s="2"/>
      <c r="EU99" s="2"/>
      <c r="EV99" s="4"/>
      <c r="EW99" s="4"/>
      <c r="EX99" s="2"/>
      <c r="EY99" s="3"/>
      <c r="EZ99" s="2"/>
      <c r="FA99" s="2"/>
      <c r="FB99" s="2"/>
      <c r="FC99" s="2"/>
      <c r="FD99" s="4"/>
      <c r="FE99" s="4"/>
      <c r="FF99" s="2"/>
      <c r="FG99" s="3"/>
      <c r="FH99" s="2"/>
      <c r="FI99" s="2"/>
      <c r="FJ99" s="2"/>
      <c r="FK99" s="2"/>
      <c r="FL99" s="4"/>
      <c r="FM99" s="4"/>
      <c r="FN99" s="2"/>
      <c r="FO99" s="3"/>
      <c r="FP99" s="2"/>
      <c r="FQ99" s="2"/>
      <c r="FR99" s="2"/>
      <c r="FS99" s="2"/>
      <c r="FT99" s="4"/>
      <c r="FU99" s="4"/>
      <c r="FV99" s="2"/>
      <c r="FW99" s="3"/>
      <c r="FX99" s="2"/>
      <c r="FY99" s="2"/>
      <c r="FZ99" s="2"/>
      <c r="GA99" s="2"/>
      <c r="GB99" s="4"/>
      <c r="GC99" s="4"/>
      <c r="GD99" s="2"/>
      <c r="GE99" s="3"/>
      <c r="GF99" s="2"/>
      <c r="GG99" s="2"/>
      <c r="GH99" s="2"/>
      <c r="GI99" s="2"/>
      <c r="GJ99" s="4"/>
      <c r="GK99" s="4"/>
      <c r="GL99" s="2"/>
      <c r="GM99" s="3"/>
      <c r="GN99" s="2"/>
      <c r="GO99" s="2"/>
      <c r="GP99" s="2"/>
      <c r="GQ99" s="2"/>
      <c r="GR99" s="4"/>
      <c r="GS99" s="4"/>
      <c r="GT99" s="2"/>
      <c r="GU99" s="3"/>
      <c r="GV99" s="2"/>
      <c r="GW99" s="2"/>
      <c r="GX99" s="2"/>
      <c r="GY99" s="2"/>
      <c r="GZ99" s="4"/>
      <c r="HA99" s="4"/>
      <c r="HB99" s="2"/>
      <c r="HC99" s="3"/>
      <c r="HD99" s="2"/>
      <c r="HE99" s="2"/>
      <c r="HF99" s="2"/>
      <c r="HG99" s="2"/>
      <c r="HH99" s="4"/>
      <c r="HI99" s="4"/>
      <c r="HJ99" s="2"/>
      <c r="HK99" s="3"/>
      <c r="HL99" s="2"/>
      <c r="HM99" s="2"/>
      <c r="HN99" s="2"/>
      <c r="HO99" s="2"/>
      <c r="HP99" s="4"/>
      <c r="HQ99" s="4"/>
      <c r="HR99" s="2"/>
      <c r="HS99" s="3"/>
      <c r="HT99" s="2"/>
      <c r="HU99" s="2"/>
      <c r="HV99" s="2"/>
      <c r="HW99" s="2"/>
      <c r="HX99" s="4"/>
      <c r="HY99" s="4"/>
      <c r="HZ99" s="2"/>
      <c r="IA99" s="3"/>
      <c r="IB99" s="2"/>
      <c r="IC99" s="2"/>
      <c r="ID99" s="2"/>
      <c r="IE99" s="2"/>
      <c r="IF99" s="4"/>
      <c r="IG99" s="4"/>
      <c r="IH99" s="2"/>
      <c r="II99" s="3"/>
      <c r="IJ99" s="2"/>
      <c r="IK99" s="2"/>
      <c r="IL99" s="2"/>
      <c r="IM99" s="2"/>
      <c r="IN99" s="4"/>
      <c r="IO99" s="4"/>
      <c r="IP99" s="2"/>
      <c r="IQ99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2231"/>
  <sheetViews>
    <sheetView workbookViewId="0"/>
  </sheetViews>
  <sheetFormatPr defaultRowHeight="12.75" x14ac:dyDescent="0.2"/>
  <cols>
    <col min="1" max="1" width="4.85546875" customWidth="1"/>
    <col min="3" max="3" width="7.42578125" customWidth="1"/>
    <col min="4" max="4" width="7.140625" customWidth="1"/>
    <col min="5" max="5" width="9.7109375" bestFit="1" customWidth="1"/>
    <col min="6" max="6" width="10" bestFit="1" customWidth="1"/>
    <col min="7" max="7" width="7.85546875" customWidth="1"/>
    <col min="8" max="15" width="9.140625" style="6"/>
    <col min="16" max="16" width="12.5703125" style="6" bestFit="1" customWidth="1"/>
    <col min="17" max="16384" width="9.140625" style="6"/>
  </cols>
  <sheetData>
    <row r="1" spans="1:19" ht="15" x14ac:dyDescent="0.25">
      <c r="A1" s="65" t="s">
        <v>0</v>
      </c>
      <c r="B1" s="65" t="s">
        <v>81</v>
      </c>
      <c r="C1" s="65" t="s">
        <v>158</v>
      </c>
      <c r="D1" s="65" t="s">
        <v>159</v>
      </c>
      <c r="E1" s="65" t="s">
        <v>160</v>
      </c>
      <c r="F1" s="65" t="s">
        <v>161</v>
      </c>
      <c r="G1" s="65" t="s">
        <v>162</v>
      </c>
      <c r="J1" s="7"/>
      <c r="K1" s="7"/>
      <c r="L1" s="7"/>
      <c r="N1" s="7"/>
      <c r="O1" s="7"/>
      <c r="P1" s="7"/>
      <c r="Q1" s="7"/>
      <c r="R1" s="8"/>
      <c r="S1" s="8"/>
    </row>
    <row r="2" spans="1:19" s="9" customFormat="1" ht="15" x14ac:dyDescent="0.25">
      <c r="A2" s="65">
        <v>1</v>
      </c>
      <c r="B2" s="65" t="s">
        <v>82</v>
      </c>
      <c r="C2" s="65">
        <v>2809</v>
      </c>
      <c r="D2" s="65">
        <v>39.817999999999998</v>
      </c>
      <c r="E2" s="65">
        <v>-41.689</v>
      </c>
      <c r="F2" s="65">
        <v>2.9569999999999999</v>
      </c>
      <c r="G2" s="108">
        <v>0.4740625</v>
      </c>
      <c r="J2" s="10"/>
      <c r="K2" s="10"/>
      <c r="L2" s="10"/>
      <c r="M2" s="6"/>
      <c r="N2" s="10"/>
      <c r="O2" s="10"/>
      <c r="P2" s="10"/>
      <c r="Q2" s="10"/>
      <c r="R2" s="10"/>
      <c r="S2" s="10"/>
    </row>
    <row r="3" spans="1:19" s="9" customFormat="1" ht="15" x14ac:dyDescent="0.25">
      <c r="A3" s="65">
        <v>1</v>
      </c>
      <c r="B3" s="65" t="s">
        <v>82</v>
      </c>
      <c r="C3" s="65">
        <v>2805</v>
      </c>
      <c r="D3" s="65">
        <v>40.341999999999999</v>
      </c>
      <c r="E3" s="65">
        <v>-41.7</v>
      </c>
      <c r="F3" s="65">
        <v>2.9</v>
      </c>
      <c r="G3" s="108">
        <v>0.4740625</v>
      </c>
      <c r="I3" s="10"/>
      <c r="J3" s="10"/>
      <c r="K3" s="6"/>
      <c r="L3" s="6"/>
      <c r="M3" s="6"/>
      <c r="N3" s="10"/>
      <c r="O3" s="10"/>
      <c r="P3" s="10"/>
      <c r="Q3" s="10"/>
      <c r="R3" s="10"/>
      <c r="S3" s="10"/>
    </row>
    <row r="4" spans="1:19" s="9" customFormat="1" ht="15" x14ac:dyDescent="0.25">
      <c r="A4" s="65">
        <v>1</v>
      </c>
      <c r="B4" s="65" t="s">
        <v>82</v>
      </c>
      <c r="C4" s="65">
        <v>2809</v>
      </c>
      <c r="D4" s="65">
        <v>40.277000000000001</v>
      </c>
      <c r="E4" s="65">
        <v>-41.670999999999999</v>
      </c>
      <c r="F4" s="65">
        <v>2.9079999999999999</v>
      </c>
      <c r="G4" s="108">
        <v>0.4740625</v>
      </c>
      <c r="J4" s="10"/>
      <c r="K4" s="10"/>
      <c r="L4" s="10"/>
      <c r="M4" s="6"/>
      <c r="N4" s="10"/>
      <c r="O4" s="10"/>
      <c r="P4" s="10"/>
      <c r="Q4" s="10"/>
      <c r="R4" s="10"/>
      <c r="S4" s="10"/>
    </row>
    <row r="5" spans="1:19" s="9" customFormat="1" ht="15" x14ac:dyDescent="0.25">
      <c r="A5" s="65">
        <v>1</v>
      </c>
      <c r="B5" s="65" t="s">
        <v>82</v>
      </c>
      <c r="C5" s="65">
        <v>2808</v>
      </c>
      <c r="D5" s="65">
        <v>40.389000000000003</v>
      </c>
      <c r="E5" s="65">
        <v>-41.704000000000001</v>
      </c>
      <c r="F5" s="65">
        <v>2.8969999999999998</v>
      </c>
      <c r="G5" s="108">
        <v>0.4740625</v>
      </c>
      <c r="J5" s="10"/>
      <c r="K5" s="10"/>
      <c r="L5" s="10"/>
      <c r="M5" s="6"/>
      <c r="N5" s="10"/>
      <c r="O5" s="10"/>
      <c r="P5" s="10"/>
      <c r="Q5" s="10"/>
      <c r="R5" s="10"/>
      <c r="S5" s="10"/>
    </row>
    <row r="6" spans="1:19" s="9" customFormat="1" ht="15" x14ac:dyDescent="0.25">
      <c r="A6" s="65">
        <v>1</v>
      </c>
      <c r="B6" s="65" t="s">
        <v>82</v>
      </c>
      <c r="C6" s="65">
        <v>2809</v>
      </c>
      <c r="D6" s="65">
        <v>40.387</v>
      </c>
      <c r="E6" s="65">
        <v>-41.674999999999997</v>
      </c>
      <c r="F6" s="65">
        <v>2.8969999999999998</v>
      </c>
      <c r="G6" s="108">
        <v>0.4740625</v>
      </c>
      <c r="J6" s="10"/>
      <c r="K6" s="10"/>
      <c r="L6" s="10"/>
      <c r="M6" s="6"/>
      <c r="N6" s="10"/>
      <c r="O6" s="10"/>
      <c r="P6" s="10"/>
      <c r="Q6" s="10"/>
      <c r="R6" s="10"/>
      <c r="S6" s="10"/>
    </row>
    <row r="7" spans="1:19" s="9" customFormat="1" ht="15" x14ac:dyDescent="0.25">
      <c r="A7" s="65">
        <v>1</v>
      </c>
      <c r="B7" s="65" t="s">
        <v>82</v>
      </c>
      <c r="C7" s="65">
        <v>74</v>
      </c>
      <c r="D7" s="65">
        <v>0.54400000000000004</v>
      </c>
      <c r="E7" s="65">
        <v>146.14699999999999</v>
      </c>
      <c r="F7" s="65">
        <v>3254.0320000000002</v>
      </c>
      <c r="G7" s="108">
        <v>0.4740625</v>
      </c>
      <c r="J7" s="10"/>
      <c r="K7" s="10"/>
      <c r="L7" s="10"/>
      <c r="N7" s="10"/>
      <c r="O7" s="10"/>
      <c r="P7" s="10"/>
      <c r="Q7" s="10"/>
      <c r="R7" s="10"/>
      <c r="S7" s="10"/>
    </row>
    <row r="8" spans="1:19" s="9" customFormat="1" ht="15" x14ac:dyDescent="0.25">
      <c r="A8" s="65">
        <v>1</v>
      </c>
      <c r="B8" s="65" t="s">
        <v>82</v>
      </c>
      <c r="C8" s="65">
        <v>533</v>
      </c>
      <c r="D8" s="65">
        <v>2.4079999999999999</v>
      </c>
      <c r="E8" s="65">
        <v>-11.412000000000001</v>
      </c>
      <c r="F8" s="65">
        <v>28.709</v>
      </c>
      <c r="G8" s="108">
        <v>0.4740625</v>
      </c>
      <c r="J8" s="10"/>
      <c r="K8" s="10"/>
      <c r="L8" s="10"/>
      <c r="N8" s="10"/>
      <c r="O8" s="10"/>
      <c r="P8" s="10"/>
      <c r="Q8" s="10"/>
      <c r="R8" s="10"/>
      <c r="S8" s="10"/>
    </row>
    <row r="9" spans="1:19" s="9" customFormat="1" ht="15" x14ac:dyDescent="0.25">
      <c r="A9" s="65">
        <v>2</v>
      </c>
      <c r="B9" s="65" t="s">
        <v>83</v>
      </c>
      <c r="C9" s="65">
        <v>2783</v>
      </c>
      <c r="D9" s="65">
        <v>39.454999999999998</v>
      </c>
      <c r="E9" s="65">
        <v>-41.706000000000003</v>
      </c>
      <c r="F9" s="65">
        <v>2.9969999999999999</v>
      </c>
      <c r="G9" s="108">
        <v>0.48356481481481484</v>
      </c>
      <c r="I9" s="10"/>
      <c r="J9" s="10"/>
      <c r="K9" s="10"/>
      <c r="L9" s="10"/>
      <c r="N9" s="10"/>
      <c r="O9" s="10"/>
      <c r="P9" s="10"/>
      <c r="Q9" s="10"/>
      <c r="R9" s="10"/>
      <c r="S9" s="10"/>
    </row>
    <row r="10" spans="1:19" s="9" customFormat="1" ht="15" x14ac:dyDescent="0.25">
      <c r="A10" s="65">
        <v>2</v>
      </c>
      <c r="B10" s="65" t="s">
        <v>83</v>
      </c>
      <c r="C10" s="65">
        <v>2784</v>
      </c>
      <c r="D10" s="65">
        <v>40.015999999999998</v>
      </c>
      <c r="E10" s="65">
        <v>-41.7</v>
      </c>
      <c r="F10" s="65">
        <v>2.9</v>
      </c>
      <c r="G10" s="108">
        <v>0.48356481481481484</v>
      </c>
      <c r="J10" s="10"/>
      <c r="K10" s="10"/>
      <c r="L10" s="10"/>
      <c r="N10" s="10"/>
      <c r="O10" s="10"/>
      <c r="P10" s="10"/>
      <c r="Q10" s="10"/>
      <c r="R10" s="10"/>
      <c r="S10" s="10"/>
    </row>
    <row r="11" spans="1:19" s="9" customFormat="1" ht="15" x14ac:dyDescent="0.25">
      <c r="A11" s="65">
        <v>2</v>
      </c>
      <c r="B11" s="65" t="s">
        <v>83</v>
      </c>
      <c r="C11" s="65">
        <v>2782</v>
      </c>
      <c r="D11" s="65">
        <v>39.988</v>
      </c>
      <c r="E11" s="65">
        <v>-41.715000000000003</v>
      </c>
      <c r="F11" s="65">
        <v>2.875</v>
      </c>
      <c r="G11" s="108">
        <v>0.48356481481481484</v>
      </c>
      <c r="J11" s="10"/>
      <c r="K11" s="10"/>
      <c r="L11" s="10"/>
      <c r="N11" s="10"/>
      <c r="O11" s="10"/>
      <c r="P11" s="10"/>
      <c r="Q11" s="10"/>
      <c r="R11" s="10"/>
      <c r="S11" s="10"/>
    </row>
    <row r="12" spans="1:19" s="9" customFormat="1" ht="15" x14ac:dyDescent="0.25">
      <c r="A12" s="65">
        <v>2</v>
      </c>
      <c r="B12" s="65" t="s">
        <v>83</v>
      </c>
      <c r="C12" s="65">
        <v>2784</v>
      </c>
      <c r="D12" s="65">
        <v>40.017000000000003</v>
      </c>
      <c r="E12" s="65">
        <v>-41.709000000000003</v>
      </c>
      <c r="F12" s="65">
        <v>2.8530000000000002</v>
      </c>
      <c r="G12" s="108">
        <v>0.48356481481481484</v>
      </c>
      <c r="J12" s="10"/>
      <c r="K12" s="10"/>
      <c r="L12" s="10"/>
      <c r="N12" s="10"/>
      <c r="O12" s="10"/>
      <c r="P12" s="10"/>
      <c r="Q12" s="10"/>
      <c r="R12" s="10"/>
      <c r="S12" s="10"/>
    </row>
    <row r="13" spans="1:19" s="9" customFormat="1" ht="15" x14ac:dyDescent="0.25">
      <c r="A13" s="65">
        <v>2</v>
      </c>
      <c r="B13" s="65" t="s">
        <v>83</v>
      </c>
      <c r="C13" s="65">
        <v>2783</v>
      </c>
      <c r="D13" s="65">
        <v>39.991</v>
      </c>
      <c r="E13" s="65">
        <v>-41.734999999999999</v>
      </c>
      <c r="F13" s="65">
        <v>2.87</v>
      </c>
      <c r="G13" s="108">
        <v>0.48356481481481484</v>
      </c>
      <c r="J13" s="10"/>
      <c r="K13" s="10"/>
      <c r="L13" s="10"/>
      <c r="N13" s="10"/>
      <c r="O13" s="10"/>
      <c r="P13" s="10"/>
      <c r="Q13" s="10"/>
      <c r="R13" s="10"/>
      <c r="S13" s="10"/>
    </row>
    <row r="14" spans="1:19" s="9" customFormat="1" ht="15" x14ac:dyDescent="0.25">
      <c r="A14" s="65">
        <v>2</v>
      </c>
      <c r="B14" s="65" t="s">
        <v>83</v>
      </c>
      <c r="C14" s="65">
        <v>5049</v>
      </c>
      <c r="D14" s="65">
        <v>21.827999999999999</v>
      </c>
      <c r="E14" s="65">
        <v>-5.1150000000000002</v>
      </c>
      <c r="F14" s="65">
        <v>7.335</v>
      </c>
      <c r="G14" s="108">
        <v>0.48356481481481484</v>
      </c>
      <c r="J14" s="10"/>
      <c r="K14" s="10"/>
      <c r="L14" s="10"/>
      <c r="N14" s="10"/>
      <c r="O14" s="10"/>
      <c r="P14" s="10"/>
      <c r="Q14" s="10"/>
      <c r="R14" s="10"/>
      <c r="S14" s="10"/>
    </row>
    <row r="15" spans="1:19" s="9" customFormat="1" ht="15" x14ac:dyDescent="0.25">
      <c r="A15" s="65">
        <v>2</v>
      </c>
      <c r="B15" s="65" t="s">
        <v>83</v>
      </c>
      <c r="C15" s="65">
        <v>4775</v>
      </c>
      <c r="D15" s="65">
        <v>20.637</v>
      </c>
      <c r="E15" s="65">
        <v>-5.1109999999999998</v>
      </c>
      <c r="F15" s="65">
        <v>7.3109999999999999</v>
      </c>
      <c r="G15" s="108">
        <v>0.48356481481481484</v>
      </c>
      <c r="J15" s="10"/>
      <c r="K15" s="10"/>
      <c r="L15" s="10"/>
      <c r="N15" s="10"/>
      <c r="O15" s="10"/>
      <c r="P15" s="10"/>
      <c r="Q15" s="10"/>
      <c r="R15" s="10"/>
      <c r="S15" s="10"/>
    </row>
    <row r="16" spans="1:19" s="9" customFormat="1" ht="15" x14ac:dyDescent="0.25">
      <c r="A16" s="65">
        <v>2</v>
      </c>
      <c r="B16" s="65" t="s">
        <v>83</v>
      </c>
      <c r="C16" s="65">
        <v>4522</v>
      </c>
      <c r="D16" s="65">
        <v>19.513000000000002</v>
      </c>
      <c r="E16" s="65">
        <v>-5.0919999999999996</v>
      </c>
      <c r="F16" s="65">
        <v>7.3650000000000002</v>
      </c>
      <c r="G16" s="108">
        <v>0.48356481481481484</v>
      </c>
      <c r="J16" s="10"/>
      <c r="K16" s="10"/>
      <c r="L16" s="10"/>
      <c r="N16" s="10"/>
      <c r="O16" s="10"/>
      <c r="P16" s="10"/>
      <c r="Q16" s="10"/>
      <c r="R16" s="10"/>
      <c r="S16" s="10"/>
    </row>
    <row r="17" spans="1:20" s="9" customFormat="1" ht="15" x14ac:dyDescent="0.25">
      <c r="A17" s="65">
        <v>2</v>
      </c>
      <c r="B17" s="65" t="s">
        <v>83</v>
      </c>
      <c r="C17" s="65">
        <v>4280</v>
      </c>
      <c r="D17" s="65">
        <v>18.457000000000001</v>
      </c>
      <c r="E17" s="65">
        <v>-5.0739999999999998</v>
      </c>
      <c r="F17" s="65">
        <v>7.31</v>
      </c>
      <c r="G17" s="108">
        <v>0.48356481481481484</v>
      </c>
      <c r="J17" s="10"/>
      <c r="K17" s="10"/>
      <c r="L17" s="10"/>
      <c r="N17" s="10"/>
      <c r="O17" s="10"/>
      <c r="P17" s="10"/>
      <c r="Q17" s="10"/>
      <c r="R17" s="10"/>
      <c r="S17" s="10"/>
    </row>
    <row r="18" spans="1:20" s="9" customFormat="1" ht="15" x14ac:dyDescent="0.25">
      <c r="A18" s="65">
        <v>2</v>
      </c>
      <c r="B18" s="65" t="s">
        <v>83</v>
      </c>
      <c r="C18" s="65">
        <v>4045</v>
      </c>
      <c r="D18" s="65">
        <v>17.449000000000002</v>
      </c>
      <c r="E18" s="65">
        <v>-5.1150000000000002</v>
      </c>
      <c r="F18" s="65">
        <v>7.4089999999999998</v>
      </c>
      <c r="G18" s="108">
        <v>0.48356481481481484</v>
      </c>
      <c r="J18" s="10"/>
      <c r="K18" s="10"/>
      <c r="L18" s="10"/>
      <c r="N18" s="10"/>
      <c r="O18" s="10"/>
      <c r="P18" s="10"/>
      <c r="Q18" s="10"/>
      <c r="R18" s="10"/>
      <c r="S18" s="10"/>
    </row>
    <row r="19" spans="1:20" s="9" customFormat="1" ht="15" x14ac:dyDescent="0.25">
      <c r="A19" s="65">
        <v>2</v>
      </c>
      <c r="B19" s="65" t="s">
        <v>83</v>
      </c>
      <c r="C19" s="65">
        <v>3833</v>
      </c>
      <c r="D19" s="65">
        <v>16.503</v>
      </c>
      <c r="E19" s="65">
        <v>-5.0940000000000003</v>
      </c>
      <c r="F19" s="65">
        <v>7.3769999999999998</v>
      </c>
      <c r="G19" s="108">
        <v>0.48356481481481484</v>
      </c>
      <c r="J19" s="10"/>
      <c r="K19" s="10"/>
      <c r="L19" s="10"/>
      <c r="N19" s="10"/>
      <c r="O19" s="10"/>
      <c r="P19" s="10"/>
      <c r="Q19" s="10"/>
      <c r="R19" s="10"/>
      <c r="S19" s="10"/>
    </row>
    <row r="20" spans="1:20" s="9" customFormat="1" ht="15" x14ac:dyDescent="0.25">
      <c r="A20" s="65">
        <v>2</v>
      </c>
      <c r="B20" s="65" t="s">
        <v>83</v>
      </c>
      <c r="C20" s="65">
        <v>3622</v>
      </c>
      <c r="D20" s="65">
        <v>15.603</v>
      </c>
      <c r="E20" s="65">
        <v>-5.0730000000000004</v>
      </c>
      <c r="F20" s="65">
        <v>7.3979999999999997</v>
      </c>
      <c r="G20" s="108">
        <v>0.48356481481481484</v>
      </c>
      <c r="J20" s="10"/>
      <c r="K20" s="10"/>
      <c r="L20" s="10"/>
      <c r="N20" s="10"/>
      <c r="O20" s="10"/>
      <c r="P20" s="10"/>
      <c r="Q20" s="10"/>
      <c r="R20" s="10"/>
      <c r="S20" s="10"/>
    </row>
    <row r="21" spans="1:20" ht="15" x14ac:dyDescent="0.25">
      <c r="A21" s="65">
        <v>2</v>
      </c>
      <c r="B21" s="65" t="s">
        <v>83</v>
      </c>
      <c r="C21" s="65">
        <v>3412</v>
      </c>
      <c r="D21" s="65">
        <v>14.686</v>
      </c>
      <c r="E21" s="65">
        <v>-5.2960000000000003</v>
      </c>
      <c r="F21" s="65">
        <v>6.8890000000000002</v>
      </c>
      <c r="G21" s="108">
        <v>0.48356481481481484</v>
      </c>
      <c r="J21" s="10"/>
      <c r="K21" s="10"/>
      <c r="L21" s="10"/>
      <c r="N21" s="10"/>
      <c r="O21" s="10"/>
      <c r="P21" s="10"/>
      <c r="Q21" s="10"/>
      <c r="R21" s="10"/>
      <c r="S21" s="10"/>
      <c r="T21" s="9"/>
    </row>
    <row r="22" spans="1:20" ht="15" x14ac:dyDescent="0.25">
      <c r="A22" s="65">
        <v>2</v>
      </c>
      <c r="B22" s="65" t="s">
        <v>83</v>
      </c>
      <c r="C22" s="65">
        <v>3222</v>
      </c>
      <c r="D22" s="65">
        <v>13.881</v>
      </c>
      <c r="E22" s="65">
        <v>-5.274</v>
      </c>
      <c r="F22" s="65">
        <v>6.9619999999999997</v>
      </c>
      <c r="G22" s="108">
        <v>0.48356481481481484</v>
      </c>
      <c r="J22" s="10"/>
      <c r="K22" s="10"/>
      <c r="L22" s="10"/>
      <c r="N22" s="10"/>
      <c r="O22" s="10"/>
      <c r="P22" s="10"/>
      <c r="Q22" s="10"/>
      <c r="R22" s="10"/>
      <c r="S22" s="10"/>
      <c r="T22" s="9"/>
    </row>
    <row r="23" spans="1:20" ht="15" x14ac:dyDescent="0.25">
      <c r="A23" s="65">
        <v>3</v>
      </c>
      <c r="B23" s="65" t="s">
        <v>84</v>
      </c>
      <c r="C23" s="65">
        <v>2808</v>
      </c>
      <c r="D23" s="65">
        <v>39.843000000000004</v>
      </c>
      <c r="E23" s="65">
        <v>-41.686</v>
      </c>
      <c r="F23" s="65">
        <v>2.9630000000000001</v>
      </c>
      <c r="G23" s="108">
        <v>0.49357638888888888</v>
      </c>
      <c r="J23" s="10"/>
      <c r="K23" s="10"/>
      <c r="L23" s="10"/>
      <c r="N23" s="10"/>
      <c r="O23" s="10"/>
      <c r="P23" s="10"/>
      <c r="Q23" s="10"/>
      <c r="R23" s="10"/>
      <c r="S23" s="10"/>
      <c r="T23" s="9"/>
    </row>
    <row r="24" spans="1:20" ht="15" x14ac:dyDescent="0.25">
      <c r="A24" s="65">
        <v>3</v>
      </c>
      <c r="B24" s="65" t="s">
        <v>84</v>
      </c>
      <c r="C24" s="65">
        <v>2807</v>
      </c>
      <c r="D24" s="65">
        <v>40.356000000000002</v>
      </c>
      <c r="E24" s="65">
        <v>-41.7</v>
      </c>
      <c r="F24" s="65">
        <v>2.9</v>
      </c>
      <c r="G24" s="108">
        <v>0.49357638888888888</v>
      </c>
      <c r="J24" s="10"/>
      <c r="K24" s="10"/>
      <c r="L24" s="10"/>
      <c r="N24" s="10"/>
      <c r="O24" s="10"/>
      <c r="P24" s="10"/>
      <c r="Q24" s="10"/>
      <c r="R24" s="10"/>
      <c r="S24" s="10"/>
      <c r="T24" s="9"/>
    </row>
    <row r="25" spans="1:20" ht="15" x14ac:dyDescent="0.25">
      <c r="A25" s="65">
        <v>3</v>
      </c>
      <c r="B25" s="65" t="s">
        <v>84</v>
      </c>
      <c r="C25" s="65">
        <v>2806</v>
      </c>
      <c r="D25" s="65">
        <v>40.369999999999997</v>
      </c>
      <c r="E25" s="65">
        <v>-41.713999999999999</v>
      </c>
      <c r="F25" s="65">
        <v>2.899</v>
      </c>
      <c r="G25" s="108">
        <v>0.49357638888888888</v>
      </c>
      <c r="J25" s="10"/>
      <c r="K25" s="10"/>
      <c r="L25" s="10"/>
      <c r="N25" s="10"/>
      <c r="O25" s="10"/>
      <c r="P25" s="10"/>
      <c r="Q25" s="10"/>
      <c r="R25" s="10"/>
      <c r="S25" s="10"/>
      <c r="T25" s="9"/>
    </row>
    <row r="26" spans="1:20" ht="15" x14ac:dyDescent="0.25">
      <c r="A26" s="65">
        <v>3</v>
      </c>
      <c r="B26" s="65" t="s">
        <v>84</v>
      </c>
      <c r="C26" s="65">
        <v>2807</v>
      </c>
      <c r="D26" s="65">
        <v>40.33</v>
      </c>
      <c r="E26" s="65">
        <v>-41.697000000000003</v>
      </c>
      <c r="F26" s="65">
        <v>2.8679999999999999</v>
      </c>
      <c r="G26" s="108">
        <v>0.49357638888888888</v>
      </c>
      <c r="J26" s="10"/>
      <c r="K26" s="10"/>
      <c r="L26" s="10"/>
      <c r="N26" s="10"/>
      <c r="O26" s="10"/>
      <c r="P26" s="10"/>
      <c r="Q26" s="10"/>
      <c r="R26" s="10"/>
      <c r="S26" s="10"/>
      <c r="T26" s="9"/>
    </row>
    <row r="27" spans="1:20" ht="15" x14ac:dyDescent="0.25">
      <c r="A27" s="65">
        <v>3</v>
      </c>
      <c r="B27" s="65" t="s">
        <v>84</v>
      </c>
      <c r="C27" s="65">
        <v>2805</v>
      </c>
      <c r="D27" s="65">
        <v>40.329000000000001</v>
      </c>
      <c r="E27" s="65">
        <v>-41.689</v>
      </c>
      <c r="F27" s="65">
        <v>2.8690000000000002</v>
      </c>
      <c r="G27" s="108">
        <v>0.49357638888888888</v>
      </c>
      <c r="J27" s="10"/>
      <c r="K27" s="10"/>
      <c r="L27" s="10"/>
      <c r="N27" s="10"/>
      <c r="O27" s="10"/>
      <c r="P27" s="10"/>
      <c r="Q27" s="10"/>
      <c r="R27" s="10"/>
      <c r="S27" s="10"/>
      <c r="T27" s="9"/>
    </row>
    <row r="28" spans="1:20" ht="15" x14ac:dyDescent="0.25">
      <c r="A28" s="65">
        <v>3</v>
      </c>
      <c r="B28" s="65" t="s">
        <v>84</v>
      </c>
      <c r="C28" s="65">
        <v>5933</v>
      </c>
      <c r="D28" s="65">
        <v>25.818000000000001</v>
      </c>
      <c r="E28" s="65">
        <v>1.825</v>
      </c>
      <c r="F28" s="65">
        <v>28.338000000000001</v>
      </c>
      <c r="G28" s="108">
        <v>0.49357638888888888</v>
      </c>
      <c r="J28" s="10"/>
      <c r="K28" s="10"/>
      <c r="L28" s="10"/>
      <c r="N28" s="10"/>
      <c r="O28" s="10"/>
      <c r="P28" s="10"/>
      <c r="Q28" s="10"/>
      <c r="R28" s="10"/>
      <c r="S28" s="10"/>
      <c r="T28" s="9"/>
    </row>
    <row r="29" spans="1:20" ht="15" x14ac:dyDescent="0.25">
      <c r="A29" s="65">
        <v>3</v>
      </c>
      <c r="B29" s="65" t="s">
        <v>84</v>
      </c>
      <c r="C29" s="65">
        <v>5618</v>
      </c>
      <c r="D29" s="65">
        <v>24.396999999999998</v>
      </c>
      <c r="E29" s="65">
        <v>1.841</v>
      </c>
      <c r="F29" s="65">
        <v>28.289000000000001</v>
      </c>
      <c r="G29" s="108">
        <v>0.49357638888888888</v>
      </c>
      <c r="J29" s="10"/>
      <c r="K29" s="10"/>
      <c r="L29" s="10"/>
      <c r="N29" s="10"/>
      <c r="O29" s="10"/>
      <c r="P29" s="10"/>
      <c r="Q29" s="10"/>
      <c r="R29" s="10"/>
      <c r="S29" s="10"/>
      <c r="T29" s="9"/>
    </row>
    <row r="30" spans="1:20" ht="15" x14ac:dyDescent="0.25">
      <c r="A30" s="65">
        <v>3</v>
      </c>
      <c r="B30" s="65" t="s">
        <v>84</v>
      </c>
      <c r="C30" s="65">
        <v>5312</v>
      </c>
      <c r="D30" s="65">
        <v>23.059000000000001</v>
      </c>
      <c r="E30" s="65">
        <v>1.847</v>
      </c>
      <c r="F30" s="65">
        <v>28.337</v>
      </c>
      <c r="G30" s="108">
        <v>0.49357638888888888</v>
      </c>
      <c r="J30" s="10"/>
      <c r="K30" s="10"/>
      <c r="L30" s="10"/>
      <c r="N30" s="10"/>
      <c r="O30" s="10"/>
      <c r="P30" s="10"/>
      <c r="Q30" s="10"/>
      <c r="R30" s="10"/>
      <c r="S30" s="10"/>
      <c r="T30" s="9"/>
    </row>
    <row r="31" spans="1:20" ht="15" x14ac:dyDescent="0.25">
      <c r="A31" s="65">
        <v>3</v>
      </c>
      <c r="B31" s="65" t="s">
        <v>84</v>
      </c>
      <c r="C31" s="65">
        <v>5031</v>
      </c>
      <c r="D31" s="65">
        <v>21.794</v>
      </c>
      <c r="E31" s="65">
        <v>1.8939999999999999</v>
      </c>
      <c r="F31" s="65">
        <v>28.350999999999999</v>
      </c>
      <c r="G31" s="108">
        <v>0.49357638888888888</v>
      </c>
      <c r="J31" s="10"/>
      <c r="K31" s="10"/>
      <c r="L31" s="10"/>
      <c r="N31" s="10"/>
      <c r="O31" s="10"/>
      <c r="P31" s="10"/>
      <c r="Q31" s="10"/>
      <c r="R31" s="10"/>
      <c r="S31" s="10"/>
      <c r="T31" s="9"/>
    </row>
    <row r="32" spans="1:20" ht="15" x14ac:dyDescent="0.25">
      <c r="A32" s="65">
        <v>3</v>
      </c>
      <c r="B32" s="65" t="s">
        <v>84</v>
      </c>
      <c r="C32" s="65">
        <v>4763</v>
      </c>
      <c r="D32" s="65">
        <v>20.623999999999999</v>
      </c>
      <c r="E32" s="65">
        <v>1.871</v>
      </c>
      <c r="F32" s="65">
        <v>28.315999999999999</v>
      </c>
      <c r="G32" s="108">
        <v>0.49357638888888888</v>
      </c>
      <c r="J32" s="10"/>
      <c r="K32" s="10"/>
      <c r="L32" s="10"/>
      <c r="N32" s="10"/>
      <c r="O32" s="10"/>
      <c r="P32" s="10"/>
      <c r="Q32" s="10"/>
      <c r="R32" s="10"/>
      <c r="S32" s="10"/>
      <c r="T32" s="9"/>
    </row>
    <row r="33" spans="1:20" ht="15" x14ac:dyDescent="0.25">
      <c r="A33" s="65">
        <v>3</v>
      </c>
      <c r="B33" s="65" t="s">
        <v>84</v>
      </c>
      <c r="C33" s="65">
        <v>4511</v>
      </c>
      <c r="D33" s="65">
        <v>19.510999999999999</v>
      </c>
      <c r="E33" s="65">
        <v>1.913</v>
      </c>
      <c r="F33" s="65">
        <v>28.341000000000001</v>
      </c>
      <c r="G33" s="108">
        <v>0.49357638888888888</v>
      </c>
      <c r="J33" s="10"/>
      <c r="K33" s="10"/>
      <c r="L33" s="10"/>
      <c r="N33" s="10"/>
      <c r="O33" s="10"/>
      <c r="P33" s="10"/>
      <c r="Q33" s="10"/>
      <c r="R33" s="10"/>
      <c r="S33" s="10"/>
      <c r="T33" s="9"/>
    </row>
    <row r="34" spans="1:20" ht="15" x14ac:dyDescent="0.25">
      <c r="A34" s="65">
        <v>3</v>
      </c>
      <c r="B34" s="65" t="s">
        <v>84</v>
      </c>
      <c r="C34" s="65">
        <v>4276</v>
      </c>
      <c r="D34" s="65">
        <v>18.46</v>
      </c>
      <c r="E34" s="65">
        <v>1.8740000000000001</v>
      </c>
      <c r="F34" s="65">
        <v>28.364999999999998</v>
      </c>
      <c r="G34" s="108">
        <v>0.49357638888888888</v>
      </c>
      <c r="J34" s="10"/>
      <c r="K34" s="10"/>
      <c r="L34" s="10"/>
      <c r="N34" s="10"/>
      <c r="O34" s="10"/>
      <c r="P34" s="10"/>
      <c r="Q34" s="10"/>
      <c r="R34" s="10"/>
      <c r="S34" s="10"/>
      <c r="T34" s="9"/>
    </row>
    <row r="35" spans="1:20" ht="15" x14ac:dyDescent="0.25">
      <c r="A35" s="65">
        <v>3</v>
      </c>
      <c r="B35" s="65" t="s">
        <v>84</v>
      </c>
      <c r="C35" s="65">
        <v>4048</v>
      </c>
      <c r="D35" s="65">
        <v>17.434000000000001</v>
      </c>
      <c r="E35" s="65">
        <v>1.778</v>
      </c>
      <c r="F35" s="65">
        <v>28.343</v>
      </c>
      <c r="G35" s="108">
        <v>0.49357638888888888</v>
      </c>
      <c r="J35" s="10"/>
      <c r="K35" s="10"/>
      <c r="L35" s="10"/>
      <c r="N35" s="10"/>
      <c r="O35" s="10"/>
      <c r="P35" s="10"/>
      <c r="Q35" s="10"/>
      <c r="R35" s="10"/>
      <c r="S35" s="10"/>
      <c r="T35" s="9"/>
    </row>
    <row r="36" spans="1:20" ht="15" x14ac:dyDescent="0.25">
      <c r="A36" s="65">
        <v>3</v>
      </c>
      <c r="B36" s="65" t="s">
        <v>84</v>
      </c>
      <c r="C36" s="65">
        <v>3837</v>
      </c>
      <c r="D36" s="65">
        <v>16.523</v>
      </c>
      <c r="E36" s="65">
        <v>1.7649999999999999</v>
      </c>
      <c r="F36" s="65">
        <v>28.338999999999999</v>
      </c>
      <c r="G36" s="108">
        <v>0.49357638888888888</v>
      </c>
      <c r="J36" s="10"/>
      <c r="K36" s="10"/>
      <c r="L36" s="10"/>
      <c r="N36" s="10"/>
      <c r="O36" s="10"/>
      <c r="P36" s="10"/>
      <c r="Q36" s="10"/>
      <c r="R36" s="10"/>
      <c r="S36" s="10"/>
      <c r="T36" s="9"/>
    </row>
    <row r="37" spans="1:20" ht="15" x14ac:dyDescent="0.25">
      <c r="A37" s="65">
        <v>4</v>
      </c>
      <c r="B37" s="65" t="s">
        <v>83</v>
      </c>
      <c r="C37" s="65">
        <v>2784</v>
      </c>
      <c r="D37" s="65">
        <v>39.488</v>
      </c>
      <c r="E37" s="65">
        <v>-41.689</v>
      </c>
      <c r="F37" s="65">
        <v>2.9489999999999998</v>
      </c>
      <c r="G37" s="108">
        <v>0.50307870370370367</v>
      </c>
      <c r="J37" s="10"/>
      <c r="K37" s="10"/>
      <c r="L37" s="10"/>
      <c r="N37" s="10"/>
      <c r="O37" s="10"/>
      <c r="P37" s="10"/>
      <c r="Q37" s="10"/>
      <c r="R37" s="10"/>
      <c r="S37" s="10"/>
      <c r="T37" s="9"/>
    </row>
    <row r="38" spans="1:20" ht="15" x14ac:dyDescent="0.25">
      <c r="A38" s="65">
        <v>4</v>
      </c>
      <c r="B38" s="65" t="s">
        <v>83</v>
      </c>
      <c r="C38" s="65">
        <v>2786</v>
      </c>
      <c r="D38" s="65">
        <v>40.042999999999999</v>
      </c>
      <c r="E38" s="65">
        <v>-41.7</v>
      </c>
      <c r="F38" s="65">
        <v>2.9</v>
      </c>
      <c r="G38" s="108">
        <v>0.50307870370370367</v>
      </c>
      <c r="J38" s="10"/>
      <c r="K38" s="10"/>
      <c r="L38" s="10"/>
      <c r="N38" s="10"/>
      <c r="O38" s="10"/>
      <c r="P38" s="10"/>
      <c r="Q38" s="10"/>
      <c r="R38" s="10"/>
      <c r="S38" s="10"/>
      <c r="T38" s="9"/>
    </row>
    <row r="39" spans="1:20" ht="15" x14ac:dyDescent="0.25">
      <c r="A39" s="65">
        <v>4</v>
      </c>
      <c r="B39" s="65" t="s">
        <v>83</v>
      </c>
      <c r="C39" s="65">
        <v>2785</v>
      </c>
      <c r="D39" s="65">
        <v>40.073</v>
      </c>
      <c r="E39" s="65">
        <v>-41.716000000000001</v>
      </c>
      <c r="F39" s="65">
        <v>2.8719999999999999</v>
      </c>
      <c r="G39" s="108">
        <v>0.50307870370370367</v>
      </c>
      <c r="J39" s="10"/>
      <c r="K39" s="10"/>
      <c r="L39" s="10"/>
      <c r="N39" s="10"/>
      <c r="O39" s="10"/>
      <c r="P39" s="10"/>
      <c r="Q39" s="10"/>
      <c r="R39" s="10"/>
      <c r="S39" s="10"/>
      <c r="T39" s="9"/>
    </row>
    <row r="40" spans="1:20" ht="15" x14ac:dyDescent="0.25">
      <c r="A40" s="65">
        <v>4</v>
      </c>
      <c r="B40" s="65" t="s">
        <v>83</v>
      </c>
      <c r="C40" s="65">
        <v>2787</v>
      </c>
      <c r="D40" s="65">
        <v>40.054000000000002</v>
      </c>
      <c r="E40" s="65">
        <v>-41.752000000000002</v>
      </c>
      <c r="F40" s="65">
        <v>2.8650000000000002</v>
      </c>
      <c r="G40" s="108">
        <v>0.50307870370370367</v>
      </c>
      <c r="J40" s="10"/>
      <c r="K40" s="10"/>
      <c r="L40" s="10"/>
      <c r="N40" s="10"/>
      <c r="O40" s="10"/>
      <c r="P40" s="10"/>
      <c r="Q40" s="10"/>
      <c r="R40" s="10"/>
      <c r="S40" s="10"/>
      <c r="T40" s="9"/>
    </row>
    <row r="41" spans="1:20" ht="15" x14ac:dyDescent="0.25">
      <c r="A41" s="65">
        <v>4</v>
      </c>
      <c r="B41" s="65" t="s">
        <v>83</v>
      </c>
      <c r="C41" s="65">
        <v>2788</v>
      </c>
      <c r="D41" s="65">
        <v>40.069000000000003</v>
      </c>
      <c r="E41" s="65">
        <v>-41.73</v>
      </c>
      <c r="F41" s="65">
        <v>2.85</v>
      </c>
      <c r="G41" s="108">
        <v>0.50307870370370367</v>
      </c>
      <c r="J41" s="10"/>
      <c r="K41" s="10"/>
      <c r="L41" s="10"/>
      <c r="N41" s="10"/>
      <c r="O41" s="10"/>
      <c r="P41" s="10"/>
      <c r="Q41" s="10"/>
      <c r="R41" s="10"/>
      <c r="S41" s="10"/>
      <c r="T41" s="9"/>
    </row>
    <row r="42" spans="1:20" ht="15" x14ac:dyDescent="0.25">
      <c r="A42" s="65">
        <v>4</v>
      </c>
      <c r="B42" s="65" t="s">
        <v>83</v>
      </c>
      <c r="C42" s="65">
        <v>6682</v>
      </c>
      <c r="D42" s="65">
        <v>28.878</v>
      </c>
      <c r="E42" s="65">
        <v>-5.0430000000000001</v>
      </c>
      <c r="F42" s="65">
        <v>7.359</v>
      </c>
      <c r="G42" s="108">
        <v>0.50307870370370367</v>
      </c>
      <c r="J42" s="10"/>
      <c r="K42" s="10"/>
      <c r="L42" s="10"/>
      <c r="N42" s="10"/>
      <c r="O42" s="10"/>
      <c r="P42" s="10"/>
      <c r="Q42" s="10"/>
      <c r="R42" s="10"/>
      <c r="S42" s="10"/>
      <c r="T42" s="9"/>
    </row>
    <row r="43" spans="1:20" ht="15" x14ac:dyDescent="0.25">
      <c r="A43" s="65">
        <v>4</v>
      </c>
      <c r="B43" s="65" t="s">
        <v>83</v>
      </c>
      <c r="C43" s="65">
        <v>6641</v>
      </c>
      <c r="D43" s="65">
        <v>29.01</v>
      </c>
      <c r="E43" s="65">
        <v>-5.1459999999999999</v>
      </c>
      <c r="F43" s="65">
        <v>6.7969999999999997</v>
      </c>
      <c r="G43" s="108">
        <v>0.50307870370370367</v>
      </c>
      <c r="J43" s="10"/>
      <c r="K43" s="10"/>
      <c r="L43" s="10"/>
      <c r="N43" s="10"/>
      <c r="O43" s="10"/>
      <c r="P43" s="10"/>
      <c r="Q43" s="10"/>
      <c r="R43" s="10"/>
      <c r="S43" s="10"/>
      <c r="T43" s="9"/>
    </row>
    <row r="44" spans="1:20" ht="15" x14ac:dyDescent="0.25">
      <c r="A44" s="65">
        <v>4</v>
      </c>
      <c r="B44" s="65" t="s">
        <v>83</v>
      </c>
      <c r="C44" s="65">
        <v>6270</v>
      </c>
      <c r="D44" s="65">
        <v>27.318999999999999</v>
      </c>
      <c r="E44" s="65">
        <v>-5.1509999999999998</v>
      </c>
      <c r="F44" s="65">
        <v>6.8170000000000002</v>
      </c>
      <c r="G44" s="108">
        <v>0.50307870370370367</v>
      </c>
      <c r="J44" s="10"/>
      <c r="K44" s="10"/>
      <c r="L44" s="10"/>
      <c r="N44" s="10"/>
      <c r="O44" s="10"/>
      <c r="P44" s="10"/>
      <c r="Q44" s="10"/>
      <c r="R44" s="10"/>
      <c r="S44" s="10"/>
      <c r="T44" s="9"/>
    </row>
    <row r="45" spans="1:20" ht="15" x14ac:dyDescent="0.25">
      <c r="A45" s="65">
        <v>4</v>
      </c>
      <c r="B45" s="65" t="s">
        <v>83</v>
      </c>
      <c r="C45" s="65">
        <v>5917</v>
      </c>
      <c r="D45" s="65">
        <v>25.747</v>
      </c>
      <c r="E45" s="65">
        <v>-5.1859999999999999</v>
      </c>
      <c r="F45" s="65">
        <v>6.8440000000000003</v>
      </c>
      <c r="G45" s="108">
        <v>0.50307870370370367</v>
      </c>
      <c r="J45" s="10"/>
      <c r="K45" s="10"/>
      <c r="L45" s="10"/>
      <c r="N45" s="10"/>
      <c r="O45" s="10"/>
      <c r="P45" s="10"/>
      <c r="Q45" s="10"/>
      <c r="R45" s="10"/>
      <c r="S45" s="10"/>
    </row>
    <row r="46" spans="1:20" ht="15" x14ac:dyDescent="0.25">
      <c r="A46" s="65">
        <v>4</v>
      </c>
      <c r="B46" s="65" t="s">
        <v>83</v>
      </c>
      <c r="C46" s="65">
        <v>5588</v>
      </c>
      <c r="D46" s="65">
        <v>24.289000000000001</v>
      </c>
      <c r="E46" s="65">
        <v>-5.1840000000000002</v>
      </c>
      <c r="F46" s="65">
        <v>6.8449999999999998</v>
      </c>
      <c r="G46" s="108">
        <v>0.50307870370370367</v>
      </c>
      <c r="J46" s="10"/>
      <c r="K46" s="10"/>
      <c r="L46" s="10"/>
      <c r="N46" s="10"/>
      <c r="O46" s="10"/>
      <c r="P46" s="10"/>
      <c r="Q46" s="10"/>
      <c r="R46" s="10"/>
      <c r="S46" s="10"/>
    </row>
    <row r="47" spans="1:20" ht="15" x14ac:dyDescent="0.25">
      <c r="A47" s="65">
        <v>4</v>
      </c>
      <c r="B47" s="65" t="s">
        <v>83</v>
      </c>
      <c r="C47" s="65">
        <v>5276</v>
      </c>
      <c r="D47" s="65">
        <v>22.913</v>
      </c>
      <c r="E47" s="65">
        <v>-5.1630000000000003</v>
      </c>
      <c r="F47" s="65">
        <v>6.907</v>
      </c>
      <c r="G47" s="108">
        <v>0.50307870370370367</v>
      </c>
      <c r="J47" s="10"/>
      <c r="K47" s="10"/>
      <c r="L47" s="10"/>
      <c r="N47" s="10"/>
      <c r="O47" s="10"/>
      <c r="P47" s="10"/>
      <c r="Q47" s="10"/>
      <c r="R47" s="10"/>
      <c r="S47" s="10"/>
    </row>
    <row r="48" spans="1:20" ht="15" x14ac:dyDescent="0.25">
      <c r="A48" s="65">
        <v>4</v>
      </c>
      <c r="B48" s="65" t="s">
        <v>83</v>
      </c>
      <c r="C48" s="65">
        <v>4986</v>
      </c>
      <c r="D48" s="65">
        <v>21.619</v>
      </c>
      <c r="E48" s="65">
        <v>-5.1269999999999998</v>
      </c>
      <c r="F48" s="65">
        <v>6.923</v>
      </c>
      <c r="G48" s="108">
        <v>0.50307870370370367</v>
      </c>
      <c r="J48" s="10"/>
      <c r="K48" s="10"/>
      <c r="L48" s="10"/>
      <c r="N48" s="10"/>
      <c r="O48" s="10"/>
      <c r="P48" s="10"/>
      <c r="Q48" s="10"/>
      <c r="R48" s="10"/>
      <c r="S48" s="10"/>
    </row>
    <row r="49" spans="1:19" ht="15" x14ac:dyDescent="0.25">
      <c r="A49" s="65">
        <v>4</v>
      </c>
      <c r="B49" s="65" t="s">
        <v>83</v>
      </c>
      <c r="C49" s="65">
        <v>4706</v>
      </c>
      <c r="D49" s="65">
        <v>20.376999999999999</v>
      </c>
      <c r="E49" s="65">
        <v>-5.1470000000000002</v>
      </c>
      <c r="F49" s="65">
        <v>6.88</v>
      </c>
      <c r="G49" s="108">
        <v>0.50307870370370367</v>
      </c>
      <c r="J49" s="10"/>
      <c r="K49" s="10"/>
      <c r="L49" s="10"/>
      <c r="N49" s="10"/>
      <c r="O49" s="10"/>
      <c r="P49" s="10"/>
      <c r="Q49" s="10"/>
      <c r="R49" s="10"/>
      <c r="S49" s="10"/>
    </row>
    <row r="50" spans="1:19" s="9" customFormat="1" ht="15" x14ac:dyDescent="0.25">
      <c r="A50" s="65">
        <v>4</v>
      </c>
      <c r="B50" s="65" t="s">
        <v>83</v>
      </c>
      <c r="C50" s="65">
        <v>4437</v>
      </c>
      <c r="D50" s="65">
        <v>19.190000000000001</v>
      </c>
      <c r="E50" s="65">
        <v>-5.1989999999999998</v>
      </c>
      <c r="F50" s="65">
        <v>6.7859999999999996</v>
      </c>
      <c r="G50" s="108">
        <v>0.50307870370370367</v>
      </c>
      <c r="J50" s="10"/>
      <c r="K50" s="10"/>
      <c r="L50" s="10"/>
      <c r="N50" s="10"/>
      <c r="O50" s="10"/>
      <c r="P50" s="10"/>
      <c r="Q50" s="10"/>
      <c r="R50" s="10"/>
      <c r="S50" s="10"/>
    </row>
    <row r="51" spans="1:19" s="9" customFormat="1" ht="15" x14ac:dyDescent="0.25">
      <c r="A51" s="65">
        <v>4</v>
      </c>
      <c r="B51" s="65" t="s">
        <v>83</v>
      </c>
      <c r="C51" s="65">
        <v>4193</v>
      </c>
      <c r="D51" s="65">
        <v>18.109000000000002</v>
      </c>
      <c r="E51" s="65">
        <v>-5.1929999999999996</v>
      </c>
      <c r="F51" s="65">
        <v>6.8369999999999997</v>
      </c>
      <c r="G51" s="108">
        <v>0.50307870370370367</v>
      </c>
      <c r="J51" s="10"/>
      <c r="K51" s="10"/>
      <c r="L51" s="10"/>
      <c r="M51" s="6"/>
      <c r="N51" s="10"/>
      <c r="O51" s="10"/>
      <c r="P51" s="10"/>
      <c r="Q51" s="10"/>
      <c r="R51" s="10"/>
      <c r="S51" s="10"/>
    </row>
    <row r="52" spans="1:19" s="9" customFormat="1" ht="15" x14ac:dyDescent="0.25">
      <c r="A52" s="65">
        <v>5</v>
      </c>
      <c r="B52" s="65" t="s">
        <v>84</v>
      </c>
      <c r="C52" s="65">
        <v>2806</v>
      </c>
      <c r="D52" s="65">
        <v>39.789000000000001</v>
      </c>
      <c r="E52" s="65">
        <v>-41.712000000000003</v>
      </c>
      <c r="F52" s="65">
        <v>3</v>
      </c>
      <c r="G52" s="108">
        <v>0.51309027777777783</v>
      </c>
      <c r="J52" s="10"/>
      <c r="K52" s="10"/>
      <c r="L52" s="10"/>
      <c r="M52" s="6"/>
      <c r="N52" s="10"/>
      <c r="O52" s="10"/>
      <c r="P52" s="10"/>
      <c r="Q52" s="10"/>
      <c r="R52" s="10"/>
      <c r="S52" s="10"/>
    </row>
    <row r="53" spans="1:19" s="9" customFormat="1" ht="15" x14ac:dyDescent="0.25">
      <c r="A53" s="65">
        <v>5</v>
      </c>
      <c r="B53" s="65" t="s">
        <v>84</v>
      </c>
      <c r="C53" s="65">
        <v>2805</v>
      </c>
      <c r="D53" s="65">
        <v>40.338000000000001</v>
      </c>
      <c r="E53" s="65">
        <v>-41.7</v>
      </c>
      <c r="F53" s="65">
        <v>2.9</v>
      </c>
      <c r="G53" s="108">
        <v>0.51309027777777783</v>
      </c>
      <c r="J53" s="10"/>
      <c r="K53" s="10"/>
      <c r="L53" s="10"/>
      <c r="M53" s="6"/>
      <c r="N53" s="10"/>
      <c r="O53" s="10"/>
      <c r="P53" s="10"/>
      <c r="Q53" s="10"/>
      <c r="R53" s="10"/>
      <c r="S53" s="10"/>
    </row>
    <row r="54" spans="1:19" s="9" customFormat="1" ht="15" x14ac:dyDescent="0.25">
      <c r="A54" s="65">
        <v>5</v>
      </c>
      <c r="B54" s="65" t="s">
        <v>84</v>
      </c>
      <c r="C54" s="65">
        <v>2804</v>
      </c>
      <c r="D54" s="65">
        <v>40.332999999999998</v>
      </c>
      <c r="E54" s="65">
        <v>-41.707999999999998</v>
      </c>
      <c r="F54" s="65">
        <v>2.915</v>
      </c>
      <c r="G54" s="108">
        <v>0.51309027777777783</v>
      </c>
      <c r="J54" s="10"/>
      <c r="K54" s="10"/>
      <c r="L54" s="10"/>
      <c r="M54" s="6"/>
      <c r="N54" s="10"/>
      <c r="O54" s="10"/>
      <c r="P54" s="10"/>
      <c r="Q54" s="10"/>
      <c r="R54" s="10"/>
      <c r="S54" s="10"/>
    </row>
    <row r="55" spans="1:19" s="9" customFormat="1" ht="15" x14ac:dyDescent="0.25">
      <c r="A55" s="65">
        <v>5</v>
      </c>
      <c r="B55" s="65" t="s">
        <v>84</v>
      </c>
      <c r="C55" s="65">
        <v>2805</v>
      </c>
      <c r="D55" s="65">
        <v>40.319000000000003</v>
      </c>
      <c r="E55" s="65">
        <v>-41.720999999999997</v>
      </c>
      <c r="F55" s="65">
        <v>2.915</v>
      </c>
      <c r="G55" s="108">
        <v>0.51309027777777783</v>
      </c>
      <c r="J55" s="10"/>
      <c r="K55" s="10"/>
      <c r="L55" s="10"/>
      <c r="M55" s="6"/>
      <c r="N55" s="10"/>
      <c r="O55" s="10"/>
      <c r="P55" s="10"/>
      <c r="Q55" s="10"/>
      <c r="R55" s="10"/>
      <c r="S55" s="10"/>
    </row>
    <row r="56" spans="1:19" s="9" customFormat="1" ht="15" x14ac:dyDescent="0.25">
      <c r="A56" s="65">
        <v>5</v>
      </c>
      <c r="B56" s="65" t="s">
        <v>84</v>
      </c>
      <c r="C56" s="65">
        <v>2805</v>
      </c>
      <c r="D56" s="65">
        <v>40.320999999999998</v>
      </c>
      <c r="E56" s="65">
        <v>-41.713999999999999</v>
      </c>
      <c r="F56" s="65">
        <v>2.9079999999999999</v>
      </c>
      <c r="G56" s="108">
        <v>0.51309027777777783</v>
      </c>
      <c r="J56" s="10"/>
      <c r="K56" s="10"/>
      <c r="L56" s="10"/>
      <c r="M56" s="6"/>
      <c r="N56" s="10"/>
      <c r="O56" s="10"/>
      <c r="P56" s="10"/>
      <c r="Q56" s="10"/>
      <c r="R56" s="10"/>
      <c r="S56" s="10"/>
    </row>
    <row r="57" spans="1:19" s="9" customFormat="1" ht="15" x14ac:dyDescent="0.25">
      <c r="A57" s="65">
        <v>5</v>
      </c>
      <c r="B57" s="65" t="s">
        <v>84</v>
      </c>
      <c r="C57" s="65">
        <v>7598</v>
      </c>
      <c r="D57" s="65">
        <v>33.290999999999997</v>
      </c>
      <c r="E57" s="65">
        <v>1.845</v>
      </c>
      <c r="F57" s="65">
        <v>28.562000000000001</v>
      </c>
      <c r="G57" s="108">
        <v>0.51309027777777783</v>
      </c>
      <c r="J57" s="10"/>
      <c r="K57" s="10"/>
      <c r="L57" s="10"/>
      <c r="M57" s="6"/>
      <c r="N57" s="10"/>
      <c r="O57" s="10"/>
      <c r="P57" s="10"/>
      <c r="Q57" s="10"/>
      <c r="R57" s="10"/>
      <c r="S57" s="10"/>
    </row>
    <row r="58" spans="1:19" s="9" customFormat="1" ht="15" x14ac:dyDescent="0.25">
      <c r="A58" s="65">
        <v>5</v>
      </c>
      <c r="B58" s="65" t="s">
        <v>84</v>
      </c>
      <c r="C58" s="65">
        <v>6995</v>
      </c>
      <c r="D58" s="65">
        <v>30.593</v>
      </c>
      <c r="E58" s="65">
        <v>1.792</v>
      </c>
      <c r="F58" s="65">
        <v>28.347000000000001</v>
      </c>
      <c r="G58" s="108">
        <v>0.51309027777777783</v>
      </c>
      <c r="J58" s="10"/>
      <c r="K58" s="10"/>
      <c r="L58" s="10"/>
      <c r="M58" s="6"/>
      <c r="N58" s="10"/>
      <c r="O58" s="10"/>
      <c r="P58" s="10"/>
      <c r="Q58" s="10"/>
      <c r="R58" s="10"/>
      <c r="S58" s="10"/>
    </row>
    <row r="59" spans="1:19" s="9" customFormat="1" ht="15" x14ac:dyDescent="0.25">
      <c r="A59" s="65">
        <v>5</v>
      </c>
      <c r="B59" s="65" t="s">
        <v>84</v>
      </c>
      <c r="C59" s="65">
        <v>6620</v>
      </c>
      <c r="D59" s="65">
        <v>28.893000000000001</v>
      </c>
      <c r="E59" s="65">
        <v>1.8129999999999999</v>
      </c>
      <c r="F59" s="65">
        <v>28.411000000000001</v>
      </c>
      <c r="G59" s="108">
        <v>0.51309027777777783</v>
      </c>
      <c r="J59" s="10"/>
      <c r="K59" s="10"/>
      <c r="L59" s="10"/>
      <c r="M59" s="6"/>
      <c r="N59" s="10"/>
      <c r="O59" s="10"/>
      <c r="P59" s="10"/>
      <c r="Q59" s="10"/>
      <c r="R59" s="10"/>
      <c r="S59" s="10"/>
    </row>
    <row r="60" spans="1:19" s="9" customFormat="1" ht="15" x14ac:dyDescent="0.25">
      <c r="A60" s="65">
        <v>5</v>
      </c>
      <c r="B60" s="65" t="s">
        <v>84</v>
      </c>
      <c r="C60" s="65">
        <v>6271</v>
      </c>
      <c r="D60" s="65">
        <v>27.308</v>
      </c>
      <c r="E60" s="65">
        <v>1.8420000000000001</v>
      </c>
      <c r="F60" s="65">
        <v>28.398</v>
      </c>
      <c r="G60" s="108">
        <v>0.51309027777777783</v>
      </c>
      <c r="J60" s="10"/>
      <c r="K60" s="10"/>
      <c r="L60" s="10"/>
      <c r="M60" s="6"/>
      <c r="N60" s="10"/>
      <c r="O60" s="10"/>
      <c r="P60" s="10"/>
      <c r="Q60" s="10"/>
      <c r="R60" s="10"/>
      <c r="S60" s="10"/>
    </row>
    <row r="61" spans="1:19" s="9" customFormat="1" ht="15" x14ac:dyDescent="0.25">
      <c r="A61" s="65">
        <v>5</v>
      </c>
      <c r="B61" s="65" t="s">
        <v>84</v>
      </c>
      <c r="C61" s="65">
        <v>5937</v>
      </c>
      <c r="D61" s="65">
        <v>25.818999999999999</v>
      </c>
      <c r="E61" s="65">
        <v>1.821</v>
      </c>
      <c r="F61" s="65">
        <v>28.396000000000001</v>
      </c>
      <c r="G61" s="108">
        <v>0.51309027777777783</v>
      </c>
      <c r="J61" s="10"/>
      <c r="K61" s="10"/>
      <c r="L61" s="10"/>
      <c r="M61" s="6"/>
      <c r="N61" s="10"/>
      <c r="O61" s="10"/>
      <c r="P61" s="10"/>
      <c r="Q61" s="10"/>
      <c r="R61" s="10"/>
      <c r="S61" s="10"/>
    </row>
    <row r="62" spans="1:19" s="9" customFormat="1" ht="15" x14ac:dyDescent="0.25">
      <c r="A62" s="65">
        <v>5</v>
      </c>
      <c r="B62" s="65" t="s">
        <v>84</v>
      </c>
      <c r="C62" s="65">
        <v>5614</v>
      </c>
      <c r="D62" s="65">
        <v>24.390999999999998</v>
      </c>
      <c r="E62" s="65">
        <v>1.819</v>
      </c>
      <c r="F62" s="65">
        <v>28.353999999999999</v>
      </c>
      <c r="G62" s="108">
        <v>0.51309027777777783</v>
      </c>
      <c r="J62" s="10"/>
      <c r="K62" s="10"/>
      <c r="L62" s="10"/>
      <c r="M62" s="6"/>
      <c r="N62" s="10"/>
      <c r="O62" s="10"/>
      <c r="P62" s="10"/>
      <c r="Q62" s="10"/>
      <c r="R62" s="10"/>
      <c r="S62" s="10"/>
    </row>
    <row r="63" spans="1:19" s="9" customFormat="1" ht="15" x14ac:dyDescent="0.25">
      <c r="A63" s="65">
        <v>5</v>
      </c>
      <c r="B63" s="65" t="s">
        <v>84</v>
      </c>
      <c r="C63" s="65">
        <v>5314</v>
      </c>
      <c r="D63" s="65">
        <v>23.058</v>
      </c>
      <c r="E63" s="65">
        <v>1.86</v>
      </c>
      <c r="F63" s="65">
        <v>28.443999999999999</v>
      </c>
      <c r="G63" s="108">
        <v>0.51309027777777783</v>
      </c>
      <c r="J63" s="10"/>
      <c r="K63" s="10"/>
      <c r="L63" s="10"/>
      <c r="M63" s="6"/>
      <c r="N63" s="10"/>
      <c r="O63" s="10"/>
      <c r="P63" s="10"/>
      <c r="Q63" s="10"/>
      <c r="R63" s="10"/>
      <c r="S63" s="10"/>
    </row>
    <row r="64" spans="1:19" s="9" customFormat="1" ht="15" x14ac:dyDescent="0.25">
      <c r="A64" s="65">
        <v>5</v>
      </c>
      <c r="B64" s="65" t="s">
        <v>84</v>
      </c>
      <c r="C64" s="65">
        <v>5032</v>
      </c>
      <c r="D64" s="65">
        <v>21.795999999999999</v>
      </c>
      <c r="E64" s="65">
        <v>1.869</v>
      </c>
      <c r="F64" s="65">
        <v>28.486000000000001</v>
      </c>
      <c r="G64" s="108">
        <v>0.51309027777777783</v>
      </c>
      <c r="J64" s="10"/>
      <c r="K64" s="10"/>
      <c r="L64" s="10"/>
      <c r="M64" s="6"/>
      <c r="N64" s="10"/>
      <c r="O64" s="10"/>
      <c r="P64" s="10"/>
      <c r="Q64" s="10"/>
      <c r="R64" s="10"/>
      <c r="S64" s="10"/>
    </row>
    <row r="65" spans="1:19" s="9" customFormat="1" ht="15" x14ac:dyDescent="0.25">
      <c r="A65" s="65">
        <v>5</v>
      </c>
      <c r="B65" s="65" t="s">
        <v>84</v>
      </c>
      <c r="C65" s="65">
        <v>4754</v>
      </c>
      <c r="D65" s="65">
        <v>20.576000000000001</v>
      </c>
      <c r="E65" s="65">
        <v>1.7689999999999999</v>
      </c>
      <c r="F65" s="65">
        <v>28.334</v>
      </c>
      <c r="G65" s="108">
        <v>0.51309027777777783</v>
      </c>
      <c r="I65" s="6"/>
      <c r="J65" s="10"/>
      <c r="K65" s="10"/>
      <c r="L65" s="10"/>
      <c r="M65" s="6"/>
      <c r="N65" s="10"/>
      <c r="O65" s="10"/>
      <c r="P65" s="10"/>
      <c r="Q65" s="10"/>
      <c r="R65" s="10"/>
      <c r="S65" s="10"/>
    </row>
    <row r="66" spans="1:19" ht="15" x14ac:dyDescent="0.25">
      <c r="A66" s="65">
        <v>5</v>
      </c>
      <c r="B66" s="65" t="s">
        <v>84</v>
      </c>
      <c r="C66" s="65">
        <v>4503</v>
      </c>
      <c r="D66" s="65">
        <v>19.463999999999999</v>
      </c>
      <c r="E66" s="65">
        <v>1.7350000000000001</v>
      </c>
      <c r="F66" s="65">
        <v>28.393000000000001</v>
      </c>
      <c r="G66" s="108">
        <v>0.51309027777777783</v>
      </c>
      <c r="J66" s="10"/>
      <c r="K66" s="10"/>
      <c r="L66" s="10"/>
      <c r="N66" s="10"/>
      <c r="O66" s="10"/>
      <c r="P66" s="10"/>
      <c r="Q66" s="10"/>
      <c r="R66" s="10"/>
      <c r="S66" s="10"/>
    </row>
    <row r="67" spans="1:19" ht="15" x14ac:dyDescent="0.25">
      <c r="A67" s="65">
        <v>6</v>
      </c>
      <c r="B67" s="65" t="s">
        <v>8</v>
      </c>
      <c r="C67" s="65">
        <v>2786</v>
      </c>
      <c r="D67" s="65">
        <v>39.503999999999998</v>
      </c>
      <c r="E67" s="65">
        <v>-41.735999999999997</v>
      </c>
      <c r="F67" s="65">
        <v>2.9020000000000001</v>
      </c>
      <c r="G67" s="108">
        <v>0.52259259259259261</v>
      </c>
      <c r="J67" s="10"/>
      <c r="K67" s="10"/>
      <c r="L67" s="10"/>
      <c r="N67" s="10"/>
      <c r="O67" s="10"/>
      <c r="P67" s="10"/>
      <c r="Q67" s="10"/>
      <c r="R67" s="10"/>
      <c r="S67" s="10"/>
    </row>
    <row r="68" spans="1:19" ht="15" x14ac:dyDescent="0.25">
      <c r="A68" s="65">
        <v>6</v>
      </c>
      <c r="B68" s="65" t="s">
        <v>8</v>
      </c>
      <c r="C68" s="65">
        <v>2785</v>
      </c>
      <c r="D68" s="65">
        <v>40.052999999999997</v>
      </c>
      <c r="E68" s="65">
        <v>-41.7</v>
      </c>
      <c r="F68" s="65">
        <v>2.9</v>
      </c>
      <c r="G68" s="108">
        <v>0.52259259259259261</v>
      </c>
      <c r="J68" s="10"/>
      <c r="K68" s="10"/>
      <c r="L68" s="10"/>
      <c r="N68" s="10"/>
      <c r="O68" s="10"/>
      <c r="P68" s="10"/>
      <c r="Q68" s="10"/>
      <c r="R68" s="10"/>
      <c r="S68" s="10"/>
    </row>
    <row r="69" spans="1:19" ht="15" x14ac:dyDescent="0.25">
      <c r="A69" s="65">
        <v>6</v>
      </c>
      <c r="B69" s="65" t="s">
        <v>8</v>
      </c>
      <c r="C69" s="65">
        <v>2786</v>
      </c>
      <c r="D69" s="65">
        <v>40.054000000000002</v>
      </c>
      <c r="E69" s="65">
        <v>-41.73</v>
      </c>
      <c r="F69" s="65">
        <v>2.8919999999999999</v>
      </c>
      <c r="G69" s="108">
        <v>0.52259259259259261</v>
      </c>
      <c r="J69" s="10"/>
      <c r="K69" s="10"/>
      <c r="L69" s="10"/>
      <c r="N69" s="10"/>
      <c r="O69" s="10"/>
      <c r="P69" s="10"/>
      <c r="Q69" s="10"/>
      <c r="R69" s="10"/>
      <c r="S69" s="10"/>
    </row>
    <row r="70" spans="1:19" ht="15" x14ac:dyDescent="0.25">
      <c r="A70" s="65">
        <v>6</v>
      </c>
      <c r="B70" s="65" t="s">
        <v>8</v>
      </c>
      <c r="C70" s="65">
        <v>2784</v>
      </c>
      <c r="D70" s="65">
        <v>40.045000000000002</v>
      </c>
      <c r="E70" s="65">
        <v>-41.744</v>
      </c>
      <c r="F70" s="65">
        <v>2.859</v>
      </c>
      <c r="G70" s="108">
        <v>0.52259259259259261</v>
      </c>
      <c r="J70" s="10"/>
      <c r="K70" s="10"/>
      <c r="L70" s="10"/>
      <c r="N70" s="10"/>
      <c r="O70" s="10"/>
      <c r="P70" s="10"/>
      <c r="Q70" s="10"/>
      <c r="R70" s="10"/>
      <c r="S70" s="10"/>
    </row>
    <row r="71" spans="1:19" ht="15" x14ac:dyDescent="0.25">
      <c r="A71" s="65">
        <v>6</v>
      </c>
      <c r="B71" s="65" t="s">
        <v>8</v>
      </c>
      <c r="C71" s="65">
        <v>2786</v>
      </c>
      <c r="D71" s="65">
        <v>40.039000000000001</v>
      </c>
      <c r="E71" s="65">
        <v>-41.722000000000001</v>
      </c>
      <c r="F71" s="65">
        <v>2.794</v>
      </c>
      <c r="G71" s="108">
        <v>0.52259259259259261</v>
      </c>
      <c r="J71" s="10"/>
      <c r="K71" s="10"/>
      <c r="L71" s="10"/>
      <c r="N71" s="10"/>
      <c r="O71" s="10"/>
      <c r="P71" s="10"/>
      <c r="Q71" s="10"/>
      <c r="R71" s="10"/>
      <c r="S71" s="10"/>
    </row>
    <row r="72" spans="1:19" ht="15" x14ac:dyDescent="0.25">
      <c r="A72" s="65">
        <v>6</v>
      </c>
      <c r="B72" s="65" t="s">
        <v>8</v>
      </c>
      <c r="C72" s="65">
        <v>9120</v>
      </c>
      <c r="D72" s="65">
        <v>40.093000000000004</v>
      </c>
      <c r="E72" s="65">
        <v>4.46</v>
      </c>
      <c r="F72" s="65">
        <v>26.521000000000001</v>
      </c>
      <c r="G72" s="108">
        <v>0.52259259259259261</v>
      </c>
      <c r="J72" s="10"/>
      <c r="K72" s="10"/>
      <c r="L72" s="10"/>
      <c r="N72" s="10"/>
      <c r="O72" s="10"/>
      <c r="P72" s="10"/>
      <c r="Q72" s="10"/>
      <c r="R72" s="10"/>
      <c r="S72" s="10"/>
    </row>
    <row r="73" spans="1:19" ht="15" x14ac:dyDescent="0.25">
      <c r="A73" s="65">
        <v>6</v>
      </c>
      <c r="B73" s="65" t="s">
        <v>8</v>
      </c>
      <c r="C73" s="65">
        <v>8521</v>
      </c>
      <c r="D73" s="65">
        <v>37.484999999999999</v>
      </c>
      <c r="E73" s="65">
        <v>4.33</v>
      </c>
      <c r="F73" s="65">
        <v>26.193000000000001</v>
      </c>
      <c r="G73" s="108">
        <v>0.52259259259259261</v>
      </c>
      <c r="J73" s="10"/>
      <c r="K73" s="10"/>
      <c r="L73" s="10"/>
      <c r="N73" s="10"/>
      <c r="O73" s="10"/>
      <c r="P73" s="10"/>
      <c r="Q73" s="10"/>
      <c r="R73" s="10"/>
      <c r="S73" s="10"/>
    </row>
    <row r="74" spans="1:19" ht="15" x14ac:dyDescent="0.25">
      <c r="A74" s="65">
        <v>6</v>
      </c>
      <c r="B74" s="65" t="s">
        <v>8</v>
      </c>
      <c r="C74" s="65">
        <v>8060</v>
      </c>
      <c r="D74" s="65">
        <v>35.368000000000002</v>
      </c>
      <c r="E74" s="65">
        <v>4.327</v>
      </c>
      <c r="F74" s="65">
        <v>26.196999999999999</v>
      </c>
      <c r="G74" s="108">
        <v>0.52259259259259261</v>
      </c>
      <c r="J74" s="10"/>
      <c r="K74" s="10"/>
      <c r="L74" s="10"/>
      <c r="N74" s="10"/>
      <c r="O74" s="10"/>
      <c r="P74" s="10"/>
      <c r="Q74" s="10"/>
      <c r="R74" s="10"/>
      <c r="S74" s="10"/>
    </row>
    <row r="75" spans="1:19" ht="15" x14ac:dyDescent="0.25">
      <c r="A75" s="65">
        <v>6</v>
      </c>
      <c r="B75" s="65" t="s">
        <v>8</v>
      </c>
      <c r="C75" s="65">
        <v>7611</v>
      </c>
      <c r="D75" s="65">
        <v>33.329000000000001</v>
      </c>
      <c r="E75" s="65">
        <v>4.3650000000000002</v>
      </c>
      <c r="F75" s="65">
        <v>26.210999999999999</v>
      </c>
      <c r="G75" s="108">
        <v>0.52259259259259261</v>
      </c>
      <c r="J75" s="10"/>
      <c r="K75" s="10"/>
      <c r="L75" s="10"/>
      <c r="N75" s="10"/>
      <c r="O75" s="10"/>
      <c r="P75" s="10"/>
      <c r="Q75" s="10"/>
      <c r="R75" s="10"/>
      <c r="S75" s="10"/>
    </row>
    <row r="76" spans="1:19" ht="15" x14ac:dyDescent="0.25">
      <c r="A76" s="65">
        <v>6</v>
      </c>
      <c r="B76" s="65" t="s">
        <v>8</v>
      </c>
      <c r="C76" s="65">
        <v>7193</v>
      </c>
      <c r="D76" s="65">
        <v>31.471</v>
      </c>
      <c r="E76" s="65">
        <v>4.319</v>
      </c>
      <c r="F76" s="65">
        <v>26.231000000000002</v>
      </c>
      <c r="G76" s="108">
        <v>0.52259259259259261</v>
      </c>
      <c r="J76" s="10"/>
      <c r="K76" s="10"/>
      <c r="L76" s="10"/>
      <c r="N76" s="10"/>
      <c r="O76" s="10"/>
      <c r="P76" s="10"/>
      <c r="Q76" s="10"/>
      <c r="R76" s="10"/>
      <c r="S76" s="10"/>
    </row>
    <row r="77" spans="1:19" ht="15" x14ac:dyDescent="0.25">
      <c r="A77" s="65">
        <v>6</v>
      </c>
      <c r="B77" s="65" t="s">
        <v>8</v>
      </c>
      <c r="C77" s="65">
        <v>6794</v>
      </c>
      <c r="D77" s="65">
        <v>29.675000000000001</v>
      </c>
      <c r="E77" s="65">
        <v>4.3170000000000002</v>
      </c>
      <c r="F77" s="65">
        <v>26.228999999999999</v>
      </c>
      <c r="G77" s="108">
        <v>0.52259259259259261</v>
      </c>
      <c r="J77" s="10"/>
      <c r="K77" s="10"/>
      <c r="L77" s="10"/>
      <c r="N77" s="10"/>
      <c r="O77" s="10"/>
      <c r="P77" s="10"/>
      <c r="Q77" s="10"/>
      <c r="R77" s="10"/>
      <c r="S77" s="10"/>
    </row>
    <row r="78" spans="1:19" ht="15" x14ac:dyDescent="0.25">
      <c r="A78" s="65">
        <v>6</v>
      </c>
      <c r="B78" s="65" t="s">
        <v>8</v>
      </c>
      <c r="C78" s="65">
        <v>6416</v>
      </c>
      <c r="D78" s="65">
        <v>27.975999999999999</v>
      </c>
      <c r="E78" s="65">
        <v>4.2709999999999999</v>
      </c>
      <c r="F78" s="65">
        <v>26.259</v>
      </c>
      <c r="G78" s="108">
        <v>0.52259259259259261</v>
      </c>
      <c r="J78" s="10"/>
      <c r="K78" s="10"/>
      <c r="L78" s="10"/>
      <c r="N78" s="10"/>
      <c r="O78" s="10"/>
      <c r="P78" s="10"/>
      <c r="Q78" s="10"/>
      <c r="R78" s="10"/>
      <c r="S78" s="10"/>
    </row>
    <row r="79" spans="1:19" ht="15" x14ac:dyDescent="0.25">
      <c r="A79" s="65">
        <v>6</v>
      </c>
      <c r="B79" s="65" t="s">
        <v>8</v>
      </c>
      <c r="C79" s="65">
        <v>6061</v>
      </c>
      <c r="D79" s="65">
        <v>26.388000000000002</v>
      </c>
      <c r="E79" s="65">
        <v>4.2640000000000002</v>
      </c>
      <c r="F79" s="65">
        <v>26.295000000000002</v>
      </c>
      <c r="G79" s="108">
        <v>0.52259259259259261</v>
      </c>
      <c r="J79" s="10"/>
      <c r="K79" s="10"/>
      <c r="L79" s="10"/>
      <c r="N79" s="10"/>
      <c r="O79" s="10"/>
      <c r="P79" s="10"/>
      <c r="Q79" s="10"/>
      <c r="R79" s="10"/>
      <c r="S79" s="10"/>
    </row>
    <row r="80" spans="1:19" ht="15" x14ac:dyDescent="0.25">
      <c r="A80" s="65">
        <v>6</v>
      </c>
      <c r="B80" s="65" t="s">
        <v>8</v>
      </c>
      <c r="C80" s="65">
        <v>5710</v>
      </c>
      <c r="D80" s="65">
        <v>24.844000000000001</v>
      </c>
      <c r="E80" s="65">
        <v>4.2439999999999998</v>
      </c>
      <c r="F80" s="65">
        <v>26.222999999999999</v>
      </c>
      <c r="G80" s="108">
        <v>0.52259259259259261</v>
      </c>
      <c r="J80" s="10"/>
      <c r="K80" s="10"/>
      <c r="L80" s="10"/>
      <c r="M80" s="9"/>
      <c r="N80" s="10"/>
      <c r="O80" s="10"/>
      <c r="P80" s="10"/>
      <c r="Q80" s="10"/>
      <c r="R80" s="10"/>
      <c r="S80" s="10"/>
    </row>
    <row r="81" spans="1:19" ht="15" x14ac:dyDescent="0.25">
      <c r="A81" s="65">
        <v>6</v>
      </c>
      <c r="B81" s="65" t="s">
        <v>8</v>
      </c>
      <c r="C81" s="65">
        <v>5396</v>
      </c>
      <c r="D81" s="65">
        <v>23.445</v>
      </c>
      <c r="E81" s="65">
        <v>4.2670000000000003</v>
      </c>
      <c r="F81" s="65">
        <v>26.213000000000001</v>
      </c>
      <c r="G81" s="108">
        <v>0.52259259259259261</v>
      </c>
      <c r="J81" s="10"/>
      <c r="K81" s="10"/>
      <c r="L81" s="10"/>
      <c r="N81" s="10"/>
      <c r="O81" s="10"/>
      <c r="P81" s="10"/>
      <c r="Q81" s="10"/>
      <c r="R81" s="10"/>
      <c r="S81" s="10"/>
    </row>
    <row r="82" spans="1:19" ht="15" x14ac:dyDescent="0.25">
      <c r="A82" s="65">
        <v>7</v>
      </c>
      <c r="B82" s="65" t="s">
        <v>8</v>
      </c>
      <c r="C82" s="65">
        <v>2807</v>
      </c>
      <c r="D82" s="65">
        <v>39.808999999999997</v>
      </c>
      <c r="E82" s="65">
        <v>-41.677</v>
      </c>
      <c r="F82" s="65">
        <v>2.968</v>
      </c>
      <c r="G82" s="108">
        <v>0.53260416666666666</v>
      </c>
      <c r="J82" s="10"/>
      <c r="K82" s="10"/>
      <c r="L82" s="10"/>
      <c r="N82" s="10"/>
      <c r="O82" s="10"/>
      <c r="P82" s="10"/>
      <c r="Q82" s="10"/>
      <c r="R82" s="10"/>
      <c r="S82" s="10"/>
    </row>
    <row r="83" spans="1:19" ht="15" x14ac:dyDescent="0.25">
      <c r="A83" s="65">
        <v>7</v>
      </c>
      <c r="B83" s="65" t="s">
        <v>8</v>
      </c>
      <c r="C83" s="65">
        <v>2807</v>
      </c>
      <c r="D83" s="65">
        <v>40.332000000000001</v>
      </c>
      <c r="E83" s="65">
        <v>-41.7</v>
      </c>
      <c r="F83" s="65">
        <v>2.9</v>
      </c>
      <c r="G83" s="108">
        <v>0.53260416666666666</v>
      </c>
      <c r="J83" s="10"/>
      <c r="K83" s="10"/>
      <c r="L83" s="10"/>
      <c r="N83" s="10"/>
      <c r="O83" s="10"/>
      <c r="P83" s="10"/>
      <c r="Q83" s="10"/>
      <c r="R83" s="10"/>
      <c r="S83" s="10"/>
    </row>
    <row r="84" spans="1:19" ht="15" x14ac:dyDescent="0.25">
      <c r="A84" s="65">
        <v>7</v>
      </c>
      <c r="B84" s="65" t="s">
        <v>8</v>
      </c>
      <c r="C84" s="65">
        <v>2806</v>
      </c>
      <c r="D84" s="65">
        <v>40.374000000000002</v>
      </c>
      <c r="E84" s="65">
        <v>-41.673000000000002</v>
      </c>
      <c r="F84" s="65">
        <v>2.9039999999999999</v>
      </c>
      <c r="G84" s="108">
        <v>0.53260416666666666</v>
      </c>
      <c r="J84" s="10"/>
      <c r="K84" s="10"/>
      <c r="L84" s="10"/>
      <c r="N84" s="10"/>
      <c r="O84" s="10"/>
      <c r="P84" s="10"/>
      <c r="Q84" s="10"/>
      <c r="R84" s="10"/>
      <c r="S84" s="10"/>
    </row>
    <row r="85" spans="1:19" ht="15" x14ac:dyDescent="0.25">
      <c r="A85" s="65">
        <v>7</v>
      </c>
      <c r="B85" s="65" t="s">
        <v>8</v>
      </c>
      <c r="C85" s="65">
        <v>2807</v>
      </c>
      <c r="D85" s="65">
        <v>40.360999999999997</v>
      </c>
      <c r="E85" s="65">
        <v>-41.648000000000003</v>
      </c>
      <c r="F85" s="65">
        <v>2.911</v>
      </c>
      <c r="G85" s="108">
        <v>0.53260416666666666</v>
      </c>
      <c r="J85" s="10"/>
      <c r="K85" s="10"/>
      <c r="L85" s="10"/>
      <c r="N85" s="10"/>
      <c r="O85" s="10"/>
      <c r="P85" s="10"/>
      <c r="Q85" s="10"/>
      <c r="R85" s="10"/>
      <c r="S85" s="10"/>
    </row>
    <row r="86" spans="1:19" ht="15" x14ac:dyDescent="0.25">
      <c r="A86" s="65">
        <v>7</v>
      </c>
      <c r="B86" s="65" t="s">
        <v>8</v>
      </c>
      <c r="C86" s="65">
        <v>2807</v>
      </c>
      <c r="D86" s="65">
        <v>40.353999999999999</v>
      </c>
      <c r="E86" s="65">
        <v>-41.683999999999997</v>
      </c>
      <c r="F86" s="65">
        <v>2.8420000000000001</v>
      </c>
      <c r="G86" s="108">
        <v>0.53260416666666666</v>
      </c>
      <c r="J86" s="10"/>
      <c r="K86" s="10"/>
      <c r="L86" s="10"/>
      <c r="N86" s="10"/>
      <c r="O86" s="10"/>
      <c r="P86" s="10"/>
      <c r="Q86" s="10"/>
      <c r="R86" s="10"/>
      <c r="S86" s="10"/>
    </row>
    <row r="87" spans="1:19" ht="15" x14ac:dyDescent="0.25">
      <c r="A87" s="65">
        <v>7</v>
      </c>
      <c r="B87" s="65" t="s">
        <v>8</v>
      </c>
      <c r="C87" s="65">
        <v>9582</v>
      </c>
      <c r="D87" s="65">
        <v>42.34</v>
      </c>
      <c r="E87" s="65">
        <v>4.3019999999999996</v>
      </c>
      <c r="F87" s="65">
        <v>26.294</v>
      </c>
      <c r="G87" s="108">
        <v>0.53260416666666666</v>
      </c>
      <c r="J87" s="10"/>
      <c r="K87" s="10"/>
      <c r="L87" s="10"/>
      <c r="N87" s="10"/>
      <c r="O87" s="10"/>
      <c r="P87" s="10"/>
      <c r="Q87" s="10"/>
      <c r="R87" s="10"/>
      <c r="S87" s="10"/>
    </row>
    <row r="88" spans="1:19" ht="15" x14ac:dyDescent="0.25">
      <c r="A88" s="65">
        <v>7</v>
      </c>
      <c r="B88" s="65" t="s">
        <v>8</v>
      </c>
      <c r="C88" s="65">
        <v>8756</v>
      </c>
      <c r="D88" s="65">
        <v>38.561999999999998</v>
      </c>
      <c r="E88" s="65">
        <v>4.2590000000000003</v>
      </c>
      <c r="F88" s="65">
        <v>26.114999999999998</v>
      </c>
      <c r="G88" s="108">
        <v>0.53260416666666666</v>
      </c>
      <c r="J88" s="10"/>
      <c r="K88" s="10"/>
      <c r="L88" s="10"/>
      <c r="N88" s="10"/>
      <c r="O88" s="10"/>
      <c r="P88" s="10"/>
      <c r="Q88" s="10"/>
      <c r="R88" s="10"/>
      <c r="S88" s="10"/>
    </row>
    <row r="89" spans="1:19" ht="15" x14ac:dyDescent="0.25">
      <c r="A89" s="65">
        <v>7</v>
      </c>
      <c r="B89" s="65" t="s">
        <v>8</v>
      </c>
      <c r="C89" s="65">
        <v>8289</v>
      </c>
      <c r="D89" s="65">
        <v>36.415999999999997</v>
      </c>
      <c r="E89" s="65">
        <v>4.2519999999999998</v>
      </c>
      <c r="F89" s="65">
        <v>26.111000000000001</v>
      </c>
      <c r="G89" s="108">
        <v>0.53260416666666666</v>
      </c>
      <c r="J89" s="10"/>
      <c r="K89" s="10"/>
      <c r="L89" s="10"/>
      <c r="N89" s="10"/>
      <c r="O89" s="10"/>
      <c r="P89" s="10"/>
      <c r="Q89" s="10"/>
      <c r="R89" s="10"/>
      <c r="S89" s="10"/>
    </row>
    <row r="90" spans="1:19" ht="15" x14ac:dyDescent="0.25">
      <c r="A90" s="65">
        <v>7</v>
      </c>
      <c r="B90" s="65" t="s">
        <v>8</v>
      </c>
      <c r="C90" s="65">
        <v>7843</v>
      </c>
      <c r="D90" s="65">
        <v>34.378999999999998</v>
      </c>
      <c r="E90" s="65">
        <v>4.266</v>
      </c>
      <c r="F90" s="65">
        <v>26.132999999999999</v>
      </c>
      <c r="G90" s="108">
        <v>0.53260416666666666</v>
      </c>
      <c r="J90" s="10"/>
      <c r="K90" s="10"/>
      <c r="L90" s="10"/>
      <c r="N90" s="10"/>
      <c r="O90" s="10"/>
      <c r="P90" s="10"/>
      <c r="Q90" s="10"/>
      <c r="R90" s="10"/>
      <c r="S90" s="10"/>
    </row>
    <row r="91" spans="1:19" ht="15" x14ac:dyDescent="0.25">
      <c r="A91" s="65">
        <v>7</v>
      </c>
      <c r="B91" s="65" t="s">
        <v>8</v>
      </c>
      <c r="C91" s="65">
        <v>7417</v>
      </c>
      <c r="D91" s="65">
        <v>32.473999999999997</v>
      </c>
      <c r="E91" s="65">
        <v>4.2910000000000004</v>
      </c>
      <c r="F91" s="65">
        <v>26.15</v>
      </c>
      <c r="G91" s="108">
        <v>0.53260416666666666</v>
      </c>
      <c r="J91" s="10"/>
      <c r="K91" s="10"/>
      <c r="L91" s="10"/>
      <c r="N91" s="10"/>
      <c r="O91" s="10"/>
      <c r="P91" s="10"/>
      <c r="Q91" s="10"/>
      <c r="R91" s="10"/>
      <c r="S91" s="10"/>
    </row>
    <row r="92" spans="1:19" ht="15" x14ac:dyDescent="0.25">
      <c r="A92" s="65">
        <v>7</v>
      </c>
      <c r="B92" s="65" t="s">
        <v>8</v>
      </c>
      <c r="C92" s="65">
        <v>7009</v>
      </c>
      <c r="D92" s="65">
        <v>30.65</v>
      </c>
      <c r="E92" s="65">
        <v>4.2930000000000001</v>
      </c>
      <c r="F92" s="65">
        <v>26.158000000000001</v>
      </c>
      <c r="G92" s="108">
        <v>0.53260416666666666</v>
      </c>
      <c r="J92" s="10"/>
      <c r="K92" s="10"/>
      <c r="L92" s="10"/>
      <c r="N92" s="10"/>
      <c r="O92" s="10"/>
      <c r="P92" s="10"/>
      <c r="Q92" s="10"/>
      <c r="R92" s="10"/>
      <c r="S92" s="10"/>
    </row>
    <row r="93" spans="1:19" ht="15" x14ac:dyDescent="0.25">
      <c r="A93" s="65">
        <v>7</v>
      </c>
      <c r="B93" s="65" t="s">
        <v>8</v>
      </c>
      <c r="C93" s="65">
        <v>6639</v>
      </c>
      <c r="D93" s="65">
        <v>28.95</v>
      </c>
      <c r="E93" s="65">
        <v>4.32</v>
      </c>
      <c r="F93" s="65">
        <v>26.178000000000001</v>
      </c>
      <c r="G93" s="108">
        <v>0.53260416666666666</v>
      </c>
      <c r="J93" s="10"/>
      <c r="K93" s="10"/>
      <c r="L93" s="10"/>
      <c r="N93" s="10"/>
      <c r="O93" s="10"/>
      <c r="P93" s="10"/>
      <c r="Q93" s="10"/>
      <c r="R93" s="10"/>
      <c r="S93" s="10"/>
    </row>
    <row r="94" spans="1:19" ht="15" x14ac:dyDescent="0.25">
      <c r="A94" s="65">
        <v>7</v>
      </c>
      <c r="B94" s="65" t="s">
        <v>8</v>
      </c>
      <c r="C94" s="65">
        <v>6271</v>
      </c>
      <c r="D94" s="65">
        <v>27.324999999999999</v>
      </c>
      <c r="E94" s="65">
        <v>4.3159999999999998</v>
      </c>
      <c r="F94" s="65">
        <v>26.169</v>
      </c>
      <c r="G94" s="108">
        <v>0.53260416666666666</v>
      </c>
      <c r="J94" s="10"/>
      <c r="K94" s="10"/>
      <c r="L94" s="10"/>
      <c r="N94" s="10"/>
      <c r="O94" s="10"/>
      <c r="P94" s="10"/>
      <c r="Q94" s="10"/>
      <c r="R94" s="10"/>
      <c r="S94" s="10"/>
    </row>
    <row r="95" spans="1:19" ht="15" x14ac:dyDescent="0.25">
      <c r="A95" s="65">
        <v>7</v>
      </c>
      <c r="B95" s="65" t="s">
        <v>8</v>
      </c>
      <c r="C95" s="65">
        <v>5924</v>
      </c>
      <c r="D95" s="65">
        <v>25.768000000000001</v>
      </c>
      <c r="E95" s="65">
        <v>4.2539999999999996</v>
      </c>
      <c r="F95" s="65">
        <v>26.152999999999999</v>
      </c>
      <c r="G95" s="108">
        <v>0.53260416666666666</v>
      </c>
      <c r="J95" s="10"/>
      <c r="K95" s="10"/>
      <c r="L95" s="10"/>
      <c r="N95" s="10"/>
      <c r="O95" s="10"/>
      <c r="P95" s="10"/>
      <c r="Q95" s="10"/>
      <c r="R95" s="10"/>
      <c r="S95" s="10"/>
    </row>
    <row r="96" spans="1:19" ht="15" x14ac:dyDescent="0.25">
      <c r="A96" s="65">
        <v>7</v>
      </c>
      <c r="B96" s="65" t="s">
        <v>8</v>
      </c>
      <c r="C96" s="65">
        <v>5602</v>
      </c>
      <c r="D96" s="65">
        <v>24.329000000000001</v>
      </c>
      <c r="E96" s="65">
        <v>4.2480000000000002</v>
      </c>
      <c r="F96" s="65">
        <v>26.106999999999999</v>
      </c>
      <c r="G96" s="108">
        <v>0.53260416666666666</v>
      </c>
      <c r="J96" s="10"/>
      <c r="K96" s="10"/>
      <c r="L96" s="10"/>
      <c r="N96" s="10"/>
      <c r="O96" s="10"/>
      <c r="P96" s="10"/>
      <c r="Q96" s="10"/>
      <c r="R96" s="10"/>
      <c r="S96" s="10"/>
    </row>
    <row r="97" spans="1:19" ht="15" x14ac:dyDescent="0.25">
      <c r="A97" s="65">
        <v>8</v>
      </c>
      <c r="B97" s="65" t="s">
        <v>85</v>
      </c>
      <c r="C97" s="65">
        <v>2791</v>
      </c>
      <c r="D97" s="65">
        <v>39.557000000000002</v>
      </c>
      <c r="E97" s="65">
        <v>-41.683999999999997</v>
      </c>
      <c r="F97" s="65">
        <v>2.948</v>
      </c>
      <c r="G97" s="108">
        <v>0.54210648148148144</v>
      </c>
      <c r="J97" s="10"/>
      <c r="K97" s="10"/>
      <c r="L97" s="10"/>
      <c r="N97" s="10"/>
      <c r="O97" s="10"/>
      <c r="P97" s="10"/>
      <c r="Q97" s="10"/>
      <c r="R97" s="10"/>
      <c r="S97" s="10"/>
    </row>
    <row r="98" spans="1:19" ht="15" x14ac:dyDescent="0.25">
      <c r="A98" s="65">
        <v>8</v>
      </c>
      <c r="B98" s="65" t="s">
        <v>85</v>
      </c>
      <c r="C98" s="65">
        <v>2790</v>
      </c>
      <c r="D98" s="65">
        <v>40.125</v>
      </c>
      <c r="E98" s="65">
        <v>-41.7</v>
      </c>
      <c r="F98" s="65">
        <v>2.9</v>
      </c>
      <c r="G98" s="108">
        <v>0.54210648148148144</v>
      </c>
      <c r="J98" s="10"/>
      <c r="K98" s="10"/>
      <c r="L98" s="10"/>
      <c r="N98" s="10"/>
      <c r="O98" s="10"/>
      <c r="P98" s="10"/>
      <c r="Q98" s="10"/>
      <c r="R98" s="10"/>
      <c r="S98" s="10"/>
    </row>
    <row r="99" spans="1:19" ht="15" x14ac:dyDescent="0.25">
      <c r="A99" s="65">
        <v>8</v>
      </c>
      <c r="B99" s="65" t="s">
        <v>85</v>
      </c>
      <c r="C99" s="65">
        <v>2791</v>
      </c>
      <c r="D99" s="65">
        <v>40.101999999999997</v>
      </c>
      <c r="E99" s="65">
        <v>-41.706000000000003</v>
      </c>
      <c r="F99" s="65">
        <v>2.9020000000000001</v>
      </c>
      <c r="G99" s="108">
        <v>0.54210648148148144</v>
      </c>
      <c r="J99" s="10"/>
      <c r="K99" s="10"/>
      <c r="L99" s="10"/>
      <c r="N99" s="10"/>
      <c r="O99" s="10"/>
      <c r="P99" s="10"/>
      <c r="Q99" s="10"/>
      <c r="R99" s="10"/>
      <c r="S99" s="10"/>
    </row>
    <row r="100" spans="1:19" ht="15" x14ac:dyDescent="0.25">
      <c r="A100" s="65">
        <v>8</v>
      </c>
      <c r="B100" s="65" t="s">
        <v>85</v>
      </c>
      <c r="C100" s="65">
        <v>2789</v>
      </c>
      <c r="D100" s="65">
        <v>40.131999999999998</v>
      </c>
      <c r="E100" s="65">
        <v>-41.701999999999998</v>
      </c>
      <c r="F100" s="65">
        <v>2.8450000000000002</v>
      </c>
      <c r="G100" s="108">
        <v>0.54210648148148144</v>
      </c>
      <c r="J100" s="10"/>
      <c r="K100" s="10"/>
      <c r="L100" s="10"/>
      <c r="N100" s="10"/>
      <c r="O100" s="10"/>
      <c r="P100" s="10"/>
      <c r="Q100" s="10"/>
      <c r="R100" s="10"/>
      <c r="S100" s="10"/>
    </row>
    <row r="101" spans="1:19" ht="15" x14ac:dyDescent="0.25">
      <c r="A101" s="65">
        <v>8</v>
      </c>
      <c r="B101" s="65" t="s">
        <v>85</v>
      </c>
      <c r="C101" s="65">
        <v>2790</v>
      </c>
      <c r="D101" s="65">
        <v>40.127000000000002</v>
      </c>
      <c r="E101" s="65">
        <v>-41.716999999999999</v>
      </c>
      <c r="F101" s="65">
        <v>2.867</v>
      </c>
      <c r="G101" s="108">
        <v>0.54210648148148144</v>
      </c>
      <c r="J101" s="10"/>
      <c r="K101" s="10"/>
      <c r="L101" s="10"/>
      <c r="N101" s="10"/>
      <c r="O101" s="10"/>
      <c r="P101" s="10"/>
      <c r="Q101" s="10"/>
      <c r="R101" s="10"/>
      <c r="S101" s="10"/>
    </row>
    <row r="102" spans="1:19" ht="15" x14ac:dyDescent="0.25">
      <c r="A102" s="65">
        <v>8</v>
      </c>
      <c r="B102" s="65" t="s">
        <v>85</v>
      </c>
      <c r="C102" s="65">
        <v>10577</v>
      </c>
      <c r="D102" s="65">
        <v>47.015000000000001</v>
      </c>
      <c r="E102" s="65">
        <v>-8.8670000000000009</v>
      </c>
      <c r="F102" s="65">
        <v>27.878</v>
      </c>
      <c r="G102" s="108">
        <v>0.54210648148148144</v>
      </c>
      <c r="J102" s="10"/>
      <c r="K102" s="10"/>
      <c r="L102" s="10"/>
      <c r="N102" s="10"/>
      <c r="O102" s="10"/>
      <c r="P102" s="10"/>
      <c r="Q102" s="10"/>
      <c r="R102" s="10"/>
      <c r="S102" s="10"/>
    </row>
    <row r="103" spans="1:19" ht="15" x14ac:dyDescent="0.25">
      <c r="A103" s="65">
        <v>8</v>
      </c>
      <c r="B103" s="65" t="s">
        <v>85</v>
      </c>
      <c r="C103" s="65">
        <v>9834</v>
      </c>
      <c r="D103" s="65">
        <v>43.591999999999999</v>
      </c>
      <c r="E103" s="65">
        <v>-8.9990000000000006</v>
      </c>
      <c r="F103" s="65">
        <v>27.555</v>
      </c>
      <c r="G103" s="108">
        <v>0.54210648148148144</v>
      </c>
      <c r="J103" s="10"/>
      <c r="K103" s="10"/>
      <c r="L103" s="10"/>
      <c r="N103" s="10"/>
      <c r="O103" s="10"/>
      <c r="P103" s="10"/>
      <c r="Q103" s="10"/>
      <c r="R103" s="10"/>
      <c r="S103" s="10"/>
    </row>
    <row r="104" spans="1:19" s="66" customFormat="1" ht="15" x14ac:dyDescent="0.25">
      <c r="A104" s="65">
        <v>8</v>
      </c>
      <c r="B104" s="65" t="s">
        <v>85</v>
      </c>
      <c r="C104" s="65">
        <v>9311</v>
      </c>
      <c r="D104" s="65">
        <v>41.151000000000003</v>
      </c>
      <c r="E104" s="65">
        <v>-9.016</v>
      </c>
      <c r="F104" s="65">
        <v>27.541</v>
      </c>
      <c r="G104" s="108">
        <v>0.54210648148148144</v>
      </c>
      <c r="J104" s="67"/>
      <c r="K104" s="67"/>
      <c r="L104" s="67"/>
      <c r="N104" s="67"/>
      <c r="O104" s="67"/>
      <c r="P104" s="67"/>
      <c r="Q104" s="67"/>
      <c r="R104" s="67"/>
      <c r="S104" s="67"/>
    </row>
    <row r="105" spans="1:19" ht="15" x14ac:dyDescent="0.25">
      <c r="A105" s="65">
        <v>8</v>
      </c>
      <c r="B105" s="65" t="s">
        <v>85</v>
      </c>
      <c r="C105" s="65">
        <v>8824</v>
      </c>
      <c r="D105" s="65">
        <v>38.872</v>
      </c>
      <c r="E105" s="65">
        <v>-9.0440000000000005</v>
      </c>
      <c r="F105" s="65">
        <v>27.562999999999999</v>
      </c>
      <c r="G105" s="108">
        <v>0.54210648148148144</v>
      </c>
      <c r="J105" s="10"/>
      <c r="K105" s="10"/>
      <c r="L105" s="10"/>
      <c r="N105" s="10"/>
      <c r="O105" s="10"/>
      <c r="P105" s="10"/>
      <c r="Q105" s="10"/>
      <c r="R105" s="10"/>
      <c r="S105" s="10"/>
    </row>
    <row r="106" spans="1:19" ht="15" x14ac:dyDescent="0.25">
      <c r="A106" s="65">
        <v>8</v>
      </c>
      <c r="B106" s="65" t="s">
        <v>85</v>
      </c>
      <c r="C106" s="65">
        <v>8358</v>
      </c>
      <c r="D106" s="65">
        <v>36.723999999999997</v>
      </c>
      <c r="E106" s="65">
        <v>-9.0350000000000001</v>
      </c>
      <c r="F106" s="65">
        <v>27.571999999999999</v>
      </c>
      <c r="G106" s="108">
        <v>0.54210648148148144</v>
      </c>
      <c r="J106" s="10"/>
      <c r="K106" s="10"/>
      <c r="L106" s="10"/>
      <c r="N106" s="10"/>
      <c r="O106" s="10"/>
      <c r="P106" s="10"/>
      <c r="Q106" s="10"/>
      <c r="R106" s="10"/>
      <c r="S106" s="10"/>
    </row>
    <row r="107" spans="1:19" ht="15" x14ac:dyDescent="0.25">
      <c r="A107" s="65">
        <v>8</v>
      </c>
      <c r="B107" s="65" t="s">
        <v>85</v>
      </c>
      <c r="C107" s="65">
        <v>7911</v>
      </c>
      <c r="D107" s="65">
        <v>34.692</v>
      </c>
      <c r="E107" s="65">
        <v>-9.02</v>
      </c>
      <c r="F107" s="65">
        <v>27.643999999999998</v>
      </c>
      <c r="G107" s="108">
        <v>0.54210648148148144</v>
      </c>
      <c r="J107" s="10"/>
      <c r="K107" s="10"/>
      <c r="L107" s="10"/>
      <c r="N107" s="10"/>
      <c r="O107" s="10"/>
      <c r="P107" s="10"/>
      <c r="Q107" s="10"/>
      <c r="R107" s="10"/>
      <c r="S107" s="10"/>
    </row>
    <row r="108" spans="1:19" ht="15" x14ac:dyDescent="0.25">
      <c r="A108" s="65">
        <v>8</v>
      </c>
      <c r="B108" s="65" t="s">
        <v>85</v>
      </c>
      <c r="C108" s="65">
        <v>7481</v>
      </c>
      <c r="D108" s="65">
        <v>32.768999999999998</v>
      </c>
      <c r="E108" s="65">
        <v>-8.9949999999999992</v>
      </c>
      <c r="F108" s="65">
        <v>27.629000000000001</v>
      </c>
      <c r="G108" s="108">
        <v>0.54210648148148144</v>
      </c>
      <c r="J108" s="10"/>
      <c r="K108" s="10"/>
      <c r="L108" s="10"/>
      <c r="N108" s="10"/>
      <c r="O108" s="10"/>
      <c r="P108" s="10"/>
      <c r="Q108" s="10"/>
      <c r="R108" s="10"/>
      <c r="S108" s="10"/>
    </row>
    <row r="109" spans="1:19" ht="15" x14ac:dyDescent="0.25">
      <c r="A109" s="65">
        <v>8</v>
      </c>
      <c r="B109" s="65" t="s">
        <v>85</v>
      </c>
      <c r="C109" s="65">
        <v>7084</v>
      </c>
      <c r="D109" s="65">
        <v>30.934999999999999</v>
      </c>
      <c r="E109" s="65">
        <v>-9.0839999999999996</v>
      </c>
      <c r="F109" s="65">
        <v>27.657</v>
      </c>
      <c r="G109" s="108">
        <v>0.54210648148148144</v>
      </c>
      <c r="J109" s="10"/>
      <c r="K109" s="10"/>
      <c r="L109" s="10"/>
      <c r="N109" s="10"/>
      <c r="O109" s="10"/>
      <c r="P109" s="10"/>
      <c r="Q109" s="10"/>
      <c r="R109" s="10"/>
      <c r="S109" s="10"/>
    </row>
    <row r="110" spans="1:19" ht="15" x14ac:dyDescent="0.25">
      <c r="A110" s="65">
        <v>8</v>
      </c>
      <c r="B110" s="65" t="s">
        <v>85</v>
      </c>
      <c r="C110" s="65">
        <v>6673</v>
      </c>
      <c r="D110" s="65">
        <v>29.137</v>
      </c>
      <c r="E110" s="65">
        <v>-9.0820000000000007</v>
      </c>
      <c r="F110" s="65">
        <v>27.556000000000001</v>
      </c>
      <c r="G110" s="108">
        <v>0.54210648148148144</v>
      </c>
      <c r="J110" s="10"/>
      <c r="K110" s="10"/>
      <c r="L110" s="10"/>
      <c r="M110" s="9"/>
      <c r="N110" s="10"/>
      <c r="O110" s="10"/>
      <c r="P110" s="10"/>
      <c r="Q110" s="10"/>
      <c r="R110" s="10"/>
      <c r="S110" s="10"/>
    </row>
    <row r="111" spans="1:19" ht="15" x14ac:dyDescent="0.25">
      <c r="A111" s="65">
        <v>8</v>
      </c>
      <c r="B111" s="65" t="s">
        <v>85</v>
      </c>
      <c r="C111" s="65">
        <v>6299</v>
      </c>
      <c r="D111" s="65">
        <v>27.451000000000001</v>
      </c>
      <c r="E111" s="65">
        <v>-9.0419999999999998</v>
      </c>
      <c r="F111" s="65">
        <v>27.638000000000002</v>
      </c>
      <c r="G111" s="108">
        <v>0.54210648148148144</v>
      </c>
      <c r="J111" s="10"/>
      <c r="K111" s="10"/>
      <c r="L111" s="10"/>
      <c r="N111" s="10"/>
      <c r="O111" s="10"/>
      <c r="P111" s="10"/>
      <c r="Q111" s="10"/>
      <c r="R111" s="10"/>
      <c r="S111" s="10"/>
    </row>
    <row r="112" spans="1:19" ht="15" x14ac:dyDescent="0.25">
      <c r="A112" s="65">
        <v>9</v>
      </c>
      <c r="B112" s="65" t="s">
        <v>86</v>
      </c>
      <c r="C112" s="65">
        <v>2809</v>
      </c>
      <c r="D112" s="65">
        <v>39.859000000000002</v>
      </c>
      <c r="E112" s="65">
        <v>-41.703000000000003</v>
      </c>
      <c r="F112" s="65">
        <v>2.9889999999999999</v>
      </c>
      <c r="G112" s="108">
        <v>0.55211805555555549</v>
      </c>
      <c r="J112" s="10"/>
      <c r="K112" s="10"/>
      <c r="L112" s="10"/>
      <c r="N112" s="10"/>
      <c r="O112" s="10"/>
      <c r="P112" s="10"/>
      <c r="Q112" s="10"/>
      <c r="R112" s="10"/>
      <c r="S112" s="10"/>
    </row>
    <row r="113" spans="1:19" ht="15" x14ac:dyDescent="0.25">
      <c r="A113" s="65">
        <v>9</v>
      </c>
      <c r="B113" s="65" t="s">
        <v>86</v>
      </c>
      <c r="C113" s="65">
        <v>2811</v>
      </c>
      <c r="D113" s="65">
        <v>40.442</v>
      </c>
      <c r="E113" s="65">
        <v>-41.7</v>
      </c>
      <c r="F113" s="65">
        <v>2.9</v>
      </c>
      <c r="G113" s="108">
        <v>0.55211805555555549</v>
      </c>
      <c r="J113" s="10"/>
      <c r="K113" s="10"/>
      <c r="L113" s="10"/>
      <c r="N113" s="10"/>
      <c r="O113" s="10"/>
      <c r="P113" s="10"/>
      <c r="Q113" s="10"/>
      <c r="R113" s="10"/>
      <c r="S113" s="10"/>
    </row>
    <row r="114" spans="1:19" ht="15" x14ac:dyDescent="0.25">
      <c r="A114" s="65">
        <v>9</v>
      </c>
      <c r="B114" s="65" t="s">
        <v>86</v>
      </c>
      <c r="C114" s="65">
        <v>2812</v>
      </c>
      <c r="D114" s="65">
        <v>40.427</v>
      </c>
      <c r="E114" s="65">
        <v>-41.718000000000004</v>
      </c>
      <c r="F114" s="65">
        <v>2.9009999999999998</v>
      </c>
      <c r="G114" s="108">
        <v>0.55211805555555549</v>
      </c>
      <c r="J114" s="10"/>
      <c r="K114" s="10"/>
      <c r="L114" s="10"/>
      <c r="N114" s="10"/>
      <c r="O114" s="10"/>
      <c r="P114" s="10"/>
      <c r="Q114" s="10"/>
      <c r="R114" s="10"/>
      <c r="S114" s="10"/>
    </row>
    <row r="115" spans="1:19" ht="15" x14ac:dyDescent="0.25">
      <c r="A115" s="65">
        <v>9</v>
      </c>
      <c r="B115" s="65" t="s">
        <v>86</v>
      </c>
      <c r="C115" s="65">
        <v>2811</v>
      </c>
      <c r="D115" s="65">
        <v>40.406999999999996</v>
      </c>
      <c r="E115" s="65">
        <v>-41.707999999999998</v>
      </c>
      <c r="F115" s="65">
        <v>2.907</v>
      </c>
      <c r="G115" s="108">
        <v>0.55211805555555549</v>
      </c>
      <c r="J115" s="10"/>
      <c r="K115" s="10"/>
      <c r="L115" s="10"/>
      <c r="N115" s="10"/>
      <c r="O115" s="10"/>
      <c r="P115" s="10"/>
      <c r="Q115" s="10"/>
      <c r="R115" s="10"/>
      <c r="S115" s="10"/>
    </row>
    <row r="116" spans="1:19" ht="15" x14ac:dyDescent="0.25">
      <c r="A116" s="65">
        <v>9</v>
      </c>
      <c r="B116" s="65" t="s">
        <v>86</v>
      </c>
      <c r="C116" s="65">
        <v>2810</v>
      </c>
      <c r="D116" s="65">
        <v>40.402999999999999</v>
      </c>
      <c r="E116" s="65">
        <v>-41.683</v>
      </c>
      <c r="F116" s="65">
        <v>2.87</v>
      </c>
      <c r="G116" s="108">
        <v>0.55211805555555549</v>
      </c>
      <c r="J116" s="10"/>
      <c r="K116" s="10"/>
      <c r="L116" s="10"/>
      <c r="N116" s="10"/>
      <c r="O116" s="10"/>
      <c r="P116" s="10"/>
      <c r="Q116" s="10"/>
      <c r="R116" s="10"/>
      <c r="S116" s="10"/>
    </row>
    <row r="117" spans="1:19" ht="15" x14ac:dyDescent="0.25">
      <c r="A117" s="65">
        <v>9</v>
      </c>
      <c r="B117" s="65" t="s">
        <v>86</v>
      </c>
      <c r="C117" s="65">
        <v>5798</v>
      </c>
      <c r="D117" s="65">
        <v>25.210999999999999</v>
      </c>
      <c r="E117" s="65">
        <v>-8.9139999999999997</v>
      </c>
      <c r="F117" s="65">
        <v>27.867000000000001</v>
      </c>
      <c r="G117" s="108">
        <v>0.55211805555555549</v>
      </c>
      <c r="J117" s="10"/>
      <c r="K117" s="10"/>
      <c r="L117" s="10"/>
      <c r="N117" s="10"/>
      <c r="O117" s="10"/>
      <c r="P117" s="10"/>
      <c r="Q117" s="10"/>
      <c r="R117" s="10"/>
      <c r="S117" s="10"/>
    </row>
    <row r="118" spans="1:19" ht="15" x14ac:dyDescent="0.25">
      <c r="A118" s="65">
        <v>9</v>
      </c>
      <c r="B118" s="65" t="s">
        <v>86</v>
      </c>
      <c r="C118" s="65">
        <v>5303</v>
      </c>
      <c r="D118" s="65">
        <v>23.021000000000001</v>
      </c>
      <c r="E118" s="65">
        <v>-8.9670000000000005</v>
      </c>
      <c r="F118" s="65">
        <v>27.599</v>
      </c>
      <c r="G118" s="108">
        <v>0.55211805555555549</v>
      </c>
      <c r="J118" s="10"/>
      <c r="K118" s="10"/>
      <c r="L118" s="10"/>
      <c r="N118" s="10"/>
      <c r="O118" s="10"/>
      <c r="P118" s="10"/>
      <c r="Q118" s="10"/>
      <c r="R118" s="10"/>
      <c r="S118" s="10"/>
    </row>
    <row r="119" spans="1:19" ht="15" x14ac:dyDescent="0.25">
      <c r="A119" s="65">
        <v>9</v>
      </c>
      <c r="B119" s="65" t="s">
        <v>86</v>
      </c>
      <c r="C119" s="65">
        <v>5013</v>
      </c>
      <c r="D119" s="65">
        <v>21.715</v>
      </c>
      <c r="E119" s="65">
        <v>-8.9730000000000008</v>
      </c>
      <c r="F119" s="65">
        <v>27.652000000000001</v>
      </c>
      <c r="G119" s="108">
        <v>0.55211805555555549</v>
      </c>
      <c r="J119" s="10"/>
      <c r="K119" s="10"/>
      <c r="L119" s="10"/>
      <c r="N119" s="10"/>
      <c r="O119" s="10"/>
      <c r="P119" s="10"/>
      <c r="Q119" s="10"/>
      <c r="R119" s="10"/>
      <c r="S119" s="10"/>
    </row>
    <row r="120" spans="1:19" ht="15" x14ac:dyDescent="0.25">
      <c r="A120" s="65">
        <v>9</v>
      </c>
      <c r="B120" s="65" t="s">
        <v>86</v>
      </c>
      <c r="C120" s="65">
        <v>4731</v>
      </c>
      <c r="D120" s="65">
        <v>20.495999999999999</v>
      </c>
      <c r="E120" s="65">
        <v>-8.9550000000000001</v>
      </c>
      <c r="F120" s="65">
        <v>27.681000000000001</v>
      </c>
      <c r="G120" s="108">
        <v>0.55211805555555549</v>
      </c>
      <c r="J120" s="10"/>
      <c r="K120" s="10"/>
      <c r="L120" s="10"/>
      <c r="N120" s="10"/>
      <c r="O120" s="10"/>
      <c r="P120" s="10"/>
      <c r="Q120" s="10"/>
      <c r="R120" s="10"/>
      <c r="S120" s="10"/>
    </row>
    <row r="121" spans="1:19" s="66" customFormat="1" ht="15" x14ac:dyDescent="0.25">
      <c r="A121" s="65">
        <v>9</v>
      </c>
      <c r="B121" s="65" t="s">
        <v>86</v>
      </c>
      <c r="C121" s="65">
        <v>4480</v>
      </c>
      <c r="D121" s="65">
        <v>19.361999999999998</v>
      </c>
      <c r="E121" s="65">
        <v>-8.8780000000000001</v>
      </c>
      <c r="F121" s="65">
        <v>27.669</v>
      </c>
      <c r="G121" s="108">
        <v>0.55211805555555549</v>
      </c>
      <c r="J121" s="67"/>
      <c r="K121" s="67"/>
      <c r="L121" s="67"/>
      <c r="N121" s="67"/>
      <c r="O121" s="67"/>
      <c r="P121" s="67"/>
      <c r="Q121" s="67"/>
      <c r="R121" s="67"/>
      <c r="S121" s="67"/>
    </row>
    <row r="122" spans="1:19" ht="15" x14ac:dyDescent="0.25">
      <c r="A122" s="65">
        <v>9</v>
      </c>
      <c r="B122" s="65" t="s">
        <v>86</v>
      </c>
      <c r="C122" s="65">
        <v>4232</v>
      </c>
      <c r="D122" s="65">
        <v>18.273</v>
      </c>
      <c r="E122" s="65">
        <v>-8.9130000000000003</v>
      </c>
      <c r="F122" s="65">
        <v>27.652000000000001</v>
      </c>
      <c r="G122" s="108">
        <v>0.55211805555555549</v>
      </c>
      <c r="J122" s="10"/>
      <c r="K122" s="10"/>
      <c r="L122" s="10"/>
      <c r="N122" s="10"/>
      <c r="O122" s="10"/>
      <c r="P122" s="10"/>
      <c r="Q122" s="10"/>
      <c r="R122" s="10"/>
      <c r="S122" s="10"/>
    </row>
    <row r="123" spans="1:19" ht="15" x14ac:dyDescent="0.25">
      <c r="A123" s="65">
        <v>9</v>
      </c>
      <c r="B123" s="65" t="s">
        <v>86</v>
      </c>
      <c r="C123" s="65">
        <v>3994</v>
      </c>
      <c r="D123" s="65">
        <v>17.244</v>
      </c>
      <c r="E123" s="65">
        <v>-8.8960000000000008</v>
      </c>
      <c r="F123" s="65">
        <v>27.745000000000001</v>
      </c>
      <c r="G123" s="108">
        <v>0.55211805555555549</v>
      </c>
      <c r="J123" s="10"/>
      <c r="K123" s="10"/>
      <c r="L123" s="10"/>
      <c r="N123" s="10"/>
      <c r="O123" s="10"/>
      <c r="P123" s="10"/>
      <c r="Q123" s="10"/>
      <c r="R123" s="10"/>
      <c r="S123" s="10"/>
    </row>
    <row r="124" spans="1:19" ht="15" x14ac:dyDescent="0.25">
      <c r="A124" s="65">
        <v>9</v>
      </c>
      <c r="B124" s="65" t="s">
        <v>86</v>
      </c>
      <c r="C124" s="65">
        <v>3781</v>
      </c>
      <c r="D124" s="65">
        <v>16.289000000000001</v>
      </c>
      <c r="E124" s="65">
        <v>-8.9280000000000008</v>
      </c>
      <c r="F124" s="65">
        <v>27.698</v>
      </c>
      <c r="G124" s="108">
        <v>0.55211805555555549</v>
      </c>
      <c r="J124" s="10"/>
      <c r="K124" s="10"/>
      <c r="L124" s="10"/>
      <c r="N124" s="10"/>
      <c r="O124" s="10"/>
      <c r="P124" s="10"/>
      <c r="Q124" s="10"/>
      <c r="R124" s="10"/>
      <c r="S124" s="10"/>
    </row>
    <row r="125" spans="1:19" ht="15" x14ac:dyDescent="0.25">
      <c r="A125" s="65">
        <v>9</v>
      </c>
      <c r="B125" s="65" t="s">
        <v>86</v>
      </c>
      <c r="C125" s="65">
        <v>3558</v>
      </c>
      <c r="D125" s="65">
        <v>15.337999999999999</v>
      </c>
      <c r="E125" s="65">
        <v>-8.9390000000000001</v>
      </c>
      <c r="F125" s="65">
        <v>27.57</v>
      </c>
      <c r="G125" s="108">
        <v>0.55211805555555549</v>
      </c>
      <c r="J125" s="10"/>
      <c r="K125" s="10"/>
      <c r="L125" s="10"/>
      <c r="N125" s="10"/>
      <c r="O125" s="10"/>
      <c r="P125" s="10"/>
      <c r="Q125" s="10"/>
      <c r="R125" s="10"/>
      <c r="S125" s="10"/>
    </row>
    <row r="126" spans="1:19" ht="15" x14ac:dyDescent="0.25">
      <c r="A126" s="65">
        <v>9</v>
      </c>
      <c r="B126" s="65" t="s">
        <v>86</v>
      </c>
      <c r="C126" s="65">
        <v>3366</v>
      </c>
      <c r="D126" s="65">
        <v>14.489000000000001</v>
      </c>
      <c r="E126" s="65">
        <v>-8.9269999999999996</v>
      </c>
      <c r="F126" s="65">
        <v>27.538</v>
      </c>
      <c r="G126" s="108">
        <v>0.55211805555555549</v>
      </c>
      <c r="J126" s="10"/>
      <c r="K126" s="10"/>
      <c r="L126" s="10"/>
      <c r="N126" s="10"/>
      <c r="O126" s="10"/>
      <c r="P126" s="10"/>
      <c r="Q126" s="10"/>
      <c r="R126" s="10"/>
      <c r="S126" s="10"/>
    </row>
    <row r="127" spans="1:19" ht="15" x14ac:dyDescent="0.25">
      <c r="A127" s="65">
        <v>10</v>
      </c>
      <c r="B127" s="65" t="s">
        <v>87</v>
      </c>
      <c r="C127" s="65">
        <v>2813</v>
      </c>
      <c r="D127" s="65">
        <v>39.898000000000003</v>
      </c>
      <c r="E127" s="65">
        <v>-41.698</v>
      </c>
      <c r="F127" s="65">
        <v>2.97</v>
      </c>
      <c r="G127" s="108">
        <v>0.57163194444444443</v>
      </c>
      <c r="J127" s="10"/>
      <c r="K127" s="10"/>
      <c r="L127" s="10"/>
      <c r="N127" s="10"/>
      <c r="O127" s="10"/>
      <c r="P127" s="10"/>
      <c r="Q127" s="10"/>
      <c r="R127" s="10"/>
      <c r="S127" s="10"/>
    </row>
    <row r="128" spans="1:19" ht="15" x14ac:dyDescent="0.25">
      <c r="A128" s="65">
        <v>10</v>
      </c>
      <c r="B128" s="65" t="s">
        <v>87</v>
      </c>
      <c r="C128" s="65">
        <v>2811</v>
      </c>
      <c r="D128" s="65">
        <v>40.412999999999997</v>
      </c>
      <c r="E128" s="65">
        <v>-41.7</v>
      </c>
      <c r="F128" s="65">
        <v>2.9</v>
      </c>
      <c r="G128" s="108">
        <v>0.57163194444444443</v>
      </c>
      <c r="J128" s="10"/>
      <c r="K128" s="10"/>
      <c r="L128" s="10"/>
      <c r="N128" s="10"/>
      <c r="O128" s="10"/>
      <c r="P128" s="10"/>
      <c r="Q128" s="10"/>
      <c r="R128" s="10"/>
      <c r="S128" s="10"/>
    </row>
    <row r="129" spans="1:19" ht="15" x14ac:dyDescent="0.25">
      <c r="A129" s="65">
        <v>10</v>
      </c>
      <c r="B129" s="65" t="s">
        <v>87</v>
      </c>
      <c r="C129" s="65">
        <v>2811</v>
      </c>
      <c r="D129" s="65">
        <v>40.383000000000003</v>
      </c>
      <c r="E129" s="65">
        <v>-41.738999999999997</v>
      </c>
      <c r="F129" s="65">
        <v>2.915</v>
      </c>
      <c r="G129" s="108">
        <v>0.57163194444444443</v>
      </c>
      <c r="J129" s="10"/>
      <c r="K129" s="10"/>
      <c r="L129" s="10"/>
      <c r="N129" s="10"/>
      <c r="O129" s="10"/>
      <c r="P129" s="10"/>
      <c r="Q129" s="10"/>
      <c r="R129" s="10"/>
      <c r="S129" s="10"/>
    </row>
    <row r="130" spans="1:19" ht="15" x14ac:dyDescent="0.25">
      <c r="A130" s="65">
        <v>10</v>
      </c>
      <c r="B130" s="65" t="s">
        <v>87</v>
      </c>
      <c r="C130" s="65">
        <v>2809</v>
      </c>
      <c r="D130" s="65">
        <v>40.396999999999998</v>
      </c>
      <c r="E130" s="65">
        <v>-41.7</v>
      </c>
      <c r="F130" s="65">
        <v>2.887</v>
      </c>
      <c r="G130" s="108">
        <v>0.57163194444444443</v>
      </c>
      <c r="J130" s="10"/>
      <c r="K130" s="10"/>
      <c r="L130" s="10"/>
      <c r="N130" s="10"/>
      <c r="O130" s="10"/>
      <c r="P130" s="10"/>
      <c r="Q130" s="10"/>
      <c r="R130" s="10"/>
      <c r="S130" s="10"/>
    </row>
    <row r="131" spans="1:19" ht="15" x14ac:dyDescent="0.25">
      <c r="A131" s="65">
        <v>10</v>
      </c>
      <c r="B131" s="65" t="s">
        <v>87</v>
      </c>
      <c r="C131" s="65">
        <v>2810</v>
      </c>
      <c r="D131" s="65">
        <v>40.411999999999999</v>
      </c>
      <c r="E131" s="65">
        <v>-41.713000000000001</v>
      </c>
      <c r="F131" s="65">
        <v>2.9009999999999998</v>
      </c>
      <c r="G131" s="108">
        <v>0.57163194444444443</v>
      </c>
      <c r="J131" s="10"/>
      <c r="K131" s="10"/>
      <c r="L131" s="10"/>
      <c r="N131" s="10"/>
      <c r="O131" s="10"/>
      <c r="P131" s="10"/>
      <c r="Q131" s="10"/>
      <c r="R131" s="10"/>
      <c r="S131" s="10"/>
    </row>
    <row r="132" spans="1:19" ht="15" x14ac:dyDescent="0.25">
      <c r="A132" s="65">
        <v>10</v>
      </c>
      <c r="B132" s="65" t="s">
        <v>87</v>
      </c>
      <c r="C132" s="65">
        <v>1655</v>
      </c>
      <c r="D132" s="65">
        <v>7.0860000000000003</v>
      </c>
      <c r="E132" s="65">
        <v>-8.1750000000000007</v>
      </c>
      <c r="F132" s="65">
        <v>25.48</v>
      </c>
      <c r="G132" s="108">
        <v>0.57163194444444443</v>
      </c>
      <c r="J132" s="10"/>
      <c r="K132" s="10"/>
      <c r="L132" s="10"/>
      <c r="N132" s="10"/>
      <c r="O132" s="10"/>
      <c r="P132" s="10"/>
      <c r="Q132" s="10"/>
      <c r="R132" s="10"/>
      <c r="S132" s="10"/>
    </row>
    <row r="133" spans="1:19" ht="15" x14ac:dyDescent="0.25">
      <c r="A133" s="65">
        <v>10</v>
      </c>
      <c r="B133" s="65" t="s">
        <v>87</v>
      </c>
      <c r="C133" s="65">
        <v>1563</v>
      </c>
      <c r="D133" s="65">
        <v>6.6929999999999996</v>
      </c>
      <c r="E133" s="65">
        <v>-8.1329999999999991</v>
      </c>
      <c r="F133" s="65">
        <v>25.533999999999999</v>
      </c>
      <c r="G133" s="108">
        <v>0.57163194444444443</v>
      </c>
      <c r="J133" s="10"/>
      <c r="K133" s="10"/>
      <c r="L133" s="10"/>
      <c r="N133" s="10"/>
      <c r="O133" s="10"/>
      <c r="P133" s="10"/>
      <c r="Q133" s="10"/>
      <c r="R133" s="10"/>
      <c r="S133" s="10"/>
    </row>
    <row r="134" spans="1:19" ht="15" x14ac:dyDescent="0.25">
      <c r="A134" s="65">
        <v>10</v>
      </c>
      <c r="B134" s="65" t="s">
        <v>87</v>
      </c>
      <c r="C134" s="65">
        <v>1475</v>
      </c>
      <c r="D134" s="65">
        <v>6.3179999999999996</v>
      </c>
      <c r="E134" s="65">
        <v>-8.2449999999999992</v>
      </c>
      <c r="F134" s="65">
        <v>25.411000000000001</v>
      </c>
      <c r="G134" s="108">
        <v>0.57163194444444443</v>
      </c>
      <c r="J134" s="10"/>
      <c r="K134" s="10"/>
      <c r="L134" s="10"/>
      <c r="N134" s="10"/>
      <c r="O134" s="10"/>
      <c r="P134" s="10"/>
      <c r="Q134" s="10"/>
      <c r="R134" s="10"/>
      <c r="S134" s="10"/>
    </row>
    <row r="135" spans="1:19" ht="15" x14ac:dyDescent="0.25">
      <c r="A135" s="65">
        <v>10</v>
      </c>
      <c r="B135" s="65" t="s">
        <v>87</v>
      </c>
      <c r="C135" s="65">
        <v>1393</v>
      </c>
      <c r="D135" s="65">
        <v>5.9589999999999996</v>
      </c>
      <c r="E135" s="65">
        <v>-8.1999999999999993</v>
      </c>
      <c r="F135" s="65">
        <v>25.548999999999999</v>
      </c>
      <c r="G135" s="108">
        <v>0.57163194444444443</v>
      </c>
      <c r="J135" s="10"/>
      <c r="K135" s="10"/>
      <c r="L135" s="10"/>
      <c r="N135" s="10"/>
      <c r="O135" s="10"/>
      <c r="P135" s="10"/>
      <c r="Q135" s="10"/>
      <c r="R135" s="10"/>
      <c r="S135" s="10"/>
    </row>
    <row r="136" spans="1:19" ht="15" x14ac:dyDescent="0.25">
      <c r="A136" s="65">
        <v>10</v>
      </c>
      <c r="B136" s="65" t="s">
        <v>87</v>
      </c>
      <c r="C136" s="65">
        <v>1315</v>
      </c>
      <c r="D136" s="65">
        <v>5.6239999999999997</v>
      </c>
      <c r="E136" s="65">
        <v>-8.1690000000000005</v>
      </c>
      <c r="F136" s="65">
        <v>25.542999999999999</v>
      </c>
      <c r="G136" s="108">
        <v>0.57163194444444443</v>
      </c>
      <c r="J136" s="10"/>
      <c r="K136" s="10"/>
      <c r="L136" s="10"/>
      <c r="N136" s="10"/>
      <c r="O136" s="10"/>
      <c r="P136" s="10"/>
      <c r="Q136" s="10"/>
      <c r="R136" s="10"/>
      <c r="S136" s="10"/>
    </row>
    <row r="137" spans="1:19" ht="15" x14ac:dyDescent="0.25">
      <c r="A137" s="65">
        <v>10</v>
      </c>
      <c r="B137" s="65" t="s">
        <v>87</v>
      </c>
      <c r="C137" s="65">
        <v>1242</v>
      </c>
      <c r="D137" s="65">
        <v>5.3150000000000004</v>
      </c>
      <c r="E137" s="65">
        <v>-8.1920000000000002</v>
      </c>
      <c r="F137" s="65">
        <v>25.596</v>
      </c>
      <c r="G137" s="108">
        <v>0.57163194444444443</v>
      </c>
      <c r="J137" s="10"/>
      <c r="K137" s="10"/>
      <c r="L137" s="10"/>
      <c r="N137" s="10"/>
      <c r="O137" s="10"/>
      <c r="P137" s="10"/>
      <c r="Q137" s="10"/>
      <c r="R137" s="10"/>
      <c r="S137" s="10"/>
    </row>
    <row r="138" spans="1:19" ht="15" x14ac:dyDescent="0.25">
      <c r="A138" s="65">
        <v>10</v>
      </c>
      <c r="B138" s="65" t="s">
        <v>87</v>
      </c>
      <c r="C138" s="65">
        <v>1174</v>
      </c>
      <c r="D138" s="65">
        <v>5.0129999999999999</v>
      </c>
      <c r="E138" s="65">
        <v>-8.1620000000000008</v>
      </c>
      <c r="F138" s="65">
        <v>25.745000000000001</v>
      </c>
      <c r="G138" s="108">
        <v>0.57163194444444443</v>
      </c>
      <c r="J138" s="10"/>
      <c r="K138" s="10"/>
      <c r="L138" s="10"/>
      <c r="N138" s="10"/>
      <c r="O138" s="10"/>
      <c r="P138" s="10"/>
      <c r="Q138" s="10"/>
      <c r="R138" s="10"/>
      <c r="S138" s="10"/>
    </row>
    <row r="139" spans="1:19" ht="15" x14ac:dyDescent="0.25">
      <c r="A139" s="65">
        <v>10</v>
      </c>
      <c r="B139" s="65" t="s">
        <v>87</v>
      </c>
      <c r="C139" s="65">
        <v>1104</v>
      </c>
      <c r="D139" s="65">
        <v>4.7169999999999996</v>
      </c>
      <c r="E139" s="65">
        <v>-8.1959999999999997</v>
      </c>
      <c r="F139" s="65">
        <v>24.896999999999998</v>
      </c>
      <c r="G139" s="108">
        <v>0.57163194444444443</v>
      </c>
      <c r="J139" s="10"/>
      <c r="K139" s="10"/>
      <c r="L139" s="10"/>
      <c r="N139" s="10"/>
      <c r="O139" s="10"/>
      <c r="P139" s="10"/>
      <c r="Q139" s="10"/>
      <c r="R139" s="10"/>
      <c r="S139" s="10"/>
    </row>
    <row r="140" spans="1:19" s="66" customFormat="1" ht="15" x14ac:dyDescent="0.25">
      <c r="A140" s="65">
        <v>10</v>
      </c>
      <c r="B140" s="65" t="s">
        <v>87</v>
      </c>
      <c r="C140" s="65">
        <v>1043</v>
      </c>
      <c r="D140" s="65">
        <v>4.452</v>
      </c>
      <c r="E140" s="65">
        <v>-8.1470000000000002</v>
      </c>
      <c r="F140" s="65">
        <v>24.957000000000001</v>
      </c>
      <c r="G140" s="108">
        <v>0.57163194444444443</v>
      </c>
      <c r="J140" s="67"/>
      <c r="K140" s="67"/>
      <c r="L140" s="67"/>
      <c r="N140" s="67"/>
      <c r="O140" s="67"/>
      <c r="P140" s="67"/>
      <c r="Q140" s="67"/>
      <c r="R140" s="67"/>
      <c r="S140" s="67"/>
    </row>
    <row r="141" spans="1:19" ht="15" x14ac:dyDescent="0.25">
      <c r="A141" s="65">
        <v>11</v>
      </c>
      <c r="B141" s="65" t="s">
        <v>88</v>
      </c>
      <c r="C141" s="65">
        <v>2790</v>
      </c>
      <c r="D141" s="65">
        <v>39.506999999999998</v>
      </c>
      <c r="E141" s="65">
        <v>-41.649000000000001</v>
      </c>
      <c r="F141" s="65">
        <v>2.94</v>
      </c>
      <c r="G141" s="108">
        <v>0.58114583333333336</v>
      </c>
      <c r="J141" s="10"/>
      <c r="K141" s="10"/>
      <c r="L141" s="10"/>
      <c r="N141" s="10"/>
      <c r="O141" s="10"/>
      <c r="P141" s="10"/>
      <c r="Q141" s="10"/>
      <c r="R141" s="10"/>
      <c r="S141" s="10"/>
    </row>
    <row r="142" spans="1:19" ht="15" x14ac:dyDescent="0.25">
      <c r="A142" s="65">
        <v>11</v>
      </c>
      <c r="B142" s="65" t="s">
        <v>88</v>
      </c>
      <c r="C142" s="65">
        <v>2790</v>
      </c>
      <c r="D142" s="65">
        <v>40.113</v>
      </c>
      <c r="E142" s="65">
        <v>-41.7</v>
      </c>
      <c r="F142" s="65">
        <v>2.9</v>
      </c>
      <c r="G142" s="108">
        <v>0.58114583333333336</v>
      </c>
      <c r="J142" s="10"/>
      <c r="K142" s="10"/>
      <c r="L142" s="10"/>
      <c r="N142" s="10"/>
      <c r="O142" s="10"/>
      <c r="P142" s="10"/>
      <c r="Q142" s="10"/>
      <c r="R142" s="10"/>
      <c r="S142" s="10"/>
    </row>
    <row r="143" spans="1:19" ht="15" x14ac:dyDescent="0.25">
      <c r="A143" s="65">
        <v>11</v>
      </c>
      <c r="B143" s="65" t="s">
        <v>88</v>
      </c>
      <c r="C143" s="65">
        <v>2792</v>
      </c>
      <c r="D143" s="65">
        <v>40.140999999999998</v>
      </c>
      <c r="E143" s="65">
        <v>-41.677999999999997</v>
      </c>
      <c r="F143" s="65">
        <v>2.8940000000000001</v>
      </c>
      <c r="G143" s="108">
        <v>0.58114583333333336</v>
      </c>
      <c r="J143" s="10"/>
      <c r="K143" s="10"/>
      <c r="L143" s="10"/>
      <c r="N143" s="10"/>
      <c r="O143" s="10"/>
      <c r="P143" s="10"/>
      <c r="Q143" s="10"/>
      <c r="R143" s="10"/>
      <c r="S143" s="10"/>
    </row>
    <row r="144" spans="1:19" ht="15" x14ac:dyDescent="0.25">
      <c r="A144" s="65">
        <v>11</v>
      </c>
      <c r="B144" s="65" t="s">
        <v>88</v>
      </c>
      <c r="C144" s="65">
        <v>2791</v>
      </c>
      <c r="D144" s="65">
        <v>40.1</v>
      </c>
      <c r="E144" s="65">
        <v>-41.673000000000002</v>
      </c>
      <c r="F144" s="65">
        <v>2.83</v>
      </c>
      <c r="G144" s="108">
        <v>0.58114583333333336</v>
      </c>
      <c r="J144" s="10"/>
      <c r="K144" s="10"/>
      <c r="L144" s="10"/>
      <c r="N144" s="10"/>
      <c r="O144" s="10"/>
      <c r="P144" s="10"/>
      <c r="Q144" s="10"/>
      <c r="R144" s="10"/>
      <c r="S144" s="10"/>
    </row>
    <row r="145" spans="1:19" ht="15" x14ac:dyDescent="0.25">
      <c r="A145" s="65">
        <v>11</v>
      </c>
      <c r="B145" s="65" t="s">
        <v>88</v>
      </c>
      <c r="C145" s="65">
        <v>2793</v>
      </c>
      <c r="D145" s="65">
        <v>40.14</v>
      </c>
      <c r="E145" s="65">
        <v>-41.686999999999998</v>
      </c>
      <c r="F145" s="65">
        <v>2.855</v>
      </c>
      <c r="G145" s="108">
        <v>0.58114583333333336</v>
      </c>
      <c r="J145" s="10"/>
      <c r="K145" s="10"/>
      <c r="L145" s="10"/>
      <c r="N145" s="10"/>
      <c r="O145" s="10"/>
      <c r="P145" s="10"/>
      <c r="Q145" s="10"/>
      <c r="R145" s="10"/>
      <c r="S145" s="10"/>
    </row>
    <row r="146" spans="1:19" ht="15" x14ac:dyDescent="0.25">
      <c r="A146" s="65">
        <v>11</v>
      </c>
      <c r="B146" s="65" t="s">
        <v>88</v>
      </c>
      <c r="C146" s="65">
        <v>11260</v>
      </c>
      <c r="D146" s="65">
        <v>50.33</v>
      </c>
      <c r="E146" s="65">
        <v>-8.5939999999999994</v>
      </c>
      <c r="F146" s="65">
        <v>25.866</v>
      </c>
      <c r="G146" s="108">
        <v>0.58114583333333336</v>
      </c>
      <c r="J146" s="10"/>
      <c r="K146" s="10"/>
      <c r="L146" s="10"/>
      <c r="N146" s="10"/>
      <c r="O146" s="10"/>
      <c r="P146" s="10"/>
      <c r="Q146" s="10"/>
      <c r="R146" s="10"/>
      <c r="S146" s="10"/>
    </row>
    <row r="147" spans="1:19" ht="15" x14ac:dyDescent="0.25">
      <c r="A147" s="65">
        <v>11</v>
      </c>
      <c r="B147" s="65" t="s">
        <v>88</v>
      </c>
      <c r="C147" s="65">
        <v>10647</v>
      </c>
      <c r="D147" s="65">
        <v>47.442</v>
      </c>
      <c r="E147" s="65">
        <v>-8.6300000000000008</v>
      </c>
      <c r="F147" s="65">
        <v>25.859000000000002</v>
      </c>
      <c r="G147" s="108">
        <v>0.58114583333333336</v>
      </c>
      <c r="J147" s="10"/>
      <c r="K147" s="10"/>
      <c r="L147" s="10"/>
      <c r="N147" s="10"/>
      <c r="O147" s="10"/>
      <c r="P147" s="10"/>
      <c r="Q147" s="10"/>
      <c r="R147" s="10"/>
      <c r="S147" s="10"/>
    </row>
    <row r="148" spans="1:19" ht="15" x14ac:dyDescent="0.25">
      <c r="A148" s="65">
        <v>11</v>
      </c>
      <c r="B148" s="65" t="s">
        <v>88</v>
      </c>
      <c r="C148" s="65">
        <v>10073</v>
      </c>
      <c r="D148" s="65">
        <v>44.77</v>
      </c>
      <c r="E148" s="65">
        <v>-8.6240000000000006</v>
      </c>
      <c r="F148" s="65">
        <v>25.861000000000001</v>
      </c>
      <c r="G148" s="108">
        <v>0.58114583333333336</v>
      </c>
      <c r="J148" s="10"/>
      <c r="K148" s="10"/>
      <c r="L148" s="10"/>
      <c r="N148" s="10"/>
      <c r="O148" s="10"/>
      <c r="P148" s="10"/>
      <c r="Q148" s="10"/>
      <c r="R148" s="10"/>
      <c r="S148" s="10"/>
    </row>
    <row r="149" spans="1:19" ht="15" x14ac:dyDescent="0.25">
      <c r="A149" s="65">
        <v>11</v>
      </c>
      <c r="B149" s="65" t="s">
        <v>88</v>
      </c>
      <c r="C149" s="65">
        <v>9526</v>
      </c>
      <c r="D149" s="65">
        <v>42.222999999999999</v>
      </c>
      <c r="E149" s="65">
        <v>-8.6059999999999999</v>
      </c>
      <c r="F149" s="65">
        <v>25.878</v>
      </c>
      <c r="G149" s="108">
        <v>0.58114583333333336</v>
      </c>
      <c r="J149" s="10"/>
      <c r="K149" s="10"/>
      <c r="L149" s="10"/>
      <c r="N149" s="10"/>
      <c r="O149" s="10"/>
      <c r="P149" s="10"/>
      <c r="Q149" s="10"/>
      <c r="R149" s="10"/>
      <c r="S149" s="10"/>
    </row>
    <row r="150" spans="1:19" ht="15" x14ac:dyDescent="0.25">
      <c r="A150" s="65">
        <v>11</v>
      </c>
      <c r="B150" s="65" t="s">
        <v>88</v>
      </c>
      <c r="C150" s="65">
        <v>9013</v>
      </c>
      <c r="D150" s="65">
        <v>39.807000000000002</v>
      </c>
      <c r="E150" s="65">
        <v>-8.6150000000000002</v>
      </c>
      <c r="F150" s="65">
        <v>25.870999999999999</v>
      </c>
      <c r="G150" s="108">
        <v>0.58114583333333336</v>
      </c>
      <c r="J150" s="10"/>
      <c r="K150" s="10"/>
      <c r="L150" s="10"/>
      <c r="N150" s="10"/>
      <c r="O150" s="10"/>
      <c r="P150" s="10"/>
      <c r="Q150" s="10"/>
      <c r="R150" s="10"/>
      <c r="S150" s="10"/>
    </row>
    <row r="151" spans="1:19" ht="15" x14ac:dyDescent="0.25">
      <c r="A151" s="65">
        <v>11</v>
      </c>
      <c r="B151" s="65" t="s">
        <v>88</v>
      </c>
      <c r="C151" s="65">
        <v>8525</v>
      </c>
      <c r="D151" s="65">
        <v>37.548000000000002</v>
      </c>
      <c r="E151" s="65">
        <v>-8.6430000000000007</v>
      </c>
      <c r="F151" s="65">
        <v>25.843</v>
      </c>
      <c r="G151" s="108">
        <v>0.58114583333333336</v>
      </c>
      <c r="J151" s="10"/>
      <c r="K151" s="10"/>
      <c r="L151" s="10"/>
      <c r="N151" s="10"/>
      <c r="O151" s="10"/>
      <c r="P151" s="10"/>
      <c r="Q151" s="10"/>
      <c r="R151" s="10"/>
      <c r="S151" s="10"/>
    </row>
    <row r="152" spans="1:19" ht="15" x14ac:dyDescent="0.25">
      <c r="A152" s="65">
        <v>11</v>
      </c>
      <c r="B152" s="65" t="s">
        <v>88</v>
      </c>
      <c r="C152" s="65">
        <v>8058</v>
      </c>
      <c r="D152" s="65">
        <v>35.436999999999998</v>
      </c>
      <c r="E152" s="65">
        <v>-8.5990000000000002</v>
      </c>
      <c r="F152" s="65">
        <v>25.866</v>
      </c>
      <c r="G152" s="108">
        <v>0.58114583333333336</v>
      </c>
      <c r="J152" s="10"/>
      <c r="K152" s="10"/>
      <c r="L152" s="10"/>
      <c r="N152" s="10"/>
      <c r="O152" s="10"/>
      <c r="P152" s="10"/>
      <c r="Q152" s="10"/>
      <c r="R152" s="10"/>
      <c r="S152" s="10"/>
    </row>
    <row r="153" spans="1:19" ht="15" x14ac:dyDescent="0.25">
      <c r="A153" s="65">
        <v>11</v>
      </c>
      <c r="B153" s="65" t="s">
        <v>88</v>
      </c>
      <c r="C153" s="65">
        <v>7605</v>
      </c>
      <c r="D153" s="65">
        <v>33.366999999999997</v>
      </c>
      <c r="E153" s="65">
        <v>-8.6539999999999999</v>
      </c>
      <c r="F153" s="65">
        <v>25.837</v>
      </c>
      <c r="G153" s="108">
        <v>0.58114583333333336</v>
      </c>
      <c r="J153" s="10"/>
      <c r="K153" s="10"/>
      <c r="L153" s="10"/>
      <c r="N153" s="10"/>
      <c r="O153" s="10"/>
      <c r="P153" s="10"/>
      <c r="Q153" s="10"/>
      <c r="R153" s="10"/>
      <c r="S153" s="10"/>
    </row>
    <row r="154" spans="1:19" ht="15" x14ac:dyDescent="0.25">
      <c r="A154" s="65">
        <v>11</v>
      </c>
      <c r="B154" s="65" t="s">
        <v>88</v>
      </c>
      <c r="C154" s="65">
        <v>7195</v>
      </c>
      <c r="D154" s="65">
        <v>31.47</v>
      </c>
      <c r="E154" s="65">
        <v>-8.6509999999999998</v>
      </c>
      <c r="F154" s="65">
        <v>25.908999999999999</v>
      </c>
      <c r="G154" s="108">
        <v>0.58114583333333336</v>
      </c>
      <c r="J154" s="10"/>
      <c r="K154" s="10"/>
      <c r="L154" s="10"/>
      <c r="N154" s="10"/>
      <c r="O154" s="10"/>
      <c r="P154" s="10"/>
      <c r="Q154" s="10"/>
      <c r="R154" s="10"/>
      <c r="S154" s="10"/>
    </row>
    <row r="155" spans="1:19" ht="15" x14ac:dyDescent="0.25">
      <c r="A155" s="65">
        <v>12</v>
      </c>
      <c r="B155" s="65" t="s">
        <v>89</v>
      </c>
      <c r="C155" s="65">
        <v>2813</v>
      </c>
      <c r="D155" s="65">
        <v>39.878</v>
      </c>
      <c r="E155" s="65">
        <v>-41.680999999999997</v>
      </c>
      <c r="F155" s="65">
        <v>2.9449999999999998</v>
      </c>
      <c r="G155" s="108">
        <v>0.59115740740740741</v>
      </c>
      <c r="J155" s="10"/>
      <c r="K155" s="10"/>
      <c r="L155" s="10"/>
      <c r="N155" s="10"/>
      <c r="O155" s="10"/>
      <c r="P155" s="10"/>
      <c r="Q155" s="10"/>
      <c r="R155" s="10"/>
      <c r="S155" s="10"/>
    </row>
    <row r="156" spans="1:19" ht="15" x14ac:dyDescent="0.25">
      <c r="A156" s="65">
        <v>12</v>
      </c>
      <c r="B156" s="65" t="s">
        <v>89</v>
      </c>
      <c r="C156" s="65">
        <v>2810</v>
      </c>
      <c r="D156" s="65">
        <v>40.412999999999997</v>
      </c>
      <c r="E156" s="65">
        <v>-41.7</v>
      </c>
      <c r="F156" s="65">
        <v>2.9</v>
      </c>
      <c r="G156" s="108">
        <v>0.59115740740740741</v>
      </c>
      <c r="J156" s="10"/>
      <c r="K156" s="10"/>
      <c r="L156" s="10"/>
      <c r="N156" s="10"/>
      <c r="O156" s="10"/>
      <c r="P156" s="10"/>
      <c r="Q156" s="10"/>
      <c r="R156" s="10"/>
      <c r="S156" s="10"/>
    </row>
    <row r="157" spans="1:19" ht="15" x14ac:dyDescent="0.25">
      <c r="A157" s="65">
        <v>12</v>
      </c>
      <c r="B157" s="65" t="s">
        <v>89</v>
      </c>
      <c r="C157" s="65">
        <v>2809</v>
      </c>
      <c r="D157" s="65">
        <v>40.411999999999999</v>
      </c>
      <c r="E157" s="65">
        <v>-41.674999999999997</v>
      </c>
      <c r="F157" s="65">
        <v>2.8879999999999999</v>
      </c>
      <c r="G157" s="108">
        <v>0.59115740740740741</v>
      </c>
      <c r="J157" s="10"/>
      <c r="K157" s="10"/>
      <c r="L157" s="10"/>
      <c r="N157" s="10"/>
      <c r="O157" s="10"/>
      <c r="P157" s="10"/>
      <c r="Q157" s="10"/>
      <c r="R157" s="10"/>
      <c r="S157" s="10"/>
    </row>
    <row r="158" spans="1:19" s="66" customFormat="1" ht="15" x14ac:dyDescent="0.25">
      <c r="A158" s="65">
        <v>12</v>
      </c>
      <c r="B158" s="65" t="s">
        <v>89</v>
      </c>
      <c r="C158" s="65">
        <v>2808</v>
      </c>
      <c r="D158" s="65">
        <v>40.396999999999998</v>
      </c>
      <c r="E158" s="65">
        <v>-41.689</v>
      </c>
      <c r="F158" s="65">
        <v>2.9039999999999999</v>
      </c>
      <c r="G158" s="108">
        <v>0.59115740740740741</v>
      </c>
      <c r="J158" s="67"/>
      <c r="K158" s="67"/>
      <c r="L158" s="67"/>
      <c r="N158" s="67"/>
      <c r="O158" s="67"/>
      <c r="P158" s="67"/>
      <c r="Q158" s="67"/>
      <c r="R158" s="67"/>
      <c r="S158" s="67"/>
    </row>
    <row r="159" spans="1:19" ht="15" x14ac:dyDescent="0.25">
      <c r="A159" s="65">
        <v>12</v>
      </c>
      <c r="B159" s="65" t="s">
        <v>89</v>
      </c>
      <c r="C159" s="65">
        <v>2810</v>
      </c>
      <c r="D159" s="65">
        <v>40.418999999999997</v>
      </c>
      <c r="E159" s="65">
        <v>-41.694000000000003</v>
      </c>
      <c r="F159" s="65">
        <v>2.9089999999999998</v>
      </c>
      <c r="G159" s="108">
        <v>0.59115740740740741</v>
      </c>
      <c r="J159" s="10"/>
      <c r="K159" s="10"/>
      <c r="L159" s="10"/>
      <c r="N159" s="10"/>
      <c r="O159" s="10"/>
      <c r="P159" s="10"/>
      <c r="Q159" s="10"/>
      <c r="R159" s="10"/>
      <c r="S159" s="10"/>
    </row>
    <row r="160" spans="1:19" ht="15" x14ac:dyDescent="0.25">
      <c r="A160" s="65">
        <v>12</v>
      </c>
      <c r="B160" s="65" t="s">
        <v>89</v>
      </c>
      <c r="C160" s="65">
        <v>10560</v>
      </c>
      <c r="D160" s="65">
        <v>46.978000000000002</v>
      </c>
      <c r="E160" s="65">
        <v>-9.0500000000000007</v>
      </c>
      <c r="F160" s="65">
        <v>26.169</v>
      </c>
      <c r="G160" s="108">
        <v>0.59115740740740741</v>
      </c>
      <c r="J160" s="10"/>
      <c r="K160" s="10"/>
      <c r="L160" s="10"/>
      <c r="N160" s="10"/>
      <c r="O160" s="10"/>
      <c r="P160" s="10"/>
      <c r="Q160" s="10"/>
      <c r="R160" s="10"/>
      <c r="S160" s="10"/>
    </row>
    <row r="161" spans="1:19" ht="15" x14ac:dyDescent="0.25">
      <c r="A161" s="65">
        <v>12</v>
      </c>
      <c r="B161" s="65" t="s">
        <v>89</v>
      </c>
      <c r="C161" s="65">
        <v>9993</v>
      </c>
      <c r="D161" s="65">
        <v>44.341000000000001</v>
      </c>
      <c r="E161" s="65">
        <v>-9.0730000000000004</v>
      </c>
      <c r="F161" s="65">
        <v>26.123999999999999</v>
      </c>
      <c r="G161" s="108">
        <v>0.59115740740740741</v>
      </c>
      <c r="J161" s="10"/>
      <c r="K161" s="10"/>
      <c r="L161" s="10"/>
      <c r="N161" s="10"/>
      <c r="O161" s="10"/>
      <c r="P161" s="10"/>
      <c r="Q161" s="10"/>
      <c r="R161" s="10"/>
      <c r="S161" s="10"/>
    </row>
    <row r="162" spans="1:19" ht="15" x14ac:dyDescent="0.25">
      <c r="A162" s="65">
        <v>12</v>
      </c>
      <c r="B162" s="65" t="s">
        <v>89</v>
      </c>
      <c r="C162" s="65">
        <v>9448</v>
      </c>
      <c r="D162" s="65">
        <v>41.805999999999997</v>
      </c>
      <c r="E162" s="65">
        <v>-9.0950000000000006</v>
      </c>
      <c r="F162" s="65">
        <v>26.167999999999999</v>
      </c>
      <c r="G162" s="108">
        <v>0.59115740740740741</v>
      </c>
      <c r="J162" s="10"/>
      <c r="K162" s="10"/>
      <c r="L162" s="10"/>
      <c r="N162" s="10"/>
      <c r="O162" s="10"/>
      <c r="P162" s="10"/>
      <c r="Q162" s="10"/>
      <c r="R162" s="10"/>
      <c r="S162" s="10"/>
    </row>
    <row r="163" spans="1:19" ht="15" x14ac:dyDescent="0.25">
      <c r="A163" s="65">
        <v>12</v>
      </c>
      <c r="B163" s="65" t="s">
        <v>89</v>
      </c>
      <c r="C163" s="65">
        <v>8929</v>
      </c>
      <c r="D163" s="65">
        <v>39.374000000000002</v>
      </c>
      <c r="E163" s="65">
        <v>-9.0920000000000005</v>
      </c>
      <c r="F163" s="65">
        <v>26.163</v>
      </c>
      <c r="G163" s="108">
        <v>0.59115740740740741</v>
      </c>
      <c r="J163" s="10"/>
      <c r="K163" s="10"/>
      <c r="L163" s="10"/>
      <c r="N163" s="10"/>
      <c r="O163" s="10"/>
      <c r="P163" s="10"/>
      <c r="Q163" s="10"/>
      <c r="R163" s="10"/>
      <c r="S163" s="10"/>
    </row>
    <row r="164" spans="1:19" ht="15" x14ac:dyDescent="0.25">
      <c r="A164" s="65">
        <v>12</v>
      </c>
      <c r="B164" s="65" t="s">
        <v>89</v>
      </c>
      <c r="C164" s="65">
        <v>8424</v>
      </c>
      <c r="D164" s="65">
        <v>37.119999999999997</v>
      </c>
      <c r="E164" s="65">
        <v>-9.0980000000000008</v>
      </c>
      <c r="F164" s="65">
        <v>26.181999999999999</v>
      </c>
      <c r="G164" s="108">
        <v>0.59115740740740741</v>
      </c>
      <c r="J164" s="10"/>
      <c r="K164" s="10"/>
      <c r="L164" s="10"/>
      <c r="N164" s="10"/>
      <c r="O164" s="10"/>
      <c r="P164" s="10"/>
      <c r="Q164" s="10"/>
      <c r="R164" s="10"/>
      <c r="S164" s="10"/>
    </row>
    <row r="165" spans="1:19" ht="15" x14ac:dyDescent="0.25">
      <c r="A165" s="65">
        <v>12</v>
      </c>
      <c r="B165" s="65" t="s">
        <v>89</v>
      </c>
      <c r="C165" s="65">
        <v>7972</v>
      </c>
      <c r="D165" s="65">
        <v>35.006999999999998</v>
      </c>
      <c r="E165" s="65">
        <v>-9.0879999999999992</v>
      </c>
      <c r="F165" s="65">
        <v>26.172000000000001</v>
      </c>
      <c r="G165" s="108">
        <v>0.59115740740740741</v>
      </c>
      <c r="J165" s="10"/>
      <c r="K165" s="10"/>
      <c r="L165" s="10"/>
      <c r="N165" s="10"/>
      <c r="O165" s="10"/>
      <c r="P165" s="10"/>
      <c r="Q165" s="10"/>
      <c r="R165" s="10"/>
      <c r="S165" s="10"/>
    </row>
    <row r="166" spans="1:19" ht="15" x14ac:dyDescent="0.25">
      <c r="A166" s="65">
        <v>12</v>
      </c>
      <c r="B166" s="65" t="s">
        <v>89</v>
      </c>
      <c r="C166" s="65">
        <v>7529</v>
      </c>
      <c r="D166" s="65">
        <v>33.002000000000002</v>
      </c>
      <c r="E166" s="65">
        <v>-9.1050000000000004</v>
      </c>
      <c r="F166" s="65">
        <v>26.206</v>
      </c>
      <c r="G166" s="108">
        <v>0.59115740740740741</v>
      </c>
      <c r="J166" s="10"/>
      <c r="K166" s="10"/>
      <c r="L166" s="10"/>
      <c r="N166" s="10"/>
      <c r="O166" s="10"/>
      <c r="P166" s="10"/>
      <c r="Q166" s="10"/>
      <c r="R166" s="10"/>
      <c r="S166" s="10"/>
    </row>
    <row r="167" spans="1:19" ht="15" x14ac:dyDescent="0.25">
      <c r="A167" s="65">
        <v>12</v>
      </c>
      <c r="B167" s="65" t="s">
        <v>89</v>
      </c>
      <c r="C167" s="65">
        <v>7081</v>
      </c>
      <c r="D167" s="65">
        <v>31.036999999999999</v>
      </c>
      <c r="E167" s="65">
        <v>-9.077</v>
      </c>
      <c r="F167" s="65">
        <v>26.094000000000001</v>
      </c>
      <c r="G167" s="108">
        <v>0.59115740740740741</v>
      </c>
      <c r="J167" s="10"/>
      <c r="K167" s="10"/>
      <c r="L167" s="10"/>
      <c r="N167" s="10"/>
      <c r="O167" s="10"/>
      <c r="P167" s="10"/>
      <c r="Q167" s="10"/>
      <c r="R167" s="10"/>
      <c r="S167" s="10"/>
    </row>
    <row r="168" spans="1:19" ht="15" x14ac:dyDescent="0.25">
      <c r="A168" s="65">
        <v>12</v>
      </c>
      <c r="B168" s="65" t="s">
        <v>89</v>
      </c>
      <c r="C168" s="65">
        <v>6704</v>
      </c>
      <c r="D168" s="65">
        <v>29.295999999999999</v>
      </c>
      <c r="E168" s="65">
        <v>-9.0860000000000003</v>
      </c>
      <c r="F168" s="65">
        <v>26.07</v>
      </c>
      <c r="G168" s="108">
        <v>0.59115740740740741</v>
      </c>
      <c r="J168" s="10"/>
      <c r="K168" s="10"/>
      <c r="L168" s="10"/>
      <c r="N168" s="10"/>
      <c r="O168" s="10"/>
      <c r="P168" s="10"/>
      <c r="Q168" s="10"/>
      <c r="R168" s="10"/>
      <c r="S168" s="10"/>
    </row>
    <row r="169" spans="1:19" ht="15" x14ac:dyDescent="0.25">
      <c r="A169" s="65">
        <v>13</v>
      </c>
      <c r="B169" s="65" t="s">
        <v>90</v>
      </c>
      <c r="C169" s="65">
        <v>2791</v>
      </c>
      <c r="D169" s="65">
        <v>39.584000000000003</v>
      </c>
      <c r="E169" s="65">
        <v>-41.674999999999997</v>
      </c>
      <c r="F169" s="65">
        <v>2.863</v>
      </c>
      <c r="G169" s="108">
        <v>0.60065972222222219</v>
      </c>
      <c r="J169" s="10"/>
      <c r="K169" s="10"/>
      <c r="L169" s="10"/>
      <c r="N169" s="10"/>
      <c r="O169" s="10"/>
      <c r="P169" s="10"/>
      <c r="Q169" s="10"/>
      <c r="R169" s="10"/>
      <c r="S169" s="10"/>
    </row>
    <row r="170" spans="1:19" ht="15" x14ac:dyDescent="0.25">
      <c r="A170" s="65">
        <v>13</v>
      </c>
      <c r="B170" s="65" t="s">
        <v>90</v>
      </c>
      <c r="C170" s="65">
        <v>2788</v>
      </c>
      <c r="D170" s="65">
        <v>40.090000000000003</v>
      </c>
      <c r="E170" s="65">
        <v>-41.7</v>
      </c>
      <c r="F170" s="65">
        <v>2.9</v>
      </c>
      <c r="G170" s="108">
        <v>0.60065972222222219</v>
      </c>
      <c r="J170" s="10"/>
      <c r="K170" s="10"/>
      <c r="L170" s="10"/>
      <c r="N170" s="10"/>
      <c r="O170" s="10"/>
      <c r="P170" s="10"/>
      <c r="Q170" s="10"/>
      <c r="R170" s="10"/>
      <c r="S170" s="10"/>
    </row>
    <row r="171" spans="1:19" ht="15" x14ac:dyDescent="0.25">
      <c r="A171" s="65">
        <v>13</v>
      </c>
      <c r="B171" s="65" t="s">
        <v>90</v>
      </c>
      <c r="C171" s="65">
        <v>2790</v>
      </c>
      <c r="D171" s="65">
        <v>40.097999999999999</v>
      </c>
      <c r="E171" s="65">
        <v>-41.68</v>
      </c>
      <c r="F171" s="65">
        <v>2.8130000000000002</v>
      </c>
      <c r="G171" s="108">
        <v>0.60065972222222219</v>
      </c>
      <c r="J171" s="10"/>
      <c r="K171" s="10"/>
      <c r="L171" s="10"/>
      <c r="N171" s="10"/>
      <c r="O171" s="10"/>
      <c r="P171" s="10"/>
      <c r="Q171" s="10"/>
      <c r="R171" s="10"/>
      <c r="S171" s="10"/>
    </row>
    <row r="172" spans="1:19" ht="15" x14ac:dyDescent="0.25">
      <c r="A172" s="65">
        <v>13</v>
      </c>
      <c r="B172" s="65" t="s">
        <v>90</v>
      </c>
      <c r="C172" s="65">
        <v>2790</v>
      </c>
      <c r="D172" s="65">
        <v>40.113999999999997</v>
      </c>
      <c r="E172" s="65">
        <v>-41.682000000000002</v>
      </c>
      <c r="F172" s="65">
        <v>2.879</v>
      </c>
      <c r="G172" s="108">
        <v>0.60065972222222219</v>
      </c>
      <c r="J172" s="10"/>
      <c r="K172" s="10"/>
      <c r="L172" s="10"/>
      <c r="N172" s="10"/>
      <c r="O172" s="10"/>
      <c r="P172" s="10"/>
      <c r="Q172" s="10"/>
      <c r="R172" s="10"/>
      <c r="S172" s="10"/>
    </row>
    <row r="173" spans="1:19" ht="15" x14ac:dyDescent="0.25">
      <c r="A173" s="65">
        <v>13</v>
      </c>
      <c r="B173" s="65" t="s">
        <v>90</v>
      </c>
      <c r="C173" s="65">
        <v>2789</v>
      </c>
      <c r="D173" s="65">
        <v>40.103000000000002</v>
      </c>
      <c r="E173" s="65">
        <v>-41.694000000000003</v>
      </c>
      <c r="F173" s="65">
        <v>2.8210000000000002</v>
      </c>
      <c r="G173" s="108">
        <v>0.60065972222222219</v>
      </c>
      <c r="J173" s="10"/>
      <c r="K173" s="10"/>
      <c r="L173" s="10"/>
      <c r="N173" s="10"/>
      <c r="O173" s="10"/>
      <c r="P173" s="10"/>
      <c r="Q173" s="10"/>
      <c r="R173" s="10"/>
      <c r="S173" s="10"/>
    </row>
    <row r="174" spans="1:19" ht="15" x14ac:dyDescent="0.25">
      <c r="A174" s="65">
        <v>13</v>
      </c>
      <c r="B174" s="65" t="s">
        <v>90</v>
      </c>
      <c r="C174" s="65">
        <v>6415</v>
      </c>
      <c r="D174" s="65">
        <v>27.93</v>
      </c>
      <c r="E174" s="65">
        <v>-8.3420000000000005</v>
      </c>
      <c r="F174" s="65">
        <v>27.071999999999999</v>
      </c>
      <c r="G174" s="108">
        <v>0.60065972222222219</v>
      </c>
      <c r="J174" s="10"/>
      <c r="K174" s="10"/>
      <c r="L174" s="10"/>
      <c r="N174" s="10"/>
      <c r="O174" s="10"/>
      <c r="P174" s="10"/>
      <c r="Q174" s="10"/>
      <c r="R174" s="10"/>
      <c r="S174" s="10"/>
    </row>
    <row r="175" spans="1:19" ht="15" x14ac:dyDescent="0.25">
      <c r="A175" s="65">
        <v>13</v>
      </c>
      <c r="B175" s="65" t="s">
        <v>90</v>
      </c>
      <c r="C175" s="65">
        <v>6060</v>
      </c>
      <c r="D175" s="65">
        <v>26.363</v>
      </c>
      <c r="E175" s="65">
        <v>-8.3420000000000005</v>
      </c>
      <c r="F175" s="65">
        <v>26.998999999999999</v>
      </c>
      <c r="G175" s="108">
        <v>0.60065972222222219</v>
      </c>
      <c r="J175" s="10"/>
      <c r="K175" s="10"/>
      <c r="L175" s="10"/>
      <c r="N175" s="10"/>
      <c r="O175" s="10"/>
      <c r="P175" s="10"/>
      <c r="Q175" s="10"/>
      <c r="R175" s="10"/>
      <c r="S175" s="10"/>
    </row>
    <row r="176" spans="1:19" ht="15" x14ac:dyDescent="0.25">
      <c r="A176" s="65">
        <v>13</v>
      </c>
      <c r="B176" s="65" t="s">
        <v>90</v>
      </c>
      <c r="C176" s="65">
        <v>5724</v>
      </c>
      <c r="D176" s="65">
        <v>24.893999999999998</v>
      </c>
      <c r="E176" s="65">
        <v>-8.2899999999999991</v>
      </c>
      <c r="F176" s="65">
        <v>27.024000000000001</v>
      </c>
      <c r="G176" s="108">
        <v>0.60065972222222219</v>
      </c>
      <c r="J176" s="10"/>
      <c r="K176" s="10"/>
      <c r="L176" s="10"/>
      <c r="N176" s="10"/>
      <c r="O176" s="10"/>
      <c r="P176" s="10"/>
      <c r="Q176" s="10"/>
      <c r="R176" s="10"/>
      <c r="S176" s="10"/>
    </row>
    <row r="177" spans="1:19" s="66" customFormat="1" ht="15" x14ac:dyDescent="0.25">
      <c r="A177" s="65">
        <v>13</v>
      </c>
      <c r="B177" s="65" t="s">
        <v>90</v>
      </c>
      <c r="C177" s="65">
        <v>5417</v>
      </c>
      <c r="D177" s="65">
        <v>23.504000000000001</v>
      </c>
      <c r="E177" s="65">
        <v>-8.2620000000000005</v>
      </c>
      <c r="F177" s="65">
        <v>27.024000000000001</v>
      </c>
      <c r="G177" s="108">
        <v>0.60065972222222219</v>
      </c>
      <c r="J177" s="67"/>
      <c r="K177" s="67"/>
      <c r="L177" s="67"/>
      <c r="N177" s="67"/>
      <c r="O177" s="67"/>
      <c r="P177" s="67"/>
      <c r="Q177" s="67"/>
      <c r="R177" s="67"/>
      <c r="S177" s="67"/>
    </row>
    <row r="178" spans="1:19" ht="15" x14ac:dyDescent="0.25">
      <c r="A178" s="65">
        <v>13</v>
      </c>
      <c r="B178" s="65" t="s">
        <v>90</v>
      </c>
      <c r="C178" s="65">
        <v>5125</v>
      </c>
      <c r="D178" s="65">
        <v>22.202000000000002</v>
      </c>
      <c r="E178" s="65">
        <v>-8.2309999999999999</v>
      </c>
      <c r="F178" s="65">
        <v>27.103000000000002</v>
      </c>
      <c r="G178" s="108">
        <v>0.60065972222222219</v>
      </c>
      <c r="J178" s="10"/>
      <c r="K178" s="10"/>
      <c r="L178" s="10"/>
      <c r="N178" s="10"/>
      <c r="O178" s="10"/>
      <c r="P178" s="10"/>
      <c r="Q178" s="10"/>
      <c r="R178" s="10"/>
      <c r="S178" s="10"/>
    </row>
    <row r="179" spans="1:19" ht="15" x14ac:dyDescent="0.25">
      <c r="A179" s="65">
        <v>13</v>
      </c>
      <c r="B179" s="65" t="s">
        <v>90</v>
      </c>
      <c r="C179" s="65">
        <v>4839</v>
      </c>
      <c r="D179" s="65">
        <v>20.963999999999999</v>
      </c>
      <c r="E179" s="65">
        <v>-8.1989999999999998</v>
      </c>
      <c r="F179" s="65">
        <v>27.06</v>
      </c>
      <c r="G179" s="108">
        <v>0.60065972222222219</v>
      </c>
      <c r="J179" s="10"/>
      <c r="K179" s="10"/>
      <c r="L179" s="10"/>
      <c r="N179" s="10"/>
      <c r="O179" s="10"/>
      <c r="P179" s="10"/>
      <c r="Q179" s="10"/>
      <c r="R179" s="10"/>
      <c r="S179" s="10"/>
    </row>
    <row r="180" spans="1:19" ht="15" x14ac:dyDescent="0.25">
      <c r="A180" s="65">
        <v>13</v>
      </c>
      <c r="B180" s="65" t="s">
        <v>90</v>
      </c>
      <c r="C180" s="65">
        <v>4579</v>
      </c>
      <c r="D180" s="65">
        <v>19.792999999999999</v>
      </c>
      <c r="E180" s="65">
        <v>-8.2880000000000003</v>
      </c>
      <c r="F180" s="65">
        <v>27.056999999999999</v>
      </c>
      <c r="G180" s="108">
        <v>0.60065972222222219</v>
      </c>
      <c r="J180" s="10"/>
      <c r="K180" s="10"/>
      <c r="L180" s="10"/>
      <c r="N180" s="10"/>
      <c r="O180" s="10"/>
      <c r="P180" s="10"/>
      <c r="Q180" s="10"/>
      <c r="R180" s="10"/>
      <c r="S180" s="10"/>
    </row>
    <row r="181" spans="1:19" ht="15" x14ac:dyDescent="0.25">
      <c r="A181" s="65">
        <v>13</v>
      </c>
      <c r="B181" s="65" t="s">
        <v>90</v>
      </c>
      <c r="C181" s="65">
        <v>4311</v>
      </c>
      <c r="D181" s="65">
        <v>18.643000000000001</v>
      </c>
      <c r="E181" s="65">
        <v>-8.3290000000000006</v>
      </c>
      <c r="F181" s="65">
        <v>26.908999999999999</v>
      </c>
      <c r="G181" s="108">
        <v>0.60065972222222219</v>
      </c>
      <c r="J181" s="10"/>
      <c r="K181" s="10"/>
      <c r="L181" s="10"/>
      <c r="N181" s="10"/>
      <c r="O181" s="10"/>
      <c r="P181" s="10"/>
      <c r="Q181" s="10"/>
      <c r="R181" s="10"/>
      <c r="S181" s="10"/>
    </row>
    <row r="182" spans="1:19" ht="15" x14ac:dyDescent="0.25">
      <c r="A182" s="65">
        <v>13</v>
      </c>
      <c r="B182" s="65" t="s">
        <v>90</v>
      </c>
      <c r="C182" s="65">
        <v>4076</v>
      </c>
      <c r="D182" s="65">
        <v>17.602</v>
      </c>
      <c r="E182" s="65">
        <v>-8.3130000000000006</v>
      </c>
      <c r="F182" s="65">
        <v>26.882000000000001</v>
      </c>
      <c r="G182" s="108">
        <v>0.60065972222222219</v>
      </c>
      <c r="J182" s="10"/>
      <c r="K182" s="10"/>
      <c r="L182" s="10"/>
      <c r="N182" s="10"/>
      <c r="O182" s="10"/>
      <c r="P182" s="10"/>
      <c r="Q182" s="10"/>
      <c r="R182" s="10"/>
      <c r="S182" s="10"/>
    </row>
    <row r="183" spans="1:19" ht="15" x14ac:dyDescent="0.25">
      <c r="A183" s="65">
        <v>14</v>
      </c>
      <c r="B183" s="65" t="s">
        <v>91</v>
      </c>
      <c r="C183" s="65">
        <v>2793</v>
      </c>
      <c r="D183" s="65">
        <v>39.512</v>
      </c>
      <c r="E183" s="65">
        <v>-41.694000000000003</v>
      </c>
      <c r="F183" s="65">
        <v>2.9470000000000001</v>
      </c>
      <c r="G183" s="108">
        <v>0.62017361111111113</v>
      </c>
      <c r="J183" s="10"/>
      <c r="K183" s="10"/>
      <c r="L183" s="10"/>
      <c r="N183" s="10"/>
      <c r="O183" s="10"/>
      <c r="P183" s="10"/>
      <c r="Q183" s="10"/>
      <c r="R183" s="10"/>
      <c r="S183" s="10"/>
    </row>
    <row r="184" spans="1:19" ht="15" x14ac:dyDescent="0.25">
      <c r="A184" s="65">
        <v>14</v>
      </c>
      <c r="B184" s="65" t="s">
        <v>91</v>
      </c>
      <c r="C184" s="65">
        <v>2789</v>
      </c>
      <c r="D184" s="65">
        <v>40.08</v>
      </c>
      <c r="E184" s="65">
        <v>-41.7</v>
      </c>
      <c r="F184" s="65">
        <v>2.9</v>
      </c>
      <c r="G184" s="108">
        <v>0.62017361111111113</v>
      </c>
      <c r="J184" s="10"/>
      <c r="K184" s="10"/>
      <c r="L184" s="10"/>
      <c r="N184" s="10"/>
      <c r="O184" s="10"/>
      <c r="P184" s="10"/>
      <c r="Q184" s="10"/>
      <c r="R184" s="10"/>
      <c r="S184" s="10"/>
    </row>
    <row r="185" spans="1:19" ht="15" x14ac:dyDescent="0.25">
      <c r="A185" s="65">
        <v>14</v>
      </c>
      <c r="B185" s="65" t="s">
        <v>91</v>
      </c>
      <c r="C185" s="65">
        <v>2787</v>
      </c>
      <c r="D185" s="65">
        <v>40.076000000000001</v>
      </c>
      <c r="E185" s="65">
        <v>-41.743000000000002</v>
      </c>
      <c r="F185" s="65">
        <v>2.8180000000000001</v>
      </c>
      <c r="G185" s="108">
        <v>0.62017361111111113</v>
      </c>
      <c r="J185" s="10"/>
      <c r="K185" s="10"/>
      <c r="L185" s="10"/>
      <c r="N185" s="10"/>
      <c r="O185" s="10"/>
      <c r="P185" s="10"/>
      <c r="Q185" s="10"/>
      <c r="R185" s="10"/>
      <c r="S185" s="10"/>
    </row>
    <row r="186" spans="1:19" ht="15" x14ac:dyDescent="0.25">
      <c r="A186" s="65">
        <v>14</v>
      </c>
      <c r="B186" s="65" t="s">
        <v>91</v>
      </c>
      <c r="C186" s="65">
        <v>2791</v>
      </c>
      <c r="D186" s="65">
        <v>40.090000000000003</v>
      </c>
      <c r="E186" s="65">
        <v>-41.701000000000001</v>
      </c>
      <c r="F186" s="65">
        <v>2.8180000000000001</v>
      </c>
      <c r="G186" s="108">
        <v>0.62017361111111113</v>
      </c>
      <c r="J186" s="10"/>
      <c r="K186" s="10"/>
      <c r="L186" s="10"/>
      <c r="N186" s="10"/>
      <c r="O186" s="10"/>
      <c r="P186" s="10"/>
      <c r="Q186" s="10"/>
      <c r="R186" s="10"/>
      <c r="S186" s="10"/>
    </row>
    <row r="187" spans="1:19" ht="15" x14ac:dyDescent="0.25">
      <c r="A187" s="65">
        <v>14</v>
      </c>
      <c r="B187" s="65" t="s">
        <v>91</v>
      </c>
      <c r="C187" s="65">
        <v>2790</v>
      </c>
      <c r="D187" s="65">
        <v>40.116</v>
      </c>
      <c r="E187" s="65">
        <v>-41.72</v>
      </c>
      <c r="F187" s="65">
        <v>2.8330000000000002</v>
      </c>
      <c r="G187" s="108">
        <v>0.62017361111111113</v>
      </c>
      <c r="J187" s="10"/>
      <c r="K187" s="10"/>
      <c r="L187" s="10"/>
      <c r="N187" s="10"/>
      <c r="O187" s="10"/>
      <c r="P187" s="10"/>
      <c r="Q187" s="10"/>
      <c r="R187" s="10"/>
      <c r="S187" s="10"/>
    </row>
    <row r="188" spans="1:19" ht="15" x14ac:dyDescent="0.25">
      <c r="A188" s="65">
        <v>14</v>
      </c>
      <c r="B188" s="65" t="s">
        <v>91</v>
      </c>
      <c r="C188" s="65">
        <v>13258</v>
      </c>
      <c r="D188" s="65">
        <v>59.960999999999999</v>
      </c>
      <c r="E188" s="65">
        <v>-8.1389999999999993</v>
      </c>
      <c r="F188" s="65">
        <v>26.207999999999998</v>
      </c>
      <c r="G188" s="108">
        <v>0.62017361111111113</v>
      </c>
      <c r="J188" s="10"/>
      <c r="K188" s="10"/>
      <c r="L188" s="10"/>
      <c r="N188" s="10"/>
      <c r="O188" s="10"/>
      <c r="P188" s="10"/>
      <c r="Q188" s="10"/>
      <c r="R188" s="10"/>
      <c r="S188" s="10"/>
    </row>
    <row r="189" spans="1:19" ht="15" x14ac:dyDescent="0.25">
      <c r="A189" s="65">
        <v>14</v>
      </c>
      <c r="B189" s="65" t="s">
        <v>91</v>
      </c>
      <c r="C189" s="65">
        <v>12570</v>
      </c>
      <c r="D189" s="65">
        <v>56.551000000000002</v>
      </c>
      <c r="E189" s="65">
        <v>-8.173</v>
      </c>
      <c r="F189" s="65">
        <v>26.193999999999999</v>
      </c>
      <c r="G189" s="108">
        <v>0.62017361111111113</v>
      </c>
      <c r="J189" s="10"/>
      <c r="K189" s="10"/>
      <c r="L189" s="10"/>
      <c r="N189" s="10"/>
      <c r="O189" s="10"/>
      <c r="P189" s="10"/>
      <c r="Q189" s="10"/>
      <c r="R189" s="10"/>
      <c r="S189" s="10"/>
    </row>
    <row r="190" spans="1:19" ht="15" x14ac:dyDescent="0.25">
      <c r="A190" s="65">
        <v>14</v>
      </c>
      <c r="B190" s="65" t="s">
        <v>91</v>
      </c>
      <c r="C190" s="65">
        <v>11912</v>
      </c>
      <c r="D190" s="65">
        <v>53.411999999999999</v>
      </c>
      <c r="E190" s="65">
        <v>-8.1820000000000004</v>
      </c>
      <c r="F190" s="65">
        <v>26.218</v>
      </c>
      <c r="G190" s="108">
        <v>0.62017361111111113</v>
      </c>
      <c r="J190" s="10"/>
      <c r="K190" s="10"/>
      <c r="L190" s="10"/>
      <c r="N190" s="10"/>
      <c r="O190" s="10"/>
      <c r="P190" s="10"/>
      <c r="Q190" s="10"/>
      <c r="R190" s="10"/>
      <c r="S190" s="10"/>
    </row>
    <row r="191" spans="1:19" ht="15" x14ac:dyDescent="0.25">
      <c r="A191" s="65">
        <v>14</v>
      </c>
      <c r="B191" s="65" t="s">
        <v>91</v>
      </c>
      <c r="C191" s="65">
        <v>11291</v>
      </c>
      <c r="D191" s="65">
        <v>50.414000000000001</v>
      </c>
      <c r="E191" s="65">
        <v>-8.14</v>
      </c>
      <c r="F191" s="65">
        <v>26.2</v>
      </c>
      <c r="G191" s="108">
        <v>0.62017361111111113</v>
      </c>
      <c r="J191" s="10"/>
      <c r="K191" s="10"/>
      <c r="L191" s="10"/>
      <c r="N191" s="10"/>
      <c r="O191" s="10"/>
      <c r="P191" s="10"/>
      <c r="Q191" s="10"/>
      <c r="R191" s="10"/>
      <c r="S191" s="10"/>
    </row>
    <row r="192" spans="1:19" ht="15" x14ac:dyDescent="0.25">
      <c r="A192" s="65">
        <v>14</v>
      </c>
      <c r="B192" s="65" t="s">
        <v>91</v>
      </c>
      <c r="C192" s="65">
        <v>10696</v>
      </c>
      <c r="D192" s="65">
        <v>47.598999999999997</v>
      </c>
      <c r="E192" s="65">
        <v>-8.1910000000000007</v>
      </c>
      <c r="F192" s="65">
        <v>26.187999999999999</v>
      </c>
      <c r="G192" s="108">
        <v>0.62017361111111113</v>
      </c>
      <c r="J192" s="10"/>
      <c r="K192" s="10"/>
      <c r="L192" s="10"/>
      <c r="N192" s="10"/>
      <c r="O192" s="10"/>
      <c r="P192" s="10"/>
      <c r="Q192" s="10"/>
      <c r="R192" s="10"/>
      <c r="S192" s="10"/>
    </row>
    <row r="193" spans="1:19" ht="15" x14ac:dyDescent="0.25">
      <c r="A193" s="65">
        <v>14</v>
      </c>
      <c r="B193" s="65" t="s">
        <v>91</v>
      </c>
      <c r="C193" s="65">
        <v>10124</v>
      </c>
      <c r="D193" s="65">
        <v>44.945</v>
      </c>
      <c r="E193" s="65">
        <v>-8.1839999999999993</v>
      </c>
      <c r="F193" s="65">
        <v>26.207000000000001</v>
      </c>
      <c r="G193" s="108">
        <v>0.62017361111111113</v>
      </c>
      <c r="J193" s="10"/>
      <c r="K193" s="10"/>
      <c r="L193" s="10"/>
      <c r="N193" s="10"/>
      <c r="O193" s="10"/>
      <c r="P193" s="10"/>
      <c r="Q193" s="10"/>
      <c r="R193" s="10"/>
      <c r="S193" s="10"/>
    </row>
    <row r="194" spans="1:19" ht="15" x14ac:dyDescent="0.25">
      <c r="A194" s="65">
        <v>14</v>
      </c>
      <c r="B194" s="65" t="s">
        <v>91</v>
      </c>
      <c r="C194" s="65">
        <v>9595</v>
      </c>
      <c r="D194" s="65">
        <v>42.418999999999997</v>
      </c>
      <c r="E194" s="65">
        <v>-8.1630000000000003</v>
      </c>
      <c r="F194" s="65">
        <v>26.227</v>
      </c>
      <c r="G194" s="108">
        <v>0.62017361111111113</v>
      </c>
      <c r="J194" s="10"/>
      <c r="K194" s="10"/>
      <c r="L194" s="10"/>
      <c r="N194" s="10"/>
      <c r="O194" s="10"/>
      <c r="P194" s="10"/>
      <c r="Q194" s="10"/>
      <c r="R194" s="10"/>
      <c r="S194" s="10"/>
    </row>
    <row r="195" spans="1:19" ht="15" x14ac:dyDescent="0.25">
      <c r="A195" s="65">
        <v>14</v>
      </c>
      <c r="B195" s="65" t="s">
        <v>91</v>
      </c>
      <c r="C195" s="65">
        <v>9052</v>
      </c>
      <c r="D195" s="65">
        <v>39.985999999999997</v>
      </c>
      <c r="E195" s="65">
        <v>-8.2010000000000005</v>
      </c>
      <c r="F195" s="65">
        <v>26.201000000000001</v>
      </c>
      <c r="G195" s="108">
        <v>0.62017361111111113</v>
      </c>
      <c r="J195" s="10"/>
      <c r="K195" s="10"/>
      <c r="L195" s="10"/>
      <c r="N195" s="10"/>
      <c r="O195" s="10"/>
      <c r="P195" s="10"/>
      <c r="Q195" s="10"/>
      <c r="R195" s="10"/>
      <c r="S195" s="10"/>
    </row>
    <row r="196" spans="1:19" s="66" customFormat="1" ht="15" x14ac:dyDescent="0.25">
      <c r="A196" s="65">
        <v>14</v>
      </c>
      <c r="B196" s="65" t="s">
        <v>91</v>
      </c>
      <c r="C196" s="65">
        <v>8582</v>
      </c>
      <c r="D196" s="65">
        <v>37.76</v>
      </c>
      <c r="E196" s="65">
        <v>-8.218</v>
      </c>
      <c r="F196" s="65">
        <v>26.201000000000001</v>
      </c>
      <c r="G196" s="108">
        <v>0.62017361111111113</v>
      </c>
      <c r="J196" s="67"/>
      <c r="K196" s="67"/>
      <c r="L196" s="67"/>
      <c r="N196" s="67"/>
      <c r="O196" s="67"/>
      <c r="P196" s="67"/>
      <c r="Q196" s="67"/>
      <c r="R196" s="67"/>
      <c r="S196" s="67"/>
    </row>
    <row r="197" spans="1:19" ht="15" x14ac:dyDescent="0.25">
      <c r="A197" s="65">
        <v>15</v>
      </c>
      <c r="B197" s="65" t="s">
        <v>92</v>
      </c>
      <c r="C197" s="65">
        <v>2810</v>
      </c>
      <c r="D197" s="65">
        <v>39.872</v>
      </c>
      <c r="E197" s="65">
        <v>-41.704000000000001</v>
      </c>
      <c r="F197" s="65">
        <v>2.9249999999999998</v>
      </c>
      <c r="G197" s="108">
        <v>0.63018518518518518</v>
      </c>
      <c r="J197" s="10"/>
      <c r="K197" s="10"/>
      <c r="L197" s="10"/>
      <c r="N197" s="10"/>
      <c r="O197" s="10"/>
      <c r="P197" s="10"/>
      <c r="Q197" s="10"/>
      <c r="R197" s="10"/>
      <c r="S197" s="10"/>
    </row>
    <row r="198" spans="1:19" ht="15" x14ac:dyDescent="0.25">
      <c r="A198" s="65">
        <v>15</v>
      </c>
      <c r="B198" s="65" t="s">
        <v>92</v>
      </c>
      <c r="C198" s="65">
        <v>2809</v>
      </c>
      <c r="D198" s="65">
        <v>40.392000000000003</v>
      </c>
      <c r="E198" s="65">
        <v>-41.7</v>
      </c>
      <c r="F198" s="65">
        <v>2.9</v>
      </c>
      <c r="G198" s="108">
        <v>0.63018518518518518</v>
      </c>
      <c r="J198" s="10"/>
      <c r="K198" s="10"/>
      <c r="L198" s="10"/>
      <c r="N198" s="10"/>
      <c r="O198" s="10"/>
      <c r="P198" s="10"/>
      <c r="Q198" s="10"/>
      <c r="R198" s="10"/>
      <c r="S198" s="10"/>
    </row>
    <row r="199" spans="1:19" ht="15" x14ac:dyDescent="0.25">
      <c r="A199" s="65">
        <v>15</v>
      </c>
      <c r="B199" s="65" t="s">
        <v>92</v>
      </c>
      <c r="C199" s="65">
        <v>2810</v>
      </c>
      <c r="D199" s="65">
        <v>40.390999999999998</v>
      </c>
      <c r="E199" s="65">
        <v>-41.72</v>
      </c>
      <c r="F199" s="65">
        <v>2.8889999999999998</v>
      </c>
      <c r="G199" s="108">
        <v>0.63018518518518518</v>
      </c>
      <c r="J199" s="10"/>
      <c r="K199" s="10"/>
      <c r="L199" s="10"/>
      <c r="N199" s="10"/>
      <c r="O199" s="10"/>
      <c r="P199" s="10"/>
      <c r="Q199" s="10"/>
      <c r="R199" s="10"/>
      <c r="S199" s="10"/>
    </row>
    <row r="200" spans="1:19" ht="15" x14ac:dyDescent="0.25">
      <c r="A200" s="65">
        <v>15</v>
      </c>
      <c r="B200" s="65" t="s">
        <v>92</v>
      </c>
      <c r="C200" s="65">
        <v>2808</v>
      </c>
      <c r="D200" s="65">
        <v>40.383000000000003</v>
      </c>
      <c r="E200" s="65">
        <v>-41.72</v>
      </c>
      <c r="F200" s="65">
        <v>2.839</v>
      </c>
      <c r="G200" s="108">
        <v>0.63018518518518518</v>
      </c>
      <c r="J200" s="10"/>
      <c r="K200" s="10"/>
      <c r="L200" s="10"/>
      <c r="N200" s="10"/>
      <c r="O200" s="10"/>
      <c r="P200" s="10"/>
      <c r="Q200" s="10"/>
      <c r="R200" s="10"/>
      <c r="S200" s="10"/>
    </row>
    <row r="201" spans="1:19" ht="15" x14ac:dyDescent="0.25">
      <c r="A201" s="65">
        <v>15</v>
      </c>
      <c r="B201" s="65" t="s">
        <v>92</v>
      </c>
      <c r="C201" s="65">
        <v>2810</v>
      </c>
      <c r="D201" s="65">
        <v>40.405999999999999</v>
      </c>
      <c r="E201" s="65">
        <v>-41.718000000000004</v>
      </c>
      <c r="F201" s="65">
        <v>2.8940000000000001</v>
      </c>
      <c r="G201" s="108">
        <v>0.63018518518518518</v>
      </c>
      <c r="J201" s="10"/>
      <c r="K201" s="10"/>
      <c r="L201" s="10"/>
      <c r="N201" s="10"/>
      <c r="O201" s="10"/>
      <c r="P201" s="10"/>
      <c r="Q201" s="10"/>
      <c r="R201" s="10"/>
      <c r="S201" s="10"/>
    </row>
    <row r="202" spans="1:19" ht="15" x14ac:dyDescent="0.25">
      <c r="A202" s="65">
        <v>15</v>
      </c>
      <c r="B202" s="65" t="s">
        <v>92</v>
      </c>
      <c r="C202" s="65">
        <v>10517</v>
      </c>
      <c r="D202" s="65">
        <v>46.857999999999997</v>
      </c>
      <c r="E202" s="65">
        <v>-9.0670000000000002</v>
      </c>
      <c r="F202" s="65">
        <v>25.91</v>
      </c>
      <c r="G202" s="108">
        <v>0.63018518518518518</v>
      </c>
      <c r="J202" s="10"/>
      <c r="K202" s="10"/>
      <c r="L202" s="10"/>
      <c r="N202" s="10"/>
      <c r="O202" s="10"/>
      <c r="P202" s="10"/>
      <c r="Q202" s="10"/>
      <c r="R202" s="10"/>
      <c r="S202" s="10"/>
    </row>
    <row r="203" spans="1:19" ht="15" x14ac:dyDescent="0.25">
      <c r="A203" s="65">
        <v>15</v>
      </c>
      <c r="B203" s="65" t="s">
        <v>92</v>
      </c>
      <c r="C203" s="65">
        <v>9957</v>
      </c>
      <c r="D203" s="65">
        <v>44.225999999999999</v>
      </c>
      <c r="E203" s="65">
        <v>-9.0500000000000007</v>
      </c>
      <c r="F203" s="65">
        <v>25.914000000000001</v>
      </c>
      <c r="G203" s="108">
        <v>0.63018518518518518</v>
      </c>
      <c r="J203" s="10"/>
      <c r="K203" s="10"/>
      <c r="L203" s="10"/>
      <c r="N203" s="10"/>
      <c r="O203" s="10"/>
      <c r="P203" s="10"/>
      <c r="Q203" s="10"/>
      <c r="R203" s="10"/>
      <c r="S203" s="10"/>
    </row>
    <row r="204" spans="1:19" ht="15" x14ac:dyDescent="0.25">
      <c r="A204" s="65">
        <v>15</v>
      </c>
      <c r="B204" s="65" t="s">
        <v>92</v>
      </c>
      <c r="C204" s="65">
        <v>9429</v>
      </c>
      <c r="D204" s="65">
        <v>41.756999999999998</v>
      </c>
      <c r="E204" s="65">
        <v>-9.0449999999999999</v>
      </c>
      <c r="F204" s="65">
        <v>25.908000000000001</v>
      </c>
      <c r="G204" s="108">
        <v>0.63018518518518518</v>
      </c>
      <c r="J204" s="10"/>
      <c r="K204" s="10"/>
      <c r="L204" s="10"/>
      <c r="N204" s="10"/>
      <c r="O204" s="10"/>
      <c r="P204" s="10"/>
      <c r="Q204" s="10"/>
      <c r="R204" s="10"/>
      <c r="S204" s="10"/>
    </row>
    <row r="205" spans="1:19" ht="15" x14ac:dyDescent="0.25">
      <c r="A205" s="65">
        <v>15</v>
      </c>
      <c r="B205" s="65" t="s">
        <v>92</v>
      </c>
      <c r="C205" s="65">
        <v>8920</v>
      </c>
      <c r="D205" s="65">
        <v>39.398000000000003</v>
      </c>
      <c r="E205" s="65">
        <v>-9.0359999999999996</v>
      </c>
      <c r="F205" s="65">
        <v>25.91</v>
      </c>
      <c r="G205" s="108">
        <v>0.63018518518518518</v>
      </c>
      <c r="J205" s="10"/>
      <c r="K205" s="10"/>
      <c r="L205" s="10"/>
      <c r="N205" s="10"/>
      <c r="O205" s="10"/>
      <c r="P205" s="10"/>
      <c r="Q205" s="10"/>
      <c r="R205" s="10"/>
      <c r="S205" s="10"/>
    </row>
    <row r="206" spans="1:19" ht="15" x14ac:dyDescent="0.25">
      <c r="A206" s="65">
        <v>15</v>
      </c>
      <c r="B206" s="65" t="s">
        <v>92</v>
      </c>
      <c r="C206" s="65">
        <v>8431</v>
      </c>
      <c r="D206" s="65">
        <v>37.164000000000001</v>
      </c>
      <c r="E206" s="65">
        <v>-9.0500000000000007</v>
      </c>
      <c r="F206" s="65">
        <v>25.974</v>
      </c>
      <c r="G206" s="108">
        <v>0.63018518518518518</v>
      </c>
      <c r="J206" s="10"/>
      <c r="K206" s="10"/>
      <c r="L206" s="10"/>
      <c r="N206" s="10"/>
      <c r="O206" s="10"/>
      <c r="P206" s="10"/>
      <c r="Q206" s="10"/>
      <c r="R206" s="10"/>
      <c r="S206" s="10"/>
    </row>
    <row r="207" spans="1:19" ht="15" x14ac:dyDescent="0.25">
      <c r="A207" s="65">
        <v>15</v>
      </c>
      <c r="B207" s="65" t="s">
        <v>92</v>
      </c>
      <c r="C207" s="65">
        <v>7985</v>
      </c>
      <c r="D207" s="65">
        <v>35.07</v>
      </c>
      <c r="E207" s="65">
        <v>-9.0190000000000001</v>
      </c>
      <c r="F207" s="65">
        <v>25.963999999999999</v>
      </c>
      <c r="G207" s="108">
        <v>0.63018518518518518</v>
      </c>
      <c r="J207" s="10"/>
      <c r="K207" s="10"/>
      <c r="L207" s="10"/>
      <c r="N207" s="10"/>
      <c r="O207" s="10"/>
      <c r="P207" s="10"/>
      <c r="Q207" s="10"/>
      <c r="R207" s="10"/>
      <c r="S207" s="10"/>
    </row>
    <row r="208" spans="1:19" ht="15" x14ac:dyDescent="0.25">
      <c r="A208" s="65">
        <v>15</v>
      </c>
      <c r="B208" s="65" t="s">
        <v>92</v>
      </c>
      <c r="C208" s="65">
        <v>7550</v>
      </c>
      <c r="D208" s="65">
        <v>33.100999999999999</v>
      </c>
      <c r="E208" s="65">
        <v>-9.0109999999999992</v>
      </c>
      <c r="F208" s="65">
        <v>25.923999999999999</v>
      </c>
      <c r="G208" s="108">
        <v>0.63018518518518518</v>
      </c>
      <c r="J208" s="10"/>
      <c r="K208" s="10"/>
      <c r="L208" s="10"/>
      <c r="N208" s="10"/>
      <c r="O208" s="10"/>
      <c r="P208" s="10"/>
      <c r="Q208" s="10"/>
      <c r="R208" s="10"/>
      <c r="S208" s="10"/>
    </row>
    <row r="209" spans="1:19" ht="15" x14ac:dyDescent="0.25">
      <c r="A209" s="65">
        <v>15</v>
      </c>
      <c r="B209" s="65" t="s">
        <v>92</v>
      </c>
      <c r="C209" s="65">
        <v>7145</v>
      </c>
      <c r="D209" s="65">
        <v>31.222999999999999</v>
      </c>
      <c r="E209" s="65">
        <v>-9.077</v>
      </c>
      <c r="F209" s="65">
        <v>25.972999999999999</v>
      </c>
      <c r="G209" s="108">
        <v>0.63018518518518518</v>
      </c>
      <c r="J209" s="10"/>
      <c r="K209" s="10"/>
      <c r="L209" s="10"/>
      <c r="N209" s="10"/>
      <c r="O209" s="10"/>
      <c r="P209" s="10"/>
      <c r="Q209" s="10"/>
      <c r="R209" s="10"/>
      <c r="S209" s="10"/>
    </row>
    <row r="210" spans="1:19" ht="15" x14ac:dyDescent="0.25">
      <c r="A210" s="65">
        <v>15</v>
      </c>
      <c r="B210" s="65" t="s">
        <v>92</v>
      </c>
      <c r="C210" s="65">
        <v>6760</v>
      </c>
      <c r="D210" s="65">
        <v>29.506</v>
      </c>
      <c r="E210" s="65">
        <v>-9.1189999999999998</v>
      </c>
      <c r="F210" s="65">
        <v>25.975999999999999</v>
      </c>
      <c r="G210" s="108">
        <v>0.63018518518518518</v>
      </c>
      <c r="J210" s="10"/>
      <c r="K210" s="10"/>
      <c r="L210" s="10"/>
      <c r="N210" s="10"/>
      <c r="O210" s="10"/>
      <c r="P210" s="10"/>
      <c r="Q210" s="10"/>
      <c r="R210" s="10"/>
      <c r="S210" s="10"/>
    </row>
    <row r="211" spans="1:19" ht="15" x14ac:dyDescent="0.25">
      <c r="A211" s="65">
        <v>16</v>
      </c>
      <c r="B211" s="65" t="s">
        <v>93</v>
      </c>
      <c r="C211" s="65">
        <v>2787</v>
      </c>
      <c r="D211" s="65">
        <v>39.472999999999999</v>
      </c>
      <c r="E211" s="65">
        <v>-41.688000000000002</v>
      </c>
      <c r="F211" s="65">
        <v>2.9609999999999999</v>
      </c>
      <c r="G211" s="108">
        <v>0.63968749999999996</v>
      </c>
      <c r="J211" s="10"/>
      <c r="K211" s="10"/>
      <c r="L211" s="10"/>
      <c r="N211" s="10"/>
      <c r="O211" s="10"/>
      <c r="P211" s="10"/>
      <c r="Q211" s="10"/>
      <c r="R211" s="10"/>
      <c r="S211" s="10"/>
    </row>
    <row r="212" spans="1:19" ht="15" x14ac:dyDescent="0.25">
      <c r="A212" s="65">
        <v>16</v>
      </c>
      <c r="B212" s="65" t="s">
        <v>93</v>
      </c>
      <c r="C212" s="65">
        <v>2785</v>
      </c>
      <c r="D212" s="65">
        <v>40.048000000000002</v>
      </c>
      <c r="E212" s="65">
        <v>-41.7</v>
      </c>
      <c r="F212" s="65">
        <v>2.9</v>
      </c>
      <c r="G212" s="108">
        <v>0.63968749999999996</v>
      </c>
      <c r="J212" s="10"/>
      <c r="K212" s="10"/>
      <c r="L212" s="10"/>
      <c r="N212" s="10"/>
      <c r="O212" s="10"/>
      <c r="P212" s="10"/>
      <c r="Q212" s="10"/>
      <c r="R212" s="10"/>
      <c r="S212" s="10"/>
    </row>
    <row r="213" spans="1:19" ht="15" x14ac:dyDescent="0.25">
      <c r="A213" s="65">
        <v>16</v>
      </c>
      <c r="B213" s="65" t="s">
        <v>93</v>
      </c>
      <c r="C213" s="65">
        <v>2785</v>
      </c>
      <c r="D213" s="65">
        <v>40.03</v>
      </c>
      <c r="E213" s="65">
        <v>-41.728000000000002</v>
      </c>
      <c r="F213" s="65">
        <v>2.915</v>
      </c>
      <c r="G213" s="108">
        <v>0.63968749999999996</v>
      </c>
      <c r="J213" s="10"/>
      <c r="K213" s="10"/>
      <c r="L213" s="10"/>
      <c r="N213" s="10"/>
      <c r="O213" s="10"/>
      <c r="P213" s="10"/>
      <c r="Q213" s="10"/>
      <c r="R213" s="10"/>
      <c r="S213" s="10"/>
    </row>
    <row r="214" spans="1:19" ht="15" x14ac:dyDescent="0.25">
      <c r="A214" s="65">
        <v>16</v>
      </c>
      <c r="B214" s="65" t="s">
        <v>93</v>
      </c>
      <c r="C214" s="65">
        <v>2784</v>
      </c>
      <c r="D214" s="65">
        <v>40.04</v>
      </c>
      <c r="E214" s="65">
        <v>-41.703000000000003</v>
      </c>
      <c r="F214" s="65">
        <v>2.9159999999999999</v>
      </c>
      <c r="G214" s="108">
        <v>0.63968749999999996</v>
      </c>
      <c r="J214" s="10"/>
      <c r="K214" s="10"/>
      <c r="L214" s="10"/>
      <c r="N214" s="10"/>
      <c r="O214" s="10"/>
      <c r="P214" s="10"/>
      <c r="Q214" s="10"/>
      <c r="R214" s="10"/>
      <c r="S214" s="10"/>
    </row>
    <row r="215" spans="1:19" ht="15" x14ac:dyDescent="0.25">
      <c r="A215" s="65">
        <v>16</v>
      </c>
      <c r="B215" s="65" t="s">
        <v>93</v>
      </c>
      <c r="C215" s="65">
        <v>2785</v>
      </c>
      <c r="D215" s="65">
        <v>40.021999999999998</v>
      </c>
      <c r="E215" s="65">
        <v>-41.722999999999999</v>
      </c>
      <c r="F215" s="65">
        <v>2.8519999999999999</v>
      </c>
      <c r="G215" s="108">
        <v>0.63968749999999996</v>
      </c>
      <c r="J215" s="10"/>
      <c r="K215" s="10"/>
      <c r="L215" s="10"/>
      <c r="N215" s="10"/>
      <c r="O215" s="10"/>
      <c r="P215" s="10"/>
      <c r="Q215" s="10"/>
      <c r="R215" s="10"/>
      <c r="S215" s="10"/>
    </row>
    <row r="216" spans="1:19" ht="15" x14ac:dyDescent="0.25">
      <c r="A216" s="65">
        <v>16</v>
      </c>
      <c r="B216" s="65" t="s">
        <v>93</v>
      </c>
      <c r="C216" s="65">
        <v>3170</v>
      </c>
      <c r="D216" s="65">
        <v>13.664999999999999</v>
      </c>
      <c r="E216" s="65">
        <v>-9.2010000000000005</v>
      </c>
      <c r="F216" s="65">
        <v>25.742000000000001</v>
      </c>
      <c r="G216" s="108">
        <v>0.63968749999999996</v>
      </c>
      <c r="J216" s="10"/>
      <c r="K216" s="10"/>
      <c r="L216" s="10"/>
      <c r="N216" s="10"/>
      <c r="O216" s="10"/>
      <c r="P216" s="10"/>
      <c r="Q216" s="10"/>
      <c r="R216" s="10"/>
      <c r="S216" s="10"/>
    </row>
    <row r="217" spans="1:19" ht="15" x14ac:dyDescent="0.25">
      <c r="A217" s="65">
        <v>16</v>
      </c>
      <c r="B217" s="65" t="s">
        <v>93</v>
      </c>
      <c r="C217" s="65">
        <v>2991</v>
      </c>
      <c r="D217" s="65">
        <v>12.87</v>
      </c>
      <c r="E217" s="65">
        <v>-9.2569999999999997</v>
      </c>
      <c r="F217" s="65">
        <v>25.795000000000002</v>
      </c>
      <c r="G217" s="108">
        <v>0.63968749999999996</v>
      </c>
      <c r="J217" s="10"/>
      <c r="K217" s="10"/>
      <c r="L217" s="10"/>
      <c r="N217" s="10"/>
      <c r="O217" s="10"/>
      <c r="P217" s="10"/>
      <c r="Q217" s="10"/>
      <c r="R217" s="10"/>
      <c r="S217" s="10"/>
    </row>
    <row r="218" spans="1:19" ht="15" x14ac:dyDescent="0.25">
      <c r="A218" s="65">
        <v>16</v>
      </c>
      <c r="B218" s="65" t="s">
        <v>93</v>
      </c>
      <c r="C218" s="65">
        <v>2816</v>
      </c>
      <c r="D218" s="65">
        <v>12.121</v>
      </c>
      <c r="E218" s="65">
        <v>-9.18</v>
      </c>
      <c r="F218" s="65">
        <v>25.738</v>
      </c>
      <c r="G218" s="108">
        <v>0.63968749999999996</v>
      </c>
      <c r="J218" s="10"/>
      <c r="K218" s="10"/>
      <c r="L218" s="10"/>
      <c r="N218" s="10"/>
      <c r="O218" s="10"/>
      <c r="P218" s="10"/>
      <c r="Q218" s="10"/>
      <c r="R218" s="10"/>
      <c r="S218" s="10"/>
    </row>
    <row r="219" spans="1:19" ht="15" x14ac:dyDescent="0.25">
      <c r="A219" s="65">
        <v>16</v>
      </c>
      <c r="B219" s="65" t="s">
        <v>93</v>
      </c>
      <c r="C219" s="65">
        <v>2657</v>
      </c>
      <c r="D219" s="65">
        <v>11.425000000000001</v>
      </c>
      <c r="E219" s="65">
        <v>-9.2509999999999994</v>
      </c>
      <c r="F219" s="65">
        <v>25.795999999999999</v>
      </c>
      <c r="G219" s="108">
        <v>0.63968749999999996</v>
      </c>
      <c r="J219" s="10"/>
      <c r="K219" s="10"/>
      <c r="L219" s="10"/>
      <c r="N219" s="10"/>
      <c r="O219" s="10"/>
      <c r="P219" s="10"/>
      <c r="Q219" s="10"/>
      <c r="R219" s="10"/>
      <c r="S219" s="10"/>
    </row>
    <row r="220" spans="1:19" ht="15" x14ac:dyDescent="0.25">
      <c r="A220" s="65">
        <v>16</v>
      </c>
      <c r="B220" s="65" t="s">
        <v>93</v>
      </c>
      <c r="C220" s="65">
        <v>2505</v>
      </c>
      <c r="D220" s="65">
        <v>10.768000000000001</v>
      </c>
      <c r="E220" s="65">
        <v>-9.2989999999999995</v>
      </c>
      <c r="F220" s="65">
        <v>25.771000000000001</v>
      </c>
      <c r="G220" s="108">
        <v>0.63968749999999996</v>
      </c>
      <c r="J220" s="10"/>
      <c r="K220" s="10"/>
      <c r="L220" s="10"/>
      <c r="N220" s="10"/>
      <c r="O220" s="10"/>
      <c r="P220" s="10"/>
      <c r="Q220" s="10"/>
      <c r="R220" s="10"/>
      <c r="S220" s="10"/>
    </row>
    <row r="221" spans="1:19" ht="15" x14ac:dyDescent="0.25">
      <c r="A221" s="65">
        <v>16</v>
      </c>
      <c r="B221" s="65" t="s">
        <v>93</v>
      </c>
      <c r="C221" s="65">
        <v>2364</v>
      </c>
      <c r="D221" s="65">
        <v>10.154</v>
      </c>
      <c r="E221" s="65">
        <v>-9.2859999999999996</v>
      </c>
      <c r="F221" s="65">
        <v>25.885000000000002</v>
      </c>
      <c r="G221" s="108">
        <v>0.63968749999999996</v>
      </c>
      <c r="J221" s="10"/>
      <c r="K221" s="10"/>
      <c r="L221" s="10"/>
      <c r="N221" s="10"/>
      <c r="O221" s="10"/>
      <c r="P221" s="10"/>
      <c r="Q221" s="10"/>
      <c r="R221" s="10"/>
      <c r="S221" s="10"/>
    </row>
    <row r="222" spans="1:19" ht="15" x14ac:dyDescent="0.25">
      <c r="A222" s="65">
        <v>16</v>
      </c>
      <c r="B222" s="65" t="s">
        <v>93</v>
      </c>
      <c r="C222" s="65">
        <v>2231</v>
      </c>
      <c r="D222" s="65">
        <v>9.5779999999999994</v>
      </c>
      <c r="E222" s="65">
        <v>-9.2720000000000002</v>
      </c>
      <c r="F222" s="65">
        <v>25.91</v>
      </c>
      <c r="G222" s="108">
        <v>0.63968749999999996</v>
      </c>
      <c r="J222" s="10"/>
      <c r="K222" s="10"/>
      <c r="L222" s="10"/>
      <c r="N222" s="10"/>
      <c r="O222" s="10"/>
      <c r="P222" s="10"/>
      <c r="Q222" s="10"/>
      <c r="R222" s="10"/>
      <c r="S222" s="10"/>
    </row>
    <row r="223" spans="1:19" ht="15" x14ac:dyDescent="0.25">
      <c r="A223" s="65">
        <v>16</v>
      </c>
      <c r="B223" s="65" t="s">
        <v>93</v>
      </c>
      <c r="C223" s="65">
        <v>2101</v>
      </c>
      <c r="D223" s="65">
        <v>9.0139999999999993</v>
      </c>
      <c r="E223" s="65">
        <v>-9.2739999999999991</v>
      </c>
      <c r="F223" s="65">
        <v>25.640999999999998</v>
      </c>
      <c r="G223" s="108">
        <v>0.63968749999999996</v>
      </c>
      <c r="J223" s="10"/>
      <c r="K223" s="10"/>
      <c r="L223" s="10"/>
      <c r="N223" s="10"/>
      <c r="O223" s="10"/>
      <c r="P223" s="10"/>
      <c r="Q223" s="10"/>
      <c r="R223" s="10"/>
      <c r="S223" s="10"/>
    </row>
    <row r="224" spans="1:19" ht="15" x14ac:dyDescent="0.25">
      <c r="A224" s="65">
        <v>16</v>
      </c>
      <c r="B224" s="65" t="s">
        <v>93</v>
      </c>
      <c r="C224" s="65">
        <v>1982</v>
      </c>
      <c r="D224" s="65">
        <v>8.5120000000000005</v>
      </c>
      <c r="E224" s="65">
        <v>-9.2539999999999996</v>
      </c>
      <c r="F224" s="65">
        <v>25.681999999999999</v>
      </c>
      <c r="G224" s="108">
        <v>0.63968749999999996</v>
      </c>
      <c r="J224" s="10"/>
      <c r="K224" s="10"/>
      <c r="L224" s="10"/>
      <c r="N224" s="10"/>
      <c r="O224" s="10"/>
      <c r="P224" s="10"/>
      <c r="Q224" s="10"/>
      <c r="R224" s="10"/>
      <c r="S224" s="10"/>
    </row>
    <row r="225" spans="1:19" ht="15" x14ac:dyDescent="0.25">
      <c r="A225" s="65">
        <v>17</v>
      </c>
      <c r="B225" s="65" t="s">
        <v>94</v>
      </c>
      <c r="C225" s="65">
        <v>2811</v>
      </c>
      <c r="D225" s="65">
        <v>39.908000000000001</v>
      </c>
      <c r="E225" s="65">
        <v>-41.677999999999997</v>
      </c>
      <c r="F225" s="65">
        <v>2.9889999999999999</v>
      </c>
      <c r="G225" s="108">
        <v>0.64969907407407412</v>
      </c>
      <c r="J225" s="10"/>
      <c r="K225" s="10"/>
      <c r="L225" s="10"/>
      <c r="N225" s="10"/>
      <c r="O225" s="10"/>
      <c r="P225" s="10"/>
      <c r="Q225" s="10"/>
      <c r="R225" s="10"/>
      <c r="S225" s="10"/>
    </row>
    <row r="226" spans="1:19" ht="15" x14ac:dyDescent="0.25">
      <c r="A226" s="65">
        <v>17</v>
      </c>
      <c r="B226" s="65" t="s">
        <v>94</v>
      </c>
      <c r="C226" s="65">
        <v>2808</v>
      </c>
      <c r="D226" s="65">
        <v>40.372999999999998</v>
      </c>
      <c r="E226" s="65">
        <v>-41.7</v>
      </c>
      <c r="F226" s="65">
        <v>2.9</v>
      </c>
      <c r="G226" s="108">
        <v>0.64969907407407412</v>
      </c>
      <c r="J226" s="10"/>
      <c r="K226" s="10"/>
      <c r="L226" s="10"/>
      <c r="N226" s="10"/>
      <c r="O226" s="10"/>
      <c r="P226" s="10"/>
      <c r="Q226" s="10"/>
      <c r="R226" s="10"/>
      <c r="S226" s="10"/>
    </row>
    <row r="227" spans="1:19" ht="15" x14ac:dyDescent="0.25">
      <c r="A227" s="65">
        <v>17</v>
      </c>
      <c r="B227" s="65" t="s">
        <v>94</v>
      </c>
      <c r="C227" s="65">
        <v>2810</v>
      </c>
      <c r="D227" s="65">
        <v>40.405999999999999</v>
      </c>
      <c r="E227" s="65">
        <v>-41.695</v>
      </c>
      <c r="F227" s="65">
        <v>2.9220000000000002</v>
      </c>
      <c r="G227" s="108">
        <v>0.64969907407407412</v>
      </c>
      <c r="J227" s="10"/>
      <c r="K227" s="10"/>
      <c r="L227" s="10"/>
      <c r="N227" s="10"/>
      <c r="O227" s="10"/>
      <c r="P227" s="10"/>
      <c r="Q227" s="10"/>
      <c r="R227" s="10"/>
      <c r="S227" s="10"/>
    </row>
    <row r="228" spans="1:19" ht="15" x14ac:dyDescent="0.25">
      <c r="A228" s="65">
        <v>17</v>
      </c>
      <c r="B228" s="65" t="s">
        <v>94</v>
      </c>
      <c r="C228" s="65">
        <v>2810</v>
      </c>
      <c r="D228" s="65">
        <v>40.411000000000001</v>
      </c>
      <c r="E228" s="65">
        <v>-41.726999999999997</v>
      </c>
      <c r="F228" s="65">
        <v>2.9249999999999998</v>
      </c>
      <c r="G228" s="108">
        <v>0.64969907407407412</v>
      </c>
      <c r="J228" s="10"/>
      <c r="K228" s="10"/>
      <c r="L228" s="10"/>
      <c r="N228" s="10"/>
      <c r="O228" s="10"/>
      <c r="P228" s="10"/>
      <c r="Q228" s="10"/>
      <c r="R228" s="10"/>
      <c r="S228" s="10"/>
    </row>
    <row r="229" spans="1:19" ht="15" x14ac:dyDescent="0.25">
      <c r="A229" s="65">
        <v>17</v>
      </c>
      <c r="B229" s="65" t="s">
        <v>94</v>
      </c>
      <c r="C229" s="65">
        <v>2810</v>
      </c>
      <c r="D229" s="65">
        <v>40.401000000000003</v>
      </c>
      <c r="E229" s="65">
        <v>-41.728000000000002</v>
      </c>
      <c r="F229" s="65">
        <v>2.9209999999999998</v>
      </c>
      <c r="G229" s="108">
        <v>0.64969907407407412</v>
      </c>
      <c r="J229" s="10"/>
      <c r="K229" s="10"/>
      <c r="L229" s="10"/>
      <c r="N229" s="10"/>
      <c r="O229" s="10"/>
      <c r="P229" s="10"/>
      <c r="Q229" s="10"/>
      <c r="R229" s="10"/>
      <c r="S229" s="10"/>
    </row>
    <row r="230" spans="1:19" ht="15" x14ac:dyDescent="0.25">
      <c r="A230" s="65">
        <v>17</v>
      </c>
      <c r="B230" s="65" t="s">
        <v>94</v>
      </c>
      <c r="C230" s="65">
        <v>5429</v>
      </c>
      <c r="D230" s="65">
        <v>23.597999999999999</v>
      </c>
      <c r="E230" s="65">
        <v>-9.3000000000000007</v>
      </c>
      <c r="F230" s="65">
        <v>25.315999999999999</v>
      </c>
      <c r="G230" s="108">
        <v>0.64969907407407412</v>
      </c>
      <c r="J230" s="10"/>
      <c r="K230" s="10"/>
      <c r="L230" s="10"/>
      <c r="N230" s="10"/>
      <c r="O230" s="10"/>
      <c r="P230" s="10"/>
      <c r="Q230" s="10"/>
      <c r="R230" s="10"/>
      <c r="S230" s="10"/>
    </row>
    <row r="231" spans="1:19" ht="15" x14ac:dyDescent="0.25">
      <c r="A231" s="65">
        <v>17</v>
      </c>
      <c r="B231" s="65" t="s">
        <v>94</v>
      </c>
      <c r="C231" s="65">
        <v>5136</v>
      </c>
      <c r="D231" s="65">
        <v>22.280999999999999</v>
      </c>
      <c r="E231" s="65">
        <v>-9.2970000000000006</v>
      </c>
      <c r="F231" s="65">
        <v>25.245000000000001</v>
      </c>
      <c r="G231" s="108">
        <v>0.64969907407407412</v>
      </c>
      <c r="J231" s="10"/>
      <c r="K231" s="10"/>
      <c r="L231" s="10"/>
      <c r="N231" s="10"/>
      <c r="O231" s="10"/>
      <c r="P231" s="10"/>
      <c r="Q231" s="10"/>
      <c r="R231" s="10"/>
      <c r="S231" s="10"/>
    </row>
    <row r="232" spans="1:19" ht="15" x14ac:dyDescent="0.25">
      <c r="A232" s="65">
        <v>17</v>
      </c>
      <c r="B232" s="65" t="s">
        <v>94</v>
      </c>
      <c r="C232" s="65">
        <v>4862</v>
      </c>
      <c r="D232" s="65">
        <v>21.056999999999999</v>
      </c>
      <c r="E232" s="65">
        <v>-9.2780000000000005</v>
      </c>
      <c r="F232" s="65">
        <v>25.291</v>
      </c>
      <c r="G232" s="108">
        <v>0.64969907407407412</v>
      </c>
      <c r="J232" s="10"/>
      <c r="K232" s="10"/>
      <c r="L232" s="10"/>
      <c r="N232" s="10"/>
      <c r="O232" s="10"/>
      <c r="P232" s="10"/>
      <c r="Q232" s="10"/>
      <c r="R232" s="10"/>
      <c r="S232" s="10"/>
    </row>
    <row r="233" spans="1:19" ht="15" x14ac:dyDescent="0.25">
      <c r="A233" s="65">
        <v>17</v>
      </c>
      <c r="B233" s="65" t="s">
        <v>94</v>
      </c>
      <c r="C233" s="65">
        <v>4599</v>
      </c>
      <c r="D233" s="65">
        <v>19.891999999999999</v>
      </c>
      <c r="E233" s="65">
        <v>-9.2669999999999995</v>
      </c>
      <c r="F233" s="65">
        <v>25.265999999999998</v>
      </c>
      <c r="G233" s="108">
        <v>0.64969907407407412</v>
      </c>
      <c r="J233" s="10"/>
      <c r="K233" s="10"/>
      <c r="L233" s="10"/>
      <c r="N233" s="10"/>
      <c r="O233" s="10"/>
      <c r="P233" s="10"/>
      <c r="Q233" s="10"/>
      <c r="R233" s="10"/>
      <c r="S233" s="10"/>
    </row>
    <row r="234" spans="1:19" ht="15" x14ac:dyDescent="0.25">
      <c r="A234" s="65">
        <v>17</v>
      </c>
      <c r="B234" s="65" t="s">
        <v>94</v>
      </c>
      <c r="C234" s="65">
        <v>4344</v>
      </c>
      <c r="D234" s="65">
        <v>18.792000000000002</v>
      </c>
      <c r="E234" s="65">
        <v>-9.2170000000000005</v>
      </c>
      <c r="F234" s="65">
        <v>25.326000000000001</v>
      </c>
      <c r="G234" s="108">
        <v>0.64969907407407412</v>
      </c>
      <c r="J234" s="10"/>
      <c r="K234" s="10"/>
      <c r="L234" s="10"/>
      <c r="N234" s="10"/>
      <c r="O234" s="10"/>
      <c r="P234" s="10"/>
      <c r="Q234" s="10"/>
      <c r="R234" s="10"/>
      <c r="S234" s="10"/>
    </row>
    <row r="235" spans="1:19" ht="15" x14ac:dyDescent="0.25">
      <c r="A235" s="65">
        <v>17</v>
      </c>
      <c r="B235" s="65" t="s">
        <v>94</v>
      </c>
      <c r="C235" s="65">
        <v>4110</v>
      </c>
      <c r="D235" s="65">
        <v>17.747</v>
      </c>
      <c r="E235" s="65">
        <v>-9.2349999999999994</v>
      </c>
      <c r="F235" s="65">
        <v>25.317</v>
      </c>
      <c r="G235" s="108">
        <v>0.64969907407407412</v>
      </c>
      <c r="J235" s="10"/>
      <c r="K235" s="10"/>
      <c r="L235" s="10"/>
      <c r="N235" s="10"/>
      <c r="O235" s="10"/>
      <c r="P235" s="10"/>
      <c r="Q235" s="10"/>
      <c r="R235" s="10"/>
      <c r="S235" s="10"/>
    </row>
    <row r="236" spans="1:19" ht="15" x14ac:dyDescent="0.25">
      <c r="A236" s="65">
        <v>17</v>
      </c>
      <c r="B236" s="65" t="s">
        <v>94</v>
      </c>
      <c r="C236" s="65">
        <v>3885</v>
      </c>
      <c r="D236" s="65">
        <v>16.766999999999999</v>
      </c>
      <c r="E236" s="65">
        <v>-9.2260000000000009</v>
      </c>
      <c r="F236" s="65">
        <v>25.356000000000002</v>
      </c>
      <c r="G236" s="108">
        <v>0.64969907407407412</v>
      </c>
      <c r="J236" s="10"/>
      <c r="K236" s="10"/>
      <c r="L236" s="10"/>
      <c r="N236" s="10"/>
      <c r="O236" s="10"/>
      <c r="P236" s="10"/>
      <c r="Q236" s="10"/>
      <c r="R236" s="10"/>
      <c r="S236" s="10"/>
    </row>
    <row r="237" spans="1:19" ht="15" x14ac:dyDescent="0.25">
      <c r="A237" s="65">
        <v>17</v>
      </c>
      <c r="B237" s="65" t="s">
        <v>94</v>
      </c>
      <c r="C237" s="65">
        <v>3665</v>
      </c>
      <c r="D237" s="65">
        <v>15.824</v>
      </c>
      <c r="E237" s="65">
        <v>-9.3640000000000008</v>
      </c>
      <c r="F237" s="65">
        <v>25.178999999999998</v>
      </c>
      <c r="G237" s="108">
        <v>0.64969907407407412</v>
      </c>
      <c r="J237" s="10"/>
      <c r="K237" s="10"/>
      <c r="L237" s="10"/>
      <c r="N237" s="10"/>
      <c r="O237" s="10"/>
      <c r="P237" s="10"/>
      <c r="Q237" s="10"/>
      <c r="R237" s="10"/>
      <c r="S237" s="10"/>
    </row>
    <row r="238" spans="1:19" ht="15" x14ac:dyDescent="0.25">
      <c r="A238" s="65">
        <v>17</v>
      </c>
      <c r="B238" s="65" t="s">
        <v>94</v>
      </c>
      <c r="C238" s="65">
        <v>3471</v>
      </c>
      <c r="D238" s="65">
        <v>14.952</v>
      </c>
      <c r="E238" s="65">
        <v>-9.33</v>
      </c>
      <c r="F238" s="65">
        <v>25.231000000000002</v>
      </c>
      <c r="G238" s="108">
        <v>0.64969907407407412</v>
      </c>
      <c r="J238" s="10"/>
      <c r="K238" s="10"/>
      <c r="L238" s="10"/>
      <c r="N238" s="10"/>
      <c r="O238" s="10"/>
      <c r="P238" s="10"/>
      <c r="Q238" s="10"/>
      <c r="R238" s="10"/>
      <c r="S238" s="10"/>
    </row>
    <row r="239" spans="1:19" ht="15" x14ac:dyDescent="0.25">
      <c r="A239" s="65">
        <v>18</v>
      </c>
      <c r="B239" s="65" t="s">
        <v>95</v>
      </c>
      <c r="C239" s="65">
        <v>2786</v>
      </c>
      <c r="D239" s="65">
        <v>39.473999999999997</v>
      </c>
      <c r="E239" s="65">
        <v>-41.683</v>
      </c>
      <c r="F239" s="65">
        <v>2.964</v>
      </c>
      <c r="G239" s="108">
        <v>0.65921296296296295</v>
      </c>
      <c r="J239" s="10"/>
      <c r="K239" s="10"/>
      <c r="L239" s="10"/>
      <c r="N239" s="10"/>
      <c r="O239" s="10"/>
      <c r="P239" s="10"/>
      <c r="Q239" s="10"/>
      <c r="R239" s="10"/>
      <c r="S239" s="10"/>
    </row>
    <row r="240" spans="1:19" ht="15" x14ac:dyDescent="0.25">
      <c r="A240" s="65">
        <v>18</v>
      </c>
      <c r="B240" s="65" t="s">
        <v>95</v>
      </c>
      <c r="C240" s="65">
        <v>2786</v>
      </c>
      <c r="D240" s="65">
        <v>40.04</v>
      </c>
      <c r="E240" s="65">
        <v>-41.7</v>
      </c>
      <c r="F240" s="65">
        <v>2.9</v>
      </c>
      <c r="G240" s="108">
        <v>0.65921296296296295</v>
      </c>
      <c r="J240" s="10"/>
      <c r="K240" s="10"/>
      <c r="L240" s="10"/>
      <c r="N240" s="10"/>
      <c r="O240" s="10"/>
      <c r="P240" s="10"/>
      <c r="Q240" s="10"/>
      <c r="R240" s="10"/>
      <c r="S240" s="10"/>
    </row>
    <row r="241" spans="1:19" ht="15" x14ac:dyDescent="0.25">
      <c r="A241" s="65">
        <v>18</v>
      </c>
      <c r="B241" s="65" t="s">
        <v>95</v>
      </c>
      <c r="C241" s="65">
        <v>2786</v>
      </c>
      <c r="D241" s="65">
        <v>40.051000000000002</v>
      </c>
      <c r="E241" s="65">
        <v>-41.688000000000002</v>
      </c>
      <c r="F241" s="65">
        <v>2.855</v>
      </c>
      <c r="G241" s="108">
        <v>0.65921296296296295</v>
      </c>
      <c r="J241" s="10"/>
      <c r="K241" s="10"/>
      <c r="L241" s="10"/>
      <c r="N241" s="10"/>
      <c r="O241" s="10"/>
      <c r="P241" s="10"/>
      <c r="Q241" s="10"/>
      <c r="R241" s="10"/>
      <c r="S241" s="10"/>
    </row>
    <row r="242" spans="1:19" s="9" customFormat="1" ht="15" x14ac:dyDescent="0.25">
      <c r="A242" s="65">
        <v>18</v>
      </c>
      <c r="B242" s="65" t="s">
        <v>95</v>
      </c>
      <c r="C242" s="65">
        <v>2788</v>
      </c>
      <c r="D242" s="65">
        <v>40.072000000000003</v>
      </c>
      <c r="E242" s="65">
        <v>-41.677</v>
      </c>
      <c r="F242" s="65">
        <v>2.8639999999999999</v>
      </c>
      <c r="G242" s="108">
        <v>0.65921296296296295</v>
      </c>
      <c r="J242" s="10"/>
      <c r="K242" s="10"/>
      <c r="L242" s="10"/>
      <c r="M242" s="6"/>
      <c r="N242" s="10"/>
      <c r="O242" s="10"/>
      <c r="P242" s="10"/>
      <c r="Q242" s="10"/>
      <c r="R242" s="10"/>
      <c r="S242" s="10"/>
    </row>
    <row r="243" spans="1:19" s="9" customFormat="1" ht="15" x14ac:dyDescent="0.25">
      <c r="A243" s="65">
        <v>18</v>
      </c>
      <c r="B243" s="65" t="s">
        <v>95</v>
      </c>
      <c r="C243" s="65">
        <v>2786</v>
      </c>
      <c r="D243" s="65">
        <v>40.043999999999997</v>
      </c>
      <c r="E243" s="65">
        <v>-41.656999999999996</v>
      </c>
      <c r="F243" s="65">
        <v>2.8780000000000001</v>
      </c>
      <c r="G243" s="108">
        <v>0.65921296296296295</v>
      </c>
      <c r="J243" s="10"/>
      <c r="K243" s="10"/>
      <c r="L243" s="10"/>
      <c r="M243" s="6"/>
      <c r="N243" s="10"/>
      <c r="O243" s="10"/>
      <c r="P243" s="10"/>
      <c r="Q243" s="10"/>
      <c r="R243" s="10"/>
      <c r="S243" s="10"/>
    </row>
    <row r="244" spans="1:19" s="9" customFormat="1" ht="15" x14ac:dyDescent="0.25">
      <c r="A244" s="65">
        <v>18</v>
      </c>
      <c r="B244" s="65" t="s">
        <v>95</v>
      </c>
      <c r="C244" s="65">
        <v>13614</v>
      </c>
      <c r="D244" s="65">
        <v>61.72</v>
      </c>
      <c r="E244" s="65">
        <v>-9.1370000000000005</v>
      </c>
      <c r="F244" s="65">
        <v>26.443000000000001</v>
      </c>
      <c r="G244" s="108">
        <v>0.65921296296296295</v>
      </c>
      <c r="J244" s="10"/>
      <c r="K244" s="10"/>
      <c r="L244" s="10"/>
      <c r="M244" s="6"/>
      <c r="N244" s="10"/>
      <c r="O244" s="10"/>
      <c r="P244" s="10"/>
      <c r="Q244" s="10"/>
      <c r="R244" s="10"/>
      <c r="S244" s="10"/>
    </row>
    <row r="245" spans="1:19" s="9" customFormat="1" ht="15" x14ac:dyDescent="0.25">
      <c r="A245" s="65">
        <v>18</v>
      </c>
      <c r="B245" s="65" t="s">
        <v>95</v>
      </c>
      <c r="C245" s="65">
        <v>12938</v>
      </c>
      <c r="D245" s="65">
        <v>58.389000000000003</v>
      </c>
      <c r="E245" s="65">
        <v>-9.1530000000000005</v>
      </c>
      <c r="F245" s="65">
        <v>26.44</v>
      </c>
      <c r="G245" s="108">
        <v>0.65921296296296295</v>
      </c>
      <c r="J245" s="10"/>
      <c r="K245" s="10"/>
      <c r="L245" s="10"/>
      <c r="M245" s="6"/>
      <c r="N245" s="10"/>
      <c r="O245" s="10"/>
      <c r="P245" s="10"/>
      <c r="Q245" s="10"/>
      <c r="R245" s="10"/>
      <c r="S245" s="10"/>
    </row>
    <row r="246" spans="1:19" s="9" customFormat="1" ht="15" x14ac:dyDescent="0.25">
      <c r="A246" s="65">
        <v>18</v>
      </c>
      <c r="B246" s="65" t="s">
        <v>95</v>
      </c>
      <c r="C246" s="65">
        <v>12279</v>
      </c>
      <c r="D246" s="65">
        <v>55.215000000000003</v>
      </c>
      <c r="E246" s="65">
        <v>-9.1539999999999999</v>
      </c>
      <c r="F246" s="65">
        <v>26.443999999999999</v>
      </c>
      <c r="G246" s="108">
        <v>0.65921296296296295</v>
      </c>
      <c r="J246" s="10"/>
      <c r="K246" s="10"/>
      <c r="L246" s="10"/>
      <c r="M246" s="6"/>
      <c r="N246" s="10"/>
      <c r="O246" s="10"/>
      <c r="P246" s="10"/>
      <c r="Q246" s="10"/>
      <c r="R246" s="10"/>
      <c r="S246" s="10"/>
    </row>
    <row r="247" spans="1:19" s="9" customFormat="1" ht="15" x14ac:dyDescent="0.25">
      <c r="A247" s="65">
        <v>18</v>
      </c>
      <c r="B247" s="65" t="s">
        <v>95</v>
      </c>
      <c r="C247" s="65">
        <v>11670</v>
      </c>
      <c r="D247" s="65">
        <v>52.268999999999998</v>
      </c>
      <c r="E247" s="65">
        <v>-9.1159999999999997</v>
      </c>
      <c r="F247" s="65">
        <v>26.437000000000001</v>
      </c>
      <c r="G247" s="108">
        <v>0.65921296296296295</v>
      </c>
      <c r="J247" s="10"/>
      <c r="K247" s="10"/>
      <c r="L247" s="10"/>
      <c r="M247" s="6"/>
      <c r="N247" s="10"/>
      <c r="O247" s="10"/>
      <c r="P247" s="10"/>
      <c r="Q247" s="10"/>
      <c r="R247" s="10"/>
      <c r="S247" s="10"/>
    </row>
    <row r="248" spans="1:19" s="9" customFormat="1" ht="15" x14ac:dyDescent="0.25">
      <c r="A248" s="65">
        <v>18</v>
      </c>
      <c r="B248" s="65" t="s">
        <v>95</v>
      </c>
      <c r="C248" s="65">
        <v>11061</v>
      </c>
      <c r="D248" s="65">
        <v>49.402999999999999</v>
      </c>
      <c r="E248" s="65">
        <v>-9.1460000000000008</v>
      </c>
      <c r="F248" s="65">
        <v>26.495000000000001</v>
      </c>
      <c r="G248" s="108">
        <v>0.65921296296296295</v>
      </c>
      <c r="J248" s="10"/>
      <c r="K248" s="10"/>
      <c r="L248" s="10"/>
      <c r="M248" s="6"/>
      <c r="N248" s="10"/>
      <c r="O248" s="10"/>
      <c r="P248" s="10"/>
      <c r="Q248" s="10"/>
      <c r="R248" s="10"/>
      <c r="S248" s="10"/>
    </row>
    <row r="249" spans="1:19" s="9" customFormat="1" ht="15" x14ac:dyDescent="0.25">
      <c r="A249" s="65">
        <v>18</v>
      </c>
      <c r="B249" s="65" t="s">
        <v>95</v>
      </c>
      <c r="C249" s="65">
        <v>10487</v>
      </c>
      <c r="D249" s="65">
        <v>46.613999999999997</v>
      </c>
      <c r="E249" s="65">
        <v>-9.1999999999999993</v>
      </c>
      <c r="F249" s="65">
        <v>26.48</v>
      </c>
      <c r="G249" s="108">
        <v>0.65921296296296295</v>
      </c>
      <c r="J249" s="10"/>
      <c r="K249" s="10"/>
      <c r="L249" s="10"/>
      <c r="M249" s="6"/>
      <c r="N249" s="10"/>
      <c r="O249" s="10"/>
      <c r="P249" s="10"/>
      <c r="Q249" s="10"/>
      <c r="R249" s="10"/>
      <c r="S249" s="10"/>
    </row>
    <row r="250" spans="1:19" s="9" customFormat="1" ht="15" x14ac:dyDescent="0.25">
      <c r="A250" s="65">
        <v>18</v>
      </c>
      <c r="B250" s="65" t="s">
        <v>95</v>
      </c>
      <c r="C250" s="65">
        <v>9932</v>
      </c>
      <c r="D250" s="65">
        <v>44.070999999999998</v>
      </c>
      <c r="E250" s="65">
        <v>-9.2430000000000003</v>
      </c>
      <c r="F250" s="65">
        <v>26.504000000000001</v>
      </c>
      <c r="G250" s="108">
        <v>0.65921296296296295</v>
      </c>
      <c r="J250" s="10"/>
      <c r="K250" s="10"/>
      <c r="L250" s="10"/>
      <c r="M250" s="6"/>
      <c r="N250" s="10"/>
      <c r="O250" s="10"/>
      <c r="P250" s="10"/>
      <c r="Q250" s="10"/>
      <c r="R250" s="10"/>
      <c r="S250" s="10"/>
    </row>
    <row r="251" spans="1:19" s="9" customFormat="1" ht="15" x14ac:dyDescent="0.25">
      <c r="A251" s="65">
        <v>18</v>
      </c>
      <c r="B251" s="65" t="s">
        <v>95</v>
      </c>
      <c r="C251" s="65">
        <v>9379</v>
      </c>
      <c r="D251" s="65">
        <v>41.485999999999997</v>
      </c>
      <c r="E251" s="65">
        <v>-9.282</v>
      </c>
      <c r="F251" s="65">
        <v>26.44</v>
      </c>
      <c r="G251" s="108">
        <v>0.65921296296296295</v>
      </c>
      <c r="J251" s="10"/>
      <c r="K251" s="10"/>
      <c r="L251" s="10"/>
      <c r="M251" s="6"/>
      <c r="N251" s="10"/>
      <c r="O251" s="10"/>
      <c r="P251" s="10"/>
      <c r="Q251" s="10"/>
      <c r="R251" s="10"/>
      <c r="S251" s="10"/>
    </row>
    <row r="252" spans="1:19" s="9" customFormat="1" ht="15" x14ac:dyDescent="0.25">
      <c r="A252" s="65">
        <v>18</v>
      </c>
      <c r="B252" s="65" t="s">
        <v>95</v>
      </c>
      <c r="C252" s="65">
        <v>8856</v>
      </c>
      <c r="D252" s="65">
        <v>39.143999999999998</v>
      </c>
      <c r="E252" s="65">
        <v>-9.2539999999999996</v>
      </c>
      <c r="F252" s="65">
        <v>26.439</v>
      </c>
      <c r="G252" s="108">
        <v>0.65921296296296295</v>
      </c>
      <c r="J252" s="10"/>
      <c r="K252" s="10"/>
      <c r="L252" s="10"/>
      <c r="M252" s="6"/>
      <c r="N252" s="10"/>
      <c r="O252" s="10"/>
      <c r="P252" s="10"/>
      <c r="Q252" s="10"/>
      <c r="R252" s="10"/>
      <c r="S252" s="10"/>
    </row>
    <row r="253" spans="1:19" s="9" customFormat="1" ht="15" x14ac:dyDescent="0.25">
      <c r="A253" s="65">
        <v>19</v>
      </c>
      <c r="B253" s="65" t="s">
        <v>96</v>
      </c>
      <c r="C253" s="65">
        <v>2806</v>
      </c>
      <c r="D253" s="65">
        <v>39.847999999999999</v>
      </c>
      <c r="E253" s="65">
        <v>-41.692999999999998</v>
      </c>
      <c r="F253" s="65">
        <v>2.96</v>
      </c>
      <c r="G253" s="108">
        <v>0.66922453703703699</v>
      </c>
      <c r="J253" s="10"/>
      <c r="K253" s="10"/>
      <c r="L253" s="10"/>
      <c r="M253" s="6"/>
      <c r="N253" s="10"/>
      <c r="O253" s="10"/>
      <c r="P253" s="10"/>
      <c r="Q253" s="10"/>
      <c r="R253" s="10"/>
      <c r="S253" s="10"/>
    </row>
    <row r="254" spans="1:19" s="9" customFormat="1" ht="15" x14ac:dyDescent="0.25">
      <c r="A254" s="65">
        <v>19</v>
      </c>
      <c r="B254" s="65" t="s">
        <v>96</v>
      </c>
      <c r="C254" s="65">
        <v>2806</v>
      </c>
      <c r="D254" s="65">
        <v>40.344999999999999</v>
      </c>
      <c r="E254" s="65">
        <v>-41.7</v>
      </c>
      <c r="F254" s="65">
        <v>2.9</v>
      </c>
      <c r="G254" s="108">
        <v>0.66922453703703699</v>
      </c>
      <c r="J254" s="10"/>
      <c r="K254" s="10"/>
      <c r="L254" s="10"/>
      <c r="M254" s="6"/>
      <c r="N254" s="10"/>
      <c r="O254" s="10"/>
      <c r="P254" s="10"/>
      <c r="Q254" s="10"/>
      <c r="R254" s="10"/>
      <c r="S254" s="10"/>
    </row>
    <row r="255" spans="1:19" s="9" customFormat="1" ht="15" x14ac:dyDescent="0.25">
      <c r="A255" s="65">
        <v>19</v>
      </c>
      <c r="B255" s="65" t="s">
        <v>96</v>
      </c>
      <c r="C255" s="65">
        <v>2806</v>
      </c>
      <c r="D255" s="65">
        <v>40.363999999999997</v>
      </c>
      <c r="E255" s="65">
        <v>-41.728999999999999</v>
      </c>
      <c r="F255" s="65">
        <v>2.9020000000000001</v>
      </c>
      <c r="G255" s="108">
        <v>0.66922453703703699</v>
      </c>
      <c r="J255" s="10"/>
      <c r="K255" s="10"/>
      <c r="L255" s="10"/>
      <c r="M255" s="6"/>
      <c r="N255" s="10"/>
      <c r="O255" s="10"/>
      <c r="P255" s="10"/>
      <c r="Q255" s="10"/>
      <c r="R255" s="10"/>
      <c r="S255" s="10"/>
    </row>
    <row r="256" spans="1:19" s="9" customFormat="1" ht="15" x14ac:dyDescent="0.25">
      <c r="A256" s="65">
        <v>19</v>
      </c>
      <c r="B256" s="65" t="s">
        <v>96</v>
      </c>
      <c r="C256" s="65">
        <v>2806</v>
      </c>
      <c r="D256" s="65">
        <v>40.302999999999997</v>
      </c>
      <c r="E256" s="65">
        <v>-41.68</v>
      </c>
      <c r="F256" s="65">
        <v>2.887</v>
      </c>
      <c r="G256" s="108">
        <v>0.66922453703703699</v>
      </c>
      <c r="J256" s="10"/>
      <c r="K256" s="10"/>
      <c r="L256" s="10"/>
      <c r="M256" s="6"/>
      <c r="N256" s="10"/>
      <c r="O256" s="10"/>
      <c r="P256" s="10"/>
      <c r="Q256" s="10"/>
      <c r="R256" s="10"/>
      <c r="S256" s="10"/>
    </row>
    <row r="257" spans="1:19" s="9" customFormat="1" ht="15" x14ac:dyDescent="0.25">
      <c r="A257" s="65">
        <v>19</v>
      </c>
      <c r="B257" s="65" t="s">
        <v>96</v>
      </c>
      <c r="C257" s="65">
        <v>2807</v>
      </c>
      <c r="D257" s="65">
        <v>40.335999999999999</v>
      </c>
      <c r="E257" s="65">
        <v>-41.692999999999998</v>
      </c>
      <c r="F257" s="65">
        <v>2.8740000000000001</v>
      </c>
      <c r="G257" s="108">
        <v>0.66922453703703699</v>
      </c>
      <c r="J257" s="10"/>
      <c r="K257" s="10"/>
      <c r="L257" s="10"/>
      <c r="M257" s="6"/>
      <c r="N257" s="10"/>
      <c r="O257" s="10"/>
      <c r="P257" s="10"/>
      <c r="Q257" s="10"/>
      <c r="R257" s="10"/>
      <c r="S257" s="10"/>
    </row>
    <row r="258" spans="1:19" s="9" customFormat="1" ht="15" x14ac:dyDescent="0.25">
      <c r="A258" s="65">
        <v>19</v>
      </c>
      <c r="B258" s="65" t="s">
        <v>96</v>
      </c>
      <c r="C258" s="65">
        <v>4742</v>
      </c>
      <c r="D258" s="65">
        <v>20.542000000000002</v>
      </c>
      <c r="E258" s="65">
        <v>-9.7360000000000007</v>
      </c>
      <c r="F258" s="65">
        <v>26.975999999999999</v>
      </c>
      <c r="G258" s="108">
        <v>0.66922453703703699</v>
      </c>
      <c r="J258" s="10"/>
      <c r="K258" s="10"/>
      <c r="L258" s="10"/>
      <c r="M258" s="6"/>
      <c r="N258" s="10"/>
      <c r="O258" s="10"/>
      <c r="P258" s="10"/>
      <c r="Q258" s="10"/>
      <c r="R258" s="10"/>
      <c r="S258" s="10"/>
    </row>
    <row r="259" spans="1:19" s="9" customFormat="1" ht="15" x14ac:dyDescent="0.25">
      <c r="A259" s="65">
        <v>19</v>
      </c>
      <c r="B259" s="65" t="s">
        <v>96</v>
      </c>
      <c r="C259" s="65">
        <v>4495</v>
      </c>
      <c r="D259" s="65">
        <v>19.425000000000001</v>
      </c>
      <c r="E259" s="65">
        <v>-9.6859999999999999</v>
      </c>
      <c r="F259" s="65">
        <v>26.994</v>
      </c>
      <c r="G259" s="108">
        <v>0.66922453703703699</v>
      </c>
      <c r="J259" s="10"/>
      <c r="K259" s="10"/>
      <c r="L259" s="10"/>
      <c r="M259" s="6"/>
      <c r="N259" s="10"/>
      <c r="O259" s="10"/>
      <c r="P259" s="10"/>
      <c r="Q259" s="10"/>
      <c r="R259" s="10"/>
      <c r="S259" s="10"/>
    </row>
    <row r="260" spans="1:19" s="9" customFormat="1" ht="15" x14ac:dyDescent="0.25">
      <c r="A260" s="65">
        <v>19</v>
      </c>
      <c r="B260" s="65" t="s">
        <v>96</v>
      </c>
      <c r="C260" s="65">
        <v>4252</v>
      </c>
      <c r="D260" s="65">
        <v>18.382999999999999</v>
      </c>
      <c r="E260" s="65">
        <v>-9.6859999999999999</v>
      </c>
      <c r="F260" s="65">
        <v>26.98</v>
      </c>
      <c r="G260" s="108">
        <v>0.66922453703703699</v>
      </c>
      <c r="J260" s="10"/>
      <c r="K260" s="10"/>
      <c r="L260" s="10"/>
      <c r="M260" s="6"/>
      <c r="N260" s="10"/>
      <c r="O260" s="10"/>
      <c r="P260" s="10"/>
      <c r="Q260" s="10"/>
      <c r="R260" s="10"/>
      <c r="S260" s="10"/>
    </row>
    <row r="261" spans="1:19" s="9" customFormat="1" ht="15" x14ac:dyDescent="0.25">
      <c r="A261" s="65">
        <v>19</v>
      </c>
      <c r="B261" s="65" t="s">
        <v>96</v>
      </c>
      <c r="C261" s="65">
        <v>4034</v>
      </c>
      <c r="D261" s="65">
        <v>17.407</v>
      </c>
      <c r="E261" s="65">
        <v>-9.6780000000000008</v>
      </c>
      <c r="F261" s="65">
        <v>27.001000000000001</v>
      </c>
      <c r="G261" s="108">
        <v>0.66922453703703699</v>
      </c>
      <c r="J261" s="10"/>
      <c r="K261" s="10"/>
      <c r="L261" s="10"/>
      <c r="M261" s="6"/>
      <c r="N261" s="10"/>
      <c r="O261" s="10"/>
      <c r="P261" s="10"/>
      <c r="Q261" s="10"/>
      <c r="R261" s="10"/>
      <c r="S261" s="10"/>
    </row>
    <row r="262" spans="1:19" s="9" customFormat="1" ht="15" x14ac:dyDescent="0.25">
      <c r="A262" s="65">
        <v>19</v>
      </c>
      <c r="B262" s="65" t="s">
        <v>96</v>
      </c>
      <c r="C262" s="65">
        <v>3814</v>
      </c>
      <c r="D262" s="65">
        <v>16.465</v>
      </c>
      <c r="E262" s="65">
        <v>-9.6880000000000006</v>
      </c>
      <c r="F262" s="65">
        <v>26.98</v>
      </c>
      <c r="G262" s="108">
        <v>0.66922453703703699</v>
      </c>
      <c r="J262" s="10"/>
      <c r="K262" s="10"/>
      <c r="L262" s="10"/>
      <c r="M262" s="6"/>
      <c r="N262" s="10"/>
      <c r="O262" s="10"/>
      <c r="P262" s="10"/>
      <c r="Q262" s="10"/>
      <c r="R262" s="10"/>
      <c r="S262" s="10"/>
    </row>
    <row r="263" spans="1:19" s="9" customFormat="1" ht="15" x14ac:dyDescent="0.25">
      <c r="A263" s="65">
        <v>19</v>
      </c>
      <c r="B263" s="65" t="s">
        <v>96</v>
      </c>
      <c r="C263" s="65">
        <v>3618</v>
      </c>
      <c r="D263" s="65">
        <v>15.582000000000001</v>
      </c>
      <c r="E263" s="65">
        <v>-9.6530000000000005</v>
      </c>
      <c r="F263" s="65">
        <v>27.029</v>
      </c>
      <c r="G263" s="108">
        <v>0.66922453703703699</v>
      </c>
      <c r="J263" s="10"/>
      <c r="K263" s="10"/>
      <c r="L263" s="10"/>
      <c r="M263" s="6"/>
      <c r="N263" s="10"/>
      <c r="O263" s="10"/>
      <c r="P263" s="10"/>
      <c r="Q263" s="10"/>
      <c r="R263" s="10"/>
      <c r="S263" s="10"/>
    </row>
    <row r="264" spans="1:19" s="9" customFormat="1" ht="15" x14ac:dyDescent="0.25">
      <c r="A264" s="65">
        <v>19</v>
      </c>
      <c r="B264" s="65" t="s">
        <v>96</v>
      </c>
      <c r="C264" s="65">
        <v>3421</v>
      </c>
      <c r="D264" s="65">
        <v>14.738</v>
      </c>
      <c r="E264" s="65">
        <v>-9.6669999999999998</v>
      </c>
      <c r="F264" s="65">
        <v>26.995999999999999</v>
      </c>
      <c r="G264" s="108">
        <v>0.66922453703703699</v>
      </c>
      <c r="I264" s="6"/>
      <c r="J264" s="10"/>
      <c r="K264" s="10"/>
      <c r="L264" s="10"/>
      <c r="M264" s="6"/>
      <c r="N264" s="10"/>
      <c r="O264" s="10"/>
      <c r="P264" s="10"/>
      <c r="Q264" s="10"/>
      <c r="R264" s="10"/>
      <c r="S264" s="10"/>
    </row>
    <row r="265" spans="1:19" ht="15" x14ac:dyDescent="0.25">
      <c r="A265" s="65">
        <v>19</v>
      </c>
      <c r="B265" s="65" t="s">
        <v>96</v>
      </c>
      <c r="C265" s="65">
        <v>3231</v>
      </c>
      <c r="D265" s="65">
        <v>13.903</v>
      </c>
      <c r="E265" s="65">
        <v>-9.7170000000000005</v>
      </c>
      <c r="F265" s="65">
        <v>26.751000000000001</v>
      </c>
      <c r="G265" s="108">
        <v>0.66922453703703699</v>
      </c>
      <c r="J265" s="10"/>
      <c r="K265" s="10"/>
      <c r="L265" s="10"/>
      <c r="N265" s="10"/>
      <c r="O265" s="10"/>
      <c r="P265" s="10"/>
      <c r="Q265" s="10"/>
      <c r="R265" s="10"/>
      <c r="S265" s="10"/>
    </row>
    <row r="266" spans="1:19" ht="15" x14ac:dyDescent="0.25">
      <c r="A266" s="65">
        <v>19</v>
      </c>
      <c r="B266" s="65" t="s">
        <v>96</v>
      </c>
      <c r="C266" s="65">
        <v>3058</v>
      </c>
      <c r="D266" s="65">
        <v>13.163</v>
      </c>
      <c r="E266" s="65">
        <v>-9.6989999999999998</v>
      </c>
      <c r="F266" s="65">
        <v>26.818999999999999</v>
      </c>
      <c r="G266" s="108">
        <v>0.66922453703703699</v>
      </c>
      <c r="J266" s="10"/>
      <c r="K266" s="10"/>
      <c r="L266" s="10"/>
      <c r="N266" s="10"/>
      <c r="O266" s="10"/>
      <c r="P266" s="10"/>
      <c r="Q266" s="10"/>
      <c r="R266" s="10"/>
      <c r="S266" s="10"/>
    </row>
    <row r="267" spans="1:19" ht="15" x14ac:dyDescent="0.25">
      <c r="A267" s="65">
        <v>20</v>
      </c>
      <c r="B267" s="65" t="s">
        <v>97</v>
      </c>
      <c r="C267" s="65">
        <v>2784</v>
      </c>
      <c r="D267" s="65">
        <v>39.475999999999999</v>
      </c>
      <c r="E267" s="65">
        <v>-41.72</v>
      </c>
      <c r="F267" s="65">
        <v>2.984</v>
      </c>
      <c r="G267" s="108">
        <v>0.67872685185185189</v>
      </c>
      <c r="J267" s="10"/>
      <c r="K267" s="10"/>
      <c r="L267" s="10"/>
      <c r="N267" s="10"/>
      <c r="O267" s="10"/>
      <c r="P267" s="10"/>
      <c r="Q267" s="10"/>
      <c r="R267" s="10"/>
      <c r="S267" s="10"/>
    </row>
    <row r="268" spans="1:19" ht="15" x14ac:dyDescent="0.25">
      <c r="A268" s="65">
        <v>20</v>
      </c>
      <c r="B268" s="65" t="s">
        <v>97</v>
      </c>
      <c r="C268" s="65">
        <v>2785</v>
      </c>
      <c r="D268" s="65">
        <v>40.023000000000003</v>
      </c>
      <c r="E268" s="65">
        <v>-41.7</v>
      </c>
      <c r="F268" s="65">
        <v>2.9</v>
      </c>
      <c r="G268" s="108">
        <v>0.67872685185185189</v>
      </c>
      <c r="J268" s="10"/>
      <c r="K268" s="10"/>
      <c r="L268" s="10"/>
      <c r="N268" s="10"/>
      <c r="O268" s="10"/>
      <c r="P268" s="10"/>
      <c r="Q268" s="10"/>
      <c r="R268" s="10"/>
      <c r="S268" s="10"/>
    </row>
    <row r="269" spans="1:19" ht="15" x14ac:dyDescent="0.25">
      <c r="A269" s="65">
        <v>20</v>
      </c>
      <c r="B269" s="65" t="s">
        <v>97</v>
      </c>
      <c r="C269" s="65">
        <v>2785</v>
      </c>
      <c r="D269" s="65">
        <v>40.057000000000002</v>
      </c>
      <c r="E269" s="65">
        <v>-41.713999999999999</v>
      </c>
      <c r="F269" s="65">
        <v>2.9060000000000001</v>
      </c>
      <c r="G269" s="108">
        <v>0.67872685185185189</v>
      </c>
      <c r="J269" s="10"/>
      <c r="K269" s="10"/>
      <c r="L269" s="10"/>
      <c r="N269" s="10"/>
      <c r="O269" s="10"/>
      <c r="P269" s="10"/>
      <c r="Q269" s="10"/>
      <c r="R269" s="10"/>
      <c r="S269" s="10"/>
    </row>
    <row r="270" spans="1:19" ht="15" x14ac:dyDescent="0.25">
      <c r="A270" s="65">
        <v>20</v>
      </c>
      <c r="B270" s="65" t="s">
        <v>97</v>
      </c>
      <c r="C270" s="65">
        <v>2786</v>
      </c>
      <c r="D270" s="65">
        <v>40.043999999999997</v>
      </c>
      <c r="E270" s="65">
        <v>-41.726999999999997</v>
      </c>
      <c r="F270" s="65">
        <v>2.8959999999999999</v>
      </c>
      <c r="G270" s="108">
        <v>0.67872685185185189</v>
      </c>
      <c r="J270" s="10"/>
      <c r="K270" s="10"/>
      <c r="L270" s="10"/>
      <c r="N270" s="10"/>
      <c r="O270" s="10"/>
      <c r="P270" s="10"/>
      <c r="Q270" s="10"/>
      <c r="R270" s="10"/>
      <c r="S270" s="10"/>
    </row>
    <row r="271" spans="1:19" ht="15" x14ac:dyDescent="0.25">
      <c r="A271" s="65">
        <v>20</v>
      </c>
      <c r="B271" s="65" t="s">
        <v>97</v>
      </c>
      <c r="C271" s="65">
        <v>2787</v>
      </c>
      <c r="D271" s="65">
        <v>40.048999999999999</v>
      </c>
      <c r="E271" s="65">
        <v>-41.720999999999997</v>
      </c>
      <c r="F271" s="65">
        <v>2.9420000000000002</v>
      </c>
      <c r="G271" s="108">
        <v>0.67872685185185189</v>
      </c>
      <c r="J271" s="10"/>
      <c r="K271" s="10"/>
      <c r="L271" s="10"/>
      <c r="N271" s="10"/>
      <c r="O271" s="10"/>
      <c r="P271" s="10"/>
      <c r="Q271" s="10"/>
      <c r="R271" s="10"/>
      <c r="S271" s="10"/>
    </row>
    <row r="272" spans="1:19" ht="15" x14ac:dyDescent="0.25">
      <c r="A272" s="65">
        <v>20</v>
      </c>
      <c r="B272" s="65" t="s">
        <v>97</v>
      </c>
      <c r="C272" s="65">
        <v>9033</v>
      </c>
      <c r="D272" s="65">
        <v>39.896000000000001</v>
      </c>
      <c r="E272" s="65">
        <v>-9.6150000000000002</v>
      </c>
      <c r="F272" s="65">
        <v>27.07</v>
      </c>
      <c r="G272" s="108">
        <v>0.67872685185185189</v>
      </c>
      <c r="J272" s="10"/>
      <c r="K272" s="10"/>
      <c r="L272" s="10"/>
      <c r="N272" s="10"/>
      <c r="O272" s="10"/>
      <c r="P272" s="10"/>
      <c r="Q272" s="10"/>
      <c r="R272" s="10"/>
      <c r="S272" s="10"/>
    </row>
    <row r="273" spans="1:19" ht="15" x14ac:dyDescent="0.25">
      <c r="A273" s="65">
        <v>20</v>
      </c>
      <c r="B273" s="65" t="s">
        <v>97</v>
      </c>
      <c r="C273" s="65">
        <v>8543</v>
      </c>
      <c r="D273" s="65">
        <v>37.621000000000002</v>
      </c>
      <c r="E273" s="65">
        <v>-9.6170000000000009</v>
      </c>
      <c r="F273" s="65">
        <v>27.033000000000001</v>
      </c>
      <c r="G273" s="108">
        <v>0.67872685185185189</v>
      </c>
      <c r="J273" s="10"/>
      <c r="K273" s="10"/>
      <c r="L273" s="10"/>
      <c r="N273" s="10"/>
      <c r="O273" s="10"/>
      <c r="P273" s="10"/>
      <c r="Q273" s="10"/>
      <c r="R273" s="10"/>
      <c r="S273" s="10"/>
    </row>
    <row r="274" spans="1:19" ht="15" x14ac:dyDescent="0.25">
      <c r="A274" s="65">
        <v>20</v>
      </c>
      <c r="B274" s="65" t="s">
        <v>97</v>
      </c>
      <c r="C274" s="65">
        <v>8073</v>
      </c>
      <c r="D274" s="65">
        <v>35.509</v>
      </c>
      <c r="E274" s="65">
        <v>-9.6560000000000006</v>
      </c>
      <c r="F274" s="65">
        <v>27.056999999999999</v>
      </c>
      <c r="G274" s="108">
        <v>0.67872685185185189</v>
      </c>
      <c r="J274" s="10"/>
      <c r="K274" s="10"/>
      <c r="L274" s="10"/>
      <c r="N274" s="10"/>
      <c r="O274" s="10"/>
      <c r="P274" s="10"/>
      <c r="Q274" s="10"/>
      <c r="R274" s="10"/>
      <c r="S274" s="10"/>
    </row>
    <row r="275" spans="1:19" ht="15" x14ac:dyDescent="0.25">
      <c r="A275" s="65">
        <v>20</v>
      </c>
      <c r="B275" s="65" t="s">
        <v>97</v>
      </c>
      <c r="C275" s="65">
        <v>7649</v>
      </c>
      <c r="D275" s="65">
        <v>33.558</v>
      </c>
      <c r="E275" s="65">
        <v>-9.6029999999999998</v>
      </c>
      <c r="F275" s="65">
        <v>27.077000000000002</v>
      </c>
      <c r="G275" s="108">
        <v>0.67872685185185189</v>
      </c>
      <c r="J275" s="10"/>
      <c r="K275" s="10"/>
      <c r="L275" s="10"/>
      <c r="N275" s="10"/>
      <c r="O275" s="10"/>
      <c r="P275" s="10"/>
      <c r="Q275" s="10"/>
      <c r="R275" s="10"/>
      <c r="S275" s="10"/>
    </row>
    <row r="276" spans="1:19" ht="15" x14ac:dyDescent="0.25">
      <c r="A276" s="65">
        <v>20</v>
      </c>
      <c r="B276" s="65" t="s">
        <v>97</v>
      </c>
      <c r="C276" s="65">
        <v>7241</v>
      </c>
      <c r="D276" s="65">
        <v>31.7</v>
      </c>
      <c r="E276" s="65">
        <v>-9.61</v>
      </c>
      <c r="F276" s="65">
        <v>27.055</v>
      </c>
      <c r="G276" s="108">
        <v>0.67872685185185189</v>
      </c>
      <c r="J276" s="10"/>
      <c r="K276" s="10"/>
      <c r="L276" s="10"/>
      <c r="N276" s="10"/>
      <c r="O276" s="10"/>
      <c r="P276" s="10"/>
      <c r="Q276" s="10"/>
      <c r="R276" s="10"/>
      <c r="S276" s="10"/>
    </row>
    <row r="277" spans="1:19" ht="15" x14ac:dyDescent="0.25">
      <c r="A277" s="65">
        <v>20</v>
      </c>
      <c r="B277" s="65" t="s">
        <v>97</v>
      </c>
      <c r="C277" s="65">
        <v>6861</v>
      </c>
      <c r="D277" s="65">
        <v>29.948</v>
      </c>
      <c r="E277" s="65">
        <v>-9.6110000000000007</v>
      </c>
      <c r="F277" s="65">
        <v>27.053999999999998</v>
      </c>
      <c r="G277" s="108">
        <v>0.67872685185185189</v>
      </c>
      <c r="J277" s="10"/>
      <c r="K277" s="10"/>
      <c r="L277" s="10"/>
      <c r="N277" s="10"/>
      <c r="O277" s="10"/>
      <c r="P277" s="10"/>
      <c r="Q277" s="10"/>
      <c r="R277" s="10"/>
      <c r="S277" s="10"/>
    </row>
    <row r="278" spans="1:19" ht="15" x14ac:dyDescent="0.25">
      <c r="A278" s="65">
        <v>20</v>
      </c>
      <c r="B278" s="65" t="s">
        <v>97</v>
      </c>
      <c r="C278" s="65">
        <v>6499</v>
      </c>
      <c r="D278" s="65">
        <v>28.338000000000001</v>
      </c>
      <c r="E278" s="65">
        <v>-9.6389999999999993</v>
      </c>
      <c r="F278" s="65">
        <v>27.084</v>
      </c>
      <c r="G278" s="108">
        <v>0.67872685185185189</v>
      </c>
      <c r="J278" s="10"/>
      <c r="K278" s="10"/>
      <c r="L278" s="10"/>
      <c r="N278" s="10"/>
      <c r="O278" s="10"/>
      <c r="P278" s="10"/>
      <c r="Q278" s="10"/>
      <c r="R278" s="10"/>
      <c r="S278" s="10"/>
    </row>
    <row r="279" spans="1:19" ht="15" x14ac:dyDescent="0.25">
      <c r="A279" s="65">
        <v>20</v>
      </c>
      <c r="B279" s="65" t="s">
        <v>97</v>
      </c>
      <c r="C279" s="65">
        <v>6145</v>
      </c>
      <c r="D279" s="65">
        <v>26.751999999999999</v>
      </c>
      <c r="E279" s="65">
        <v>-9.7010000000000005</v>
      </c>
      <c r="F279" s="65">
        <v>27.062000000000001</v>
      </c>
      <c r="G279" s="108">
        <v>0.67872685185185189</v>
      </c>
      <c r="J279" s="10"/>
      <c r="K279" s="10"/>
      <c r="L279" s="10"/>
      <c r="N279" s="10"/>
      <c r="O279" s="10"/>
      <c r="P279" s="10"/>
      <c r="Q279" s="10"/>
      <c r="R279" s="10"/>
      <c r="S279" s="10"/>
    </row>
    <row r="280" spans="1:19" ht="15" x14ac:dyDescent="0.25">
      <c r="A280" s="65">
        <v>20</v>
      </c>
      <c r="B280" s="65" t="s">
        <v>97</v>
      </c>
      <c r="C280" s="65">
        <v>5817</v>
      </c>
      <c r="D280" s="65">
        <v>25.297000000000001</v>
      </c>
      <c r="E280" s="65">
        <v>-9.7080000000000002</v>
      </c>
      <c r="F280" s="65">
        <v>27.05</v>
      </c>
      <c r="G280" s="108">
        <v>0.67872685185185189</v>
      </c>
      <c r="J280" s="10"/>
      <c r="K280" s="10"/>
      <c r="L280" s="10"/>
      <c r="N280" s="10"/>
      <c r="O280" s="10"/>
      <c r="P280" s="10"/>
      <c r="Q280" s="10"/>
      <c r="R280" s="10"/>
      <c r="S280" s="10"/>
    </row>
    <row r="281" spans="1:19" s="9" customFormat="1" ht="15" x14ac:dyDescent="0.25">
      <c r="A281" s="65">
        <v>21</v>
      </c>
      <c r="B281" s="65" t="s">
        <v>8</v>
      </c>
      <c r="C281" s="65">
        <v>2808</v>
      </c>
      <c r="D281" s="65">
        <v>39.837000000000003</v>
      </c>
      <c r="E281" s="65">
        <v>-41.698</v>
      </c>
      <c r="F281" s="65">
        <v>2.9089999999999998</v>
      </c>
      <c r="G281" s="108">
        <v>0.68873842592592593</v>
      </c>
      <c r="J281" s="10"/>
      <c r="K281" s="10"/>
      <c r="L281" s="10"/>
      <c r="M281" s="6"/>
      <c r="N281" s="10"/>
      <c r="O281" s="10"/>
      <c r="P281" s="10"/>
      <c r="Q281" s="10"/>
      <c r="R281" s="10"/>
      <c r="S281" s="10"/>
    </row>
    <row r="282" spans="1:19" s="9" customFormat="1" ht="15" x14ac:dyDescent="0.25">
      <c r="A282" s="65">
        <v>21</v>
      </c>
      <c r="B282" s="65" t="s">
        <v>8</v>
      </c>
      <c r="C282" s="65">
        <v>2807</v>
      </c>
      <c r="D282" s="65">
        <v>40.369</v>
      </c>
      <c r="E282" s="65">
        <v>-41.7</v>
      </c>
      <c r="F282" s="65">
        <v>2.9</v>
      </c>
      <c r="G282" s="108">
        <v>0.68873842592592593</v>
      </c>
      <c r="J282" s="10"/>
      <c r="K282" s="10"/>
      <c r="L282" s="10"/>
      <c r="M282" s="6"/>
      <c r="N282" s="10"/>
      <c r="O282" s="10"/>
      <c r="P282" s="10"/>
      <c r="Q282" s="10"/>
      <c r="R282" s="10"/>
      <c r="S282" s="10"/>
    </row>
    <row r="283" spans="1:19" s="9" customFormat="1" ht="15" x14ac:dyDescent="0.25">
      <c r="A283" s="65">
        <v>21</v>
      </c>
      <c r="B283" s="65" t="s">
        <v>8</v>
      </c>
      <c r="C283" s="65">
        <v>2805</v>
      </c>
      <c r="D283" s="65">
        <v>40.344999999999999</v>
      </c>
      <c r="E283" s="65">
        <v>-41.707000000000001</v>
      </c>
      <c r="F283" s="65">
        <v>2.8780000000000001</v>
      </c>
      <c r="G283" s="108">
        <v>0.68873842592592593</v>
      </c>
      <c r="J283" s="10"/>
      <c r="K283" s="10"/>
      <c r="L283" s="10"/>
      <c r="M283" s="6"/>
      <c r="N283" s="10"/>
      <c r="O283" s="10"/>
      <c r="P283" s="10"/>
      <c r="Q283" s="10"/>
      <c r="R283" s="10"/>
      <c r="S283" s="10"/>
    </row>
    <row r="284" spans="1:19" s="9" customFormat="1" ht="15" x14ac:dyDescent="0.25">
      <c r="A284" s="65">
        <v>21</v>
      </c>
      <c r="B284" s="65" t="s">
        <v>8</v>
      </c>
      <c r="C284" s="65">
        <v>2807</v>
      </c>
      <c r="D284" s="65">
        <v>40.351999999999997</v>
      </c>
      <c r="E284" s="65">
        <v>-41.734999999999999</v>
      </c>
      <c r="F284" s="65">
        <v>2.8820000000000001</v>
      </c>
      <c r="G284" s="108">
        <v>0.68873842592592593</v>
      </c>
      <c r="J284" s="10"/>
      <c r="K284" s="10"/>
      <c r="L284" s="10"/>
      <c r="M284" s="6"/>
      <c r="N284" s="10"/>
      <c r="O284" s="10"/>
      <c r="P284" s="10"/>
      <c r="Q284" s="10"/>
      <c r="R284" s="10"/>
      <c r="S284" s="10"/>
    </row>
    <row r="285" spans="1:19" s="9" customFormat="1" ht="15" x14ac:dyDescent="0.25">
      <c r="A285" s="65">
        <v>21</v>
      </c>
      <c r="B285" s="65" t="s">
        <v>8</v>
      </c>
      <c r="C285" s="65">
        <v>2804</v>
      </c>
      <c r="D285" s="65">
        <v>40.335999999999999</v>
      </c>
      <c r="E285" s="65">
        <v>-41.676000000000002</v>
      </c>
      <c r="F285" s="65">
        <v>2.8889999999999998</v>
      </c>
      <c r="G285" s="108">
        <v>0.68873842592592593</v>
      </c>
      <c r="J285" s="10"/>
      <c r="K285" s="10"/>
      <c r="L285" s="10"/>
      <c r="M285" s="6"/>
      <c r="N285" s="10"/>
      <c r="O285" s="10"/>
      <c r="P285" s="10"/>
      <c r="Q285" s="10"/>
      <c r="R285" s="10"/>
      <c r="S285" s="10"/>
    </row>
    <row r="286" spans="1:19" s="9" customFormat="1" ht="15" x14ac:dyDescent="0.25">
      <c r="A286" s="65">
        <v>21</v>
      </c>
      <c r="B286" s="65" t="s">
        <v>8</v>
      </c>
      <c r="C286" s="65">
        <v>8541</v>
      </c>
      <c r="D286" s="65">
        <v>37.637</v>
      </c>
      <c r="E286" s="65">
        <v>4.1779999999999999</v>
      </c>
      <c r="F286" s="65">
        <v>26.198</v>
      </c>
      <c r="G286" s="108">
        <v>0.68873842592592593</v>
      </c>
      <c r="J286" s="10"/>
      <c r="K286" s="10"/>
      <c r="L286" s="10"/>
      <c r="M286" s="6"/>
      <c r="N286" s="10"/>
      <c r="O286" s="10"/>
      <c r="P286" s="10"/>
      <c r="Q286" s="10"/>
      <c r="R286" s="10"/>
      <c r="S286" s="10"/>
    </row>
    <row r="287" spans="1:19" s="9" customFormat="1" ht="15" x14ac:dyDescent="0.25">
      <c r="A287" s="65">
        <v>21</v>
      </c>
      <c r="B287" s="65" t="s">
        <v>8</v>
      </c>
      <c r="C287" s="65">
        <v>8070</v>
      </c>
      <c r="D287" s="65">
        <v>35.497</v>
      </c>
      <c r="E287" s="65">
        <v>4.1959999999999997</v>
      </c>
      <c r="F287" s="65">
        <v>26.202000000000002</v>
      </c>
      <c r="G287" s="108">
        <v>0.68873842592592593</v>
      </c>
      <c r="J287" s="10"/>
      <c r="K287" s="10"/>
      <c r="L287" s="10"/>
      <c r="M287" s="6"/>
      <c r="N287" s="10"/>
      <c r="O287" s="10"/>
      <c r="P287" s="10"/>
      <c r="Q287" s="10"/>
      <c r="R287" s="10"/>
      <c r="S287" s="10"/>
    </row>
    <row r="288" spans="1:19" s="9" customFormat="1" ht="15" x14ac:dyDescent="0.25">
      <c r="A288" s="65">
        <v>21</v>
      </c>
      <c r="B288" s="65" t="s">
        <v>8</v>
      </c>
      <c r="C288" s="65">
        <v>7628</v>
      </c>
      <c r="D288" s="65">
        <v>33.512</v>
      </c>
      <c r="E288" s="65">
        <v>4.1859999999999999</v>
      </c>
      <c r="F288" s="65">
        <v>26.263000000000002</v>
      </c>
      <c r="G288" s="108">
        <v>0.68873842592592593</v>
      </c>
      <c r="J288" s="10"/>
      <c r="K288" s="10"/>
      <c r="L288" s="10"/>
      <c r="M288" s="6"/>
      <c r="N288" s="10"/>
      <c r="O288" s="10"/>
      <c r="P288" s="10"/>
      <c r="Q288" s="10"/>
      <c r="R288" s="10"/>
      <c r="S288" s="10"/>
    </row>
    <row r="289" spans="1:19" s="9" customFormat="1" ht="15" x14ac:dyDescent="0.25">
      <c r="A289" s="65">
        <v>21</v>
      </c>
      <c r="B289" s="65" t="s">
        <v>8</v>
      </c>
      <c r="C289" s="65">
        <v>7217</v>
      </c>
      <c r="D289" s="65">
        <v>31.646999999999998</v>
      </c>
      <c r="E289" s="65">
        <v>4.2160000000000002</v>
      </c>
      <c r="F289" s="65">
        <v>26.280999999999999</v>
      </c>
      <c r="G289" s="108">
        <v>0.68873842592592593</v>
      </c>
      <c r="J289" s="10"/>
      <c r="K289" s="10"/>
      <c r="L289" s="10"/>
      <c r="M289" s="6"/>
      <c r="N289" s="10"/>
      <c r="O289" s="10"/>
      <c r="P289" s="10"/>
      <c r="Q289" s="10"/>
      <c r="R289" s="10"/>
      <c r="S289" s="10"/>
    </row>
    <row r="290" spans="1:19" s="9" customFormat="1" ht="15" x14ac:dyDescent="0.25">
      <c r="A290" s="65">
        <v>21</v>
      </c>
      <c r="B290" s="65" t="s">
        <v>8</v>
      </c>
      <c r="C290" s="65">
        <v>6835</v>
      </c>
      <c r="D290" s="65">
        <v>29.89</v>
      </c>
      <c r="E290" s="65">
        <v>4.2190000000000003</v>
      </c>
      <c r="F290" s="65">
        <v>26.298999999999999</v>
      </c>
      <c r="G290" s="108">
        <v>0.68873842592592593</v>
      </c>
      <c r="J290" s="10"/>
      <c r="K290" s="10"/>
      <c r="L290" s="10"/>
      <c r="M290" s="6"/>
      <c r="N290" s="10"/>
      <c r="O290" s="10"/>
      <c r="P290" s="10"/>
      <c r="Q290" s="10"/>
      <c r="R290" s="10"/>
      <c r="S290" s="10"/>
    </row>
    <row r="291" spans="1:19" s="9" customFormat="1" ht="15" x14ac:dyDescent="0.25">
      <c r="A291" s="65">
        <v>21</v>
      </c>
      <c r="B291" s="65" t="s">
        <v>8</v>
      </c>
      <c r="C291" s="65">
        <v>6469</v>
      </c>
      <c r="D291" s="65">
        <v>28.22</v>
      </c>
      <c r="E291" s="65">
        <v>4.2149999999999999</v>
      </c>
      <c r="F291" s="65">
        <v>26.279</v>
      </c>
      <c r="G291" s="108">
        <v>0.68873842592592593</v>
      </c>
      <c r="J291" s="10"/>
      <c r="K291" s="10"/>
      <c r="L291" s="10"/>
      <c r="M291" s="6"/>
      <c r="N291" s="10"/>
      <c r="O291" s="10"/>
      <c r="P291" s="10"/>
      <c r="Q291" s="10"/>
      <c r="R291" s="10"/>
      <c r="S291" s="10"/>
    </row>
    <row r="292" spans="1:19" s="9" customFormat="1" ht="15" x14ac:dyDescent="0.25">
      <c r="A292" s="65">
        <v>21</v>
      </c>
      <c r="B292" s="65" t="s">
        <v>8</v>
      </c>
      <c r="C292" s="65">
        <v>6116</v>
      </c>
      <c r="D292" s="65">
        <v>26.658000000000001</v>
      </c>
      <c r="E292" s="65">
        <v>4.2300000000000004</v>
      </c>
      <c r="F292" s="65">
        <v>26.315000000000001</v>
      </c>
      <c r="G292" s="108">
        <v>0.68873842592592593</v>
      </c>
      <c r="J292" s="10"/>
      <c r="K292" s="10"/>
      <c r="L292" s="10"/>
      <c r="M292" s="6"/>
      <c r="N292" s="10"/>
      <c r="O292" s="10"/>
      <c r="P292" s="10"/>
      <c r="Q292" s="10"/>
      <c r="R292" s="10"/>
      <c r="S292" s="10"/>
    </row>
    <row r="293" spans="1:19" s="9" customFormat="1" ht="15" x14ac:dyDescent="0.25">
      <c r="A293" s="65">
        <v>21</v>
      </c>
      <c r="B293" s="65" t="s">
        <v>8</v>
      </c>
      <c r="C293" s="65">
        <v>5774</v>
      </c>
      <c r="D293" s="65">
        <v>25.137</v>
      </c>
      <c r="E293" s="65">
        <v>4.22</v>
      </c>
      <c r="F293" s="65">
        <v>26.201000000000001</v>
      </c>
      <c r="G293" s="108">
        <v>0.68873842592592593</v>
      </c>
      <c r="J293" s="10"/>
      <c r="K293" s="10"/>
      <c r="L293" s="10"/>
      <c r="M293" s="6"/>
      <c r="N293" s="10"/>
      <c r="O293" s="10"/>
      <c r="P293" s="10"/>
      <c r="Q293" s="10"/>
      <c r="R293" s="10"/>
      <c r="S293" s="10"/>
    </row>
    <row r="294" spans="1:19" s="9" customFormat="1" ht="15" x14ac:dyDescent="0.25">
      <c r="A294" s="65">
        <v>21</v>
      </c>
      <c r="B294" s="65" t="s">
        <v>8</v>
      </c>
      <c r="C294" s="65">
        <v>5466</v>
      </c>
      <c r="D294" s="65">
        <v>23.742999999999999</v>
      </c>
      <c r="E294" s="65">
        <v>4.181</v>
      </c>
      <c r="F294" s="65">
        <v>26.238</v>
      </c>
      <c r="G294" s="108">
        <v>0.68873842592592593</v>
      </c>
      <c r="J294" s="10"/>
      <c r="K294" s="10"/>
      <c r="L294" s="10"/>
      <c r="M294" s="6"/>
      <c r="N294" s="10"/>
      <c r="O294" s="10"/>
      <c r="P294" s="10"/>
      <c r="Q294" s="10"/>
      <c r="R294" s="10"/>
      <c r="S294" s="10"/>
    </row>
    <row r="295" spans="1:19" s="9" customFormat="1" ht="15" x14ac:dyDescent="0.25">
      <c r="A295" s="65">
        <v>22</v>
      </c>
      <c r="B295" s="65" t="s">
        <v>8</v>
      </c>
      <c r="C295" s="65">
        <v>2784</v>
      </c>
      <c r="D295" s="65">
        <v>39.484000000000002</v>
      </c>
      <c r="E295" s="65">
        <v>-41.703000000000003</v>
      </c>
      <c r="F295" s="65">
        <v>2.9689999999999999</v>
      </c>
      <c r="G295" s="108">
        <v>0.69825231481481476</v>
      </c>
      <c r="J295" s="10"/>
      <c r="K295" s="10"/>
      <c r="L295" s="10"/>
      <c r="M295" s="6"/>
      <c r="N295" s="10"/>
      <c r="O295" s="10"/>
      <c r="P295" s="10"/>
      <c r="Q295" s="10"/>
      <c r="R295" s="10"/>
      <c r="S295" s="10"/>
    </row>
    <row r="296" spans="1:19" s="9" customFormat="1" ht="15" x14ac:dyDescent="0.25">
      <c r="A296" s="65">
        <v>22</v>
      </c>
      <c r="B296" s="65" t="s">
        <v>8</v>
      </c>
      <c r="C296" s="65">
        <v>2782</v>
      </c>
      <c r="D296" s="65">
        <v>40</v>
      </c>
      <c r="E296" s="65">
        <v>-41.7</v>
      </c>
      <c r="F296" s="65">
        <v>2.9</v>
      </c>
      <c r="G296" s="108">
        <v>0.69825231481481476</v>
      </c>
      <c r="I296" s="6"/>
      <c r="J296" s="10"/>
      <c r="K296" s="10"/>
      <c r="L296" s="10"/>
      <c r="M296" s="6"/>
      <c r="N296" s="10"/>
      <c r="O296" s="10"/>
      <c r="P296" s="10"/>
      <c r="Q296" s="10"/>
      <c r="R296" s="10"/>
      <c r="S296" s="10"/>
    </row>
    <row r="297" spans="1:19" s="9" customFormat="1" ht="15" x14ac:dyDescent="0.25">
      <c r="A297" s="65">
        <v>22</v>
      </c>
      <c r="B297" s="65" t="s">
        <v>8</v>
      </c>
      <c r="C297" s="65">
        <v>2785</v>
      </c>
      <c r="D297" s="65">
        <v>40.040999999999997</v>
      </c>
      <c r="E297" s="65">
        <v>-41.738</v>
      </c>
      <c r="F297" s="65">
        <v>2.839</v>
      </c>
      <c r="G297" s="108">
        <v>0.69825231481481476</v>
      </c>
      <c r="I297" s="6"/>
      <c r="J297" s="10"/>
      <c r="K297" s="10"/>
      <c r="L297" s="10"/>
      <c r="M297" s="6"/>
      <c r="N297" s="10"/>
      <c r="O297" s="10"/>
      <c r="P297" s="10"/>
      <c r="Q297" s="10"/>
      <c r="R297" s="10"/>
      <c r="S297" s="10"/>
    </row>
    <row r="298" spans="1:19" s="9" customFormat="1" ht="15" x14ac:dyDescent="0.25">
      <c r="A298" s="65">
        <v>22</v>
      </c>
      <c r="B298" s="65" t="s">
        <v>8</v>
      </c>
      <c r="C298" s="65">
        <v>2785</v>
      </c>
      <c r="D298" s="65">
        <v>40.024999999999999</v>
      </c>
      <c r="E298" s="65">
        <v>-41.744</v>
      </c>
      <c r="F298" s="65">
        <v>2.83</v>
      </c>
      <c r="G298" s="108">
        <v>0.69825231481481476</v>
      </c>
      <c r="I298" s="6"/>
      <c r="J298" s="10"/>
      <c r="K298" s="10"/>
      <c r="L298" s="10"/>
      <c r="M298" s="6"/>
      <c r="N298" s="10"/>
      <c r="O298" s="10"/>
      <c r="P298" s="10"/>
      <c r="Q298" s="10"/>
      <c r="R298" s="10"/>
      <c r="S298" s="10"/>
    </row>
    <row r="299" spans="1:19" s="9" customFormat="1" ht="15" x14ac:dyDescent="0.25">
      <c r="A299" s="65">
        <v>22</v>
      </c>
      <c r="B299" s="65" t="s">
        <v>8</v>
      </c>
      <c r="C299" s="65">
        <v>2784</v>
      </c>
      <c r="D299" s="65">
        <v>40.030999999999999</v>
      </c>
      <c r="E299" s="65">
        <v>-41.768999999999998</v>
      </c>
      <c r="F299" s="65">
        <v>2.883</v>
      </c>
      <c r="G299" s="108">
        <v>0.69825231481481476</v>
      </c>
      <c r="I299" s="6"/>
      <c r="J299" s="10"/>
      <c r="K299" s="10"/>
      <c r="L299" s="10"/>
      <c r="M299" s="6"/>
      <c r="N299" s="10"/>
      <c r="O299" s="10"/>
      <c r="P299" s="10"/>
      <c r="Q299" s="10"/>
      <c r="R299" s="10"/>
      <c r="S299" s="10"/>
    </row>
    <row r="300" spans="1:19" s="9" customFormat="1" ht="15" x14ac:dyDescent="0.25">
      <c r="A300" s="65">
        <v>22</v>
      </c>
      <c r="B300" s="65" t="s">
        <v>8</v>
      </c>
      <c r="C300" s="65">
        <v>7889</v>
      </c>
      <c r="D300" s="65">
        <v>34.615000000000002</v>
      </c>
      <c r="E300" s="65">
        <v>4.4889999999999999</v>
      </c>
      <c r="F300" s="65">
        <v>26.526</v>
      </c>
      <c r="G300" s="108">
        <v>0.69825231481481476</v>
      </c>
      <c r="I300" s="6"/>
      <c r="J300" s="10"/>
      <c r="K300" s="10"/>
      <c r="L300" s="10"/>
      <c r="M300" s="6"/>
      <c r="N300" s="10"/>
      <c r="O300" s="10"/>
      <c r="P300" s="10"/>
      <c r="Q300" s="10"/>
      <c r="R300" s="10"/>
      <c r="S300" s="10"/>
    </row>
    <row r="301" spans="1:19" s="9" customFormat="1" ht="15" x14ac:dyDescent="0.25">
      <c r="A301" s="65">
        <v>22</v>
      </c>
      <c r="B301" s="65" t="s">
        <v>8</v>
      </c>
      <c r="C301" s="65">
        <v>7460</v>
      </c>
      <c r="D301" s="65">
        <v>32.664999999999999</v>
      </c>
      <c r="E301" s="65">
        <v>4.4859999999999998</v>
      </c>
      <c r="F301" s="65">
        <v>26.507000000000001</v>
      </c>
      <c r="G301" s="108">
        <v>0.69825231481481476</v>
      </c>
      <c r="I301" s="6"/>
      <c r="J301" s="10"/>
      <c r="K301" s="10"/>
      <c r="L301" s="10"/>
      <c r="M301" s="6"/>
      <c r="N301" s="10"/>
      <c r="O301" s="10"/>
      <c r="P301" s="10"/>
      <c r="Q301" s="10"/>
      <c r="R301" s="10"/>
      <c r="S301" s="10"/>
    </row>
    <row r="302" spans="1:19" s="9" customFormat="1" ht="15" x14ac:dyDescent="0.25">
      <c r="A302" s="65">
        <v>22</v>
      </c>
      <c r="B302" s="65" t="s">
        <v>8</v>
      </c>
      <c r="C302" s="65">
        <v>7055</v>
      </c>
      <c r="D302" s="65">
        <v>30.847000000000001</v>
      </c>
      <c r="E302" s="65">
        <v>4.5179999999999998</v>
      </c>
      <c r="F302" s="65">
        <v>26.513999999999999</v>
      </c>
      <c r="G302" s="108">
        <v>0.69825231481481476</v>
      </c>
      <c r="I302" s="6"/>
      <c r="J302" s="10"/>
      <c r="K302" s="10"/>
      <c r="L302" s="10"/>
      <c r="M302" s="6"/>
      <c r="N302" s="10"/>
      <c r="O302" s="10"/>
      <c r="P302" s="10"/>
      <c r="Q302" s="10"/>
      <c r="R302" s="10"/>
      <c r="S302" s="10"/>
    </row>
    <row r="303" spans="1:19" s="9" customFormat="1" ht="15" x14ac:dyDescent="0.25">
      <c r="A303" s="65">
        <v>22</v>
      </c>
      <c r="B303" s="65" t="s">
        <v>8</v>
      </c>
      <c r="C303" s="65">
        <v>6668</v>
      </c>
      <c r="D303" s="65">
        <v>29.106000000000002</v>
      </c>
      <c r="E303" s="65">
        <v>4.4740000000000002</v>
      </c>
      <c r="F303" s="65">
        <v>26.513999999999999</v>
      </c>
      <c r="G303" s="108">
        <v>0.69825231481481476</v>
      </c>
      <c r="I303" s="6"/>
      <c r="J303" s="10"/>
      <c r="K303" s="10"/>
      <c r="L303" s="10"/>
      <c r="M303" s="6"/>
      <c r="N303" s="10"/>
      <c r="O303" s="10"/>
      <c r="P303" s="10"/>
      <c r="Q303" s="10"/>
      <c r="R303" s="10"/>
      <c r="S303" s="10"/>
    </row>
    <row r="304" spans="1:19" s="9" customFormat="1" ht="15" x14ac:dyDescent="0.25">
      <c r="A304" s="65">
        <v>22</v>
      </c>
      <c r="B304" s="65" t="s">
        <v>8</v>
      </c>
      <c r="C304" s="65">
        <v>6303</v>
      </c>
      <c r="D304" s="65">
        <v>27.491</v>
      </c>
      <c r="E304" s="65">
        <v>4.4779999999999998</v>
      </c>
      <c r="F304" s="65">
        <v>26.526</v>
      </c>
      <c r="G304" s="108">
        <v>0.69825231481481476</v>
      </c>
      <c r="I304" s="6"/>
      <c r="J304" s="10"/>
      <c r="K304" s="10"/>
      <c r="L304" s="10"/>
      <c r="M304" s="6"/>
      <c r="N304" s="10"/>
      <c r="O304" s="10"/>
      <c r="P304" s="10"/>
      <c r="Q304" s="10"/>
      <c r="R304" s="10"/>
      <c r="S304" s="10"/>
    </row>
    <row r="305" spans="1:19" s="9" customFormat="1" ht="15" x14ac:dyDescent="0.25">
      <c r="A305" s="65">
        <v>22</v>
      </c>
      <c r="B305" s="65" t="s">
        <v>8</v>
      </c>
      <c r="C305" s="65">
        <v>5953</v>
      </c>
      <c r="D305" s="65">
        <v>25.949000000000002</v>
      </c>
      <c r="E305" s="65">
        <v>4.4850000000000003</v>
      </c>
      <c r="F305" s="65">
        <v>26.498999999999999</v>
      </c>
      <c r="G305" s="108">
        <v>0.69825231481481476</v>
      </c>
      <c r="I305" s="6"/>
      <c r="J305" s="10"/>
      <c r="K305" s="10"/>
      <c r="L305" s="10"/>
      <c r="M305" s="6"/>
      <c r="N305" s="10"/>
      <c r="O305" s="10"/>
      <c r="P305" s="10"/>
      <c r="Q305" s="10"/>
      <c r="R305" s="10"/>
      <c r="S305" s="10"/>
    </row>
    <row r="306" spans="1:19" s="9" customFormat="1" ht="15" x14ac:dyDescent="0.25">
      <c r="A306" s="65">
        <v>22</v>
      </c>
      <c r="B306" s="65" t="s">
        <v>8</v>
      </c>
      <c r="C306" s="65">
        <v>5635</v>
      </c>
      <c r="D306" s="65">
        <v>24.501000000000001</v>
      </c>
      <c r="E306" s="65">
        <v>4.4249999999999998</v>
      </c>
      <c r="F306" s="65">
        <v>26.562999999999999</v>
      </c>
      <c r="G306" s="108">
        <v>0.69825231481481476</v>
      </c>
      <c r="I306" s="6"/>
      <c r="J306" s="10"/>
      <c r="K306" s="10"/>
      <c r="L306" s="10"/>
      <c r="M306" s="6"/>
      <c r="N306" s="10"/>
      <c r="O306" s="10"/>
      <c r="P306" s="10"/>
      <c r="Q306" s="10"/>
      <c r="R306" s="10"/>
      <c r="S306" s="10"/>
    </row>
    <row r="307" spans="1:19" s="9" customFormat="1" ht="15" x14ac:dyDescent="0.25">
      <c r="A307" s="65">
        <v>22</v>
      </c>
      <c r="B307" s="65" t="s">
        <v>8</v>
      </c>
      <c r="C307" s="65">
        <v>5307</v>
      </c>
      <c r="D307" s="65">
        <v>23.06</v>
      </c>
      <c r="E307" s="65">
        <v>4.2789999999999999</v>
      </c>
      <c r="F307" s="65">
        <v>26.315000000000001</v>
      </c>
      <c r="G307" s="108">
        <v>0.69825231481481476</v>
      </c>
      <c r="I307" s="6"/>
      <c r="J307" s="10"/>
      <c r="K307" s="10"/>
      <c r="L307" s="10"/>
      <c r="M307" s="6"/>
      <c r="N307" s="10"/>
      <c r="O307" s="10"/>
      <c r="P307" s="10"/>
      <c r="Q307" s="10"/>
      <c r="R307" s="10"/>
      <c r="S307" s="10"/>
    </row>
    <row r="308" spans="1:19" s="9" customFormat="1" ht="15" x14ac:dyDescent="0.25">
      <c r="A308" s="65">
        <v>22</v>
      </c>
      <c r="B308" s="65" t="s">
        <v>8</v>
      </c>
      <c r="C308" s="65">
        <v>5021</v>
      </c>
      <c r="D308" s="65">
        <v>21.774000000000001</v>
      </c>
      <c r="E308" s="65">
        <v>4.2350000000000003</v>
      </c>
      <c r="F308" s="65">
        <v>26.279</v>
      </c>
      <c r="G308" s="108">
        <v>0.69825231481481476</v>
      </c>
      <c r="I308" s="6"/>
      <c r="J308" s="10"/>
      <c r="K308" s="10"/>
      <c r="L308" s="10"/>
      <c r="M308" s="6"/>
      <c r="N308" s="10"/>
      <c r="O308" s="10"/>
      <c r="P308" s="10"/>
      <c r="Q308" s="10"/>
      <c r="R308" s="10"/>
      <c r="S308" s="10"/>
    </row>
    <row r="309" spans="1:19" s="9" customFormat="1" ht="15" x14ac:dyDescent="0.25">
      <c r="A309" s="65">
        <v>23</v>
      </c>
      <c r="B309" s="65" t="s">
        <v>98</v>
      </c>
      <c r="C309" s="65">
        <v>2802</v>
      </c>
      <c r="D309" s="65">
        <v>39.719000000000001</v>
      </c>
      <c r="E309" s="65">
        <v>-41.649000000000001</v>
      </c>
      <c r="F309" s="65">
        <v>2.927</v>
      </c>
      <c r="G309" s="108">
        <v>0.70826388888888892</v>
      </c>
      <c r="I309" s="6"/>
      <c r="J309" s="10"/>
      <c r="K309" s="10"/>
      <c r="L309" s="10"/>
      <c r="M309" s="6"/>
      <c r="N309" s="10"/>
      <c r="O309" s="10"/>
      <c r="P309" s="10"/>
      <c r="Q309" s="10"/>
      <c r="R309" s="10"/>
      <c r="S309" s="10"/>
    </row>
    <row r="310" spans="1:19" s="9" customFormat="1" ht="15" x14ac:dyDescent="0.25">
      <c r="A310" s="65">
        <v>23</v>
      </c>
      <c r="B310" s="65" t="s">
        <v>98</v>
      </c>
      <c r="C310" s="65">
        <v>2801</v>
      </c>
      <c r="D310" s="65">
        <v>40.268000000000001</v>
      </c>
      <c r="E310" s="65">
        <v>-41.7</v>
      </c>
      <c r="F310" s="65">
        <v>2.9</v>
      </c>
      <c r="G310" s="108">
        <v>0.70826388888888892</v>
      </c>
      <c r="I310" s="6"/>
      <c r="J310" s="10"/>
      <c r="K310" s="10"/>
      <c r="L310" s="10"/>
      <c r="M310" s="6"/>
      <c r="N310" s="10"/>
      <c r="O310" s="10"/>
      <c r="P310" s="10"/>
      <c r="Q310" s="10"/>
      <c r="R310" s="10"/>
      <c r="S310" s="10"/>
    </row>
    <row r="311" spans="1:19" s="9" customFormat="1" ht="15" x14ac:dyDescent="0.25">
      <c r="A311" s="65">
        <v>23</v>
      </c>
      <c r="B311" s="65" t="s">
        <v>98</v>
      </c>
      <c r="C311" s="65">
        <v>2801</v>
      </c>
      <c r="D311" s="65">
        <v>40.284999999999997</v>
      </c>
      <c r="E311" s="65">
        <v>-41.692</v>
      </c>
      <c r="F311" s="65">
        <v>2.8940000000000001</v>
      </c>
      <c r="G311" s="108">
        <v>0.70826388888888892</v>
      </c>
      <c r="I311" s="6"/>
      <c r="J311" s="10"/>
      <c r="K311" s="10"/>
      <c r="L311" s="10"/>
      <c r="M311" s="6"/>
      <c r="N311" s="10"/>
      <c r="O311" s="10"/>
      <c r="P311" s="10"/>
      <c r="Q311" s="10"/>
      <c r="R311" s="10"/>
      <c r="S311" s="10"/>
    </row>
    <row r="312" spans="1:19" s="9" customFormat="1" ht="15" x14ac:dyDescent="0.25">
      <c r="A312" s="65">
        <v>23</v>
      </c>
      <c r="B312" s="65" t="s">
        <v>98</v>
      </c>
      <c r="C312" s="65">
        <v>2803</v>
      </c>
      <c r="D312" s="65">
        <v>40.274000000000001</v>
      </c>
      <c r="E312" s="65">
        <v>-41.697000000000003</v>
      </c>
      <c r="F312" s="65">
        <v>2.8740000000000001</v>
      </c>
      <c r="G312" s="108">
        <v>0.70826388888888892</v>
      </c>
      <c r="I312" s="6"/>
      <c r="J312" s="10"/>
      <c r="K312" s="10"/>
      <c r="L312" s="10"/>
      <c r="M312" s="6"/>
      <c r="N312" s="10"/>
      <c r="O312" s="10"/>
      <c r="P312" s="10"/>
      <c r="Q312" s="10"/>
      <c r="R312" s="10"/>
      <c r="S312" s="10"/>
    </row>
    <row r="313" spans="1:19" s="9" customFormat="1" ht="15" x14ac:dyDescent="0.25">
      <c r="A313" s="65">
        <v>23</v>
      </c>
      <c r="B313" s="65" t="s">
        <v>98</v>
      </c>
      <c r="C313" s="65">
        <v>2801</v>
      </c>
      <c r="D313" s="65">
        <v>40.295999999999999</v>
      </c>
      <c r="E313" s="65">
        <v>-41.688000000000002</v>
      </c>
      <c r="F313" s="65">
        <v>2.8940000000000001</v>
      </c>
      <c r="G313" s="108">
        <v>0.70826388888888892</v>
      </c>
      <c r="I313" s="6"/>
      <c r="J313" s="10"/>
      <c r="K313" s="10"/>
      <c r="L313" s="10"/>
      <c r="M313" s="6"/>
      <c r="N313" s="10"/>
      <c r="O313" s="10"/>
      <c r="P313" s="10"/>
      <c r="Q313" s="10"/>
      <c r="R313" s="10"/>
      <c r="S313" s="10"/>
    </row>
    <row r="314" spans="1:19" s="9" customFormat="1" ht="15" x14ac:dyDescent="0.25">
      <c r="A314" s="65">
        <v>23</v>
      </c>
      <c r="B314" s="65" t="s">
        <v>98</v>
      </c>
      <c r="C314" s="65">
        <v>12015</v>
      </c>
      <c r="D314" s="65">
        <v>53.832999999999998</v>
      </c>
      <c r="E314" s="65">
        <v>-9.0660000000000007</v>
      </c>
      <c r="F314" s="65">
        <v>27.535</v>
      </c>
      <c r="G314" s="108">
        <v>0.70826388888888892</v>
      </c>
      <c r="I314" s="6"/>
      <c r="J314" s="10"/>
      <c r="K314" s="10"/>
      <c r="L314" s="10"/>
      <c r="M314" s="6"/>
      <c r="N314" s="10"/>
      <c r="O314" s="10"/>
      <c r="P314" s="10"/>
      <c r="Q314" s="10"/>
      <c r="R314" s="10"/>
      <c r="S314" s="10"/>
    </row>
    <row r="315" spans="1:19" s="9" customFormat="1" ht="15" x14ac:dyDescent="0.25">
      <c r="A315" s="65">
        <v>23</v>
      </c>
      <c r="B315" s="65" t="s">
        <v>98</v>
      </c>
      <c r="C315" s="65">
        <v>11032</v>
      </c>
      <c r="D315" s="65">
        <v>49.139000000000003</v>
      </c>
      <c r="E315" s="65">
        <v>-9.1560000000000006</v>
      </c>
      <c r="F315" s="65">
        <v>27.341000000000001</v>
      </c>
      <c r="G315" s="108">
        <v>0.70826388888888892</v>
      </c>
      <c r="I315" s="6"/>
      <c r="J315" s="10"/>
      <c r="K315" s="10"/>
      <c r="L315" s="10"/>
      <c r="M315" s="6"/>
      <c r="N315" s="10"/>
      <c r="O315" s="10"/>
      <c r="P315" s="10"/>
      <c r="Q315" s="10"/>
      <c r="R315" s="10"/>
      <c r="S315" s="10"/>
    </row>
    <row r="316" spans="1:19" s="9" customFormat="1" ht="15" x14ac:dyDescent="0.25">
      <c r="A316" s="65">
        <v>23</v>
      </c>
      <c r="B316" s="65" t="s">
        <v>98</v>
      </c>
      <c r="C316" s="65">
        <v>10448</v>
      </c>
      <c r="D316" s="65">
        <v>46.420999999999999</v>
      </c>
      <c r="E316" s="65">
        <v>-9.1639999999999997</v>
      </c>
      <c r="F316" s="65">
        <v>27.347999999999999</v>
      </c>
      <c r="G316" s="108">
        <v>0.70826388888888892</v>
      </c>
      <c r="I316" s="6"/>
      <c r="J316" s="10"/>
      <c r="K316" s="10"/>
      <c r="L316" s="10"/>
      <c r="M316" s="6"/>
      <c r="N316" s="10"/>
      <c r="O316" s="10"/>
      <c r="P316" s="10"/>
      <c r="Q316" s="10"/>
      <c r="R316" s="10"/>
      <c r="S316" s="10"/>
    </row>
    <row r="317" spans="1:19" s="9" customFormat="1" ht="15" x14ac:dyDescent="0.25">
      <c r="A317" s="65">
        <v>23</v>
      </c>
      <c r="B317" s="65" t="s">
        <v>98</v>
      </c>
      <c r="C317" s="65">
        <v>9894</v>
      </c>
      <c r="D317" s="65">
        <v>43.807000000000002</v>
      </c>
      <c r="E317" s="65">
        <v>-9.2010000000000005</v>
      </c>
      <c r="F317" s="65">
        <v>27.388999999999999</v>
      </c>
      <c r="G317" s="108">
        <v>0.70826388888888892</v>
      </c>
      <c r="I317" s="6"/>
      <c r="J317" s="10"/>
      <c r="K317" s="10"/>
      <c r="L317" s="10"/>
      <c r="M317" s="6"/>
      <c r="N317" s="10"/>
      <c r="O317" s="10"/>
      <c r="P317" s="10"/>
      <c r="Q317" s="10"/>
      <c r="R317" s="10"/>
      <c r="S317" s="10"/>
    </row>
    <row r="318" spans="1:19" s="9" customFormat="1" ht="15" x14ac:dyDescent="0.25">
      <c r="A318" s="65">
        <v>23</v>
      </c>
      <c r="B318" s="65" t="s">
        <v>98</v>
      </c>
      <c r="C318" s="65">
        <v>9367</v>
      </c>
      <c r="D318" s="65">
        <v>41.363999999999997</v>
      </c>
      <c r="E318" s="65">
        <v>-9.2449999999999992</v>
      </c>
      <c r="F318" s="65">
        <v>27.352</v>
      </c>
      <c r="G318" s="108">
        <v>0.70826388888888892</v>
      </c>
      <c r="I318" s="6"/>
      <c r="J318" s="10"/>
      <c r="K318" s="10"/>
      <c r="L318" s="10"/>
      <c r="M318" s="6"/>
      <c r="N318" s="10"/>
      <c r="O318" s="10"/>
      <c r="P318" s="10"/>
      <c r="Q318" s="10"/>
      <c r="R318" s="10"/>
      <c r="S318" s="10"/>
    </row>
    <row r="319" spans="1:19" s="9" customFormat="1" ht="15" x14ac:dyDescent="0.25">
      <c r="A319" s="65">
        <v>23</v>
      </c>
      <c r="B319" s="65" t="s">
        <v>98</v>
      </c>
      <c r="C319" s="65">
        <v>8858</v>
      </c>
      <c r="D319" s="65">
        <v>39.070999999999998</v>
      </c>
      <c r="E319" s="65">
        <v>-9.2520000000000007</v>
      </c>
      <c r="F319" s="65">
        <v>27.404</v>
      </c>
      <c r="G319" s="108">
        <v>0.70826388888888892</v>
      </c>
      <c r="I319" s="6"/>
      <c r="J319" s="10"/>
      <c r="K319" s="10"/>
      <c r="L319" s="10"/>
      <c r="M319" s="6"/>
      <c r="N319" s="10"/>
      <c r="O319" s="10"/>
      <c r="P319" s="10"/>
      <c r="Q319" s="10"/>
      <c r="R319" s="10"/>
      <c r="S319" s="10"/>
    </row>
    <row r="320" spans="1:19" s="9" customFormat="1" ht="15" x14ac:dyDescent="0.25">
      <c r="A320" s="65">
        <v>23</v>
      </c>
      <c r="B320" s="65" t="s">
        <v>98</v>
      </c>
      <c r="C320" s="65">
        <v>8385</v>
      </c>
      <c r="D320" s="65">
        <v>36.869</v>
      </c>
      <c r="E320" s="65">
        <v>-9.2669999999999995</v>
      </c>
      <c r="F320" s="65">
        <v>27.379000000000001</v>
      </c>
      <c r="G320" s="108">
        <v>0.70826388888888892</v>
      </c>
      <c r="I320" s="6"/>
      <c r="J320" s="10"/>
      <c r="K320" s="10"/>
      <c r="L320" s="10"/>
      <c r="M320" s="6"/>
      <c r="N320" s="10"/>
      <c r="O320" s="10"/>
      <c r="P320" s="10"/>
      <c r="Q320" s="10"/>
      <c r="R320" s="10"/>
      <c r="S320" s="10"/>
    </row>
    <row r="321" spans="1:19" s="9" customFormat="1" ht="15" x14ac:dyDescent="0.25">
      <c r="A321" s="65">
        <v>23</v>
      </c>
      <c r="B321" s="65" t="s">
        <v>98</v>
      </c>
      <c r="C321" s="65">
        <v>7910</v>
      </c>
      <c r="D321" s="65">
        <v>34.741</v>
      </c>
      <c r="E321" s="65">
        <v>-9.234</v>
      </c>
      <c r="F321" s="65">
        <v>27.396000000000001</v>
      </c>
      <c r="G321" s="108">
        <v>0.70826388888888892</v>
      </c>
      <c r="I321" s="6"/>
      <c r="J321" s="10"/>
      <c r="K321" s="10"/>
      <c r="L321" s="10"/>
      <c r="M321" s="6"/>
      <c r="N321" s="10"/>
      <c r="O321" s="10"/>
      <c r="P321" s="10"/>
      <c r="Q321" s="10"/>
      <c r="R321" s="10"/>
      <c r="S321" s="10"/>
    </row>
    <row r="322" spans="1:19" s="9" customFormat="1" ht="15" x14ac:dyDescent="0.25">
      <c r="A322" s="65">
        <v>23</v>
      </c>
      <c r="B322" s="65" t="s">
        <v>98</v>
      </c>
      <c r="C322" s="65">
        <v>7460</v>
      </c>
      <c r="D322" s="65">
        <v>32.698999999999998</v>
      </c>
      <c r="E322" s="65">
        <v>-9.2319999999999993</v>
      </c>
      <c r="F322" s="65">
        <v>27.274000000000001</v>
      </c>
      <c r="G322" s="108">
        <v>0.70826388888888892</v>
      </c>
      <c r="I322" s="6"/>
      <c r="J322" s="10"/>
      <c r="K322" s="10"/>
      <c r="L322" s="10"/>
      <c r="M322" s="6"/>
      <c r="N322" s="10"/>
      <c r="O322" s="10"/>
      <c r="P322" s="10"/>
      <c r="Q322" s="10"/>
      <c r="R322" s="10"/>
      <c r="S322" s="10"/>
    </row>
    <row r="323" spans="1:19" s="9" customFormat="1" ht="15" x14ac:dyDescent="0.25">
      <c r="A323" s="65">
        <v>23</v>
      </c>
      <c r="B323" s="65" t="s">
        <v>98</v>
      </c>
      <c r="C323" s="65">
        <v>7042</v>
      </c>
      <c r="D323" s="65">
        <v>30.855</v>
      </c>
      <c r="E323" s="65">
        <v>-9.2309999999999999</v>
      </c>
      <c r="F323" s="65">
        <v>27.260999999999999</v>
      </c>
      <c r="G323" s="108">
        <v>0.70826388888888892</v>
      </c>
      <c r="I323" s="6"/>
      <c r="J323" s="10"/>
      <c r="K323" s="10"/>
      <c r="L323" s="10"/>
      <c r="M323" s="6"/>
      <c r="N323" s="10"/>
      <c r="O323" s="10"/>
      <c r="P323" s="10"/>
      <c r="Q323" s="10"/>
      <c r="R323" s="10"/>
      <c r="S323" s="10"/>
    </row>
    <row r="324" spans="1:19" s="9" customFormat="1" ht="15" x14ac:dyDescent="0.25">
      <c r="A324" s="65">
        <v>24</v>
      </c>
      <c r="B324" s="65" t="s">
        <v>99</v>
      </c>
      <c r="C324" s="65">
        <v>2780</v>
      </c>
      <c r="D324" s="65">
        <v>39.417999999999999</v>
      </c>
      <c r="E324" s="65">
        <v>-41.707999999999998</v>
      </c>
      <c r="F324" s="65">
        <v>2.919</v>
      </c>
      <c r="G324" s="108">
        <v>0.7177662037037037</v>
      </c>
      <c r="I324" s="6"/>
      <c r="J324" s="10"/>
      <c r="K324" s="10"/>
      <c r="L324" s="10"/>
      <c r="M324" s="6"/>
      <c r="N324" s="10"/>
      <c r="O324" s="10"/>
      <c r="P324" s="10"/>
      <c r="Q324" s="10"/>
      <c r="R324" s="10"/>
      <c r="S324" s="10"/>
    </row>
    <row r="325" spans="1:19" s="9" customFormat="1" ht="15" x14ac:dyDescent="0.25">
      <c r="A325" s="65">
        <v>24</v>
      </c>
      <c r="B325" s="65" t="s">
        <v>99</v>
      </c>
      <c r="C325" s="65">
        <v>2781</v>
      </c>
      <c r="D325" s="65">
        <v>40.012</v>
      </c>
      <c r="E325" s="65">
        <v>-41.7</v>
      </c>
      <c r="F325" s="65">
        <v>2.9</v>
      </c>
      <c r="G325" s="108">
        <v>0.7177662037037037</v>
      </c>
      <c r="I325" s="6"/>
      <c r="J325" s="10"/>
      <c r="K325" s="10"/>
      <c r="L325" s="10"/>
      <c r="M325" s="6"/>
      <c r="N325" s="10"/>
      <c r="O325" s="10"/>
      <c r="P325" s="10"/>
      <c r="Q325" s="10"/>
      <c r="R325" s="10"/>
      <c r="S325" s="10"/>
    </row>
    <row r="326" spans="1:19" s="9" customFormat="1" ht="15" x14ac:dyDescent="0.25">
      <c r="A326" s="65">
        <v>24</v>
      </c>
      <c r="B326" s="65" t="s">
        <v>99</v>
      </c>
      <c r="C326" s="65">
        <v>2781</v>
      </c>
      <c r="D326" s="65">
        <v>39.969000000000001</v>
      </c>
      <c r="E326" s="65">
        <v>-41.704999999999998</v>
      </c>
      <c r="F326" s="65">
        <v>2.8140000000000001</v>
      </c>
      <c r="G326" s="108">
        <v>0.7177662037037037</v>
      </c>
      <c r="I326" s="6"/>
      <c r="J326" s="10"/>
      <c r="K326" s="10"/>
      <c r="L326" s="10"/>
      <c r="M326" s="6"/>
      <c r="N326" s="10"/>
      <c r="O326" s="10"/>
      <c r="P326" s="10"/>
      <c r="Q326" s="10"/>
      <c r="R326" s="10"/>
      <c r="S326" s="10"/>
    </row>
    <row r="327" spans="1:19" s="9" customFormat="1" ht="15" x14ac:dyDescent="0.25">
      <c r="A327" s="65">
        <v>24</v>
      </c>
      <c r="B327" s="65" t="s">
        <v>99</v>
      </c>
      <c r="C327" s="65">
        <v>2780</v>
      </c>
      <c r="D327" s="65">
        <v>39.970999999999997</v>
      </c>
      <c r="E327" s="65">
        <v>-41.738</v>
      </c>
      <c r="F327" s="65">
        <v>2.8250000000000002</v>
      </c>
      <c r="G327" s="108">
        <v>0.7177662037037037</v>
      </c>
      <c r="I327" s="6"/>
      <c r="J327" s="10"/>
      <c r="K327" s="10"/>
      <c r="L327" s="10"/>
      <c r="M327" s="6"/>
      <c r="N327" s="10"/>
      <c r="O327" s="10"/>
      <c r="P327" s="10"/>
      <c r="Q327" s="10"/>
      <c r="R327" s="10"/>
      <c r="S327" s="10"/>
    </row>
    <row r="328" spans="1:19" s="9" customFormat="1" ht="15" x14ac:dyDescent="0.25">
      <c r="A328" s="65">
        <v>24</v>
      </c>
      <c r="B328" s="65" t="s">
        <v>99</v>
      </c>
      <c r="C328" s="65">
        <v>2783</v>
      </c>
      <c r="D328" s="65">
        <v>40</v>
      </c>
      <c r="E328" s="65">
        <v>-41.728000000000002</v>
      </c>
      <c r="F328" s="65">
        <v>2.83</v>
      </c>
      <c r="G328" s="108">
        <v>0.7177662037037037</v>
      </c>
      <c r="I328" s="6"/>
      <c r="J328" s="10"/>
      <c r="K328" s="10"/>
      <c r="L328" s="10"/>
      <c r="M328" s="6"/>
      <c r="N328" s="10"/>
      <c r="O328" s="10"/>
      <c r="P328" s="10"/>
      <c r="Q328" s="10"/>
      <c r="R328" s="10"/>
      <c r="S328" s="10"/>
    </row>
    <row r="329" spans="1:19" s="9" customFormat="1" ht="15" x14ac:dyDescent="0.25">
      <c r="A329" s="65">
        <v>24</v>
      </c>
      <c r="B329" s="65" t="s">
        <v>99</v>
      </c>
      <c r="C329" s="65">
        <v>6890</v>
      </c>
      <c r="D329" s="65">
        <v>30.073</v>
      </c>
      <c r="E329" s="65">
        <v>-8.9920000000000009</v>
      </c>
      <c r="F329" s="65">
        <v>26.806999999999999</v>
      </c>
      <c r="G329" s="108">
        <v>0.7177662037037037</v>
      </c>
      <c r="I329" s="6"/>
      <c r="J329" s="10"/>
      <c r="K329" s="10"/>
      <c r="L329" s="10"/>
      <c r="M329" s="6"/>
      <c r="N329" s="10"/>
      <c r="O329" s="10"/>
      <c r="P329" s="10"/>
      <c r="Q329" s="10"/>
      <c r="R329" s="10"/>
      <c r="S329" s="10"/>
    </row>
    <row r="330" spans="1:19" s="9" customFormat="1" ht="15" x14ac:dyDescent="0.25">
      <c r="A330" s="65">
        <v>24</v>
      </c>
      <c r="B330" s="65" t="s">
        <v>99</v>
      </c>
      <c r="C330" s="65">
        <v>6355</v>
      </c>
      <c r="D330" s="65">
        <v>27.728999999999999</v>
      </c>
      <c r="E330" s="65">
        <v>-9.0220000000000002</v>
      </c>
      <c r="F330" s="65">
        <v>26.698</v>
      </c>
      <c r="G330" s="108">
        <v>0.7177662037037037</v>
      </c>
      <c r="I330" s="6"/>
      <c r="J330" s="10"/>
      <c r="K330" s="10"/>
      <c r="L330" s="10"/>
      <c r="M330" s="6"/>
      <c r="N330" s="10"/>
      <c r="O330" s="10"/>
      <c r="P330" s="10"/>
      <c r="Q330" s="10"/>
      <c r="R330" s="10"/>
      <c r="S330" s="10"/>
    </row>
    <row r="331" spans="1:19" s="9" customFormat="1" ht="15" x14ac:dyDescent="0.25">
      <c r="A331" s="65">
        <v>24</v>
      </c>
      <c r="B331" s="65" t="s">
        <v>99</v>
      </c>
      <c r="C331" s="65">
        <v>6018</v>
      </c>
      <c r="D331" s="65">
        <v>26.169</v>
      </c>
      <c r="E331" s="65">
        <v>-9.0630000000000006</v>
      </c>
      <c r="F331" s="65">
        <v>26.695</v>
      </c>
      <c r="G331" s="108">
        <v>0.7177662037037037</v>
      </c>
      <c r="I331" s="6"/>
      <c r="J331" s="10"/>
      <c r="K331" s="10"/>
      <c r="L331" s="10"/>
      <c r="M331" s="6"/>
      <c r="N331" s="10"/>
      <c r="O331" s="10"/>
      <c r="P331" s="10"/>
      <c r="Q331" s="10"/>
      <c r="R331" s="10"/>
      <c r="S331" s="10"/>
    </row>
    <row r="332" spans="1:19" s="9" customFormat="1" ht="15" x14ac:dyDescent="0.25">
      <c r="A332" s="65">
        <v>24</v>
      </c>
      <c r="B332" s="65" t="s">
        <v>99</v>
      </c>
      <c r="C332" s="65">
        <v>5692</v>
      </c>
      <c r="D332" s="65">
        <v>24.724</v>
      </c>
      <c r="E332" s="65">
        <v>-9.0570000000000004</v>
      </c>
      <c r="F332" s="65">
        <v>26.661000000000001</v>
      </c>
      <c r="G332" s="108">
        <v>0.7177662037037037</v>
      </c>
      <c r="I332" s="6"/>
      <c r="J332" s="10"/>
      <c r="K332" s="10"/>
      <c r="L332" s="10"/>
      <c r="M332" s="6"/>
      <c r="N332" s="10"/>
      <c r="O332" s="10"/>
      <c r="P332" s="10"/>
      <c r="Q332" s="10"/>
      <c r="R332" s="10"/>
      <c r="S332" s="10"/>
    </row>
    <row r="333" spans="1:19" s="9" customFormat="1" ht="15" x14ac:dyDescent="0.25">
      <c r="A333" s="65">
        <v>24</v>
      </c>
      <c r="B333" s="65" t="s">
        <v>99</v>
      </c>
      <c r="C333" s="65">
        <v>5374</v>
      </c>
      <c r="D333" s="65">
        <v>23.352</v>
      </c>
      <c r="E333" s="65">
        <v>-9.0470000000000006</v>
      </c>
      <c r="F333" s="65">
        <v>26.734999999999999</v>
      </c>
      <c r="G333" s="108">
        <v>0.7177662037037037</v>
      </c>
      <c r="I333" s="6"/>
      <c r="J333" s="10"/>
      <c r="K333" s="10"/>
      <c r="L333" s="10"/>
      <c r="M333" s="6"/>
      <c r="N333" s="10"/>
      <c r="O333" s="10"/>
      <c r="P333" s="10"/>
      <c r="Q333" s="10"/>
      <c r="R333" s="10"/>
      <c r="S333" s="10"/>
    </row>
    <row r="334" spans="1:19" s="9" customFormat="1" ht="15" x14ac:dyDescent="0.25">
      <c r="A334" s="65">
        <v>24</v>
      </c>
      <c r="B334" s="65" t="s">
        <v>99</v>
      </c>
      <c r="C334" s="65">
        <v>5094</v>
      </c>
      <c r="D334" s="65">
        <v>22.076000000000001</v>
      </c>
      <c r="E334" s="65">
        <v>-9.0169999999999995</v>
      </c>
      <c r="F334" s="65">
        <v>26.698</v>
      </c>
      <c r="G334" s="108">
        <v>0.7177662037037037</v>
      </c>
      <c r="I334" s="6"/>
      <c r="J334" s="10"/>
      <c r="K334" s="10"/>
      <c r="L334" s="10"/>
      <c r="M334" s="6"/>
      <c r="N334" s="10"/>
      <c r="O334" s="10"/>
      <c r="P334" s="10"/>
      <c r="Q334" s="10"/>
      <c r="R334" s="10"/>
      <c r="S334" s="10"/>
    </row>
    <row r="335" spans="1:19" s="9" customFormat="1" ht="15" x14ac:dyDescent="0.25">
      <c r="A335" s="65">
        <v>24</v>
      </c>
      <c r="B335" s="65" t="s">
        <v>99</v>
      </c>
      <c r="C335" s="65">
        <v>4812</v>
      </c>
      <c r="D335" s="65">
        <v>20.844999999999999</v>
      </c>
      <c r="E335" s="65">
        <v>-9.0269999999999992</v>
      </c>
      <c r="F335" s="65">
        <v>26.719000000000001</v>
      </c>
      <c r="G335" s="108">
        <v>0.7177662037037037</v>
      </c>
      <c r="I335" s="6"/>
      <c r="J335" s="10"/>
      <c r="K335" s="10"/>
      <c r="L335" s="10"/>
      <c r="M335" s="6"/>
      <c r="N335" s="10"/>
      <c r="O335" s="10"/>
      <c r="P335" s="10"/>
      <c r="Q335" s="10"/>
      <c r="R335" s="10"/>
      <c r="S335" s="10"/>
    </row>
    <row r="336" spans="1:19" s="9" customFormat="1" ht="15" x14ac:dyDescent="0.25">
      <c r="A336" s="65">
        <v>24</v>
      </c>
      <c r="B336" s="65" t="s">
        <v>99</v>
      </c>
      <c r="C336" s="65">
        <v>4551</v>
      </c>
      <c r="D336" s="65">
        <v>19.684000000000001</v>
      </c>
      <c r="E336" s="65">
        <v>-8.9860000000000007</v>
      </c>
      <c r="F336" s="65">
        <v>26.731000000000002</v>
      </c>
      <c r="G336" s="108">
        <v>0.7177662037037037</v>
      </c>
      <c r="I336" s="6"/>
      <c r="J336" s="10"/>
      <c r="K336" s="10"/>
      <c r="L336" s="10"/>
      <c r="M336" s="6"/>
      <c r="N336" s="10"/>
      <c r="O336" s="10"/>
      <c r="P336" s="10"/>
      <c r="Q336" s="10"/>
      <c r="R336" s="10"/>
      <c r="S336" s="10"/>
    </row>
    <row r="337" spans="1:19" s="9" customFormat="1" ht="15" x14ac:dyDescent="0.25">
      <c r="A337" s="65">
        <v>24</v>
      </c>
      <c r="B337" s="65" t="s">
        <v>99</v>
      </c>
      <c r="C337" s="65">
        <v>4296</v>
      </c>
      <c r="D337" s="65">
        <v>18.558</v>
      </c>
      <c r="E337" s="65">
        <v>-9.1010000000000009</v>
      </c>
      <c r="F337" s="65">
        <v>26.617000000000001</v>
      </c>
      <c r="G337" s="108">
        <v>0.7177662037037037</v>
      </c>
      <c r="I337" s="6"/>
      <c r="J337" s="10"/>
      <c r="K337" s="10"/>
      <c r="L337" s="10"/>
      <c r="M337" s="6"/>
      <c r="N337" s="10"/>
      <c r="O337" s="10"/>
      <c r="P337" s="10"/>
      <c r="Q337" s="10"/>
      <c r="R337" s="10"/>
      <c r="S337" s="10"/>
    </row>
    <row r="338" spans="1:19" s="9" customFormat="1" ht="15" x14ac:dyDescent="0.25">
      <c r="A338" s="65">
        <v>24</v>
      </c>
      <c r="B338" s="65" t="s">
        <v>99</v>
      </c>
      <c r="C338" s="65">
        <v>4058</v>
      </c>
      <c r="D338" s="65">
        <v>17.530999999999999</v>
      </c>
      <c r="E338" s="65">
        <v>-9.0530000000000008</v>
      </c>
      <c r="F338" s="65">
        <v>26.635000000000002</v>
      </c>
      <c r="G338" s="108">
        <v>0.7177662037037037</v>
      </c>
      <c r="I338" s="6"/>
      <c r="J338" s="10"/>
      <c r="K338" s="10"/>
      <c r="L338" s="10"/>
      <c r="M338" s="6"/>
      <c r="N338" s="10"/>
      <c r="O338" s="10"/>
      <c r="P338" s="10"/>
      <c r="Q338" s="10"/>
      <c r="R338" s="10"/>
      <c r="S338" s="10"/>
    </row>
    <row r="339" spans="1:19" s="9" customFormat="1" ht="15" x14ac:dyDescent="0.25">
      <c r="A339" s="65">
        <v>25</v>
      </c>
      <c r="B339" s="65" t="s">
        <v>100</v>
      </c>
      <c r="C339" s="65">
        <v>2806</v>
      </c>
      <c r="D339" s="65">
        <v>39.793999999999997</v>
      </c>
      <c r="E339" s="65">
        <v>-41.692</v>
      </c>
      <c r="F339" s="65">
        <v>2.91</v>
      </c>
      <c r="G339" s="108">
        <v>0.72777777777777775</v>
      </c>
      <c r="I339" s="6"/>
      <c r="J339" s="10"/>
      <c r="K339" s="10"/>
      <c r="L339" s="10"/>
      <c r="M339" s="6"/>
      <c r="N339" s="10"/>
      <c r="O339" s="10"/>
      <c r="P339" s="10"/>
      <c r="Q339" s="10"/>
      <c r="R339" s="10"/>
      <c r="S339" s="10"/>
    </row>
    <row r="340" spans="1:19" s="9" customFormat="1" ht="15" x14ac:dyDescent="0.25">
      <c r="A340" s="65">
        <v>25</v>
      </c>
      <c r="B340" s="65" t="s">
        <v>100</v>
      </c>
      <c r="C340" s="65">
        <v>2804</v>
      </c>
      <c r="D340" s="65">
        <v>40.284999999999997</v>
      </c>
      <c r="E340" s="65">
        <v>-41.7</v>
      </c>
      <c r="F340" s="65">
        <v>2.9</v>
      </c>
      <c r="G340" s="108">
        <v>0.72777777777777775</v>
      </c>
      <c r="I340" s="6"/>
      <c r="J340" s="10"/>
      <c r="K340" s="10"/>
      <c r="L340" s="10"/>
      <c r="M340" s="6"/>
      <c r="N340" s="10"/>
      <c r="O340" s="10"/>
      <c r="P340" s="10"/>
      <c r="Q340" s="10"/>
      <c r="R340" s="10"/>
      <c r="S340" s="10"/>
    </row>
    <row r="341" spans="1:19" s="9" customFormat="1" ht="15" x14ac:dyDescent="0.25">
      <c r="A341" s="65">
        <v>25</v>
      </c>
      <c r="B341" s="65" t="s">
        <v>100</v>
      </c>
      <c r="C341" s="65">
        <v>2803</v>
      </c>
      <c r="D341" s="65">
        <v>40.305</v>
      </c>
      <c r="E341" s="65">
        <v>-41.677999999999997</v>
      </c>
      <c r="F341" s="65">
        <v>2.8639999999999999</v>
      </c>
      <c r="G341" s="108">
        <v>0.72777777777777775</v>
      </c>
      <c r="I341" s="6"/>
      <c r="J341" s="10"/>
      <c r="K341" s="10"/>
      <c r="L341" s="10"/>
      <c r="M341" s="6"/>
      <c r="N341" s="10"/>
      <c r="O341" s="10"/>
      <c r="P341" s="10"/>
      <c r="Q341" s="10"/>
      <c r="R341" s="10"/>
      <c r="S341" s="10"/>
    </row>
    <row r="342" spans="1:19" s="9" customFormat="1" ht="15" x14ac:dyDescent="0.25">
      <c r="A342" s="65">
        <v>25</v>
      </c>
      <c r="B342" s="65" t="s">
        <v>100</v>
      </c>
      <c r="C342" s="65">
        <v>2802</v>
      </c>
      <c r="D342" s="65">
        <v>40.292999999999999</v>
      </c>
      <c r="E342" s="65">
        <v>-41.685000000000002</v>
      </c>
      <c r="F342" s="65">
        <v>2.851</v>
      </c>
      <c r="G342" s="108">
        <v>0.72777777777777775</v>
      </c>
      <c r="I342" s="6"/>
      <c r="J342" s="10"/>
      <c r="K342" s="10"/>
      <c r="L342" s="10"/>
      <c r="M342" s="6"/>
      <c r="N342" s="10"/>
      <c r="O342" s="10"/>
      <c r="P342" s="10"/>
      <c r="Q342" s="10"/>
      <c r="R342" s="10"/>
      <c r="S342" s="10"/>
    </row>
    <row r="343" spans="1:19" s="9" customFormat="1" ht="15" x14ac:dyDescent="0.25">
      <c r="A343" s="65">
        <v>25</v>
      </c>
      <c r="B343" s="65" t="s">
        <v>100</v>
      </c>
      <c r="C343" s="65">
        <v>2805</v>
      </c>
      <c r="D343" s="65">
        <v>40.331000000000003</v>
      </c>
      <c r="E343" s="65">
        <v>-41.722999999999999</v>
      </c>
      <c r="F343" s="65">
        <v>2.8079999999999998</v>
      </c>
      <c r="G343" s="108">
        <v>0.72777777777777775</v>
      </c>
      <c r="I343" s="6"/>
      <c r="J343" s="10"/>
      <c r="K343" s="10"/>
      <c r="L343" s="10"/>
      <c r="M343" s="6"/>
      <c r="N343" s="10"/>
      <c r="O343" s="10"/>
      <c r="P343" s="10"/>
      <c r="Q343" s="10"/>
      <c r="R343" s="10"/>
      <c r="S343" s="10"/>
    </row>
    <row r="344" spans="1:19" s="9" customFormat="1" ht="15" x14ac:dyDescent="0.25">
      <c r="A344" s="65">
        <v>25</v>
      </c>
      <c r="B344" s="65" t="s">
        <v>100</v>
      </c>
      <c r="C344" s="65">
        <v>10289</v>
      </c>
      <c r="D344" s="65">
        <v>45.719000000000001</v>
      </c>
      <c r="E344" s="65">
        <v>-9.2010000000000005</v>
      </c>
      <c r="F344" s="65">
        <v>26.228000000000002</v>
      </c>
      <c r="G344" s="108">
        <v>0.72777777777777775</v>
      </c>
      <c r="I344" s="6"/>
      <c r="J344" s="10"/>
      <c r="K344" s="10"/>
      <c r="L344" s="10"/>
      <c r="M344" s="6"/>
      <c r="N344" s="10"/>
      <c r="O344" s="10"/>
      <c r="P344" s="10"/>
      <c r="Q344" s="10"/>
      <c r="R344" s="10"/>
      <c r="S344" s="10"/>
    </row>
    <row r="345" spans="1:19" ht="15" x14ac:dyDescent="0.25">
      <c r="A345" s="65">
        <v>25</v>
      </c>
      <c r="B345" s="65" t="s">
        <v>100</v>
      </c>
      <c r="C345" s="65">
        <v>9505</v>
      </c>
      <c r="D345" s="65">
        <v>42.042000000000002</v>
      </c>
      <c r="E345" s="65">
        <v>-9.1820000000000004</v>
      </c>
      <c r="F345" s="65">
        <v>26.041</v>
      </c>
      <c r="G345" s="108">
        <v>0.72777777777777775</v>
      </c>
      <c r="J345" s="10"/>
      <c r="K345" s="10"/>
      <c r="L345" s="10"/>
      <c r="N345" s="10"/>
      <c r="O345" s="10"/>
      <c r="P345" s="10"/>
      <c r="Q345" s="10"/>
      <c r="R345" s="10"/>
      <c r="S345" s="10"/>
    </row>
    <row r="346" spans="1:19" ht="15" x14ac:dyDescent="0.25">
      <c r="A346" s="65">
        <v>25</v>
      </c>
      <c r="B346" s="65" t="s">
        <v>100</v>
      </c>
      <c r="C346" s="65">
        <v>9011</v>
      </c>
      <c r="D346" s="65">
        <v>39.799999999999997</v>
      </c>
      <c r="E346" s="65">
        <v>-9.2119999999999997</v>
      </c>
      <c r="F346" s="65">
        <v>26.076000000000001</v>
      </c>
      <c r="G346" s="108">
        <v>0.72777777777777775</v>
      </c>
      <c r="J346" s="10"/>
      <c r="K346" s="10"/>
      <c r="L346" s="10"/>
      <c r="N346" s="10"/>
      <c r="O346" s="10"/>
      <c r="P346" s="10"/>
      <c r="Q346" s="10"/>
      <c r="R346" s="10"/>
      <c r="S346" s="10"/>
    </row>
    <row r="347" spans="1:19" ht="15" x14ac:dyDescent="0.25">
      <c r="A347" s="65">
        <v>25</v>
      </c>
      <c r="B347" s="65" t="s">
        <v>100</v>
      </c>
      <c r="C347" s="65">
        <v>8566</v>
      </c>
      <c r="D347" s="65">
        <v>37.674999999999997</v>
      </c>
      <c r="E347" s="65">
        <v>-9.2050000000000001</v>
      </c>
      <c r="F347" s="65">
        <v>26.07</v>
      </c>
      <c r="G347" s="108">
        <v>0.72777777777777775</v>
      </c>
      <c r="J347" s="10"/>
      <c r="K347" s="10"/>
      <c r="L347" s="10"/>
      <c r="N347" s="10"/>
      <c r="O347" s="10"/>
      <c r="P347" s="10"/>
      <c r="Q347" s="10"/>
      <c r="R347" s="10"/>
      <c r="S347" s="10"/>
    </row>
    <row r="348" spans="1:19" ht="15" x14ac:dyDescent="0.25">
      <c r="A348" s="65">
        <v>25</v>
      </c>
      <c r="B348" s="65" t="s">
        <v>100</v>
      </c>
      <c r="C348" s="65">
        <v>8132</v>
      </c>
      <c r="D348" s="65">
        <v>35.688000000000002</v>
      </c>
      <c r="E348" s="65">
        <v>-9.1579999999999995</v>
      </c>
      <c r="F348" s="65">
        <v>26.071999999999999</v>
      </c>
      <c r="G348" s="108">
        <v>0.72777777777777775</v>
      </c>
      <c r="J348" s="10"/>
      <c r="K348" s="10"/>
      <c r="L348" s="10"/>
      <c r="N348" s="10"/>
      <c r="O348" s="10"/>
      <c r="P348" s="10"/>
      <c r="Q348" s="10"/>
      <c r="R348" s="10"/>
      <c r="S348" s="10"/>
    </row>
    <row r="349" spans="1:19" ht="15" x14ac:dyDescent="0.25">
      <c r="A349" s="65">
        <v>25</v>
      </c>
      <c r="B349" s="65" t="s">
        <v>100</v>
      </c>
      <c r="C349" s="65">
        <v>7722</v>
      </c>
      <c r="D349" s="65">
        <v>33.828000000000003</v>
      </c>
      <c r="E349" s="65">
        <v>-9.1519999999999992</v>
      </c>
      <c r="F349" s="65">
        <v>26.030999999999999</v>
      </c>
      <c r="G349" s="108">
        <v>0.72777777777777775</v>
      </c>
      <c r="J349" s="10"/>
      <c r="K349" s="10"/>
      <c r="L349" s="10"/>
      <c r="N349" s="10"/>
      <c r="O349" s="10"/>
      <c r="P349" s="10"/>
      <c r="Q349" s="10"/>
      <c r="R349" s="10"/>
      <c r="S349" s="10"/>
    </row>
    <row r="350" spans="1:19" ht="15" x14ac:dyDescent="0.25">
      <c r="A350" s="65">
        <v>25</v>
      </c>
      <c r="B350" s="65" t="s">
        <v>100</v>
      </c>
      <c r="C350" s="65">
        <v>7333</v>
      </c>
      <c r="D350" s="65">
        <v>32.064</v>
      </c>
      <c r="E350" s="65">
        <v>-9.1790000000000003</v>
      </c>
      <c r="F350" s="65">
        <v>26.102</v>
      </c>
      <c r="G350" s="108">
        <v>0.72777777777777775</v>
      </c>
      <c r="J350" s="10"/>
      <c r="K350" s="10"/>
      <c r="L350" s="10"/>
      <c r="N350" s="10"/>
      <c r="O350" s="10"/>
      <c r="P350" s="10"/>
      <c r="Q350" s="10"/>
      <c r="R350" s="10"/>
      <c r="S350" s="10"/>
    </row>
    <row r="351" spans="1:19" ht="15" x14ac:dyDescent="0.25">
      <c r="A351" s="65">
        <v>25</v>
      </c>
      <c r="B351" s="65" t="s">
        <v>100</v>
      </c>
      <c r="C351" s="65">
        <v>6945</v>
      </c>
      <c r="D351" s="65">
        <v>30.32</v>
      </c>
      <c r="E351" s="65">
        <v>-9.1709999999999994</v>
      </c>
      <c r="F351" s="65">
        <v>26.202999999999999</v>
      </c>
      <c r="G351" s="108">
        <v>0.72777777777777775</v>
      </c>
      <c r="J351" s="10"/>
      <c r="K351" s="10"/>
      <c r="L351" s="10"/>
      <c r="N351" s="10"/>
      <c r="O351" s="10"/>
      <c r="P351" s="10"/>
      <c r="Q351" s="10"/>
      <c r="R351" s="10"/>
      <c r="S351" s="10"/>
    </row>
    <row r="352" spans="1:19" ht="15" x14ac:dyDescent="0.25">
      <c r="A352" s="65">
        <v>25</v>
      </c>
      <c r="B352" s="65" t="s">
        <v>100</v>
      </c>
      <c r="C352" s="65">
        <v>6561</v>
      </c>
      <c r="D352" s="65">
        <v>28.641999999999999</v>
      </c>
      <c r="E352" s="65">
        <v>-9.2379999999999995</v>
      </c>
      <c r="F352" s="65">
        <v>26.085999999999999</v>
      </c>
      <c r="G352" s="108">
        <v>0.72777777777777775</v>
      </c>
      <c r="J352" s="10"/>
      <c r="K352" s="10"/>
      <c r="L352" s="10"/>
      <c r="N352" s="10"/>
      <c r="O352" s="10"/>
      <c r="P352" s="10"/>
      <c r="Q352" s="10"/>
      <c r="R352" s="10"/>
      <c r="S352" s="10"/>
    </row>
    <row r="353" spans="1:19" ht="15" x14ac:dyDescent="0.25">
      <c r="A353" s="65">
        <v>25</v>
      </c>
      <c r="B353" s="65" t="s">
        <v>100</v>
      </c>
      <c r="C353" s="65">
        <v>6217</v>
      </c>
      <c r="D353" s="65">
        <v>27.081</v>
      </c>
      <c r="E353" s="65">
        <v>-9.23</v>
      </c>
      <c r="F353" s="65">
        <v>26.128</v>
      </c>
      <c r="G353" s="108">
        <v>0.72777777777777775</v>
      </c>
      <c r="J353" s="10"/>
      <c r="K353" s="10"/>
      <c r="L353" s="10"/>
      <c r="N353" s="10"/>
      <c r="O353" s="10"/>
      <c r="P353" s="10"/>
      <c r="Q353" s="10"/>
      <c r="R353" s="10"/>
      <c r="S353" s="10"/>
    </row>
    <row r="354" spans="1:19" ht="15" x14ac:dyDescent="0.25">
      <c r="A354" s="65">
        <v>26</v>
      </c>
      <c r="B354" s="65" t="s">
        <v>101</v>
      </c>
      <c r="C354" s="65">
        <v>2781</v>
      </c>
      <c r="D354" s="65">
        <v>39.457999999999998</v>
      </c>
      <c r="E354" s="65">
        <v>-41.697000000000003</v>
      </c>
      <c r="F354" s="65">
        <v>2.964</v>
      </c>
      <c r="G354" s="108">
        <v>0.73728009259259253</v>
      </c>
      <c r="J354" s="10"/>
      <c r="K354" s="10"/>
      <c r="L354" s="10"/>
      <c r="N354" s="10"/>
      <c r="O354" s="10"/>
      <c r="P354" s="10"/>
      <c r="Q354" s="10"/>
      <c r="R354" s="10"/>
      <c r="S354" s="10"/>
    </row>
    <row r="355" spans="1:19" ht="15" x14ac:dyDescent="0.25">
      <c r="A355" s="65">
        <v>26</v>
      </c>
      <c r="B355" s="65" t="s">
        <v>101</v>
      </c>
      <c r="C355" s="65">
        <v>2782</v>
      </c>
      <c r="D355" s="65">
        <v>39.979999999999997</v>
      </c>
      <c r="E355" s="65">
        <v>-41.7</v>
      </c>
      <c r="F355" s="65">
        <v>2.9</v>
      </c>
      <c r="G355" s="108">
        <v>0.73728009259259253</v>
      </c>
      <c r="J355" s="10"/>
      <c r="K355" s="10"/>
      <c r="L355" s="10"/>
      <c r="N355" s="10"/>
      <c r="O355" s="10"/>
      <c r="P355" s="10"/>
      <c r="Q355" s="10"/>
      <c r="R355" s="10"/>
      <c r="S355" s="10"/>
    </row>
    <row r="356" spans="1:19" ht="15" x14ac:dyDescent="0.25">
      <c r="A356" s="65">
        <v>26</v>
      </c>
      <c r="B356" s="65" t="s">
        <v>101</v>
      </c>
      <c r="C356" s="65">
        <v>2781</v>
      </c>
      <c r="D356" s="65">
        <v>40.006</v>
      </c>
      <c r="E356" s="65">
        <v>-41.750999999999998</v>
      </c>
      <c r="F356" s="65">
        <v>2.8740000000000001</v>
      </c>
      <c r="G356" s="108">
        <v>0.73728009259259253</v>
      </c>
      <c r="J356" s="10"/>
      <c r="K356" s="10"/>
      <c r="L356" s="10"/>
      <c r="N356" s="10"/>
      <c r="O356" s="10"/>
      <c r="P356" s="10"/>
      <c r="Q356" s="10"/>
      <c r="R356" s="10"/>
      <c r="S356" s="10"/>
    </row>
    <row r="357" spans="1:19" ht="15" x14ac:dyDescent="0.25">
      <c r="A357" s="65">
        <v>26</v>
      </c>
      <c r="B357" s="65" t="s">
        <v>101</v>
      </c>
      <c r="C357" s="65">
        <v>2781</v>
      </c>
      <c r="D357" s="65">
        <v>39.993000000000002</v>
      </c>
      <c r="E357" s="65">
        <v>-41.706000000000003</v>
      </c>
      <c r="F357" s="65">
        <v>2.8929999999999998</v>
      </c>
      <c r="G357" s="108">
        <v>0.73728009259259253</v>
      </c>
      <c r="J357" s="10"/>
      <c r="K357" s="10"/>
      <c r="L357" s="10"/>
      <c r="N357" s="10"/>
      <c r="O357" s="10"/>
      <c r="P357" s="10"/>
      <c r="Q357" s="10"/>
      <c r="R357" s="10"/>
      <c r="S357" s="10"/>
    </row>
    <row r="358" spans="1:19" ht="15" x14ac:dyDescent="0.25">
      <c r="A358" s="65">
        <v>26</v>
      </c>
      <c r="B358" s="65" t="s">
        <v>101</v>
      </c>
      <c r="C358" s="65">
        <v>2783</v>
      </c>
      <c r="D358" s="65">
        <v>39.994999999999997</v>
      </c>
      <c r="E358" s="65">
        <v>-41.743000000000002</v>
      </c>
      <c r="F358" s="65">
        <v>2.919</v>
      </c>
      <c r="G358" s="108">
        <v>0.73728009259259253</v>
      </c>
      <c r="J358" s="10"/>
      <c r="K358" s="10"/>
      <c r="L358" s="10"/>
      <c r="N358" s="10"/>
      <c r="O358" s="10"/>
      <c r="P358" s="10"/>
      <c r="Q358" s="10"/>
      <c r="R358" s="10"/>
      <c r="S358" s="10"/>
    </row>
    <row r="359" spans="1:19" ht="15" x14ac:dyDescent="0.25">
      <c r="A359" s="65">
        <v>26</v>
      </c>
      <c r="B359" s="65" t="s">
        <v>101</v>
      </c>
      <c r="C359" s="65">
        <v>12224</v>
      </c>
      <c r="D359" s="65">
        <v>54.953000000000003</v>
      </c>
      <c r="E359" s="65">
        <v>-8.9930000000000003</v>
      </c>
      <c r="F359" s="65">
        <v>25.646000000000001</v>
      </c>
      <c r="G359" s="108">
        <v>0.73728009259259253</v>
      </c>
      <c r="J359" s="10"/>
      <c r="K359" s="10"/>
      <c r="L359" s="10"/>
      <c r="N359" s="10"/>
      <c r="O359" s="10"/>
      <c r="P359" s="10"/>
      <c r="Q359" s="10"/>
      <c r="R359" s="10"/>
      <c r="S359" s="10"/>
    </row>
    <row r="360" spans="1:19" ht="15" x14ac:dyDescent="0.25">
      <c r="A360" s="65">
        <v>26</v>
      </c>
      <c r="B360" s="65" t="s">
        <v>101</v>
      </c>
      <c r="C360" s="65">
        <v>11583</v>
      </c>
      <c r="D360" s="65">
        <v>51.844000000000001</v>
      </c>
      <c r="E360" s="65">
        <v>-9.0559999999999992</v>
      </c>
      <c r="F360" s="65">
        <v>25.654</v>
      </c>
      <c r="G360" s="108">
        <v>0.73728009259259253</v>
      </c>
      <c r="J360" s="10"/>
      <c r="K360" s="10"/>
      <c r="L360" s="10"/>
      <c r="N360" s="10"/>
      <c r="O360" s="10"/>
      <c r="P360" s="10"/>
      <c r="Q360" s="10"/>
      <c r="R360" s="10"/>
      <c r="S360" s="10"/>
    </row>
    <row r="361" spans="1:19" ht="15" x14ac:dyDescent="0.25">
      <c r="A361" s="65">
        <v>26</v>
      </c>
      <c r="B361" s="65" t="s">
        <v>101</v>
      </c>
      <c r="C361" s="65">
        <v>10977</v>
      </c>
      <c r="D361" s="65">
        <v>48.96</v>
      </c>
      <c r="E361" s="65">
        <v>-9.0589999999999993</v>
      </c>
      <c r="F361" s="65">
        <v>25.657</v>
      </c>
      <c r="G361" s="108">
        <v>0.73728009259259253</v>
      </c>
      <c r="J361" s="10"/>
      <c r="K361" s="10"/>
      <c r="L361" s="10"/>
      <c r="N361" s="10"/>
      <c r="O361" s="10"/>
      <c r="P361" s="10"/>
      <c r="Q361" s="10"/>
      <c r="R361" s="10"/>
      <c r="S361" s="10"/>
    </row>
    <row r="362" spans="1:19" ht="15" x14ac:dyDescent="0.25">
      <c r="A362" s="65">
        <v>26</v>
      </c>
      <c r="B362" s="65" t="s">
        <v>101</v>
      </c>
      <c r="C362" s="65">
        <v>10406</v>
      </c>
      <c r="D362" s="65">
        <v>46.256999999999998</v>
      </c>
      <c r="E362" s="65">
        <v>-9.0350000000000001</v>
      </c>
      <c r="F362" s="65">
        <v>25.66</v>
      </c>
      <c r="G362" s="108">
        <v>0.73728009259259253</v>
      </c>
      <c r="J362" s="10"/>
      <c r="K362" s="10"/>
      <c r="L362" s="10"/>
      <c r="N362" s="10"/>
      <c r="O362" s="10"/>
      <c r="P362" s="10"/>
      <c r="Q362" s="10"/>
      <c r="R362" s="10"/>
      <c r="S362" s="10"/>
    </row>
    <row r="363" spans="1:19" ht="15" x14ac:dyDescent="0.25">
      <c r="A363" s="65">
        <v>26</v>
      </c>
      <c r="B363" s="65" t="s">
        <v>101</v>
      </c>
      <c r="C363" s="65">
        <v>9862</v>
      </c>
      <c r="D363" s="65">
        <v>43.720999999999997</v>
      </c>
      <c r="E363" s="65">
        <v>-9.0210000000000008</v>
      </c>
      <c r="F363" s="65">
        <v>25.678000000000001</v>
      </c>
      <c r="G363" s="108">
        <v>0.73728009259259253</v>
      </c>
      <c r="J363" s="10"/>
      <c r="K363" s="10"/>
      <c r="L363" s="10"/>
      <c r="N363" s="10"/>
      <c r="O363" s="10"/>
      <c r="P363" s="10"/>
      <c r="Q363" s="10"/>
      <c r="R363" s="10"/>
      <c r="S363" s="10"/>
    </row>
    <row r="364" spans="1:19" ht="15" x14ac:dyDescent="0.25">
      <c r="A364" s="65">
        <v>26</v>
      </c>
      <c r="B364" s="65" t="s">
        <v>101</v>
      </c>
      <c r="C364" s="65">
        <v>9346</v>
      </c>
      <c r="D364" s="65">
        <v>41.305999999999997</v>
      </c>
      <c r="E364" s="65">
        <v>-9.0039999999999996</v>
      </c>
      <c r="F364" s="65">
        <v>25.664999999999999</v>
      </c>
      <c r="G364" s="108">
        <v>0.73728009259259253</v>
      </c>
      <c r="J364" s="10"/>
      <c r="K364" s="10"/>
      <c r="L364" s="10"/>
      <c r="N364" s="10"/>
      <c r="O364" s="10"/>
      <c r="P364" s="10"/>
      <c r="Q364" s="10"/>
      <c r="R364" s="10"/>
      <c r="S364" s="10"/>
    </row>
    <row r="365" spans="1:19" ht="15" x14ac:dyDescent="0.25">
      <c r="A365" s="65">
        <v>26</v>
      </c>
      <c r="B365" s="65" t="s">
        <v>101</v>
      </c>
      <c r="C365" s="65">
        <v>8853</v>
      </c>
      <c r="D365" s="65">
        <v>39.023000000000003</v>
      </c>
      <c r="E365" s="65">
        <v>-9.01</v>
      </c>
      <c r="F365" s="65">
        <v>25.698</v>
      </c>
      <c r="G365" s="108">
        <v>0.73728009259259253</v>
      </c>
      <c r="J365" s="10"/>
      <c r="K365" s="10"/>
      <c r="L365" s="10"/>
      <c r="N365" s="10"/>
      <c r="O365" s="10"/>
      <c r="P365" s="10"/>
      <c r="Q365" s="10"/>
      <c r="R365" s="10"/>
      <c r="S365" s="10"/>
    </row>
    <row r="366" spans="1:19" ht="15" x14ac:dyDescent="0.25">
      <c r="A366" s="65">
        <v>26</v>
      </c>
      <c r="B366" s="65" t="s">
        <v>101</v>
      </c>
      <c r="C366" s="65">
        <v>8361</v>
      </c>
      <c r="D366" s="65">
        <v>36.789000000000001</v>
      </c>
      <c r="E366" s="65">
        <v>-9.0570000000000004</v>
      </c>
      <c r="F366" s="65">
        <v>25.684000000000001</v>
      </c>
      <c r="G366" s="108">
        <v>0.73728009259259253</v>
      </c>
      <c r="J366" s="10"/>
      <c r="K366" s="10"/>
      <c r="L366" s="10"/>
      <c r="N366" s="10"/>
      <c r="O366" s="10"/>
      <c r="P366" s="10"/>
      <c r="Q366" s="10"/>
      <c r="R366" s="10"/>
      <c r="S366" s="10"/>
    </row>
    <row r="367" spans="1:19" ht="15" x14ac:dyDescent="0.25">
      <c r="A367" s="65">
        <v>26</v>
      </c>
      <c r="B367" s="65" t="s">
        <v>101</v>
      </c>
      <c r="C367" s="65">
        <v>7922</v>
      </c>
      <c r="D367" s="65">
        <v>34.774000000000001</v>
      </c>
      <c r="E367" s="65">
        <v>-9.0920000000000005</v>
      </c>
      <c r="F367" s="65">
        <v>25.634</v>
      </c>
      <c r="G367" s="108">
        <v>0.73728009259259253</v>
      </c>
      <c r="J367" s="10"/>
      <c r="K367" s="10"/>
      <c r="L367" s="10"/>
      <c r="N367" s="10"/>
      <c r="O367" s="10"/>
      <c r="P367" s="10"/>
      <c r="Q367" s="10"/>
      <c r="R367" s="10"/>
      <c r="S367" s="10"/>
    </row>
    <row r="368" spans="1:19" ht="15" x14ac:dyDescent="0.25">
      <c r="A368" s="65">
        <v>27</v>
      </c>
      <c r="B368" s="65" t="s">
        <v>102</v>
      </c>
      <c r="C368" s="65">
        <v>2804</v>
      </c>
      <c r="D368" s="65">
        <v>39.81</v>
      </c>
      <c r="E368" s="65">
        <v>-41.682000000000002</v>
      </c>
      <c r="F368" s="65">
        <v>2.9860000000000002</v>
      </c>
      <c r="G368" s="108">
        <v>0.74729166666666658</v>
      </c>
      <c r="J368" s="10"/>
      <c r="K368" s="10"/>
      <c r="L368" s="10"/>
      <c r="N368" s="10"/>
      <c r="O368" s="10"/>
      <c r="P368" s="10"/>
      <c r="Q368" s="10"/>
      <c r="R368" s="10"/>
      <c r="S368" s="10"/>
    </row>
    <row r="369" spans="1:19" ht="15" x14ac:dyDescent="0.25">
      <c r="A369" s="65">
        <v>27</v>
      </c>
      <c r="B369" s="65" t="s">
        <v>102</v>
      </c>
      <c r="C369" s="65">
        <v>2803</v>
      </c>
      <c r="D369" s="65">
        <v>40.302999999999997</v>
      </c>
      <c r="E369" s="65">
        <v>-41.7</v>
      </c>
      <c r="F369" s="65">
        <v>2.9</v>
      </c>
      <c r="G369" s="108">
        <v>0.74729166666666658</v>
      </c>
      <c r="J369" s="10"/>
      <c r="K369" s="10"/>
      <c r="L369" s="10"/>
      <c r="N369" s="10"/>
      <c r="O369" s="10"/>
      <c r="P369" s="10"/>
      <c r="Q369" s="10"/>
      <c r="R369" s="10"/>
      <c r="S369" s="10"/>
    </row>
    <row r="370" spans="1:19" ht="15" x14ac:dyDescent="0.25">
      <c r="A370" s="65">
        <v>27</v>
      </c>
      <c r="B370" s="65" t="s">
        <v>102</v>
      </c>
      <c r="C370" s="65">
        <v>2804</v>
      </c>
      <c r="D370" s="65">
        <v>40.302</v>
      </c>
      <c r="E370" s="65">
        <v>-41.698999999999998</v>
      </c>
      <c r="F370" s="65">
        <v>2.8759999999999999</v>
      </c>
      <c r="G370" s="108">
        <v>0.74729166666666658</v>
      </c>
      <c r="J370" s="10"/>
      <c r="K370" s="10"/>
      <c r="L370" s="10"/>
      <c r="N370" s="10"/>
      <c r="O370" s="10"/>
      <c r="P370" s="10"/>
      <c r="Q370" s="10"/>
      <c r="R370" s="10"/>
      <c r="S370" s="10"/>
    </row>
    <row r="371" spans="1:19" ht="15" x14ac:dyDescent="0.25">
      <c r="A371" s="65">
        <v>27</v>
      </c>
      <c r="B371" s="65" t="s">
        <v>102</v>
      </c>
      <c r="C371" s="65">
        <v>2803</v>
      </c>
      <c r="D371" s="65">
        <v>40.295999999999999</v>
      </c>
      <c r="E371" s="65">
        <v>-41.707000000000001</v>
      </c>
      <c r="F371" s="65">
        <v>2.8919999999999999</v>
      </c>
      <c r="G371" s="108">
        <v>0.74729166666666658</v>
      </c>
      <c r="J371" s="10"/>
      <c r="K371" s="10"/>
      <c r="L371" s="10"/>
      <c r="N371" s="10"/>
      <c r="O371" s="10"/>
      <c r="P371" s="10"/>
      <c r="Q371" s="10"/>
      <c r="R371" s="10"/>
      <c r="S371" s="10"/>
    </row>
    <row r="372" spans="1:19" ht="15" x14ac:dyDescent="0.25">
      <c r="A372" s="65">
        <v>27</v>
      </c>
      <c r="B372" s="65" t="s">
        <v>102</v>
      </c>
      <c r="C372" s="65">
        <v>2803</v>
      </c>
      <c r="D372" s="65">
        <v>40.322000000000003</v>
      </c>
      <c r="E372" s="65">
        <v>-41.704000000000001</v>
      </c>
      <c r="F372" s="65">
        <v>2.8860000000000001</v>
      </c>
      <c r="G372" s="108">
        <v>0.74729166666666658</v>
      </c>
      <c r="J372" s="10"/>
      <c r="K372" s="10"/>
      <c r="L372" s="10"/>
      <c r="N372" s="10"/>
      <c r="O372" s="10"/>
      <c r="P372" s="10"/>
      <c r="Q372" s="10"/>
      <c r="R372" s="10"/>
      <c r="S372" s="10"/>
    </row>
    <row r="373" spans="1:19" ht="15" x14ac:dyDescent="0.25">
      <c r="A373" s="65">
        <v>27</v>
      </c>
      <c r="B373" s="65" t="s">
        <v>102</v>
      </c>
      <c r="C373" s="65">
        <v>11533</v>
      </c>
      <c r="D373" s="65">
        <v>51.662999999999997</v>
      </c>
      <c r="E373" s="65">
        <v>-9.2309999999999999</v>
      </c>
      <c r="F373" s="65">
        <v>26.071000000000002</v>
      </c>
      <c r="G373" s="108">
        <v>0.74729166666666658</v>
      </c>
      <c r="J373" s="10"/>
      <c r="K373" s="10"/>
      <c r="L373" s="10"/>
      <c r="N373" s="10"/>
      <c r="O373" s="10"/>
      <c r="P373" s="10"/>
      <c r="Q373" s="10"/>
      <c r="R373" s="10"/>
      <c r="S373" s="10"/>
    </row>
    <row r="374" spans="1:19" ht="15" x14ac:dyDescent="0.25">
      <c r="A374" s="65">
        <v>27</v>
      </c>
      <c r="B374" s="65" t="s">
        <v>102</v>
      </c>
      <c r="C374" s="65">
        <v>10623</v>
      </c>
      <c r="D374" s="65">
        <v>47.332999999999998</v>
      </c>
      <c r="E374" s="65">
        <v>-9.2940000000000005</v>
      </c>
      <c r="F374" s="65">
        <v>25.827999999999999</v>
      </c>
      <c r="G374" s="108">
        <v>0.74729166666666658</v>
      </c>
      <c r="J374" s="10"/>
      <c r="K374" s="10"/>
      <c r="L374" s="10"/>
      <c r="N374" s="10"/>
      <c r="O374" s="10"/>
      <c r="P374" s="10"/>
      <c r="Q374" s="10"/>
      <c r="R374" s="10"/>
      <c r="S374" s="10"/>
    </row>
    <row r="375" spans="1:19" ht="15" x14ac:dyDescent="0.25">
      <c r="A375" s="65">
        <v>27</v>
      </c>
      <c r="B375" s="65" t="s">
        <v>102</v>
      </c>
      <c r="C375" s="65">
        <v>10047</v>
      </c>
      <c r="D375" s="65">
        <v>44.634999999999998</v>
      </c>
      <c r="E375" s="65">
        <v>-9.2829999999999995</v>
      </c>
      <c r="F375" s="65">
        <v>25.84</v>
      </c>
      <c r="G375" s="108">
        <v>0.74729166666666658</v>
      </c>
      <c r="J375" s="10"/>
      <c r="K375" s="10"/>
      <c r="L375" s="10"/>
      <c r="N375" s="10"/>
      <c r="O375" s="10"/>
      <c r="P375" s="10"/>
      <c r="Q375" s="10"/>
      <c r="R375" s="10"/>
      <c r="S375" s="10"/>
    </row>
    <row r="376" spans="1:19" ht="15" x14ac:dyDescent="0.25">
      <c r="A376" s="65">
        <v>27</v>
      </c>
      <c r="B376" s="65" t="s">
        <v>102</v>
      </c>
      <c r="C376" s="65">
        <v>9513</v>
      </c>
      <c r="D376" s="65">
        <v>42.171999999999997</v>
      </c>
      <c r="E376" s="65">
        <v>-9.2690000000000001</v>
      </c>
      <c r="F376" s="65">
        <v>25.861000000000001</v>
      </c>
      <c r="G376" s="108">
        <v>0.74729166666666658</v>
      </c>
      <c r="J376" s="10"/>
      <c r="K376" s="10"/>
      <c r="L376" s="10"/>
      <c r="N376" s="10"/>
      <c r="O376" s="10"/>
      <c r="P376" s="10"/>
      <c r="Q376" s="10"/>
      <c r="R376" s="10"/>
      <c r="S376" s="10"/>
    </row>
    <row r="377" spans="1:19" ht="15" x14ac:dyDescent="0.25">
      <c r="A377" s="65">
        <v>27</v>
      </c>
      <c r="B377" s="65" t="s">
        <v>102</v>
      </c>
      <c r="C377" s="65">
        <v>8999</v>
      </c>
      <c r="D377" s="65">
        <v>39.774000000000001</v>
      </c>
      <c r="E377" s="65">
        <v>-9.2690000000000001</v>
      </c>
      <c r="F377" s="65">
        <v>25.88</v>
      </c>
      <c r="G377" s="108">
        <v>0.74729166666666658</v>
      </c>
      <c r="J377" s="10"/>
      <c r="K377" s="10"/>
      <c r="L377" s="10"/>
      <c r="N377" s="10"/>
      <c r="O377" s="10"/>
      <c r="P377" s="10"/>
      <c r="Q377" s="10"/>
      <c r="R377" s="10"/>
      <c r="S377" s="10"/>
    </row>
    <row r="378" spans="1:19" ht="15" x14ac:dyDescent="0.25">
      <c r="A378" s="65">
        <v>27</v>
      </c>
      <c r="B378" s="65" t="s">
        <v>102</v>
      </c>
      <c r="C378" s="65">
        <v>8522</v>
      </c>
      <c r="D378" s="65">
        <v>37.543999999999997</v>
      </c>
      <c r="E378" s="65">
        <v>-9.2319999999999993</v>
      </c>
      <c r="F378" s="65">
        <v>25.934999999999999</v>
      </c>
      <c r="G378" s="108">
        <v>0.74729166666666658</v>
      </c>
      <c r="J378" s="10"/>
      <c r="K378" s="10"/>
      <c r="L378" s="10"/>
      <c r="N378" s="10"/>
      <c r="O378" s="10"/>
      <c r="P378" s="10"/>
      <c r="Q378" s="10"/>
      <c r="R378" s="10"/>
      <c r="S378" s="10"/>
    </row>
    <row r="379" spans="1:19" ht="15" x14ac:dyDescent="0.25">
      <c r="A379" s="65">
        <v>27</v>
      </c>
      <c r="B379" s="65" t="s">
        <v>102</v>
      </c>
      <c r="C379" s="65">
        <v>8068</v>
      </c>
      <c r="D379" s="65">
        <v>35.463999999999999</v>
      </c>
      <c r="E379" s="65">
        <v>-9.2460000000000004</v>
      </c>
      <c r="F379" s="65">
        <v>25.876000000000001</v>
      </c>
      <c r="G379" s="108">
        <v>0.74729166666666658</v>
      </c>
      <c r="J379" s="10"/>
      <c r="K379" s="10"/>
      <c r="L379" s="10"/>
      <c r="N379" s="10"/>
      <c r="O379" s="10"/>
      <c r="P379" s="10"/>
      <c r="Q379" s="10"/>
      <c r="R379" s="10"/>
      <c r="S379" s="10"/>
    </row>
    <row r="380" spans="1:19" ht="15" x14ac:dyDescent="0.25">
      <c r="A380" s="65">
        <v>27</v>
      </c>
      <c r="B380" s="65" t="s">
        <v>102</v>
      </c>
      <c r="C380" s="65">
        <v>7649</v>
      </c>
      <c r="D380" s="65">
        <v>33.520000000000003</v>
      </c>
      <c r="E380" s="65">
        <v>-9.2360000000000007</v>
      </c>
      <c r="F380" s="65">
        <v>25.893999999999998</v>
      </c>
      <c r="G380" s="108">
        <v>0.74729166666666658</v>
      </c>
      <c r="J380" s="10"/>
      <c r="K380" s="10"/>
      <c r="L380" s="10"/>
      <c r="N380" s="10"/>
      <c r="O380" s="10"/>
      <c r="P380" s="10"/>
      <c r="Q380" s="10"/>
      <c r="R380" s="10"/>
      <c r="S380" s="10"/>
    </row>
    <row r="381" spans="1:19" ht="15" x14ac:dyDescent="0.25">
      <c r="A381" s="65">
        <v>27</v>
      </c>
      <c r="B381" s="65" t="s">
        <v>102</v>
      </c>
      <c r="C381" s="65">
        <v>7237</v>
      </c>
      <c r="D381" s="65">
        <v>31.616</v>
      </c>
      <c r="E381" s="65">
        <v>-9.3239999999999998</v>
      </c>
      <c r="F381" s="65">
        <v>25.864000000000001</v>
      </c>
      <c r="G381" s="108">
        <v>0.74729166666666658</v>
      </c>
      <c r="J381" s="10"/>
      <c r="K381" s="10"/>
      <c r="L381" s="10"/>
      <c r="N381" s="10"/>
      <c r="O381" s="10"/>
      <c r="P381" s="10"/>
      <c r="Q381" s="10"/>
      <c r="R381" s="10"/>
      <c r="S381" s="10"/>
    </row>
    <row r="382" spans="1:19" ht="15" x14ac:dyDescent="0.25">
      <c r="A382" s="65">
        <v>27</v>
      </c>
      <c r="B382" s="65" t="s">
        <v>102</v>
      </c>
      <c r="C382" s="65">
        <v>6854</v>
      </c>
      <c r="D382" s="65">
        <v>29.890999999999998</v>
      </c>
      <c r="E382" s="65">
        <v>-9.3149999999999995</v>
      </c>
      <c r="F382" s="65">
        <v>25.895</v>
      </c>
      <c r="G382" s="108">
        <v>0.74729166666666658</v>
      </c>
      <c r="J382" s="10"/>
      <c r="K382" s="10"/>
      <c r="L382" s="10"/>
      <c r="N382" s="10"/>
      <c r="O382" s="10"/>
      <c r="P382" s="10"/>
      <c r="Q382" s="10"/>
      <c r="R382" s="10"/>
      <c r="S382" s="10"/>
    </row>
    <row r="383" spans="1:19" ht="15" x14ac:dyDescent="0.25">
      <c r="A383" s="65">
        <v>28</v>
      </c>
      <c r="B383" s="65" t="s">
        <v>103</v>
      </c>
      <c r="C383" s="65">
        <v>2784</v>
      </c>
      <c r="D383" s="65">
        <v>39.442999999999998</v>
      </c>
      <c r="E383" s="65">
        <v>-41.753999999999998</v>
      </c>
      <c r="F383" s="65">
        <v>2.9359999999999999</v>
      </c>
      <c r="G383" s="108">
        <v>0.75679398148148147</v>
      </c>
      <c r="J383" s="10"/>
      <c r="K383" s="10"/>
      <c r="L383" s="10"/>
      <c r="N383" s="10"/>
      <c r="O383" s="10"/>
      <c r="P383" s="10"/>
      <c r="Q383" s="10"/>
      <c r="R383" s="10"/>
      <c r="S383" s="10"/>
    </row>
    <row r="384" spans="1:19" ht="15" x14ac:dyDescent="0.25">
      <c r="A384" s="65">
        <v>28</v>
      </c>
      <c r="B384" s="65" t="s">
        <v>103</v>
      </c>
      <c r="C384" s="65">
        <v>2783</v>
      </c>
      <c r="D384" s="65">
        <v>39.985999999999997</v>
      </c>
      <c r="E384" s="65">
        <v>-41.7</v>
      </c>
      <c r="F384" s="65">
        <v>2.9</v>
      </c>
      <c r="G384" s="108">
        <v>0.75679398148148147</v>
      </c>
      <c r="J384" s="10"/>
      <c r="K384" s="10"/>
      <c r="L384" s="10"/>
      <c r="N384" s="10"/>
      <c r="O384" s="10"/>
      <c r="P384" s="10"/>
      <c r="Q384" s="10"/>
      <c r="R384" s="10"/>
      <c r="S384" s="10"/>
    </row>
    <row r="385" spans="1:19" ht="15" x14ac:dyDescent="0.25">
      <c r="A385" s="65">
        <v>28</v>
      </c>
      <c r="B385" s="65" t="s">
        <v>103</v>
      </c>
      <c r="C385" s="65">
        <v>2784</v>
      </c>
      <c r="D385" s="65">
        <v>40.027999999999999</v>
      </c>
      <c r="E385" s="65">
        <v>-41.679000000000002</v>
      </c>
      <c r="F385" s="65">
        <v>2.8460000000000001</v>
      </c>
      <c r="G385" s="108">
        <v>0.75679398148148147</v>
      </c>
      <c r="J385" s="10"/>
      <c r="K385" s="10"/>
      <c r="L385" s="10"/>
      <c r="N385" s="10"/>
      <c r="O385" s="10"/>
      <c r="P385" s="10"/>
      <c r="Q385" s="10"/>
      <c r="R385" s="10"/>
      <c r="S385" s="10"/>
    </row>
    <row r="386" spans="1:19" ht="15" x14ac:dyDescent="0.25">
      <c r="A386" s="65">
        <v>28</v>
      </c>
      <c r="B386" s="65" t="s">
        <v>103</v>
      </c>
      <c r="C386" s="65">
        <v>2783</v>
      </c>
      <c r="D386" s="65">
        <v>40.018999999999998</v>
      </c>
      <c r="E386" s="65">
        <v>-41.734000000000002</v>
      </c>
      <c r="F386" s="65">
        <v>2.8439999999999999</v>
      </c>
      <c r="G386" s="108">
        <v>0.75679398148148147</v>
      </c>
      <c r="J386" s="10"/>
      <c r="K386" s="10"/>
      <c r="L386" s="10"/>
      <c r="N386" s="10"/>
      <c r="O386" s="10"/>
      <c r="P386" s="10"/>
      <c r="Q386" s="10"/>
      <c r="R386" s="10"/>
      <c r="S386" s="10"/>
    </row>
    <row r="387" spans="1:19" ht="15" x14ac:dyDescent="0.25">
      <c r="A387" s="65">
        <v>28</v>
      </c>
      <c r="B387" s="65" t="s">
        <v>103</v>
      </c>
      <c r="C387" s="65">
        <v>2784</v>
      </c>
      <c r="D387" s="65">
        <v>40</v>
      </c>
      <c r="E387" s="65">
        <v>-41.697000000000003</v>
      </c>
      <c r="F387" s="65">
        <v>2.8740000000000001</v>
      </c>
      <c r="G387" s="108">
        <v>0.75679398148148147</v>
      </c>
      <c r="J387" s="10"/>
      <c r="K387" s="10"/>
      <c r="L387" s="10"/>
      <c r="N387" s="10"/>
      <c r="O387" s="10"/>
      <c r="P387" s="10"/>
      <c r="Q387" s="10"/>
      <c r="R387" s="10"/>
      <c r="S387" s="10"/>
    </row>
    <row r="388" spans="1:19" ht="15" x14ac:dyDescent="0.25">
      <c r="A388" s="65">
        <v>28</v>
      </c>
      <c r="B388" s="65" t="s">
        <v>103</v>
      </c>
      <c r="C388" s="65">
        <v>2605</v>
      </c>
      <c r="D388" s="65">
        <v>10.183</v>
      </c>
      <c r="E388" s="65">
        <v>-8.61</v>
      </c>
      <c r="F388" s="65">
        <v>28.033999999999999</v>
      </c>
      <c r="G388" s="108">
        <v>0.75679398148148147</v>
      </c>
      <c r="J388" s="10"/>
      <c r="K388" s="10"/>
      <c r="L388" s="10"/>
      <c r="N388" s="10"/>
      <c r="O388" s="10"/>
      <c r="P388" s="10"/>
      <c r="Q388" s="10"/>
      <c r="R388" s="10"/>
      <c r="S388" s="10"/>
    </row>
    <row r="389" spans="1:19" ht="15" x14ac:dyDescent="0.25">
      <c r="A389" s="65">
        <v>28</v>
      </c>
      <c r="B389" s="65" t="s">
        <v>103</v>
      </c>
      <c r="C389" s="65">
        <v>8787</v>
      </c>
      <c r="D389" s="65">
        <v>38.787999999999997</v>
      </c>
      <c r="E389" s="65">
        <v>-8.7189999999999994</v>
      </c>
      <c r="F389" s="65">
        <v>27.25</v>
      </c>
      <c r="G389" s="108">
        <v>0.75679398148148147</v>
      </c>
      <c r="J389" s="10"/>
      <c r="K389" s="10"/>
      <c r="L389" s="10"/>
      <c r="N389" s="10"/>
      <c r="O389" s="10"/>
      <c r="P389" s="10"/>
      <c r="Q389" s="10"/>
      <c r="R389" s="10"/>
      <c r="S389" s="10"/>
    </row>
    <row r="390" spans="1:19" ht="15" x14ac:dyDescent="0.25">
      <c r="A390" s="65">
        <v>28</v>
      </c>
      <c r="B390" s="65" t="s">
        <v>103</v>
      </c>
      <c r="C390" s="65">
        <v>8306</v>
      </c>
      <c r="D390" s="65">
        <v>36.557000000000002</v>
      </c>
      <c r="E390" s="65">
        <v>-8.7260000000000009</v>
      </c>
      <c r="F390" s="65">
        <v>27.268000000000001</v>
      </c>
      <c r="G390" s="108">
        <v>0.75679398148148147</v>
      </c>
      <c r="J390" s="10"/>
      <c r="K390" s="10"/>
      <c r="L390" s="10"/>
      <c r="N390" s="10"/>
      <c r="O390" s="10"/>
      <c r="P390" s="10"/>
      <c r="Q390" s="10"/>
      <c r="R390" s="10"/>
      <c r="S390" s="10"/>
    </row>
    <row r="391" spans="1:19" ht="15" x14ac:dyDescent="0.25">
      <c r="A391" s="65">
        <v>28</v>
      </c>
      <c r="B391" s="65" t="s">
        <v>103</v>
      </c>
      <c r="C391" s="65">
        <v>7837</v>
      </c>
      <c r="D391" s="65">
        <v>34.463000000000001</v>
      </c>
      <c r="E391" s="65">
        <v>-8.7140000000000004</v>
      </c>
      <c r="F391" s="65">
        <v>27.276</v>
      </c>
      <c r="G391" s="108">
        <v>0.75679398148148147</v>
      </c>
      <c r="J391" s="10"/>
      <c r="K391" s="10"/>
      <c r="L391" s="10"/>
      <c r="N391" s="10"/>
      <c r="O391" s="10"/>
      <c r="P391" s="10"/>
      <c r="Q391" s="10"/>
      <c r="R391" s="10"/>
      <c r="S391" s="10"/>
    </row>
    <row r="392" spans="1:19" ht="15" x14ac:dyDescent="0.25">
      <c r="A392" s="65">
        <v>28</v>
      </c>
      <c r="B392" s="65" t="s">
        <v>103</v>
      </c>
      <c r="C392" s="65">
        <v>7422</v>
      </c>
      <c r="D392" s="65">
        <v>32.540999999999997</v>
      </c>
      <c r="E392" s="65">
        <v>-8.7040000000000006</v>
      </c>
      <c r="F392" s="65">
        <v>27.274999999999999</v>
      </c>
      <c r="G392" s="108">
        <v>0.75679398148148147</v>
      </c>
      <c r="J392" s="10"/>
      <c r="K392" s="10"/>
      <c r="L392" s="10"/>
      <c r="N392" s="10"/>
      <c r="O392" s="10"/>
      <c r="P392" s="10"/>
      <c r="Q392" s="10"/>
      <c r="R392" s="10"/>
      <c r="S392" s="10"/>
    </row>
    <row r="393" spans="1:19" ht="15" x14ac:dyDescent="0.25">
      <c r="A393" s="65">
        <v>28</v>
      </c>
      <c r="B393" s="65" t="s">
        <v>103</v>
      </c>
      <c r="C393" s="65">
        <v>7019</v>
      </c>
      <c r="D393" s="65">
        <v>30.701000000000001</v>
      </c>
      <c r="E393" s="65">
        <v>-8.7460000000000004</v>
      </c>
      <c r="F393" s="65">
        <v>27.3</v>
      </c>
      <c r="G393" s="108">
        <v>0.75679398148148147</v>
      </c>
      <c r="J393" s="10"/>
      <c r="K393" s="10"/>
      <c r="L393" s="10"/>
      <c r="N393" s="10"/>
      <c r="O393" s="10"/>
      <c r="P393" s="10"/>
      <c r="Q393" s="10"/>
      <c r="R393" s="10"/>
      <c r="S393" s="10"/>
    </row>
    <row r="394" spans="1:19" s="11" customFormat="1" ht="15" x14ac:dyDescent="0.25">
      <c r="A394" s="65">
        <v>28</v>
      </c>
      <c r="B394" s="65" t="s">
        <v>103</v>
      </c>
      <c r="C394" s="65">
        <v>6639</v>
      </c>
      <c r="D394" s="65">
        <v>28.98</v>
      </c>
      <c r="E394" s="65">
        <v>-8.7390000000000008</v>
      </c>
      <c r="F394" s="65">
        <v>27.297999999999998</v>
      </c>
      <c r="G394" s="108">
        <v>0.75679398148148147</v>
      </c>
      <c r="J394" s="10"/>
      <c r="K394" s="10"/>
      <c r="L394" s="10"/>
      <c r="M394" s="6"/>
      <c r="N394" s="10"/>
      <c r="O394" s="10"/>
      <c r="P394" s="10"/>
      <c r="Q394" s="10"/>
      <c r="R394" s="10"/>
      <c r="S394" s="10"/>
    </row>
    <row r="395" spans="1:19" s="11" customFormat="1" ht="15" x14ac:dyDescent="0.25">
      <c r="A395" s="65">
        <v>28</v>
      </c>
      <c r="B395" s="65" t="s">
        <v>103</v>
      </c>
      <c r="C395" s="65">
        <v>6282</v>
      </c>
      <c r="D395" s="65">
        <v>27.367000000000001</v>
      </c>
      <c r="E395" s="65">
        <v>-8.7219999999999995</v>
      </c>
      <c r="F395" s="65">
        <v>27.297000000000001</v>
      </c>
      <c r="G395" s="108">
        <v>0.75679398148148147</v>
      </c>
      <c r="J395" s="10"/>
      <c r="K395" s="10"/>
      <c r="L395" s="10"/>
      <c r="M395" s="6"/>
      <c r="N395" s="10"/>
      <c r="O395" s="10"/>
      <c r="P395" s="10"/>
      <c r="Q395" s="10"/>
      <c r="R395" s="10"/>
      <c r="S395" s="10"/>
    </row>
    <row r="396" spans="1:19" s="11" customFormat="1" ht="15" x14ac:dyDescent="0.25">
      <c r="A396" s="65">
        <v>28</v>
      </c>
      <c r="B396" s="65" t="s">
        <v>103</v>
      </c>
      <c r="C396" s="65">
        <v>5926</v>
      </c>
      <c r="D396" s="65">
        <v>25.789000000000001</v>
      </c>
      <c r="E396" s="65">
        <v>-8.7349999999999994</v>
      </c>
      <c r="F396" s="65">
        <v>27.225000000000001</v>
      </c>
      <c r="G396" s="108">
        <v>0.75679398148148147</v>
      </c>
      <c r="J396" s="10"/>
      <c r="K396" s="10"/>
      <c r="L396" s="10"/>
      <c r="M396" s="6"/>
      <c r="N396" s="10"/>
      <c r="O396" s="10"/>
      <c r="P396" s="10"/>
      <c r="Q396" s="10"/>
      <c r="R396" s="10"/>
      <c r="S396" s="10"/>
    </row>
    <row r="397" spans="1:19" s="11" customFormat="1" ht="15" x14ac:dyDescent="0.25">
      <c r="A397" s="65">
        <v>28</v>
      </c>
      <c r="B397" s="65" t="s">
        <v>103</v>
      </c>
      <c r="C397" s="65">
        <v>5603</v>
      </c>
      <c r="D397" s="65">
        <v>24.358000000000001</v>
      </c>
      <c r="E397" s="65">
        <v>-8.7170000000000005</v>
      </c>
      <c r="F397" s="65">
        <v>27.280999999999999</v>
      </c>
      <c r="G397" s="108">
        <v>0.75679398148148147</v>
      </c>
      <c r="J397" s="10"/>
      <c r="K397" s="10"/>
      <c r="L397" s="10"/>
      <c r="M397" s="6"/>
      <c r="N397" s="10"/>
      <c r="O397" s="10"/>
      <c r="P397" s="10"/>
      <c r="Q397" s="10"/>
      <c r="R397" s="10"/>
      <c r="S397" s="10"/>
    </row>
    <row r="398" spans="1:19" s="11" customFormat="1" ht="15" x14ac:dyDescent="0.25">
      <c r="A398" s="65">
        <v>29</v>
      </c>
      <c r="B398" s="65" t="s">
        <v>104</v>
      </c>
      <c r="C398" s="65">
        <v>2803</v>
      </c>
      <c r="D398" s="65">
        <v>39.756</v>
      </c>
      <c r="E398" s="65">
        <v>-41.712000000000003</v>
      </c>
      <c r="F398" s="65">
        <v>2.9340000000000002</v>
      </c>
      <c r="G398" s="108">
        <v>0.76681712962962967</v>
      </c>
      <c r="J398" s="10"/>
      <c r="K398" s="10"/>
      <c r="L398" s="10"/>
      <c r="M398" s="6"/>
      <c r="N398" s="10"/>
      <c r="O398" s="10"/>
      <c r="P398" s="10"/>
      <c r="Q398" s="10"/>
      <c r="R398" s="10"/>
      <c r="S398" s="10"/>
    </row>
    <row r="399" spans="1:19" s="11" customFormat="1" ht="15" x14ac:dyDescent="0.25">
      <c r="A399" s="65">
        <v>29</v>
      </c>
      <c r="B399" s="65" t="s">
        <v>104</v>
      </c>
      <c r="C399" s="65">
        <v>2803</v>
      </c>
      <c r="D399" s="65">
        <v>40.290999999999997</v>
      </c>
      <c r="E399" s="65">
        <v>-41.7</v>
      </c>
      <c r="F399" s="65">
        <v>2.9</v>
      </c>
      <c r="G399" s="108">
        <v>0.76681712962962967</v>
      </c>
      <c r="J399" s="10"/>
      <c r="K399" s="10"/>
      <c r="L399" s="10"/>
      <c r="M399" s="6"/>
      <c r="N399" s="10"/>
      <c r="O399" s="10"/>
      <c r="P399" s="10"/>
      <c r="Q399" s="10"/>
      <c r="R399" s="10"/>
      <c r="S399" s="10"/>
    </row>
    <row r="400" spans="1:19" s="11" customFormat="1" ht="15" x14ac:dyDescent="0.25">
      <c r="A400" s="65">
        <v>29</v>
      </c>
      <c r="B400" s="65" t="s">
        <v>104</v>
      </c>
      <c r="C400" s="65">
        <v>2803</v>
      </c>
      <c r="D400" s="65">
        <v>40.293999999999997</v>
      </c>
      <c r="E400" s="65">
        <v>-41.692999999999998</v>
      </c>
      <c r="F400" s="65">
        <v>2.871</v>
      </c>
      <c r="G400" s="108">
        <v>0.76681712962962967</v>
      </c>
      <c r="J400" s="10"/>
      <c r="K400" s="10"/>
      <c r="L400" s="10"/>
      <c r="M400" s="6"/>
      <c r="N400" s="10"/>
      <c r="O400" s="10"/>
      <c r="P400" s="10"/>
      <c r="Q400" s="10"/>
      <c r="R400" s="10"/>
      <c r="S400" s="10"/>
    </row>
    <row r="401" spans="1:19" s="11" customFormat="1" ht="15" x14ac:dyDescent="0.25">
      <c r="A401" s="65">
        <v>29</v>
      </c>
      <c r="B401" s="65" t="s">
        <v>104</v>
      </c>
      <c r="C401" s="65">
        <v>2804</v>
      </c>
      <c r="D401" s="65">
        <v>40.276000000000003</v>
      </c>
      <c r="E401" s="65">
        <v>-41.698</v>
      </c>
      <c r="F401" s="65">
        <v>2.8690000000000002</v>
      </c>
      <c r="G401" s="108">
        <v>0.76681712962962967</v>
      </c>
      <c r="J401" s="10"/>
      <c r="K401" s="10"/>
      <c r="L401" s="10"/>
      <c r="M401" s="6"/>
      <c r="N401" s="10"/>
      <c r="O401" s="10"/>
      <c r="P401" s="10"/>
      <c r="Q401" s="10"/>
      <c r="R401" s="10"/>
      <c r="S401" s="10"/>
    </row>
    <row r="402" spans="1:19" s="11" customFormat="1" ht="15" x14ac:dyDescent="0.25">
      <c r="A402" s="65">
        <v>29</v>
      </c>
      <c r="B402" s="65" t="s">
        <v>104</v>
      </c>
      <c r="C402" s="65">
        <v>2803</v>
      </c>
      <c r="D402" s="65">
        <v>40.281999999999996</v>
      </c>
      <c r="E402" s="65">
        <v>-41.715000000000003</v>
      </c>
      <c r="F402" s="65">
        <v>2.8519999999999999</v>
      </c>
      <c r="G402" s="108">
        <v>0.76681712962962967</v>
      </c>
      <c r="J402" s="10"/>
      <c r="K402" s="10"/>
      <c r="L402" s="10"/>
      <c r="M402" s="6"/>
      <c r="N402" s="10"/>
      <c r="O402" s="10"/>
      <c r="P402" s="10"/>
      <c r="Q402" s="10"/>
      <c r="R402" s="10"/>
      <c r="S402" s="10"/>
    </row>
    <row r="403" spans="1:19" s="11" customFormat="1" ht="15" x14ac:dyDescent="0.25">
      <c r="A403" s="65">
        <v>29</v>
      </c>
      <c r="B403" s="65" t="s">
        <v>104</v>
      </c>
      <c r="C403" s="65">
        <v>7393</v>
      </c>
      <c r="D403" s="65">
        <v>30.265999999999998</v>
      </c>
      <c r="E403" s="65">
        <v>-7.6719999999999997</v>
      </c>
      <c r="F403" s="65">
        <v>27.613</v>
      </c>
      <c r="G403" s="108">
        <v>0.76681712962962967</v>
      </c>
      <c r="J403" s="10"/>
      <c r="K403" s="10"/>
      <c r="L403" s="10"/>
      <c r="M403" s="6"/>
      <c r="N403" s="10"/>
      <c r="O403" s="10"/>
      <c r="P403" s="10"/>
      <c r="Q403" s="10"/>
      <c r="R403" s="10"/>
      <c r="S403" s="10"/>
    </row>
    <row r="404" spans="1:19" s="11" customFormat="1" ht="15" x14ac:dyDescent="0.25">
      <c r="A404" s="65">
        <v>29</v>
      </c>
      <c r="B404" s="65" t="s">
        <v>104</v>
      </c>
      <c r="C404" s="65">
        <v>12261</v>
      </c>
      <c r="D404" s="65">
        <v>55.12</v>
      </c>
      <c r="E404" s="65">
        <v>-7.7069999999999999</v>
      </c>
      <c r="F404" s="65">
        <v>27.074000000000002</v>
      </c>
      <c r="G404" s="108">
        <v>0.76681712962962967</v>
      </c>
      <c r="J404" s="10"/>
      <c r="K404" s="10"/>
      <c r="L404" s="10"/>
      <c r="M404" s="6"/>
      <c r="N404" s="10"/>
      <c r="O404" s="10"/>
      <c r="P404" s="10"/>
      <c r="Q404" s="10"/>
      <c r="R404" s="10"/>
      <c r="S404" s="10"/>
    </row>
    <row r="405" spans="1:19" s="11" customFormat="1" ht="15" x14ac:dyDescent="0.25">
      <c r="A405" s="65">
        <v>29</v>
      </c>
      <c r="B405" s="65" t="s">
        <v>104</v>
      </c>
      <c r="C405" s="65">
        <v>11592</v>
      </c>
      <c r="D405" s="65">
        <v>51.914999999999999</v>
      </c>
      <c r="E405" s="65">
        <v>-7.7140000000000004</v>
      </c>
      <c r="F405" s="65">
        <v>27.114000000000001</v>
      </c>
      <c r="G405" s="108">
        <v>0.76681712962962967</v>
      </c>
      <c r="J405" s="10"/>
      <c r="K405" s="10"/>
      <c r="L405" s="10"/>
      <c r="M405" s="6"/>
      <c r="N405" s="10"/>
      <c r="O405" s="10"/>
      <c r="P405" s="10"/>
      <c r="Q405" s="10"/>
      <c r="R405" s="10"/>
      <c r="S405" s="10"/>
    </row>
    <row r="406" spans="1:19" s="11" customFormat="1" ht="15" x14ac:dyDescent="0.25">
      <c r="A406" s="65">
        <v>29</v>
      </c>
      <c r="B406" s="65" t="s">
        <v>104</v>
      </c>
      <c r="C406" s="65">
        <v>10956</v>
      </c>
      <c r="D406" s="65">
        <v>48.972000000000001</v>
      </c>
      <c r="E406" s="65">
        <v>-7.6879999999999997</v>
      </c>
      <c r="F406" s="65">
        <v>27.111999999999998</v>
      </c>
      <c r="G406" s="108">
        <v>0.76681712962962967</v>
      </c>
      <c r="J406" s="10"/>
      <c r="K406" s="10"/>
      <c r="L406" s="10"/>
      <c r="M406" s="6"/>
      <c r="N406" s="10"/>
      <c r="O406" s="10"/>
      <c r="P406" s="10"/>
      <c r="Q406" s="10"/>
      <c r="R406" s="10"/>
      <c r="S406" s="10"/>
    </row>
    <row r="407" spans="1:19" ht="15" x14ac:dyDescent="0.25">
      <c r="A407" s="65">
        <v>29</v>
      </c>
      <c r="B407" s="65" t="s">
        <v>104</v>
      </c>
      <c r="C407" s="65">
        <v>10374</v>
      </c>
      <c r="D407" s="65">
        <v>46.2</v>
      </c>
      <c r="E407" s="65">
        <v>-7.6829999999999998</v>
      </c>
      <c r="F407" s="65">
        <v>27.138000000000002</v>
      </c>
      <c r="G407" s="108">
        <v>0.76681712962962967</v>
      </c>
      <c r="J407" s="10"/>
      <c r="K407" s="10"/>
      <c r="L407" s="10"/>
      <c r="N407" s="10"/>
      <c r="O407" s="10"/>
      <c r="P407" s="10"/>
      <c r="Q407" s="10"/>
      <c r="R407" s="10"/>
      <c r="S407" s="10"/>
    </row>
    <row r="408" spans="1:19" ht="15" x14ac:dyDescent="0.25">
      <c r="A408" s="65">
        <v>29</v>
      </c>
      <c r="B408" s="65" t="s">
        <v>104</v>
      </c>
      <c r="C408" s="65">
        <v>9820</v>
      </c>
      <c r="D408" s="65">
        <v>43.566000000000003</v>
      </c>
      <c r="E408" s="65">
        <v>-7.6660000000000004</v>
      </c>
      <c r="F408" s="65">
        <v>27.14</v>
      </c>
      <c r="G408" s="108">
        <v>0.76681712962962967</v>
      </c>
      <c r="J408" s="10"/>
      <c r="K408" s="10"/>
      <c r="L408" s="10"/>
      <c r="N408" s="10"/>
      <c r="O408" s="10"/>
      <c r="P408" s="10"/>
      <c r="Q408" s="10"/>
      <c r="R408" s="10"/>
      <c r="S408" s="10"/>
    </row>
    <row r="409" spans="1:19" ht="15" x14ac:dyDescent="0.25">
      <c r="A409" s="65">
        <v>29</v>
      </c>
      <c r="B409" s="65" t="s">
        <v>104</v>
      </c>
      <c r="C409" s="65">
        <v>9294</v>
      </c>
      <c r="D409" s="65">
        <v>41.094999999999999</v>
      </c>
      <c r="E409" s="65">
        <v>-7.6740000000000004</v>
      </c>
      <c r="F409" s="65">
        <v>27.158999999999999</v>
      </c>
      <c r="G409" s="108">
        <v>0.76681712962962967</v>
      </c>
      <c r="J409" s="10"/>
      <c r="K409" s="10"/>
      <c r="L409" s="10"/>
      <c r="N409" s="10"/>
      <c r="O409" s="10"/>
      <c r="P409" s="10"/>
      <c r="Q409" s="10"/>
      <c r="R409" s="10"/>
      <c r="S409" s="10"/>
    </row>
    <row r="410" spans="1:19" ht="15" x14ac:dyDescent="0.25">
      <c r="A410" s="65">
        <v>29</v>
      </c>
      <c r="B410" s="65" t="s">
        <v>104</v>
      </c>
      <c r="C410" s="65">
        <v>8786</v>
      </c>
      <c r="D410" s="65">
        <v>38.765999999999998</v>
      </c>
      <c r="E410" s="65">
        <v>-7.681</v>
      </c>
      <c r="F410" s="65">
        <v>27.146000000000001</v>
      </c>
      <c r="G410" s="108">
        <v>0.76681712962962967</v>
      </c>
      <c r="J410" s="10"/>
      <c r="K410" s="10"/>
      <c r="L410" s="10"/>
      <c r="N410" s="10"/>
      <c r="O410" s="10"/>
      <c r="P410" s="10"/>
      <c r="Q410" s="10"/>
      <c r="R410" s="10"/>
      <c r="S410" s="10"/>
    </row>
    <row r="411" spans="1:19" ht="15" x14ac:dyDescent="0.25">
      <c r="A411" s="65">
        <v>29</v>
      </c>
      <c r="B411" s="65" t="s">
        <v>104</v>
      </c>
      <c r="C411" s="65">
        <v>8297</v>
      </c>
      <c r="D411" s="65">
        <v>36.537999999999997</v>
      </c>
      <c r="E411" s="65">
        <v>-7.7249999999999996</v>
      </c>
      <c r="F411" s="65">
        <v>27.129000000000001</v>
      </c>
      <c r="G411" s="108">
        <v>0.76681712962962967</v>
      </c>
      <c r="J411" s="10"/>
      <c r="K411" s="10"/>
      <c r="L411" s="10"/>
      <c r="N411" s="10"/>
      <c r="O411" s="10"/>
      <c r="P411" s="10"/>
      <c r="Q411" s="10"/>
      <c r="R411" s="10"/>
      <c r="S411" s="10"/>
    </row>
    <row r="412" spans="1:19" ht="15" x14ac:dyDescent="0.25">
      <c r="A412" s="65">
        <v>29</v>
      </c>
      <c r="B412" s="65" t="s">
        <v>104</v>
      </c>
      <c r="C412" s="65">
        <v>7856</v>
      </c>
      <c r="D412" s="65">
        <v>34.481999999999999</v>
      </c>
      <c r="E412" s="65">
        <v>-7.74</v>
      </c>
      <c r="F412" s="65">
        <v>27.123000000000001</v>
      </c>
      <c r="G412" s="108">
        <v>0.76681712962962967</v>
      </c>
      <c r="J412" s="10"/>
      <c r="K412" s="10"/>
      <c r="L412" s="10"/>
      <c r="N412" s="10"/>
      <c r="O412" s="10"/>
      <c r="P412" s="10"/>
      <c r="Q412" s="10"/>
      <c r="R412" s="10"/>
      <c r="S412" s="10"/>
    </row>
    <row r="413" spans="1:19" ht="15" x14ac:dyDescent="0.25">
      <c r="A413" s="65">
        <v>30</v>
      </c>
      <c r="B413" s="65" t="s">
        <v>105</v>
      </c>
      <c r="C413" s="65">
        <v>2783</v>
      </c>
      <c r="D413" s="65">
        <v>39.46</v>
      </c>
      <c r="E413" s="65">
        <v>-41.7</v>
      </c>
      <c r="F413" s="65">
        <v>2.9910000000000001</v>
      </c>
      <c r="G413" s="108">
        <v>0.77631944444444445</v>
      </c>
      <c r="J413" s="10"/>
      <c r="K413" s="10"/>
      <c r="L413" s="10"/>
      <c r="N413" s="10"/>
      <c r="O413" s="10"/>
      <c r="P413" s="10"/>
      <c r="Q413" s="10"/>
      <c r="R413" s="10"/>
      <c r="S413" s="10"/>
    </row>
    <row r="414" spans="1:19" ht="15" x14ac:dyDescent="0.25">
      <c r="A414" s="65">
        <v>30</v>
      </c>
      <c r="B414" s="65" t="s">
        <v>105</v>
      </c>
      <c r="C414" s="65">
        <v>2781</v>
      </c>
      <c r="D414" s="65">
        <v>39.972999999999999</v>
      </c>
      <c r="E414" s="65">
        <v>-41.7</v>
      </c>
      <c r="F414" s="65">
        <v>2.9</v>
      </c>
      <c r="G414" s="108">
        <v>0.77631944444444445</v>
      </c>
      <c r="J414" s="10"/>
      <c r="K414" s="10"/>
      <c r="L414" s="10"/>
      <c r="N414" s="10"/>
      <c r="O414" s="10"/>
      <c r="P414" s="10"/>
      <c r="Q414" s="10"/>
      <c r="R414" s="10"/>
      <c r="S414" s="10"/>
    </row>
    <row r="415" spans="1:19" ht="15" x14ac:dyDescent="0.25">
      <c r="A415" s="65">
        <v>30</v>
      </c>
      <c r="B415" s="65" t="s">
        <v>105</v>
      </c>
      <c r="C415" s="65">
        <v>2781</v>
      </c>
      <c r="D415" s="65">
        <v>39.981999999999999</v>
      </c>
      <c r="E415" s="65">
        <v>-41.698</v>
      </c>
      <c r="F415" s="65">
        <v>2.8919999999999999</v>
      </c>
      <c r="G415" s="108">
        <v>0.77631944444444445</v>
      </c>
      <c r="J415" s="10"/>
      <c r="K415" s="10"/>
      <c r="L415" s="10"/>
      <c r="N415" s="10"/>
      <c r="O415" s="10"/>
      <c r="P415" s="10"/>
      <c r="Q415" s="10"/>
      <c r="R415" s="10"/>
      <c r="S415" s="10"/>
    </row>
    <row r="416" spans="1:19" ht="15" x14ac:dyDescent="0.25">
      <c r="A416" s="65">
        <v>30</v>
      </c>
      <c r="B416" s="65" t="s">
        <v>105</v>
      </c>
      <c r="C416" s="65">
        <v>2783</v>
      </c>
      <c r="D416" s="65">
        <v>40.003999999999998</v>
      </c>
      <c r="E416" s="65">
        <v>-41.720999999999997</v>
      </c>
      <c r="F416" s="65">
        <v>2.907</v>
      </c>
      <c r="G416" s="108">
        <v>0.77631944444444445</v>
      </c>
      <c r="J416" s="10"/>
      <c r="K416" s="10"/>
      <c r="L416" s="10"/>
      <c r="N416" s="10"/>
      <c r="O416" s="10"/>
      <c r="P416" s="10"/>
      <c r="Q416" s="10"/>
      <c r="R416" s="10"/>
      <c r="S416" s="10"/>
    </row>
    <row r="417" spans="1:19" ht="15" x14ac:dyDescent="0.25">
      <c r="A417" s="65">
        <v>30</v>
      </c>
      <c r="B417" s="65" t="s">
        <v>105</v>
      </c>
      <c r="C417" s="65">
        <v>2783</v>
      </c>
      <c r="D417" s="65">
        <v>39.99</v>
      </c>
      <c r="E417" s="65">
        <v>-41.712000000000003</v>
      </c>
      <c r="F417" s="65">
        <v>2.871</v>
      </c>
      <c r="G417" s="108">
        <v>0.77631944444444445</v>
      </c>
      <c r="J417" s="10"/>
      <c r="K417" s="10"/>
      <c r="L417" s="10"/>
      <c r="N417" s="10"/>
      <c r="O417" s="10"/>
      <c r="P417" s="10"/>
      <c r="Q417" s="10"/>
      <c r="R417" s="10"/>
      <c r="S417" s="10"/>
    </row>
    <row r="418" spans="1:19" ht="15" x14ac:dyDescent="0.25">
      <c r="A418" s="65">
        <v>30</v>
      </c>
      <c r="B418" s="65" t="s">
        <v>105</v>
      </c>
      <c r="C418" s="65">
        <v>4988</v>
      </c>
      <c r="D418" s="65">
        <v>19.661999999999999</v>
      </c>
      <c r="E418" s="65">
        <v>-8.2330000000000005</v>
      </c>
      <c r="F418" s="65">
        <v>26.710999999999999</v>
      </c>
      <c r="G418" s="108">
        <v>0.77631944444444445</v>
      </c>
      <c r="J418" s="10"/>
      <c r="K418" s="10"/>
      <c r="L418" s="10"/>
      <c r="N418" s="10"/>
      <c r="O418" s="10"/>
      <c r="P418" s="10"/>
      <c r="Q418" s="10"/>
      <c r="R418" s="10"/>
      <c r="S418" s="10"/>
    </row>
    <row r="419" spans="1:19" ht="15" x14ac:dyDescent="0.25">
      <c r="A419" s="65">
        <v>30</v>
      </c>
      <c r="B419" s="65" t="s">
        <v>105</v>
      </c>
      <c r="C419" s="65">
        <v>16231</v>
      </c>
      <c r="D419" s="65">
        <v>75.012</v>
      </c>
      <c r="E419" s="65">
        <v>-8.3010000000000002</v>
      </c>
      <c r="F419" s="65">
        <v>26</v>
      </c>
      <c r="G419" s="108">
        <v>0.77631944444444445</v>
      </c>
      <c r="J419" s="10"/>
      <c r="K419" s="10"/>
      <c r="L419" s="10"/>
      <c r="N419" s="10"/>
      <c r="O419" s="10"/>
      <c r="P419" s="10"/>
      <c r="Q419" s="10"/>
      <c r="R419" s="10"/>
      <c r="S419" s="10"/>
    </row>
    <row r="420" spans="1:19" ht="15" x14ac:dyDescent="0.25">
      <c r="A420" s="65">
        <v>30</v>
      </c>
      <c r="B420" s="65" t="s">
        <v>105</v>
      </c>
      <c r="C420" s="65">
        <v>15429</v>
      </c>
      <c r="D420" s="65">
        <v>70.817999999999998</v>
      </c>
      <c r="E420" s="65">
        <v>-8.2940000000000005</v>
      </c>
      <c r="F420" s="65">
        <v>26.004000000000001</v>
      </c>
      <c r="G420" s="108">
        <v>0.77631944444444445</v>
      </c>
      <c r="J420" s="10"/>
      <c r="K420" s="10"/>
      <c r="L420" s="10"/>
      <c r="N420" s="10"/>
      <c r="O420" s="10"/>
      <c r="P420" s="10"/>
      <c r="Q420" s="10"/>
      <c r="R420" s="10"/>
      <c r="S420" s="10"/>
    </row>
    <row r="421" spans="1:19" ht="15" x14ac:dyDescent="0.25">
      <c r="A421" s="65">
        <v>30</v>
      </c>
      <c r="B421" s="65" t="s">
        <v>105</v>
      </c>
      <c r="C421" s="65">
        <v>14645</v>
      </c>
      <c r="D421" s="65">
        <v>66.89</v>
      </c>
      <c r="E421" s="65">
        <v>-8.3409999999999993</v>
      </c>
      <c r="F421" s="65">
        <v>26.015999999999998</v>
      </c>
      <c r="G421" s="108">
        <v>0.77631944444444445</v>
      </c>
      <c r="J421" s="10"/>
      <c r="K421" s="10"/>
      <c r="L421" s="10"/>
      <c r="N421" s="10"/>
      <c r="O421" s="10"/>
      <c r="P421" s="10"/>
      <c r="Q421" s="10"/>
      <c r="R421" s="10"/>
      <c r="S421" s="10"/>
    </row>
    <row r="422" spans="1:19" ht="15" x14ac:dyDescent="0.25">
      <c r="A422" s="65">
        <v>30</v>
      </c>
      <c r="B422" s="65" t="s">
        <v>105</v>
      </c>
      <c r="C422" s="65">
        <v>13894</v>
      </c>
      <c r="D422" s="65">
        <v>63.122999999999998</v>
      </c>
      <c r="E422" s="65">
        <v>-8.343</v>
      </c>
      <c r="F422" s="65">
        <v>26.048999999999999</v>
      </c>
      <c r="G422" s="108">
        <v>0.77631944444444445</v>
      </c>
      <c r="J422" s="10"/>
      <c r="K422" s="10"/>
      <c r="L422" s="10"/>
      <c r="N422" s="10"/>
      <c r="O422" s="10"/>
      <c r="P422" s="10"/>
      <c r="Q422" s="10"/>
      <c r="R422" s="10"/>
      <c r="S422" s="10"/>
    </row>
    <row r="423" spans="1:19" ht="15" x14ac:dyDescent="0.25">
      <c r="A423" s="65">
        <v>30</v>
      </c>
      <c r="B423" s="65" t="s">
        <v>105</v>
      </c>
      <c r="C423" s="65">
        <v>13173</v>
      </c>
      <c r="D423" s="65">
        <v>59.576999999999998</v>
      </c>
      <c r="E423" s="65">
        <v>-8.3650000000000002</v>
      </c>
      <c r="F423" s="65">
        <v>26.041</v>
      </c>
      <c r="G423" s="108">
        <v>0.77631944444444445</v>
      </c>
      <c r="J423" s="10"/>
      <c r="K423" s="10"/>
      <c r="L423" s="10"/>
      <c r="N423" s="10"/>
      <c r="O423" s="10"/>
      <c r="P423" s="10"/>
      <c r="Q423" s="10"/>
      <c r="R423" s="10"/>
      <c r="S423" s="10"/>
    </row>
    <row r="424" spans="1:19" ht="15" x14ac:dyDescent="0.25">
      <c r="A424" s="65">
        <v>30</v>
      </c>
      <c r="B424" s="65" t="s">
        <v>105</v>
      </c>
      <c r="C424" s="65">
        <v>12498</v>
      </c>
      <c r="D424" s="65">
        <v>56.238</v>
      </c>
      <c r="E424" s="65">
        <v>-8.3870000000000005</v>
      </c>
      <c r="F424" s="65">
        <v>26.056000000000001</v>
      </c>
      <c r="G424" s="108">
        <v>0.77631944444444445</v>
      </c>
      <c r="J424" s="10"/>
      <c r="K424" s="10"/>
      <c r="L424" s="10"/>
      <c r="N424" s="10"/>
      <c r="O424" s="10"/>
      <c r="P424" s="10"/>
      <c r="Q424" s="10"/>
      <c r="R424" s="10"/>
      <c r="S424" s="10"/>
    </row>
    <row r="425" spans="1:19" ht="15" x14ac:dyDescent="0.25">
      <c r="A425" s="65">
        <v>30</v>
      </c>
      <c r="B425" s="65" t="s">
        <v>105</v>
      </c>
      <c r="C425" s="65">
        <v>11812</v>
      </c>
      <c r="D425" s="65">
        <v>53.006</v>
      </c>
      <c r="E425" s="65">
        <v>-8.4190000000000005</v>
      </c>
      <c r="F425" s="65">
        <v>26.042000000000002</v>
      </c>
      <c r="G425" s="108">
        <v>0.77631944444444445</v>
      </c>
      <c r="J425" s="10"/>
      <c r="K425" s="10"/>
      <c r="L425" s="10"/>
      <c r="N425" s="10"/>
      <c r="O425" s="10"/>
      <c r="P425" s="10"/>
      <c r="Q425" s="10"/>
      <c r="R425" s="10"/>
      <c r="S425" s="10"/>
    </row>
    <row r="426" spans="1:19" ht="15" x14ac:dyDescent="0.25">
      <c r="A426" s="65">
        <v>30</v>
      </c>
      <c r="B426" s="65" t="s">
        <v>105</v>
      </c>
      <c r="C426" s="65">
        <v>11189</v>
      </c>
      <c r="D426" s="65">
        <v>49.996000000000002</v>
      </c>
      <c r="E426" s="65">
        <v>-8.4109999999999996</v>
      </c>
      <c r="F426" s="65">
        <v>26.036999999999999</v>
      </c>
      <c r="G426" s="108">
        <v>0.77631944444444445</v>
      </c>
      <c r="J426" s="10"/>
      <c r="K426" s="10"/>
      <c r="L426" s="10"/>
      <c r="N426" s="10"/>
      <c r="O426" s="10"/>
      <c r="P426" s="10"/>
      <c r="Q426" s="10"/>
      <c r="R426" s="10"/>
      <c r="S426" s="10"/>
    </row>
    <row r="427" spans="1:19" ht="15" x14ac:dyDescent="0.25">
      <c r="A427" s="65">
        <v>30</v>
      </c>
      <c r="B427" s="65" t="s">
        <v>105</v>
      </c>
      <c r="C427" s="65">
        <v>10593</v>
      </c>
      <c r="D427" s="65">
        <v>47.198</v>
      </c>
      <c r="E427" s="65">
        <v>-8.4269999999999996</v>
      </c>
      <c r="F427" s="65">
        <v>25.992999999999999</v>
      </c>
      <c r="G427" s="108">
        <v>0.77631944444444445</v>
      </c>
      <c r="J427" s="10"/>
      <c r="K427" s="10"/>
      <c r="L427" s="10"/>
      <c r="N427" s="10"/>
      <c r="O427" s="10"/>
      <c r="P427" s="10"/>
      <c r="Q427" s="10"/>
      <c r="R427" s="10"/>
      <c r="S427" s="10"/>
    </row>
    <row r="428" spans="1:19" ht="15" x14ac:dyDescent="0.25">
      <c r="A428" s="65">
        <v>31</v>
      </c>
      <c r="B428" s="65" t="s">
        <v>106</v>
      </c>
      <c r="C428" s="65">
        <v>2803</v>
      </c>
      <c r="D428" s="65">
        <v>39.768999999999998</v>
      </c>
      <c r="E428" s="65">
        <v>-41.691000000000003</v>
      </c>
      <c r="F428" s="65">
        <v>2.9220000000000002</v>
      </c>
      <c r="G428" s="108">
        <v>0.7863310185185185</v>
      </c>
      <c r="J428" s="10"/>
      <c r="K428" s="10"/>
      <c r="L428" s="10"/>
      <c r="N428" s="10"/>
      <c r="O428" s="10"/>
      <c r="P428" s="10"/>
      <c r="Q428" s="10"/>
      <c r="R428" s="10"/>
      <c r="S428" s="10"/>
    </row>
    <row r="429" spans="1:19" ht="15" x14ac:dyDescent="0.25">
      <c r="A429" s="65">
        <v>31</v>
      </c>
      <c r="B429" s="65" t="s">
        <v>106</v>
      </c>
      <c r="C429" s="65">
        <v>2802</v>
      </c>
      <c r="D429" s="65">
        <v>40.268000000000001</v>
      </c>
      <c r="E429" s="65">
        <v>-41.7</v>
      </c>
      <c r="F429" s="65">
        <v>2.9</v>
      </c>
      <c r="G429" s="108">
        <v>0.7863310185185185</v>
      </c>
      <c r="J429" s="10"/>
      <c r="K429" s="10"/>
      <c r="L429" s="10"/>
      <c r="N429" s="10"/>
      <c r="O429" s="10"/>
      <c r="P429" s="10"/>
      <c r="Q429" s="10"/>
      <c r="R429" s="10"/>
      <c r="S429" s="10"/>
    </row>
    <row r="430" spans="1:19" ht="15" x14ac:dyDescent="0.25">
      <c r="A430" s="65">
        <v>31</v>
      </c>
      <c r="B430" s="65" t="s">
        <v>106</v>
      </c>
      <c r="C430" s="65">
        <v>2801</v>
      </c>
      <c r="D430" s="65">
        <v>40.274000000000001</v>
      </c>
      <c r="E430" s="65">
        <v>-41.716000000000001</v>
      </c>
      <c r="F430" s="65">
        <v>2.9060000000000001</v>
      </c>
      <c r="G430" s="108">
        <v>0.7863310185185185</v>
      </c>
      <c r="J430" s="10"/>
      <c r="K430" s="10"/>
      <c r="L430" s="10"/>
      <c r="N430" s="10"/>
      <c r="O430" s="10"/>
      <c r="P430" s="10"/>
      <c r="Q430" s="10"/>
      <c r="R430" s="10"/>
      <c r="S430" s="10"/>
    </row>
    <row r="431" spans="1:19" ht="15" x14ac:dyDescent="0.25">
      <c r="A431" s="65">
        <v>31</v>
      </c>
      <c r="B431" s="65" t="s">
        <v>106</v>
      </c>
      <c r="C431" s="65">
        <v>2802</v>
      </c>
      <c r="D431" s="65">
        <v>40.299999999999997</v>
      </c>
      <c r="E431" s="65">
        <v>-41.716999999999999</v>
      </c>
      <c r="F431" s="65">
        <v>2.8940000000000001</v>
      </c>
      <c r="G431" s="108">
        <v>0.7863310185185185</v>
      </c>
      <c r="J431" s="10"/>
      <c r="K431" s="10"/>
      <c r="L431" s="10"/>
      <c r="N431" s="10"/>
      <c r="O431" s="10"/>
      <c r="P431" s="10"/>
      <c r="Q431" s="10"/>
      <c r="R431" s="10"/>
      <c r="S431" s="10"/>
    </row>
    <row r="432" spans="1:19" ht="15" x14ac:dyDescent="0.25">
      <c r="A432" s="65">
        <v>31</v>
      </c>
      <c r="B432" s="65" t="s">
        <v>106</v>
      </c>
      <c r="C432" s="65">
        <v>2801</v>
      </c>
      <c r="D432" s="65">
        <v>40.277000000000001</v>
      </c>
      <c r="E432" s="65">
        <v>-41.698999999999998</v>
      </c>
      <c r="F432" s="65">
        <v>2.8610000000000002</v>
      </c>
      <c r="G432" s="108">
        <v>0.7863310185185185</v>
      </c>
      <c r="J432" s="10"/>
      <c r="K432" s="10"/>
      <c r="L432" s="10"/>
      <c r="N432" s="10"/>
      <c r="O432" s="10"/>
      <c r="P432" s="10"/>
      <c r="Q432" s="10"/>
      <c r="R432" s="10"/>
      <c r="S432" s="10"/>
    </row>
    <row r="433" spans="1:19" ht="15" x14ac:dyDescent="0.25">
      <c r="A433" s="65">
        <v>31</v>
      </c>
      <c r="B433" s="65" t="s">
        <v>106</v>
      </c>
      <c r="C433" s="65">
        <v>52</v>
      </c>
      <c r="D433" s="65">
        <v>0.20100000000000001</v>
      </c>
      <c r="E433" s="65">
        <v>-11.398999999999999</v>
      </c>
      <c r="F433" s="65">
        <v>29.334</v>
      </c>
      <c r="G433" s="108">
        <v>0.7863310185185185</v>
      </c>
      <c r="J433" s="10"/>
      <c r="K433" s="10"/>
      <c r="L433" s="10"/>
      <c r="N433" s="10"/>
      <c r="O433" s="10"/>
      <c r="P433" s="10"/>
      <c r="Q433" s="10"/>
      <c r="R433" s="10"/>
      <c r="S433" s="10"/>
    </row>
    <row r="434" spans="1:19" ht="15" x14ac:dyDescent="0.25">
      <c r="A434" s="65">
        <v>31</v>
      </c>
      <c r="B434" s="65" t="s">
        <v>106</v>
      </c>
      <c r="C434" s="65">
        <v>11103</v>
      </c>
      <c r="D434" s="65">
        <v>49.523000000000003</v>
      </c>
      <c r="E434" s="65">
        <v>-8.8710000000000004</v>
      </c>
      <c r="F434" s="65">
        <v>26.02</v>
      </c>
      <c r="G434" s="108">
        <v>0.7863310185185185</v>
      </c>
      <c r="J434" s="10"/>
      <c r="K434" s="10"/>
      <c r="L434" s="10"/>
      <c r="N434" s="10"/>
      <c r="O434" s="10"/>
      <c r="P434" s="10"/>
      <c r="Q434" s="10"/>
      <c r="R434" s="10"/>
      <c r="S434" s="10"/>
    </row>
    <row r="435" spans="1:19" ht="15" x14ac:dyDescent="0.25">
      <c r="A435" s="65">
        <v>31</v>
      </c>
      <c r="B435" s="65" t="s">
        <v>106</v>
      </c>
      <c r="C435" s="65">
        <v>10499</v>
      </c>
      <c r="D435" s="65">
        <v>46.703000000000003</v>
      </c>
      <c r="E435" s="65">
        <v>-8.8659999999999997</v>
      </c>
      <c r="F435" s="65">
        <v>26.030999999999999</v>
      </c>
      <c r="G435" s="108">
        <v>0.7863310185185185</v>
      </c>
      <c r="J435" s="10"/>
      <c r="K435" s="10"/>
      <c r="L435" s="10"/>
      <c r="N435" s="10"/>
      <c r="O435" s="10"/>
      <c r="P435" s="10"/>
      <c r="Q435" s="10"/>
      <c r="R435" s="10"/>
      <c r="S435" s="10"/>
    </row>
    <row r="436" spans="1:19" ht="15" x14ac:dyDescent="0.25">
      <c r="A436" s="65">
        <v>31</v>
      </c>
      <c r="B436" s="65" t="s">
        <v>106</v>
      </c>
      <c r="C436" s="65">
        <v>9930</v>
      </c>
      <c r="D436" s="65">
        <v>44.076999999999998</v>
      </c>
      <c r="E436" s="65">
        <v>-8.8390000000000004</v>
      </c>
      <c r="F436" s="65">
        <v>26.029</v>
      </c>
      <c r="G436" s="108">
        <v>0.7863310185185185</v>
      </c>
      <c r="J436" s="10"/>
      <c r="K436" s="10"/>
      <c r="L436" s="10"/>
      <c r="N436" s="10"/>
      <c r="O436" s="10"/>
      <c r="P436" s="10"/>
      <c r="Q436" s="10"/>
      <c r="R436" s="10"/>
      <c r="S436" s="10"/>
    </row>
    <row r="437" spans="1:19" ht="15" x14ac:dyDescent="0.25">
      <c r="A437" s="65">
        <v>31</v>
      </c>
      <c r="B437" s="65" t="s">
        <v>106</v>
      </c>
      <c r="C437" s="65">
        <v>9397</v>
      </c>
      <c r="D437" s="65">
        <v>41.594999999999999</v>
      </c>
      <c r="E437" s="65">
        <v>-8.8339999999999996</v>
      </c>
      <c r="F437" s="65">
        <v>26.09</v>
      </c>
      <c r="G437" s="108">
        <v>0.7863310185185185</v>
      </c>
      <c r="J437" s="10"/>
      <c r="K437" s="10"/>
      <c r="L437" s="10"/>
      <c r="N437" s="10"/>
      <c r="O437" s="10"/>
      <c r="P437" s="10"/>
      <c r="Q437" s="10"/>
      <c r="R437" s="10"/>
      <c r="S437" s="10"/>
    </row>
    <row r="438" spans="1:19" ht="15" x14ac:dyDescent="0.25">
      <c r="A438" s="65">
        <v>31</v>
      </c>
      <c r="B438" s="65" t="s">
        <v>106</v>
      </c>
      <c r="C438" s="65">
        <v>8898</v>
      </c>
      <c r="D438" s="65">
        <v>39.25</v>
      </c>
      <c r="E438" s="65">
        <v>-8.8070000000000004</v>
      </c>
      <c r="F438" s="65">
        <v>26.061</v>
      </c>
      <c r="G438" s="108">
        <v>0.7863310185185185</v>
      </c>
      <c r="J438" s="10"/>
      <c r="K438" s="10"/>
      <c r="L438" s="10"/>
      <c r="N438" s="10"/>
      <c r="O438" s="10"/>
      <c r="P438" s="10"/>
      <c r="Q438" s="10"/>
      <c r="R438" s="10"/>
      <c r="S438" s="10"/>
    </row>
    <row r="439" spans="1:19" ht="15" x14ac:dyDescent="0.25">
      <c r="A439" s="65">
        <v>31</v>
      </c>
      <c r="B439" s="65" t="s">
        <v>106</v>
      </c>
      <c r="C439" s="65">
        <v>8418</v>
      </c>
      <c r="D439" s="65">
        <v>37.052999999999997</v>
      </c>
      <c r="E439" s="65">
        <v>-8.8030000000000008</v>
      </c>
      <c r="F439" s="65">
        <v>26.084</v>
      </c>
      <c r="G439" s="108">
        <v>0.7863310185185185</v>
      </c>
      <c r="J439" s="10"/>
      <c r="K439" s="10"/>
      <c r="L439" s="10"/>
      <c r="N439" s="10"/>
      <c r="O439" s="10"/>
      <c r="P439" s="10"/>
      <c r="Q439" s="10"/>
      <c r="R439" s="10"/>
      <c r="S439" s="10"/>
    </row>
    <row r="440" spans="1:19" ht="15" x14ac:dyDescent="0.25">
      <c r="A440" s="65">
        <v>31</v>
      </c>
      <c r="B440" s="65" t="s">
        <v>106</v>
      </c>
      <c r="C440" s="65">
        <v>7952</v>
      </c>
      <c r="D440" s="65">
        <v>34.951999999999998</v>
      </c>
      <c r="E440" s="65">
        <v>-8.7919999999999998</v>
      </c>
      <c r="F440" s="65">
        <v>26.08</v>
      </c>
      <c r="G440" s="108">
        <v>0.7863310185185185</v>
      </c>
      <c r="J440" s="10"/>
      <c r="K440" s="10"/>
      <c r="L440" s="10"/>
      <c r="N440" s="10"/>
      <c r="O440" s="10"/>
      <c r="P440" s="10"/>
      <c r="Q440" s="10"/>
      <c r="R440" s="10"/>
      <c r="S440" s="10"/>
    </row>
    <row r="441" spans="1:19" ht="15" x14ac:dyDescent="0.25">
      <c r="A441" s="65">
        <v>31</v>
      </c>
      <c r="B441" s="65" t="s">
        <v>106</v>
      </c>
      <c r="C441" s="65">
        <v>7513</v>
      </c>
      <c r="D441" s="65">
        <v>32.918999999999997</v>
      </c>
      <c r="E441" s="65">
        <v>-8.8539999999999992</v>
      </c>
      <c r="F441" s="65">
        <v>26.068000000000001</v>
      </c>
      <c r="G441" s="108">
        <v>0.7863310185185185</v>
      </c>
      <c r="J441" s="10"/>
      <c r="K441" s="10"/>
      <c r="L441" s="10"/>
      <c r="N441" s="10"/>
      <c r="O441" s="10"/>
      <c r="P441" s="10"/>
      <c r="Q441" s="10"/>
      <c r="R441" s="10"/>
      <c r="S441" s="10"/>
    </row>
    <row r="442" spans="1:19" ht="15" x14ac:dyDescent="0.25">
      <c r="A442" s="65">
        <v>31</v>
      </c>
      <c r="B442" s="65" t="s">
        <v>106</v>
      </c>
      <c r="C442" s="65">
        <v>7102</v>
      </c>
      <c r="D442" s="65">
        <v>31.071999999999999</v>
      </c>
      <c r="E442" s="65">
        <v>-8.8729999999999993</v>
      </c>
      <c r="F442" s="65">
        <v>26.053000000000001</v>
      </c>
      <c r="G442" s="108">
        <v>0.7863310185185185</v>
      </c>
      <c r="J442" s="10"/>
      <c r="K442" s="10"/>
      <c r="L442" s="10"/>
      <c r="N442" s="10"/>
      <c r="O442" s="10"/>
      <c r="P442" s="10"/>
      <c r="Q442" s="10"/>
      <c r="R442" s="10"/>
      <c r="S442" s="10"/>
    </row>
    <row r="443" spans="1:19" ht="15" x14ac:dyDescent="0.25">
      <c r="A443" s="65">
        <v>32</v>
      </c>
      <c r="B443" s="65" t="s">
        <v>107</v>
      </c>
      <c r="C443" s="65">
        <v>2782</v>
      </c>
      <c r="D443" s="65">
        <v>39.436999999999998</v>
      </c>
      <c r="E443" s="65">
        <v>-41.707000000000001</v>
      </c>
      <c r="F443" s="65">
        <v>2.9550000000000001</v>
      </c>
      <c r="G443" s="108">
        <v>0.79583333333333339</v>
      </c>
      <c r="J443" s="10"/>
      <c r="K443" s="10"/>
      <c r="L443" s="10"/>
      <c r="N443" s="10"/>
      <c r="O443" s="10"/>
      <c r="P443" s="10"/>
      <c r="Q443" s="10"/>
      <c r="R443" s="10"/>
      <c r="S443" s="10"/>
    </row>
    <row r="444" spans="1:19" ht="15" x14ac:dyDescent="0.25">
      <c r="A444" s="65">
        <v>32</v>
      </c>
      <c r="B444" s="65" t="s">
        <v>107</v>
      </c>
      <c r="C444" s="65">
        <v>2782</v>
      </c>
      <c r="D444" s="65">
        <v>39.994</v>
      </c>
      <c r="E444" s="65">
        <v>-41.7</v>
      </c>
      <c r="F444" s="65">
        <v>2.9</v>
      </c>
      <c r="G444" s="108">
        <v>0.79583333333333339</v>
      </c>
      <c r="J444" s="10"/>
      <c r="K444" s="10"/>
      <c r="L444" s="10"/>
      <c r="N444" s="10"/>
      <c r="O444" s="10"/>
      <c r="P444" s="10"/>
      <c r="Q444" s="10"/>
      <c r="R444" s="10"/>
      <c r="S444" s="10"/>
    </row>
    <row r="445" spans="1:19" ht="15" x14ac:dyDescent="0.25">
      <c r="A445" s="65">
        <v>32</v>
      </c>
      <c r="B445" s="65" t="s">
        <v>107</v>
      </c>
      <c r="C445" s="65">
        <v>2783</v>
      </c>
      <c r="D445" s="65">
        <v>39.975999999999999</v>
      </c>
      <c r="E445" s="65">
        <v>-41.743000000000002</v>
      </c>
      <c r="F445" s="65">
        <v>2.782</v>
      </c>
      <c r="G445" s="108">
        <v>0.79583333333333339</v>
      </c>
      <c r="J445" s="10"/>
      <c r="K445" s="10"/>
      <c r="L445" s="10"/>
      <c r="N445" s="10"/>
      <c r="O445" s="10"/>
      <c r="P445" s="10"/>
      <c r="Q445" s="10"/>
      <c r="R445" s="10"/>
      <c r="S445" s="10"/>
    </row>
    <row r="446" spans="1:19" ht="15" x14ac:dyDescent="0.25">
      <c r="A446" s="65">
        <v>32</v>
      </c>
      <c r="B446" s="65" t="s">
        <v>107</v>
      </c>
      <c r="C446" s="65">
        <v>2782</v>
      </c>
      <c r="D446" s="65">
        <v>39.987000000000002</v>
      </c>
      <c r="E446" s="65">
        <v>-41.728999999999999</v>
      </c>
      <c r="F446" s="65">
        <v>2.83</v>
      </c>
      <c r="G446" s="108">
        <v>0.79583333333333339</v>
      </c>
      <c r="J446" s="10"/>
      <c r="K446" s="10"/>
      <c r="L446" s="10"/>
      <c r="N446" s="10"/>
      <c r="O446" s="10"/>
      <c r="P446" s="10"/>
      <c r="Q446" s="10"/>
      <c r="R446" s="10"/>
      <c r="S446" s="10"/>
    </row>
    <row r="447" spans="1:19" ht="15" x14ac:dyDescent="0.25">
      <c r="A447" s="65">
        <v>32</v>
      </c>
      <c r="B447" s="65" t="s">
        <v>107</v>
      </c>
      <c r="C447" s="65">
        <v>2782</v>
      </c>
      <c r="D447" s="65">
        <v>39.97</v>
      </c>
      <c r="E447" s="65">
        <v>-41.704999999999998</v>
      </c>
      <c r="F447" s="65">
        <v>2.8479999999999999</v>
      </c>
      <c r="G447" s="108">
        <v>0.79583333333333339</v>
      </c>
      <c r="J447" s="10"/>
      <c r="K447" s="10"/>
      <c r="L447" s="10"/>
      <c r="N447" s="10"/>
      <c r="O447" s="10"/>
      <c r="P447" s="10"/>
      <c r="Q447" s="10"/>
      <c r="R447" s="10"/>
      <c r="S447" s="10"/>
    </row>
    <row r="448" spans="1:19" ht="15" x14ac:dyDescent="0.25">
      <c r="A448" s="65">
        <v>32</v>
      </c>
      <c r="B448" s="65" t="s">
        <v>107</v>
      </c>
      <c r="C448" s="65">
        <v>425</v>
      </c>
      <c r="D448" s="65">
        <v>1.62</v>
      </c>
      <c r="E448" s="65">
        <v>-9.1980000000000004</v>
      </c>
      <c r="F448" s="65">
        <v>26.431000000000001</v>
      </c>
      <c r="G448" s="108">
        <v>0.79583333333333339</v>
      </c>
      <c r="J448" s="10"/>
      <c r="K448" s="10"/>
      <c r="L448" s="10"/>
      <c r="N448" s="10"/>
      <c r="O448" s="10"/>
      <c r="P448" s="10"/>
      <c r="Q448" s="10"/>
      <c r="R448" s="10"/>
      <c r="S448" s="10"/>
    </row>
    <row r="449" spans="1:19" ht="15" x14ac:dyDescent="0.25">
      <c r="A449" s="65">
        <v>32</v>
      </c>
      <c r="B449" s="65" t="s">
        <v>107</v>
      </c>
      <c r="C449" s="65">
        <v>9137</v>
      </c>
      <c r="D449" s="65">
        <v>40.377000000000002</v>
      </c>
      <c r="E449" s="65">
        <v>-8.0779999999999994</v>
      </c>
      <c r="F449" s="65">
        <v>27.268000000000001</v>
      </c>
      <c r="G449" s="108">
        <v>0.79583333333333339</v>
      </c>
      <c r="J449" s="10"/>
      <c r="K449" s="10"/>
      <c r="L449" s="10"/>
      <c r="N449" s="10"/>
      <c r="O449" s="10"/>
      <c r="P449" s="10"/>
      <c r="Q449" s="10"/>
      <c r="R449" s="10"/>
      <c r="S449" s="10"/>
    </row>
    <row r="450" spans="1:19" ht="15" x14ac:dyDescent="0.25">
      <c r="A450" s="65">
        <v>32</v>
      </c>
      <c r="B450" s="65" t="s">
        <v>107</v>
      </c>
      <c r="C450" s="65">
        <v>8669</v>
      </c>
      <c r="D450" s="65">
        <v>38.192999999999998</v>
      </c>
      <c r="E450" s="65">
        <v>-8.1120000000000001</v>
      </c>
      <c r="F450" s="65">
        <v>27.26</v>
      </c>
      <c r="G450" s="108">
        <v>0.79583333333333339</v>
      </c>
      <c r="J450" s="10"/>
      <c r="K450" s="10"/>
      <c r="L450" s="10"/>
      <c r="N450" s="10"/>
      <c r="O450" s="10"/>
      <c r="P450" s="10"/>
      <c r="Q450" s="10"/>
      <c r="R450" s="10"/>
      <c r="S450" s="10"/>
    </row>
    <row r="451" spans="1:19" ht="15" x14ac:dyDescent="0.25">
      <c r="A451" s="65">
        <v>32</v>
      </c>
      <c r="B451" s="65" t="s">
        <v>107</v>
      </c>
      <c r="C451" s="65">
        <v>8219</v>
      </c>
      <c r="D451" s="65">
        <v>36.116</v>
      </c>
      <c r="E451" s="65">
        <v>-8.1020000000000003</v>
      </c>
      <c r="F451" s="65">
        <v>27.306999999999999</v>
      </c>
      <c r="G451" s="108">
        <v>0.79583333333333339</v>
      </c>
      <c r="J451" s="10"/>
      <c r="K451" s="10"/>
      <c r="L451" s="10"/>
      <c r="N451" s="10"/>
      <c r="O451" s="10"/>
      <c r="P451" s="10"/>
      <c r="Q451" s="10"/>
      <c r="R451" s="10"/>
      <c r="S451" s="10"/>
    </row>
    <row r="452" spans="1:19" ht="15" x14ac:dyDescent="0.25">
      <c r="A452" s="65">
        <v>32</v>
      </c>
      <c r="B452" s="65" t="s">
        <v>107</v>
      </c>
      <c r="C452" s="65">
        <v>7789</v>
      </c>
      <c r="D452" s="65">
        <v>34.171999999999997</v>
      </c>
      <c r="E452" s="65">
        <v>-8.0429999999999993</v>
      </c>
      <c r="F452" s="65">
        <v>27.282</v>
      </c>
      <c r="G452" s="108">
        <v>0.79583333333333339</v>
      </c>
      <c r="J452" s="10"/>
      <c r="K452" s="10"/>
      <c r="L452" s="10"/>
      <c r="N452" s="10"/>
      <c r="O452" s="10"/>
      <c r="P452" s="10"/>
      <c r="Q452" s="10"/>
      <c r="R452" s="10"/>
      <c r="S452" s="10"/>
    </row>
    <row r="453" spans="1:19" ht="15" x14ac:dyDescent="0.25">
      <c r="A453" s="65">
        <v>32</v>
      </c>
      <c r="B453" s="65" t="s">
        <v>107</v>
      </c>
      <c r="C453" s="65">
        <v>7389</v>
      </c>
      <c r="D453" s="65">
        <v>32.343000000000004</v>
      </c>
      <c r="E453" s="65">
        <v>-8.0530000000000008</v>
      </c>
      <c r="F453" s="65">
        <v>27.28</v>
      </c>
      <c r="G453" s="108">
        <v>0.79583333333333339</v>
      </c>
      <c r="J453" s="10"/>
      <c r="K453" s="10"/>
      <c r="L453" s="10"/>
      <c r="N453" s="10"/>
      <c r="O453" s="10"/>
      <c r="P453" s="10"/>
      <c r="Q453" s="10"/>
      <c r="R453" s="10"/>
      <c r="S453" s="10"/>
    </row>
    <row r="454" spans="1:19" ht="15" x14ac:dyDescent="0.25">
      <c r="A454" s="65">
        <v>32</v>
      </c>
      <c r="B454" s="65" t="s">
        <v>107</v>
      </c>
      <c r="C454" s="65">
        <v>7004</v>
      </c>
      <c r="D454" s="65">
        <v>30.597000000000001</v>
      </c>
      <c r="E454" s="65">
        <v>-8.0660000000000007</v>
      </c>
      <c r="F454" s="65">
        <v>27.350999999999999</v>
      </c>
      <c r="G454" s="108">
        <v>0.79583333333333339</v>
      </c>
      <c r="J454" s="10"/>
      <c r="K454" s="10"/>
      <c r="L454" s="10"/>
      <c r="N454" s="10"/>
      <c r="O454" s="10"/>
      <c r="P454" s="10"/>
      <c r="Q454" s="10"/>
      <c r="R454" s="10"/>
      <c r="S454" s="10"/>
    </row>
    <row r="455" spans="1:19" ht="15" x14ac:dyDescent="0.25">
      <c r="A455" s="65">
        <v>32</v>
      </c>
      <c r="B455" s="65" t="s">
        <v>107</v>
      </c>
      <c r="C455" s="65">
        <v>6623</v>
      </c>
      <c r="D455" s="65">
        <v>28.908000000000001</v>
      </c>
      <c r="E455" s="65">
        <v>-8.0820000000000007</v>
      </c>
      <c r="F455" s="65">
        <v>27.385999999999999</v>
      </c>
      <c r="G455" s="108">
        <v>0.79583333333333339</v>
      </c>
      <c r="J455" s="10"/>
      <c r="K455" s="10"/>
      <c r="L455" s="10"/>
      <c r="N455" s="10"/>
      <c r="O455" s="10"/>
      <c r="P455" s="10"/>
      <c r="Q455" s="10"/>
      <c r="R455" s="10"/>
      <c r="S455" s="10"/>
    </row>
    <row r="456" spans="1:19" ht="15" x14ac:dyDescent="0.25">
      <c r="A456" s="65">
        <v>32</v>
      </c>
      <c r="B456" s="65" t="s">
        <v>107</v>
      </c>
      <c r="C456" s="65">
        <v>6248</v>
      </c>
      <c r="D456" s="65">
        <v>27.234000000000002</v>
      </c>
      <c r="E456" s="65">
        <v>-8.1080000000000005</v>
      </c>
      <c r="F456" s="65">
        <v>27.298999999999999</v>
      </c>
      <c r="G456" s="108">
        <v>0.79583333333333339</v>
      </c>
      <c r="J456" s="10"/>
      <c r="K456" s="10"/>
      <c r="L456" s="10"/>
      <c r="N456" s="10"/>
      <c r="O456" s="10"/>
      <c r="P456" s="10"/>
      <c r="Q456" s="10"/>
      <c r="R456" s="10"/>
      <c r="S456" s="10"/>
    </row>
    <row r="457" spans="1:19" ht="15" x14ac:dyDescent="0.25">
      <c r="A457" s="65">
        <v>32</v>
      </c>
      <c r="B457" s="65" t="s">
        <v>107</v>
      </c>
      <c r="C457" s="65">
        <v>5893</v>
      </c>
      <c r="D457" s="65">
        <v>25.704000000000001</v>
      </c>
      <c r="E457" s="65">
        <v>-8.0909999999999993</v>
      </c>
      <c r="F457" s="65">
        <v>27.327000000000002</v>
      </c>
      <c r="G457" s="108">
        <v>0.79583333333333339</v>
      </c>
      <c r="J457" s="10"/>
      <c r="K457" s="10"/>
      <c r="L457" s="10"/>
      <c r="N457" s="10"/>
      <c r="O457" s="10"/>
      <c r="P457" s="10"/>
      <c r="Q457" s="10"/>
      <c r="R457" s="10"/>
      <c r="S457" s="10"/>
    </row>
    <row r="458" spans="1:19" ht="15" x14ac:dyDescent="0.25">
      <c r="A458" s="65">
        <v>33</v>
      </c>
      <c r="B458" s="65" t="s">
        <v>8</v>
      </c>
      <c r="C458" s="65">
        <v>2806</v>
      </c>
      <c r="D458" s="65">
        <v>39.798000000000002</v>
      </c>
      <c r="E458" s="65">
        <v>-41.683999999999997</v>
      </c>
      <c r="F458" s="65">
        <v>2.87</v>
      </c>
      <c r="G458" s="108">
        <v>0.80584490740740744</v>
      </c>
      <c r="J458" s="10"/>
      <c r="K458" s="10"/>
      <c r="L458" s="10"/>
      <c r="N458" s="10"/>
      <c r="O458" s="10"/>
      <c r="P458" s="10"/>
      <c r="Q458" s="10"/>
      <c r="R458" s="10"/>
      <c r="S458" s="10"/>
    </row>
    <row r="459" spans="1:19" ht="15" x14ac:dyDescent="0.25">
      <c r="A459" s="65">
        <v>33</v>
      </c>
      <c r="B459" s="65" t="s">
        <v>8</v>
      </c>
      <c r="C459" s="65">
        <v>2803</v>
      </c>
      <c r="D459" s="65">
        <v>40.302</v>
      </c>
      <c r="E459" s="65">
        <v>-41.7</v>
      </c>
      <c r="F459" s="65">
        <v>2.9</v>
      </c>
      <c r="G459" s="108">
        <v>0.80584490740740744</v>
      </c>
      <c r="J459" s="10"/>
      <c r="K459" s="10"/>
      <c r="L459" s="10"/>
      <c r="N459" s="10"/>
      <c r="O459" s="10"/>
      <c r="P459" s="10"/>
      <c r="Q459" s="10"/>
      <c r="R459" s="10"/>
      <c r="S459" s="10"/>
    </row>
    <row r="460" spans="1:19" ht="15" x14ac:dyDescent="0.25">
      <c r="A460" s="65">
        <v>33</v>
      </c>
      <c r="B460" s="65" t="s">
        <v>8</v>
      </c>
      <c r="C460" s="65">
        <v>2803</v>
      </c>
      <c r="D460" s="65">
        <v>40.277999999999999</v>
      </c>
      <c r="E460" s="65">
        <v>-41.697000000000003</v>
      </c>
      <c r="F460" s="65">
        <v>2.8540000000000001</v>
      </c>
      <c r="G460" s="108">
        <v>0.80584490740740744</v>
      </c>
      <c r="J460" s="10"/>
      <c r="K460" s="10"/>
      <c r="L460" s="10"/>
      <c r="N460" s="10"/>
      <c r="O460" s="10"/>
      <c r="P460" s="10"/>
      <c r="Q460" s="10"/>
      <c r="R460" s="10"/>
      <c r="S460" s="10"/>
    </row>
    <row r="461" spans="1:19" ht="15" x14ac:dyDescent="0.25">
      <c r="A461" s="65">
        <v>33</v>
      </c>
      <c r="B461" s="65" t="s">
        <v>8</v>
      </c>
      <c r="C461" s="65">
        <v>2803</v>
      </c>
      <c r="D461" s="65">
        <v>40.280999999999999</v>
      </c>
      <c r="E461" s="65">
        <v>-41.704000000000001</v>
      </c>
      <c r="F461" s="65">
        <v>2.8239999999999998</v>
      </c>
      <c r="G461" s="108">
        <v>0.80584490740740744</v>
      </c>
      <c r="J461" s="10"/>
      <c r="K461" s="10"/>
      <c r="L461" s="10"/>
      <c r="N461" s="10"/>
      <c r="O461" s="10"/>
      <c r="P461" s="10"/>
      <c r="Q461" s="10"/>
      <c r="R461" s="10"/>
      <c r="S461" s="10"/>
    </row>
    <row r="462" spans="1:19" ht="15" x14ac:dyDescent="0.25">
      <c r="A462" s="65">
        <v>33</v>
      </c>
      <c r="B462" s="65" t="s">
        <v>8</v>
      </c>
      <c r="C462" s="65">
        <v>2803</v>
      </c>
      <c r="D462" s="65">
        <v>40.295999999999999</v>
      </c>
      <c r="E462" s="65">
        <v>-41.704999999999998</v>
      </c>
      <c r="F462" s="65">
        <v>2.8159999999999998</v>
      </c>
      <c r="G462" s="108">
        <v>0.80584490740740744</v>
      </c>
      <c r="J462" s="10"/>
      <c r="K462" s="10"/>
      <c r="L462" s="10"/>
      <c r="N462" s="10"/>
      <c r="O462" s="10"/>
      <c r="P462" s="10"/>
      <c r="Q462" s="10"/>
      <c r="R462" s="10"/>
      <c r="S462" s="10"/>
    </row>
    <row r="463" spans="1:19" ht="15" x14ac:dyDescent="0.25">
      <c r="A463" s="65">
        <v>33</v>
      </c>
      <c r="B463" s="65" t="s">
        <v>8</v>
      </c>
      <c r="C463" s="65">
        <v>8721</v>
      </c>
      <c r="D463" s="65">
        <v>38.435000000000002</v>
      </c>
      <c r="E463" s="65">
        <v>4.2030000000000003</v>
      </c>
      <c r="F463" s="65">
        <v>26.009</v>
      </c>
      <c r="G463" s="108">
        <v>0.80584490740740744</v>
      </c>
      <c r="J463" s="10"/>
      <c r="K463" s="10"/>
      <c r="L463" s="10"/>
      <c r="N463" s="10"/>
      <c r="O463" s="10"/>
      <c r="P463" s="10"/>
      <c r="Q463" s="10"/>
      <c r="R463" s="10"/>
      <c r="S463" s="10"/>
    </row>
    <row r="464" spans="1:19" ht="15" x14ac:dyDescent="0.25">
      <c r="A464" s="65">
        <v>33</v>
      </c>
      <c r="B464" s="65" t="s">
        <v>8</v>
      </c>
      <c r="C464" s="65">
        <v>8232</v>
      </c>
      <c r="D464" s="65">
        <v>36.247</v>
      </c>
      <c r="E464" s="65">
        <v>4.2050000000000001</v>
      </c>
      <c r="F464" s="65">
        <v>25.954000000000001</v>
      </c>
      <c r="G464" s="108">
        <v>0.80584490740740744</v>
      </c>
      <c r="J464" s="10"/>
      <c r="K464" s="10"/>
      <c r="L464" s="10"/>
      <c r="N464" s="10"/>
      <c r="O464" s="10"/>
      <c r="P464" s="10"/>
      <c r="Q464" s="10"/>
      <c r="R464" s="10"/>
      <c r="S464" s="10"/>
    </row>
    <row r="465" spans="1:19" ht="15" x14ac:dyDescent="0.25">
      <c r="A465" s="65">
        <v>33</v>
      </c>
      <c r="B465" s="65" t="s">
        <v>8</v>
      </c>
      <c r="C465" s="65">
        <v>7809</v>
      </c>
      <c r="D465" s="65">
        <v>34.256</v>
      </c>
      <c r="E465" s="65">
        <v>4.2039999999999997</v>
      </c>
      <c r="F465" s="65">
        <v>26.021000000000001</v>
      </c>
      <c r="G465" s="108">
        <v>0.80584490740740744</v>
      </c>
      <c r="J465" s="10"/>
      <c r="K465" s="10"/>
      <c r="L465" s="10"/>
      <c r="N465" s="10"/>
      <c r="O465" s="10"/>
      <c r="P465" s="10"/>
      <c r="Q465" s="10"/>
      <c r="R465" s="10"/>
      <c r="S465" s="10"/>
    </row>
    <row r="466" spans="1:19" ht="15" x14ac:dyDescent="0.25">
      <c r="A466" s="65">
        <v>33</v>
      </c>
      <c r="B466" s="65" t="s">
        <v>8</v>
      </c>
      <c r="C466" s="65">
        <v>7384</v>
      </c>
      <c r="D466" s="65">
        <v>32.351999999999997</v>
      </c>
      <c r="E466" s="65">
        <v>4.2169999999999996</v>
      </c>
      <c r="F466" s="65">
        <v>26.065000000000001</v>
      </c>
      <c r="G466" s="108">
        <v>0.80584490740740744</v>
      </c>
      <c r="J466" s="10"/>
      <c r="K466" s="10"/>
      <c r="L466" s="10"/>
      <c r="N466" s="10"/>
      <c r="O466" s="10"/>
      <c r="P466" s="10"/>
      <c r="Q466" s="10"/>
      <c r="R466" s="10"/>
      <c r="S466" s="10"/>
    </row>
    <row r="467" spans="1:19" ht="15" x14ac:dyDescent="0.25">
      <c r="A467" s="65">
        <v>33</v>
      </c>
      <c r="B467" s="65" t="s">
        <v>8</v>
      </c>
      <c r="C467" s="65">
        <v>6991</v>
      </c>
      <c r="D467" s="65">
        <v>30.542000000000002</v>
      </c>
      <c r="E467" s="65">
        <v>4.2549999999999999</v>
      </c>
      <c r="F467" s="65">
        <v>26.035</v>
      </c>
      <c r="G467" s="108">
        <v>0.80584490740740744</v>
      </c>
      <c r="J467" s="10"/>
      <c r="K467" s="10"/>
      <c r="L467" s="10"/>
      <c r="N467" s="10"/>
      <c r="O467" s="10"/>
      <c r="P467" s="10"/>
      <c r="Q467" s="10"/>
      <c r="R467" s="10"/>
      <c r="S467" s="10"/>
    </row>
    <row r="468" spans="1:19" ht="15" x14ac:dyDescent="0.25">
      <c r="A468" s="65">
        <v>33</v>
      </c>
      <c r="B468" s="65" t="s">
        <v>8</v>
      </c>
      <c r="C468" s="65">
        <v>6613</v>
      </c>
      <c r="D468" s="65">
        <v>28.844999999999999</v>
      </c>
      <c r="E468" s="65">
        <v>4.2850000000000001</v>
      </c>
      <c r="F468" s="65">
        <v>26.091000000000001</v>
      </c>
      <c r="G468" s="108">
        <v>0.80584490740740744</v>
      </c>
      <c r="J468" s="10"/>
      <c r="K468" s="10"/>
      <c r="L468" s="10"/>
      <c r="N468" s="10"/>
      <c r="O468" s="10"/>
      <c r="P468" s="10"/>
      <c r="Q468" s="10"/>
      <c r="R468" s="10"/>
      <c r="S468" s="10"/>
    </row>
    <row r="469" spans="1:19" ht="15" x14ac:dyDescent="0.25">
      <c r="A469" s="65">
        <v>33</v>
      </c>
      <c r="B469" s="65" t="s">
        <v>8</v>
      </c>
      <c r="C469" s="65">
        <v>6254</v>
      </c>
      <c r="D469" s="65">
        <v>27.242999999999999</v>
      </c>
      <c r="E469" s="65">
        <v>4.266</v>
      </c>
      <c r="F469" s="65">
        <v>26.036999999999999</v>
      </c>
      <c r="G469" s="108">
        <v>0.80584490740740744</v>
      </c>
      <c r="J469" s="10"/>
      <c r="K469" s="10"/>
      <c r="L469" s="10"/>
      <c r="N469" s="10"/>
      <c r="O469" s="10"/>
      <c r="P469" s="10"/>
      <c r="Q469" s="10"/>
      <c r="R469" s="10"/>
      <c r="S469" s="10"/>
    </row>
    <row r="470" spans="1:19" ht="15" x14ac:dyDescent="0.25">
      <c r="A470" s="65">
        <v>33</v>
      </c>
      <c r="B470" s="65" t="s">
        <v>8</v>
      </c>
      <c r="C470" s="65">
        <v>5903</v>
      </c>
      <c r="D470" s="65">
        <v>25.683</v>
      </c>
      <c r="E470" s="65">
        <v>4.25</v>
      </c>
      <c r="F470" s="65">
        <v>25.99</v>
      </c>
      <c r="G470" s="108">
        <v>0.80584490740740744</v>
      </c>
      <c r="J470" s="10"/>
      <c r="K470" s="10"/>
      <c r="L470" s="10"/>
      <c r="N470" s="10"/>
      <c r="O470" s="10"/>
      <c r="P470" s="10"/>
      <c r="Q470" s="10"/>
      <c r="R470" s="10"/>
      <c r="S470" s="10"/>
    </row>
    <row r="471" spans="1:19" ht="15" x14ac:dyDescent="0.25">
      <c r="A471" s="65">
        <v>33</v>
      </c>
      <c r="B471" s="65" t="s">
        <v>8</v>
      </c>
      <c r="C471" s="65">
        <v>5582</v>
      </c>
      <c r="D471" s="65">
        <v>24.257000000000001</v>
      </c>
      <c r="E471" s="65">
        <v>4.2510000000000003</v>
      </c>
      <c r="F471" s="65">
        <v>26.003</v>
      </c>
      <c r="G471" s="108">
        <v>0.80584490740740744</v>
      </c>
      <c r="J471" s="10"/>
      <c r="K471" s="10"/>
      <c r="L471" s="10"/>
      <c r="N471" s="10"/>
      <c r="O471" s="10"/>
      <c r="P471" s="10"/>
      <c r="Q471" s="10"/>
      <c r="R471" s="10"/>
      <c r="S471" s="10"/>
    </row>
    <row r="472" spans="1:19" ht="15" x14ac:dyDescent="0.25">
      <c r="A472" s="65">
        <v>34</v>
      </c>
      <c r="B472" s="65" t="s">
        <v>8</v>
      </c>
      <c r="C472" s="65">
        <v>2781</v>
      </c>
      <c r="D472" s="65">
        <v>39.414000000000001</v>
      </c>
      <c r="E472" s="65">
        <v>-41.682000000000002</v>
      </c>
      <c r="F472" s="65">
        <v>2.931</v>
      </c>
      <c r="G472" s="108">
        <v>0.81534722222222233</v>
      </c>
      <c r="J472" s="10"/>
      <c r="K472" s="10"/>
      <c r="L472" s="10"/>
      <c r="N472" s="10"/>
      <c r="O472" s="10"/>
      <c r="P472" s="10"/>
      <c r="Q472" s="10"/>
      <c r="R472" s="10"/>
      <c r="S472" s="10"/>
    </row>
    <row r="473" spans="1:19" ht="15" x14ac:dyDescent="0.25">
      <c r="A473" s="65">
        <v>34</v>
      </c>
      <c r="B473" s="65" t="s">
        <v>8</v>
      </c>
      <c r="C473" s="65">
        <v>2780</v>
      </c>
      <c r="D473" s="65">
        <v>39.984000000000002</v>
      </c>
      <c r="E473" s="65">
        <v>-41.7</v>
      </c>
      <c r="F473" s="65">
        <v>2.9</v>
      </c>
      <c r="G473" s="108">
        <v>0.81534722222222233</v>
      </c>
      <c r="J473" s="10"/>
      <c r="K473" s="10"/>
      <c r="L473" s="10"/>
      <c r="N473" s="10"/>
      <c r="O473" s="10"/>
      <c r="P473" s="10"/>
      <c r="Q473" s="10"/>
      <c r="R473" s="10"/>
      <c r="S473" s="10"/>
    </row>
    <row r="474" spans="1:19" ht="15" x14ac:dyDescent="0.25">
      <c r="A474" s="65">
        <v>34</v>
      </c>
      <c r="B474" s="65" t="s">
        <v>8</v>
      </c>
      <c r="C474" s="65">
        <v>2781</v>
      </c>
      <c r="D474" s="65">
        <v>39.966000000000001</v>
      </c>
      <c r="E474" s="65">
        <v>-41.679000000000002</v>
      </c>
      <c r="F474" s="65">
        <v>2.8660000000000001</v>
      </c>
      <c r="G474" s="108">
        <v>0.81534722222222233</v>
      </c>
      <c r="J474" s="10"/>
      <c r="K474" s="10"/>
      <c r="L474" s="10"/>
      <c r="N474" s="10"/>
      <c r="O474" s="10"/>
      <c r="P474" s="10"/>
      <c r="Q474" s="10"/>
      <c r="R474" s="10"/>
      <c r="S474" s="10"/>
    </row>
    <row r="475" spans="1:19" ht="15" x14ac:dyDescent="0.25">
      <c r="A475" s="65">
        <v>34</v>
      </c>
      <c r="B475" s="65" t="s">
        <v>8</v>
      </c>
      <c r="C475" s="65">
        <v>2779</v>
      </c>
      <c r="D475" s="65">
        <v>39.960999999999999</v>
      </c>
      <c r="E475" s="65">
        <v>-41.698</v>
      </c>
      <c r="F475" s="65">
        <v>2.8450000000000002</v>
      </c>
      <c r="G475" s="108">
        <v>0.81534722222222233</v>
      </c>
      <c r="J475" s="10"/>
      <c r="K475" s="10"/>
      <c r="L475" s="10"/>
      <c r="N475" s="10"/>
      <c r="O475" s="10"/>
      <c r="P475" s="10"/>
      <c r="Q475" s="10"/>
      <c r="R475" s="10"/>
      <c r="S475" s="10"/>
    </row>
    <row r="476" spans="1:19" ht="15" x14ac:dyDescent="0.25">
      <c r="A476" s="65">
        <v>34</v>
      </c>
      <c r="B476" s="65" t="s">
        <v>8</v>
      </c>
      <c r="C476" s="65">
        <v>2781</v>
      </c>
      <c r="D476" s="65">
        <v>40.003999999999998</v>
      </c>
      <c r="E476" s="65">
        <v>-41.706000000000003</v>
      </c>
      <c r="F476" s="65">
        <v>2.883</v>
      </c>
      <c r="G476" s="108">
        <v>0.81534722222222233</v>
      </c>
      <c r="J476" s="10"/>
      <c r="K476" s="10"/>
      <c r="L476" s="10"/>
      <c r="N476" s="10"/>
      <c r="O476" s="10"/>
      <c r="P476" s="10"/>
      <c r="Q476" s="10"/>
      <c r="R476" s="10"/>
      <c r="S476" s="10"/>
    </row>
    <row r="477" spans="1:19" ht="15" x14ac:dyDescent="0.25">
      <c r="A477" s="65">
        <v>34</v>
      </c>
      <c r="B477" s="65" t="s">
        <v>8</v>
      </c>
      <c r="C477" s="65">
        <v>2836</v>
      </c>
      <c r="D477" s="65">
        <v>11.164999999999999</v>
      </c>
      <c r="E477" s="65">
        <v>4.2190000000000003</v>
      </c>
      <c r="F477" s="65">
        <v>26.992000000000001</v>
      </c>
      <c r="G477" s="108">
        <v>0.81534722222222233</v>
      </c>
      <c r="J477" s="10"/>
      <c r="K477" s="10"/>
      <c r="L477" s="10"/>
      <c r="N477" s="10"/>
      <c r="O477" s="10"/>
      <c r="P477" s="10"/>
      <c r="Q477" s="10"/>
      <c r="R477" s="10"/>
      <c r="S477" s="10"/>
    </row>
    <row r="478" spans="1:19" ht="15" x14ac:dyDescent="0.25">
      <c r="A478" s="65">
        <v>34</v>
      </c>
      <c r="B478" s="65" t="s">
        <v>8</v>
      </c>
      <c r="C478" s="65">
        <v>6695</v>
      </c>
      <c r="D478" s="65">
        <v>29.289000000000001</v>
      </c>
      <c r="E478" s="65">
        <v>4.3330000000000002</v>
      </c>
      <c r="F478" s="65">
        <v>26.259</v>
      </c>
      <c r="G478" s="108">
        <v>0.81534722222222233</v>
      </c>
      <c r="J478" s="10"/>
      <c r="K478" s="10"/>
      <c r="L478" s="10"/>
      <c r="N478" s="10"/>
      <c r="O478" s="10"/>
      <c r="P478" s="10"/>
      <c r="Q478" s="10"/>
      <c r="R478" s="10"/>
      <c r="S478" s="10"/>
    </row>
    <row r="479" spans="1:19" ht="15" x14ac:dyDescent="0.25">
      <c r="A479" s="65">
        <v>34</v>
      </c>
      <c r="B479" s="65" t="s">
        <v>8</v>
      </c>
      <c r="C479" s="65">
        <v>6321</v>
      </c>
      <c r="D479" s="65">
        <v>27.614999999999998</v>
      </c>
      <c r="E479" s="65">
        <v>4.3789999999999996</v>
      </c>
      <c r="F479" s="65">
        <v>26.260999999999999</v>
      </c>
      <c r="G479" s="108">
        <v>0.81534722222222233</v>
      </c>
      <c r="J479" s="10"/>
      <c r="K479" s="10"/>
      <c r="L479" s="10"/>
      <c r="N479" s="10"/>
      <c r="O479" s="10"/>
      <c r="P479" s="10"/>
      <c r="Q479" s="10"/>
      <c r="R479" s="10"/>
      <c r="S479" s="10"/>
    </row>
    <row r="480" spans="1:19" ht="15" x14ac:dyDescent="0.25">
      <c r="A480" s="65">
        <v>34</v>
      </c>
      <c r="B480" s="65" t="s">
        <v>8</v>
      </c>
      <c r="C480" s="65">
        <v>5983</v>
      </c>
      <c r="D480" s="65">
        <v>26.055</v>
      </c>
      <c r="E480" s="65">
        <v>4.3780000000000001</v>
      </c>
      <c r="F480" s="65">
        <v>26.300999999999998</v>
      </c>
      <c r="G480" s="108">
        <v>0.81534722222222233</v>
      </c>
      <c r="J480" s="10"/>
      <c r="K480" s="10"/>
      <c r="L480" s="10"/>
      <c r="N480" s="10"/>
      <c r="O480" s="10"/>
      <c r="P480" s="10"/>
      <c r="Q480" s="10"/>
      <c r="R480" s="10"/>
      <c r="S480" s="10"/>
    </row>
    <row r="481" spans="1:19" ht="15" x14ac:dyDescent="0.25">
      <c r="A481" s="65">
        <v>34</v>
      </c>
      <c r="B481" s="65" t="s">
        <v>8</v>
      </c>
      <c r="C481" s="65">
        <v>5654</v>
      </c>
      <c r="D481" s="65">
        <v>24.593</v>
      </c>
      <c r="E481" s="65">
        <v>4.4039999999999999</v>
      </c>
      <c r="F481" s="65">
        <v>26.356000000000002</v>
      </c>
      <c r="G481" s="108">
        <v>0.81534722222222233</v>
      </c>
      <c r="J481" s="10"/>
      <c r="K481" s="10"/>
      <c r="L481" s="10"/>
      <c r="N481" s="10"/>
      <c r="O481" s="10"/>
      <c r="P481" s="10"/>
      <c r="Q481" s="10"/>
      <c r="R481" s="10"/>
      <c r="S481" s="10"/>
    </row>
    <row r="482" spans="1:19" ht="15" x14ac:dyDescent="0.25">
      <c r="A482" s="65">
        <v>34</v>
      </c>
      <c r="B482" s="65" t="s">
        <v>8</v>
      </c>
      <c r="C482" s="65">
        <v>5340</v>
      </c>
      <c r="D482" s="65">
        <v>23.21</v>
      </c>
      <c r="E482" s="65">
        <v>4.3689999999999998</v>
      </c>
      <c r="F482" s="65">
        <v>26.253</v>
      </c>
      <c r="G482" s="108">
        <v>0.81534722222222233</v>
      </c>
      <c r="J482" s="10"/>
      <c r="K482" s="10"/>
      <c r="L482" s="10"/>
      <c r="N482" s="10"/>
      <c r="O482" s="10"/>
      <c r="P482" s="10"/>
      <c r="Q482" s="10"/>
      <c r="R482" s="10"/>
      <c r="S482" s="10"/>
    </row>
    <row r="483" spans="1:19" ht="15" x14ac:dyDescent="0.25">
      <c r="A483" s="65">
        <v>34</v>
      </c>
      <c r="B483" s="65" t="s">
        <v>8</v>
      </c>
      <c r="C483" s="65">
        <v>5055</v>
      </c>
      <c r="D483" s="65">
        <v>21.904</v>
      </c>
      <c r="E483" s="65">
        <v>4.4119999999999999</v>
      </c>
      <c r="F483" s="65">
        <v>26.341000000000001</v>
      </c>
      <c r="G483" s="108">
        <v>0.81534722222222233</v>
      </c>
      <c r="J483" s="10"/>
      <c r="K483" s="10"/>
      <c r="L483" s="10"/>
      <c r="N483" s="10"/>
      <c r="O483" s="10"/>
      <c r="P483" s="10"/>
      <c r="Q483" s="10"/>
      <c r="R483" s="10"/>
      <c r="S483" s="10"/>
    </row>
    <row r="484" spans="1:19" ht="15" x14ac:dyDescent="0.25">
      <c r="A484" s="65">
        <v>34</v>
      </c>
      <c r="B484" s="65" t="s">
        <v>8</v>
      </c>
      <c r="C484" s="65">
        <v>4784</v>
      </c>
      <c r="D484" s="65">
        <v>20.702999999999999</v>
      </c>
      <c r="E484" s="65">
        <v>4.3810000000000002</v>
      </c>
      <c r="F484" s="65">
        <v>26.338000000000001</v>
      </c>
      <c r="G484" s="108">
        <v>0.81534722222222233</v>
      </c>
      <c r="J484" s="10"/>
      <c r="K484" s="10"/>
      <c r="L484" s="10"/>
      <c r="N484" s="10"/>
      <c r="O484" s="10"/>
      <c r="P484" s="10"/>
      <c r="Q484" s="10"/>
      <c r="R484" s="10"/>
      <c r="S484" s="10"/>
    </row>
    <row r="485" spans="1:19" ht="15" x14ac:dyDescent="0.25">
      <c r="A485" s="65">
        <v>34</v>
      </c>
      <c r="B485" s="65" t="s">
        <v>8</v>
      </c>
      <c r="C485" s="65">
        <v>4520</v>
      </c>
      <c r="D485" s="65">
        <v>19.533999999999999</v>
      </c>
      <c r="E485" s="65">
        <v>4.274</v>
      </c>
      <c r="F485" s="65">
        <v>26.242000000000001</v>
      </c>
      <c r="G485" s="108">
        <v>0.81534722222222233</v>
      </c>
      <c r="J485" s="10"/>
      <c r="K485" s="10"/>
      <c r="L485" s="10"/>
      <c r="N485" s="10"/>
      <c r="O485" s="10"/>
      <c r="P485" s="10"/>
      <c r="Q485" s="10"/>
      <c r="R485" s="10"/>
      <c r="S485" s="10"/>
    </row>
    <row r="486" spans="1:19" ht="15" x14ac:dyDescent="0.25">
      <c r="A486" s="65">
        <v>34</v>
      </c>
      <c r="B486" s="65" t="s">
        <v>8</v>
      </c>
      <c r="C486" s="65">
        <v>4275</v>
      </c>
      <c r="D486" s="65">
        <v>18.457999999999998</v>
      </c>
      <c r="E486" s="65">
        <v>4.266</v>
      </c>
      <c r="F486" s="65">
        <v>26.273</v>
      </c>
      <c r="G486" s="108">
        <v>0.81534722222222233</v>
      </c>
      <c r="J486" s="10"/>
      <c r="K486" s="10"/>
      <c r="L486" s="10"/>
      <c r="N486" s="10"/>
      <c r="O486" s="10"/>
      <c r="P486" s="10"/>
      <c r="Q486" s="10"/>
      <c r="R486" s="10"/>
      <c r="S486" s="10"/>
    </row>
    <row r="487" spans="1:19" ht="15" x14ac:dyDescent="0.25">
      <c r="A487" s="65">
        <v>35</v>
      </c>
      <c r="B487" s="65" t="s">
        <v>108</v>
      </c>
      <c r="C487" s="65">
        <v>2802</v>
      </c>
      <c r="D487" s="65">
        <v>39.732999999999997</v>
      </c>
      <c r="E487" s="65">
        <v>-41.688000000000002</v>
      </c>
      <c r="F487" s="65">
        <v>2.899</v>
      </c>
      <c r="G487" s="108">
        <v>0.82535879629629638</v>
      </c>
      <c r="J487" s="10"/>
      <c r="K487" s="10"/>
      <c r="L487" s="10"/>
      <c r="N487" s="10"/>
      <c r="O487" s="10"/>
      <c r="P487" s="10"/>
      <c r="Q487" s="10"/>
      <c r="R487" s="10"/>
      <c r="S487" s="10"/>
    </row>
    <row r="488" spans="1:19" ht="15" x14ac:dyDescent="0.25">
      <c r="A488" s="65">
        <v>35</v>
      </c>
      <c r="B488" s="65" t="s">
        <v>108</v>
      </c>
      <c r="C488" s="65">
        <v>2803</v>
      </c>
      <c r="D488" s="65">
        <v>40.25</v>
      </c>
      <c r="E488" s="65">
        <v>-41.7</v>
      </c>
      <c r="F488" s="65">
        <v>2.9</v>
      </c>
      <c r="G488" s="108">
        <v>0.82535879629629638</v>
      </c>
      <c r="J488" s="10"/>
      <c r="K488" s="10"/>
      <c r="L488" s="10"/>
      <c r="N488" s="10"/>
      <c r="O488" s="10"/>
      <c r="P488" s="10"/>
      <c r="Q488" s="10"/>
      <c r="R488" s="10"/>
      <c r="S488" s="10"/>
    </row>
    <row r="489" spans="1:19" ht="15" x14ac:dyDescent="0.25">
      <c r="A489" s="65">
        <v>35</v>
      </c>
      <c r="B489" s="65" t="s">
        <v>108</v>
      </c>
      <c r="C489" s="65">
        <v>2801</v>
      </c>
      <c r="D489" s="65">
        <v>40.295999999999999</v>
      </c>
      <c r="E489" s="65">
        <v>-41.67</v>
      </c>
      <c r="F489" s="65">
        <v>2.8660000000000001</v>
      </c>
      <c r="G489" s="108">
        <v>0.82535879629629638</v>
      </c>
      <c r="J489" s="10"/>
      <c r="K489" s="10"/>
      <c r="L489" s="10"/>
      <c r="N489" s="10"/>
      <c r="O489" s="10"/>
      <c r="P489" s="10"/>
      <c r="Q489" s="10"/>
      <c r="R489" s="10"/>
      <c r="S489" s="10"/>
    </row>
    <row r="490" spans="1:19" ht="15" x14ac:dyDescent="0.25">
      <c r="A490" s="65">
        <v>35</v>
      </c>
      <c r="B490" s="65" t="s">
        <v>108</v>
      </c>
      <c r="C490" s="65">
        <v>2802</v>
      </c>
      <c r="D490" s="65">
        <v>40.274999999999999</v>
      </c>
      <c r="E490" s="65">
        <v>-41.667999999999999</v>
      </c>
      <c r="F490" s="65">
        <v>2.855</v>
      </c>
      <c r="G490" s="108">
        <v>0.82535879629629638</v>
      </c>
      <c r="J490" s="10"/>
      <c r="K490" s="10"/>
      <c r="L490" s="10"/>
      <c r="N490" s="10"/>
      <c r="O490" s="10"/>
      <c r="P490" s="10"/>
      <c r="Q490" s="10"/>
      <c r="R490" s="10"/>
      <c r="S490" s="10"/>
    </row>
    <row r="491" spans="1:19" ht="15" x14ac:dyDescent="0.25">
      <c r="A491" s="65">
        <v>35</v>
      </c>
      <c r="B491" s="65" t="s">
        <v>108</v>
      </c>
      <c r="C491" s="65">
        <v>2802</v>
      </c>
      <c r="D491" s="65">
        <v>40.289000000000001</v>
      </c>
      <c r="E491" s="65">
        <v>-41.703000000000003</v>
      </c>
      <c r="F491" s="65">
        <v>2.847</v>
      </c>
      <c r="G491" s="108">
        <v>0.82535879629629638</v>
      </c>
      <c r="J491" s="10"/>
      <c r="K491" s="10"/>
      <c r="L491" s="10"/>
      <c r="N491" s="10"/>
      <c r="O491" s="10"/>
      <c r="P491" s="10"/>
      <c r="Q491" s="10"/>
      <c r="R491" s="10"/>
      <c r="S491" s="10"/>
    </row>
    <row r="492" spans="1:19" ht="15" x14ac:dyDescent="0.25">
      <c r="A492" s="65">
        <v>35</v>
      </c>
      <c r="B492" s="65" t="s">
        <v>108</v>
      </c>
      <c r="C492" s="65">
        <v>15139</v>
      </c>
      <c r="D492" s="65">
        <v>69.376000000000005</v>
      </c>
      <c r="E492" s="65">
        <v>-7.9450000000000003</v>
      </c>
      <c r="F492" s="65">
        <v>26.638000000000002</v>
      </c>
      <c r="G492" s="108">
        <v>0.82535879629629638</v>
      </c>
      <c r="J492" s="10"/>
      <c r="K492" s="10"/>
      <c r="L492" s="10"/>
      <c r="N492" s="10"/>
      <c r="O492" s="10"/>
      <c r="P492" s="10"/>
      <c r="Q492" s="10"/>
      <c r="R492" s="10"/>
      <c r="S492" s="10"/>
    </row>
    <row r="493" spans="1:19" ht="15" x14ac:dyDescent="0.25">
      <c r="A493" s="65">
        <v>35</v>
      </c>
      <c r="B493" s="65" t="s">
        <v>108</v>
      </c>
      <c r="C493" s="65">
        <v>14344</v>
      </c>
      <c r="D493" s="65">
        <v>65.33</v>
      </c>
      <c r="E493" s="65">
        <v>-7.93</v>
      </c>
      <c r="F493" s="65">
        <v>26.614000000000001</v>
      </c>
      <c r="G493" s="108">
        <v>0.82535879629629638</v>
      </c>
      <c r="J493" s="10"/>
      <c r="K493" s="10"/>
      <c r="L493" s="10"/>
      <c r="N493" s="10"/>
      <c r="O493" s="10"/>
      <c r="P493" s="10"/>
      <c r="Q493" s="10"/>
      <c r="R493" s="10"/>
      <c r="S493" s="10"/>
    </row>
    <row r="494" spans="1:19" ht="15" x14ac:dyDescent="0.25">
      <c r="A494" s="65">
        <v>35</v>
      </c>
      <c r="B494" s="65" t="s">
        <v>108</v>
      </c>
      <c r="C494" s="65">
        <v>13586</v>
      </c>
      <c r="D494" s="65">
        <v>61.548999999999999</v>
      </c>
      <c r="E494" s="65">
        <v>-7.9290000000000003</v>
      </c>
      <c r="F494" s="65">
        <v>26.63</v>
      </c>
      <c r="G494" s="108">
        <v>0.82535879629629638</v>
      </c>
      <c r="J494" s="10"/>
      <c r="K494" s="10"/>
      <c r="L494" s="10"/>
      <c r="N494" s="10"/>
      <c r="O494" s="10"/>
      <c r="P494" s="10"/>
      <c r="Q494" s="10"/>
      <c r="R494" s="10"/>
      <c r="S494" s="10"/>
    </row>
    <row r="495" spans="1:19" ht="15" x14ac:dyDescent="0.25">
      <c r="A495" s="65">
        <v>35</v>
      </c>
      <c r="B495" s="65" t="s">
        <v>108</v>
      </c>
      <c r="C495" s="65">
        <v>12869</v>
      </c>
      <c r="D495" s="65">
        <v>58.023000000000003</v>
      </c>
      <c r="E495" s="65">
        <v>-7.9379999999999997</v>
      </c>
      <c r="F495" s="65">
        <v>26.649000000000001</v>
      </c>
      <c r="G495" s="108">
        <v>0.82535879629629638</v>
      </c>
      <c r="J495" s="10"/>
      <c r="K495" s="10"/>
      <c r="L495" s="10"/>
      <c r="N495" s="10"/>
      <c r="O495" s="10"/>
      <c r="P495" s="10"/>
      <c r="Q495" s="10"/>
      <c r="R495" s="10"/>
      <c r="S495" s="10"/>
    </row>
    <row r="496" spans="1:19" ht="15" x14ac:dyDescent="0.25">
      <c r="A496" s="65">
        <v>35</v>
      </c>
      <c r="B496" s="65" t="s">
        <v>108</v>
      </c>
      <c r="C496" s="65">
        <v>12184</v>
      </c>
      <c r="D496" s="65">
        <v>54.704999999999998</v>
      </c>
      <c r="E496" s="65">
        <v>-7.9189999999999996</v>
      </c>
      <c r="F496" s="65">
        <v>26.664000000000001</v>
      </c>
      <c r="G496" s="108">
        <v>0.82535879629629638</v>
      </c>
      <c r="J496" s="10"/>
      <c r="K496" s="10"/>
      <c r="L496" s="10"/>
      <c r="N496" s="10"/>
      <c r="O496" s="10"/>
      <c r="P496" s="10"/>
      <c r="Q496" s="10"/>
      <c r="R496" s="10"/>
      <c r="S496" s="10"/>
    </row>
    <row r="497" spans="1:19" ht="15" x14ac:dyDescent="0.25">
      <c r="A497" s="65">
        <v>35</v>
      </c>
      <c r="B497" s="65" t="s">
        <v>108</v>
      </c>
      <c r="C497" s="65">
        <v>11537</v>
      </c>
      <c r="D497" s="65">
        <v>51.59</v>
      </c>
      <c r="E497" s="65">
        <v>-7.9359999999999999</v>
      </c>
      <c r="F497" s="65">
        <v>26.683</v>
      </c>
      <c r="G497" s="108">
        <v>0.82535879629629638</v>
      </c>
      <c r="J497" s="10"/>
      <c r="K497" s="10"/>
      <c r="L497" s="10"/>
      <c r="N497" s="10"/>
      <c r="O497" s="10"/>
      <c r="P497" s="10"/>
      <c r="Q497" s="10"/>
      <c r="R497" s="10"/>
      <c r="S497" s="10"/>
    </row>
    <row r="498" spans="1:19" ht="15" x14ac:dyDescent="0.25">
      <c r="A498" s="65">
        <v>35</v>
      </c>
      <c r="B498" s="65" t="s">
        <v>108</v>
      </c>
      <c r="C498" s="65">
        <v>10922</v>
      </c>
      <c r="D498" s="65">
        <v>48.677999999999997</v>
      </c>
      <c r="E498" s="65">
        <v>-7.9089999999999998</v>
      </c>
      <c r="F498" s="65">
        <v>26.725000000000001</v>
      </c>
      <c r="G498" s="108">
        <v>0.82535879629629638</v>
      </c>
      <c r="J498" s="10"/>
      <c r="K498" s="10"/>
      <c r="L498" s="10"/>
      <c r="N498" s="10"/>
      <c r="O498" s="10"/>
      <c r="P498" s="10"/>
      <c r="Q498" s="10"/>
      <c r="R498" s="10"/>
      <c r="S498" s="10"/>
    </row>
    <row r="499" spans="1:19" ht="15" x14ac:dyDescent="0.25">
      <c r="A499" s="65">
        <v>35</v>
      </c>
      <c r="B499" s="65" t="s">
        <v>108</v>
      </c>
      <c r="C499" s="65">
        <v>10314</v>
      </c>
      <c r="D499" s="65">
        <v>45.856999999999999</v>
      </c>
      <c r="E499" s="65">
        <v>-7.9340000000000002</v>
      </c>
      <c r="F499" s="65">
        <v>26.667999999999999</v>
      </c>
      <c r="G499" s="108">
        <v>0.82535879629629638</v>
      </c>
      <c r="J499" s="10"/>
      <c r="K499" s="10"/>
      <c r="L499" s="10"/>
      <c r="N499" s="10"/>
      <c r="O499" s="10"/>
      <c r="P499" s="10"/>
      <c r="Q499" s="10"/>
      <c r="R499" s="10"/>
      <c r="S499" s="10"/>
    </row>
    <row r="500" spans="1:19" ht="15" x14ac:dyDescent="0.25">
      <c r="A500" s="65">
        <v>35</v>
      </c>
      <c r="B500" s="65" t="s">
        <v>108</v>
      </c>
      <c r="C500" s="65">
        <v>9751</v>
      </c>
      <c r="D500" s="65">
        <v>43.232999999999997</v>
      </c>
      <c r="E500" s="65">
        <v>-7.9020000000000001</v>
      </c>
      <c r="F500" s="65">
        <v>26.652999999999999</v>
      </c>
      <c r="G500" s="108">
        <v>0.82535879629629638</v>
      </c>
      <c r="J500" s="10"/>
      <c r="K500" s="10"/>
      <c r="L500" s="10"/>
      <c r="N500" s="10"/>
      <c r="O500" s="10"/>
      <c r="P500" s="10"/>
      <c r="Q500" s="10"/>
      <c r="R500" s="10"/>
      <c r="S500" s="10"/>
    </row>
    <row r="501" spans="1:19" ht="15" x14ac:dyDescent="0.25">
      <c r="A501" s="65">
        <v>36</v>
      </c>
      <c r="B501" s="65" t="s">
        <v>109</v>
      </c>
      <c r="C501" s="65">
        <v>2781</v>
      </c>
      <c r="D501" s="65">
        <v>39.429000000000002</v>
      </c>
      <c r="E501" s="65">
        <v>-41.725000000000001</v>
      </c>
      <c r="F501" s="65">
        <v>2.93</v>
      </c>
      <c r="G501" s="108">
        <v>0.83486111111111105</v>
      </c>
      <c r="J501" s="10"/>
      <c r="K501" s="10"/>
      <c r="L501" s="10"/>
      <c r="N501" s="10"/>
      <c r="O501" s="10"/>
      <c r="P501" s="10"/>
      <c r="Q501" s="10"/>
      <c r="R501" s="10"/>
      <c r="S501" s="10"/>
    </row>
    <row r="502" spans="1:19" ht="15" x14ac:dyDescent="0.25">
      <c r="A502" s="65">
        <v>36</v>
      </c>
      <c r="B502" s="65" t="s">
        <v>109</v>
      </c>
      <c r="C502" s="65">
        <v>2781</v>
      </c>
      <c r="D502" s="65">
        <v>39.968000000000004</v>
      </c>
      <c r="E502" s="65">
        <v>-41.7</v>
      </c>
      <c r="F502" s="65">
        <v>2.9</v>
      </c>
      <c r="G502" s="108">
        <v>0.83486111111111105</v>
      </c>
      <c r="J502" s="10"/>
      <c r="K502" s="10"/>
      <c r="L502" s="10"/>
      <c r="N502" s="10"/>
      <c r="O502" s="10"/>
      <c r="P502" s="10"/>
      <c r="Q502" s="10"/>
      <c r="R502" s="10"/>
      <c r="S502" s="10"/>
    </row>
    <row r="503" spans="1:19" ht="15" x14ac:dyDescent="0.25">
      <c r="A503" s="65">
        <v>36</v>
      </c>
      <c r="B503" s="65" t="s">
        <v>109</v>
      </c>
      <c r="C503" s="65">
        <v>2781</v>
      </c>
      <c r="D503" s="65">
        <v>39.973999999999997</v>
      </c>
      <c r="E503" s="65">
        <v>-41.777000000000001</v>
      </c>
      <c r="F503" s="65">
        <v>2.8730000000000002</v>
      </c>
      <c r="G503" s="108">
        <v>0.83486111111111105</v>
      </c>
      <c r="J503" s="10"/>
      <c r="K503" s="10"/>
      <c r="L503" s="10"/>
      <c r="N503" s="10"/>
      <c r="O503" s="10"/>
      <c r="P503" s="10"/>
      <c r="Q503" s="10"/>
      <c r="R503" s="10"/>
      <c r="S503" s="10"/>
    </row>
    <row r="504" spans="1:19" ht="15" x14ac:dyDescent="0.25">
      <c r="A504" s="65">
        <v>36</v>
      </c>
      <c r="B504" s="65" t="s">
        <v>109</v>
      </c>
      <c r="C504" s="65">
        <v>2780</v>
      </c>
      <c r="D504" s="65">
        <v>39.969000000000001</v>
      </c>
      <c r="E504" s="65">
        <v>-41.741999999999997</v>
      </c>
      <c r="F504" s="65">
        <v>2.8580000000000001</v>
      </c>
      <c r="G504" s="108">
        <v>0.83486111111111105</v>
      </c>
      <c r="J504" s="10"/>
      <c r="K504" s="10"/>
      <c r="L504" s="10"/>
      <c r="N504" s="10"/>
      <c r="O504" s="10"/>
      <c r="P504" s="10"/>
      <c r="Q504" s="10"/>
      <c r="R504" s="10"/>
      <c r="S504" s="10"/>
    </row>
    <row r="505" spans="1:19" ht="15" x14ac:dyDescent="0.25">
      <c r="A505" s="65">
        <v>36</v>
      </c>
      <c r="B505" s="65" t="s">
        <v>109</v>
      </c>
      <c r="C505" s="65">
        <v>2782</v>
      </c>
      <c r="D505" s="65">
        <v>39.993000000000002</v>
      </c>
      <c r="E505" s="65">
        <v>-41.725999999999999</v>
      </c>
      <c r="F505" s="65">
        <v>2.9129999999999998</v>
      </c>
      <c r="G505" s="108">
        <v>0.83486111111111105</v>
      </c>
      <c r="I505" s="9"/>
      <c r="J505" s="10"/>
      <c r="K505" s="10"/>
      <c r="L505" s="10"/>
      <c r="N505" s="10"/>
      <c r="O505" s="10"/>
      <c r="P505" s="10"/>
      <c r="Q505" s="10"/>
      <c r="R505" s="10"/>
      <c r="S505" s="10"/>
    </row>
    <row r="506" spans="1:19" ht="15" x14ac:dyDescent="0.25">
      <c r="A506" s="65">
        <v>36</v>
      </c>
      <c r="B506" s="65" t="s">
        <v>109</v>
      </c>
      <c r="C506" s="65">
        <v>16718</v>
      </c>
      <c r="D506" s="65">
        <v>77.545000000000002</v>
      </c>
      <c r="E506" s="65">
        <v>-8.1020000000000003</v>
      </c>
      <c r="F506" s="65">
        <v>26.382999999999999</v>
      </c>
      <c r="G506" s="108">
        <v>0.83486111111111105</v>
      </c>
      <c r="I506" s="9"/>
      <c r="J506" s="10"/>
      <c r="K506" s="10"/>
      <c r="L506" s="10"/>
      <c r="N506" s="10"/>
      <c r="O506" s="10"/>
      <c r="P506" s="10"/>
      <c r="Q506" s="10"/>
      <c r="R506" s="10"/>
      <c r="S506" s="10"/>
    </row>
    <row r="507" spans="1:19" ht="15" x14ac:dyDescent="0.25">
      <c r="A507" s="65">
        <v>36</v>
      </c>
      <c r="B507" s="65" t="s">
        <v>109</v>
      </c>
      <c r="C507" s="65">
        <v>15411</v>
      </c>
      <c r="D507" s="65">
        <v>70.760000000000005</v>
      </c>
      <c r="E507" s="65">
        <v>-8.1820000000000004</v>
      </c>
      <c r="F507" s="65">
        <v>26.158999999999999</v>
      </c>
      <c r="G507" s="108">
        <v>0.83486111111111105</v>
      </c>
      <c r="I507" s="9"/>
      <c r="J507" s="10"/>
      <c r="K507" s="10"/>
      <c r="L507" s="10"/>
      <c r="N507" s="10"/>
      <c r="O507" s="10"/>
      <c r="P507" s="10"/>
      <c r="Q507" s="10"/>
      <c r="R507" s="10"/>
      <c r="S507" s="10"/>
    </row>
    <row r="508" spans="1:19" ht="15" x14ac:dyDescent="0.25">
      <c r="A508" s="65">
        <v>36</v>
      </c>
      <c r="B508" s="65" t="s">
        <v>109</v>
      </c>
      <c r="C508" s="65">
        <v>14604</v>
      </c>
      <c r="D508" s="65">
        <v>66.736999999999995</v>
      </c>
      <c r="E508" s="65">
        <v>-8.2490000000000006</v>
      </c>
      <c r="F508" s="65">
        <v>26.103000000000002</v>
      </c>
      <c r="G508" s="108">
        <v>0.83486111111111105</v>
      </c>
      <c r="I508" s="9"/>
      <c r="J508" s="10"/>
      <c r="K508" s="10"/>
      <c r="L508" s="10"/>
      <c r="N508" s="10"/>
      <c r="O508" s="10"/>
      <c r="P508" s="10"/>
      <c r="Q508" s="10"/>
      <c r="R508" s="10"/>
      <c r="S508" s="10"/>
    </row>
    <row r="509" spans="1:19" ht="15" x14ac:dyDescent="0.25">
      <c r="A509" s="65">
        <v>36</v>
      </c>
      <c r="B509" s="65" t="s">
        <v>109</v>
      </c>
      <c r="C509" s="65">
        <v>13849</v>
      </c>
      <c r="D509" s="65">
        <v>62.991999999999997</v>
      </c>
      <c r="E509" s="65">
        <v>-8.1890000000000001</v>
      </c>
      <c r="F509" s="65">
        <v>26.129000000000001</v>
      </c>
      <c r="G509" s="108">
        <v>0.83486111111111105</v>
      </c>
      <c r="I509" s="9"/>
      <c r="J509" s="10"/>
      <c r="K509" s="10"/>
      <c r="L509" s="10"/>
      <c r="N509" s="10"/>
      <c r="O509" s="10"/>
      <c r="P509" s="10"/>
      <c r="Q509" s="10"/>
      <c r="R509" s="10"/>
      <c r="S509" s="10"/>
    </row>
    <row r="510" spans="1:19" ht="15" x14ac:dyDescent="0.25">
      <c r="A510" s="65">
        <v>36</v>
      </c>
      <c r="B510" s="65" t="s">
        <v>109</v>
      </c>
      <c r="C510" s="65">
        <v>13126</v>
      </c>
      <c r="D510" s="65">
        <v>59.481999999999999</v>
      </c>
      <c r="E510" s="65">
        <v>-8.1839999999999993</v>
      </c>
      <c r="F510" s="65">
        <v>26.158999999999999</v>
      </c>
      <c r="G510" s="108">
        <v>0.83486111111111105</v>
      </c>
      <c r="I510" s="9"/>
      <c r="J510" s="10"/>
      <c r="K510" s="10"/>
      <c r="L510" s="10"/>
      <c r="N510" s="10"/>
      <c r="O510" s="10"/>
      <c r="P510" s="10"/>
      <c r="Q510" s="10"/>
      <c r="R510" s="10"/>
      <c r="S510" s="10"/>
    </row>
    <row r="511" spans="1:19" ht="15" x14ac:dyDescent="0.25">
      <c r="A511" s="65">
        <v>36</v>
      </c>
      <c r="B511" s="65" t="s">
        <v>109</v>
      </c>
      <c r="C511" s="65">
        <v>12447</v>
      </c>
      <c r="D511" s="65">
        <v>56.137</v>
      </c>
      <c r="E511" s="65">
        <v>-8.173</v>
      </c>
      <c r="F511" s="65">
        <v>26.140999999999998</v>
      </c>
      <c r="G511" s="108">
        <v>0.83486111111111105</v>
      </c>
      <c r="I511" s="9"/>
      <c r="J511" s="10"/>
      <c r="K511" s="10"/>
      <c r="L511" s="10"/>
      <c r="N511" s="10"/>
      <c r="O511" s="10"/>
      <c r="P511" s="10"/>
      <c r="Q511" s="10"/>
      <c r="R511" s="10"/>
      <c r="S511" s="10"/>
    </row>
    <row r="512" spans="1:19" ht="15" x14ac:dyDescent="0.25">
      <c r="A512" s="65">
        <v>36</v>
      </c>
      <c r="B512" s="65" t="s">
        <v>109</v>
      </c>
      <c r="C512" s="65">
        <v>11806</v>
      </c>
      <c r="D512" s="65">
        <v>52.981999999999999</v>
      </c>
      <c r="E512" s="65">
        <v>-8.1859999999999999</v>
      </c>
      <c r="F512" s="65">
        <v>26.161000000000001</v>
      </c>
      <c r="G512" s="108">
        <v>0.83486111111111105</v>
      </c>
      <c r="I512" s="9"/>
      <c r="J512" s="10"/>
      <c r="K512" s="10"/>
      <c r="L512" s="10"/>
      <c r="N512" s="10"/>
      <c r="O512" s="10"/>
      <c r="P512" s="10"/>
      <c r="Q512" s="10"/>
      <c r="R512" s="10"/>
      <c r="S512" s="10"/>
    </row>
    <row r="513" spans="1:19" ht="15" x14ac:dyDescent="0.25">
      <c r="A513" s="65">
        <v>36</v>
      </c>
      <c r="B513" s="65" t="s">
        <v>109</v>
      </c>
      <c r="C513" s="65">
        <v>11187</v>
      </c>
      <c r="D513" s="65">
        <v>50.027000000000001</v>
      </c>
      <c r="E513" s="65">
        <v>-8.2170000000000005</v>
      </c>
      <c r="F513" s="65">
        <v>26.178000000000001</v>
      </c>
      <c r="G513" s="108">
        <v>0.83486111111111105</v>
      </c>
      <c r="I513" s="9"/>
      <c r="J513" s="10"/>
      <c r="K513" s="10"/>
      <c r="L513" s="10"/>
      <c r="N513" s="10"/>
      <c r="O513" s="10"/>
      <c r="P513" s="10"/>
      <c r="Q513" s="10"/>
      <c r="R513" s="10"/>
      <c r="S513" s="10"/>
    </row>
    <row r="514" spans="1:19" ht="15" x14ac:dyDescent="0.25">
      <c r="A514" s="65">
        <v>36</v>
      </c>
      <c r="B514" s="65" t="s">
        <v>109</v>
      </c>
      <c r="C514" s="65">
        <v>10581</v>
      </c>
      <c r="D514" s="65">
        <v>47.183</v>
      </c>
      <c r="E514" s="65">
        <v>-8.2729999999999997</v>
      </c>
      <c r="F514" s="65">
        <v>26.16</v>
      </c>
      <c r="G514" s="108">
        <v>0.83486111111111105</v>
      </c>
      <c r="I514" s="9"/>
      <c r="J514" s="10"/>
      <c r="K514" s="10"/>
      <c r="L514" s="10"/>
      <c r="N514" s="10"/>
      <c r="O514" s="10"/>
      <c r="P514" s="10"/>
      <c r="Q514" s="10"/>
      <c r="R514" s="10"/>
      <c r="S514" s="10"/>
    </row>
    <row r="515" spans="1:19" ht="15" x14ac:dyDescent="0.25">
      <c r="A515" s="65">
        <v>36</v>
      </c>
      <c r="B515" s="65" t="s">
        <v>109</v>
      </c>
      <c r="C515" s="65">
        <v>10032</v>
      </c>
      <c r="D515" s="65">
        <v>44.545000000000002</v>
      </c>
      <c r="E515" s="65">
        <v>-8.3059999999999992</v>
      </c>
      <c r="F515" s="65">
        <v>26.135999999999999</v>
      </c>
      <c r="G515" s="108">
        <v>0.83486111111111105</v>
      </c>
      <c r="I515" s="9"/>
      <c r="J515" s="10"/>
      <c r="K515" s="10"/>
      <c r="L515" s="10"/>
      <c r="N515" s="10"/>
      <c r="O515" s="10"/>
      <c r="P515" s="10"/>
      <c r="Q515" s="10"/>
      <c r="R515" s="10"/>
      <c r="S515" s="10"/>
    </row>
    <row r="516" spans="1:19" ht="15" x14ac:dyDescent="0.25">
      <c r="A516" s="65">
        <v>37</v>
      </c>
      <c r="B516" s="65" t="s">
        <v>110</v>
      </c>
      <c r="C516" s="65">
        <v>2804</v>
      </c>
      <c r="D516" s="65">
        <v>39.759</v>
      </c>
      <c r="E516" s="65">
        <v>-41.716999999999999</v>
      </c>
      <c r="F516" s="65">
        <v>2.9630000000000001</v>
      </c>
      <c r="G516" s="108">
        <v>0.84487268518518521</v>
      </c>
      <c r="I516" s="9"/>
      <c r="J516" s="10"/>
      <c r="K516" s="10"/>
      <c r="L516" s="10"/>
      <c r="N516" s="10"/>
      <c r="O516" s="10"/>
      <c r="P516" s="10"/>
      <c r="Q516" s="10"/>
      <c r="R516" s="10"/>
      <c r="S516" s="10"/>
    </row>
    <row r="517" spans="1:19" ht="15" x14ac:dyDescent="0.25">
      <c r="A517" s="65">
        <v>37</v>
      </c>
      <c r="B517" s="65" t="s">
        <v>110</v>
      </c>
      <c r="C517" s="65">
        <v>2805</v>
      </c>
      <c r="D517" s="65">
        <v>40.314</v>
      </c>
      <c r="E517" s="65">
        <v>-41.7</v>
      </c>
      <c r="F517" s="65">
        <v>2.9</v>
      </c>
      <c r="G517" s="108">
        <v>0.84487268518518521</v>
      </c>
      <c r="I517" s="9"/>
      <c r="J517" s="10"/>
      <c r="K517" s="10"/>
      <c r="L517" s="10"/>
      <c r="N517" s="10"/>
      <c r="O517" s="10"/>
      <c r="P517" s="10"/>
      <c r="Q517" s="10"/>
      <c r="R517" s="10"/>
      <c r="S517" s="10"/>
    </row>
    <row r="518" spans="1:19" ht="15" x14ac:dyDescent="0.25">
      <c r="A518" s="65">
        <v>37</v>
      </c>
      <c r="B518" s="65" t="s">
        <v>110</v>
      </c>
      <c r="C518" s="65">
        <v>2803</v>
      </c>
      <c r="D518" s="65">
        <v>40.290999999999997</v>
      </c>
      <c r="E518" s="65">
        <v>-41.731000000000002</v>
      </c>
      <c r="F518" s="65">
        <v>2.871</v>
      </c>
      <c r="G518" s="108">
        <v>0.84487268518518521</v>
      </c>
      <c r="I518" s="9"/>
      <c r="J518" s="10"/>
      <c r="K518" s="10"/>
      <c r="L518" s="10"/>
      <c r="N518" s="10"/>
      <c r="O518" s="10"/>
      <c r="P518" s="10"/>
      <c r="Q518" s="10"/>
      <c r="R518" s="10"/>
      <c r="S518" s="10"/>
    </row>
    <row r="519" spans="1:19" ht="15" x14ac:dyDescent="0.25">
      <c r="A519" s="65">
        <v>37</v>
      </c>
      <c r="B519" s="65" t="s">
        <v>110</v>
      </c>
      <c r="C519" s="65">
        <v>2804</v>
      </c>
      <c r="D519" s="65">
        <v>40.323999999999998</v>
      </c>
      <c r="E519" s="65">
        <v>-41.69</v>
      </c>
      <c r="F519" s="65">
        <v>2.883</v>
      </c>
      <c r="G519" s="108">
        <v>0.84487268518518521</v>
      </c>
      <c r="I519" s="9"/>
      <c r="J519" s="10"/>
      <c r="K519" s="10"/>
      <c r="L519" s="10"/>
      <c r="N519" s="10"/>
      <c r="O519" s="10"/>
      <c r="P519" s="10"/>
      <c r="Q519" s="10"/>
      <c r="R519" s="10"/>
      <c r="S519" s="10"/>
    </row>
    <row r="520" spans="1:19" ht="15" x14ac:dyDescent="0.25">
      <c r="A520" s="65">
        <v>37</v>
      </c>
      <c r="B520" s="65" t="s">
        <v>110</v>
      </c>
      <c r="C520" s="65">
        <v>2804</v>
      </c>
      <c r="D520" s="65">
        <v>40.320999999999998</v>
      </c>
      <c r="E520" s="65">
        <v>-41.692</v>
      </c>
      <c r="F520" s="65">
        <v>2.9089999999999998</v>
      </c>
      <c r="G520" s="108">
        <v>0.84487268518518521</v>
      </c>
      <c r="J520" s="10"/>
      <c r="K520" s="10"/>
      <c r="L520" s="10"/>
      <c r="N520" s="10"/>
      <c r="O520" s="10"/>
      <c r="P520" s="10"/>
      <c r="Q520" s="10"/>
      <c r="R520" s="10"/>
      <c r="S520" s="10"/>
    </row>
    <row r="521" spans="1:19" ht="15" x14ac:dyDescent="0.25">
      <c r="A521" s="65">
        <v>37</v>
      </c>
      <c r="B521" s="65" t="s">
        <v>110</v>
      </c>
      <c r="C521" s="65">
        <v>4491</v>
      </c>
      <c r="D521" s="65">
        <v>17.635999999999999</v>
      </c>
      <c r="E521" s="65">
        <v>-9.2029999999999994</v>
      </c>
      <c r="F521" s="65">
        <v>26.93</v>
      </c>
      <c r="G521" s="108">
        <v>0.84487268518518521</v>
      </c>
      <c r="J521" s="10"/>
      <c r="K521" s="10"/>
      <c r="L521" s="10"/>
      <c r="N521" s="10"/>
      <c r="O521" s="10"/>
      <c r="P521" s="10"/>
      <c r="Q521" s="10"/>
      <c r="R521" s="10"/>
      <c r="S521" s="10"/>
    </row>
    <row r="522" spans="1:19" ht="15" x14ac:dyDescent="0.25">
      <c r="A522" s="65">
        <v>37</v>
      </c>
      <c r="B522" s="65" t="s">
        <v>110</v>
      </c>
      <c r="C522" s="65">
        <v>15722</v>
      </c>
      <c r="D522" s="65">
        <v>72.247</v>
      </c>
      <c r="E522" s="65">
        <v>-9.5229999999999997</v>
      </c>
      <c r="F522" s="65">
        <v>25.902999999999999</v>
      </c>
      <c r="G522" s="108">
        <v>0.84487268518518521</v>
      </c>
      <c r="J522" s="10"/>
      <c r="K522" s="10"/>
      <c r="L522" s="10"/>
      <c r="N522" s="10"/>
      <c r="O522" s="10"/>
      <c r="P522" s="10"/>
      <c r="Q522" s="10"/>
      <c r="R522" s="10"/>
      <c r="S522" s="10"/>
    </row>
    <row r="523" spans="1:19" ht="15" x14ac:dyDescent="0.25">
      <c r="A523" s="65">
        <v>37</v>
      </c>
      <c r="B523" s="65" t="s">
        <v>110</v>
      </c>
      <c r="C523" s="65">
        <v>14901</v>
      </c>
      <c r="D523" s="65">
        <v>68.103999999999999</v>
      </c>
      <c r="E523" s="65">
        <v>-9.5399999999999991</v>
      </c>
      <c r="F523" s="65">
        <v>25.891999999999999</v>
      </c>
      <c r="G523" s="108">
        <v>0.84487268518518521</v>
      </c>
      <c r="J523" s="10"/>
      <c r="K523" s="10"/>
      <c r="L523" s="10"/>
      <c r="N523" s="10"/>
      <c r="O523" s="10"/>
      <c r="P523" s="10"/>
      <c r="Q523" s="10"/>
      <c r="R523" s="10"/>
      <c r="S523" s="10"/>
    </row>
    <row r="524" spans="1:19" ht="15" x14ac:dyDescent="0.25">
      <c r="A524" s="65">
        <v>37</v>
      </c>
      <c r="B524" s="65" t="s">
        <v>110</v>
      </c>
      <c r="C524" s="65">
        <v>14121</v>
      </c>
      <c r="D524" s="65">
        <v>64.162000000000006</v>
      </c>
      <c r="E524" s="65">
        <v>-9.5429999999999993</v>
      </c>
      <c r="F524" s="65">
        <v>25.885999999999999</v>
      </c>
      <c r="G524" s="108">
        <v>0.84487268518518521</v>
      </c>
      <c r="J524" s="10"/>
      <c r="K524" s="10"/>
      <c r="L524" s="10"/>
      <c r="N524" s="10"/>
      <c r="O524" s="10"/>
      <c r="P524" s="10"/>
      <c r="Q524" s="10"/>
      <c r="R524" s="10"/>
      <c r="S524" s="10"/>
    </row>
    <row r="525" spans="1:19" ht="15" x14ac:dyDescent="0.25">
      <c r="A525" s="65">
        <v>37</v>
      </c>
      <c r="B525" s="65" t="s">
        <v>110</v>
      </c>
      <c r="C525" s="65">
        <v>13367</v>
      </c>
      <c r="D525" s="65">
        <v>60.456000000000003</v>
      </c>
      <c r="E525" s="65">
        <v>-9.56</v>
      </c>
      <c r="F525" s="65">
        <v>25.917999999999999</v>
      </c>
      <c r="G525" s="108">
        <v>0.84487268518518521</v>
      </c>
      <c r="J525" s="10"/>
      <c r="K525" s="10"/>
      <c r="L525" s="10"/>
      <c r="N525" s="10"/>
      <c r="O525" s="10"/>
      <c r="P525" s="10"/>
      <c r="Q525" s="10"/>
      <c r="R525" s="10"/>
      <c r="S525" s="10"/>
    </row>
    <row r="526" spans="1:19" ht="15" x14ac:dyDescent="0.25">
      <c r="A526" s="65">
        <v>37</v>
      </c>
      <c r="B526" s="65" t="s">
        <v>110</v>
      </c>
      <c r="C526" s="65">
        <v>12645</v>
      </c>
      <c r="D526" s="65">
        <v>57.027999999999999</v>
      </c>
      <c r="E526" s="65">
        <v>-9.5470000000000006</v>
      </c>
      <c r="F526" s="65">
        <v>25.911999999999999</v>
      </c>
      <c r="G526" s="108">
        <v>0.84487268518518521</v>
      </c>
      <c r="J526" s="10"/>
      <c r="K526" s="10"/>
      <c r="L526" s="10"/>
      <c r="N526" s="10"/>
      <c r="O526" s="10"/>
      <c r="P526" s="10"/>
      <c r="Q526" s="10"/>
      <c r="R526" s="10"/>
      <c r="S526" s="10"/>
    </row>
    <row r="527" spans="1:19" ht="15" x14ac:dyDescent="0.25">
      <c r="A527" s="65">
        <v>37</v>
      </c>
      <c r="B527" s="65" t="s">
        <v>110</v>
      </c>
      <c r="C527" s="65">
        <v>11974</v>
      </c>
      <c r="D527" s="65">
        <v>53.73</v>
      </c>
      <c r="E527" s="65">
        <v>-9.5399999999999991</v>
      </c>
      <c r="F527" s="65">
        <v>25.957000000000001</v>
      </c>
      <c r="G527" s="108">
        <v>0.84487268518518521</v>
      </c>
      <c r="J527" s="10"/>
      <c r="K527" s="10"/>
      <c r="L527" s="10"/>
      <c r="N527" s="10"/>
      <c r="O527" s="10"/>
      <c r="P527" s="10"/>
      <c r="Q527" s="10"/>
      <c r="R527" s="10"/>
      <c r="S527" s="10"/>
    </row>
    <row r="528" spans="1:19" ht="15" x14ac:dyDescent="0.25">
      <c r="A528" s="65">
        <v>37</v>
      </c>
      <c r="B528" s="65" t="s">
        <v>110</v>
      </c>
      <c r="C528" s="65">
        <v>11334</v>
      </c>
      <c r="D528" s="65">
        <v>50.640999999999998</v>
      </c>
      <c r="E528" s="65">
        <v>-9.5220000000000002</v>
      </c>
      <c r="F528" s="65">
        <v>25.95</v>
      </c>
      <c r="G528" s="108">
        <v>0.84487268518518521</v>
      </c>
      <c r="J528" s="10"/>
      <c r="K528" s="10"/>
      <c r="L528" s="10"/>
      <c r="N528" s="10"/>
      <c r="O528" s="10"/>
      <c r="P528" s="10"/>
      <c r="Q528" s="10"/>
      <c r="R528" s="10"/>
      <c r="S528" s="10"/>
    </row>
    <row r="529" spans="1:19" ht="15" x14ac:dyDescent="0.25">
      <c r="A529" s="65">
        <v>37</v>
      </c>
      <c r="B529" s="65" t="s">
        <v>110</v>
      </c>
      <c r="C529" s="65">
        <v>10703</v>
      </c>
      <c r="D529" s="65">
        <v>47.716000000000001</v>
      </c>
      <c r="E529" s="65">
        <v>-9.5389999999999997</v>
      </c>
      <c r="F529" s="65">
        <v>25.954000000000001</v>
      </c>
      <c r="G529" s="108">
        <v>0.84487268518518521</v>
      </c>
      <c r="J529" s="10"/>
      <c r="K529" s="10"/>
      <c r="L529" s="10"/>
      <c r="N529" s="10"/>
      <c r="O529" s="10"/>
      <c r="P529" s="10"/>
      <c r="Q529" s="10"/>
      <c r="R529" s="10"/>
      <c r="S529" s="10"/>
    </row>
    <row r="530" spans="1:19" ht="15" x14ac:dyDescent="0.25">
      <c r="A530" s="65">
        <v>37</v>
      </c>
      <c r="B530" s="65" t="s">
        <v>110</v>
      </c>
      <c r="C530" s="65">
        <v>10136</v>
      </c>
      <c r="D530" s="65">
        <v>45.055</v>
      </c>
      <c r="E530" s="65">
        <v>-9.5220000000000002</v>
      </c>
      <c r="F530" s="65">
        <v>25.939</v>
      </c>
      <c r="G530" s="108">
        <v>0.84487268518518521</v>
      </c>
      <c r="J530" s="10"/>
      <c r="K530" s="10"/>
      <c r="L530" s="10"/>
      <c r="N530" s="10"/>
      <c r="O530" s="10"/>
      <c r="P530" s="10"/>
      <c r="Q530" s="10"/>
      <c r="R530" s="10"/>
      <c r="S530" s="10"/>
    </row>
    <row r="531" spans="1:19" ht="15" x14ac:dyDescent="0.25">
      <c r="A531" s="65">
        <v>38</v>
      </c>
      <c r="B531" s="65" t="s">
        <v>111</v>
      </c>
      <c r="C531" s="65">
        <v>2782</v>
      </c>
      <c r="D531" s="65">
        <v>39.433</v>
      </c>
      <c r="E531" s="65">
        <v>-41.686</v>
      </c>
      <c r="F531" s="65">
        <v>2.96</v>
      </c>
      <c r="G531" s="108">
        <v>0.854375</v>
      </c>
      <c r="J531" s="10"/>
      <c r="K531" s="10"/>
      <c r="L531" s="10"/>
      <c r="N531" s="10"/>
      <c r="O531" s="10"/>
      <c r="P531" s="10"/>
      <c r="Q531" s="10"/>
      <c r="R531" s="10"/>
      <c r="S531" s="10"/>
    </row>
    <row r="532" spans="1:19" ht="15" x14ac:dyDescent="0.25">
      <c r="A532" s="65">
        <v>38</v>
      </c>
      <c r="B532" s="65" t="s">
        <v>111</v>
      </c>
      <c r="C532" s="65">
        <v>2782</v>
      </c>
      <c r="D532" s="65">
        <v>39.994999999999997</v>
      </c>
      <c r="E532" s="65">
        <v>-41.7</v>
      </c>
      <c r="F532" s="65">
        <v>2.9</v>
      </c>
      <c r="G532" s="108">
        <v>0.854375</v>
      </c>
      <c r="J532" s="10"/>
      <c r="K532" s="10"/>
      <c r="L532" s="10"/>
      <c r="N532" s="10"/>
      <c r="O532" s="10"/>
      <c r="P532" s="10"/>
      <c r="Q532" s="10"/>
      <c r="R532" s="10"/>
      <c r="S532" s="10"/>
    </row>
    <row r="533" spans="1:19" ht="15" x14ac:dyDescent="0.25">
      <c r="A533" s="65">
        <v>38</v>
      </c>
      <c r="B533" s="65" t="s">
        <v>111</v>
      </c>
      <c r="C533" s="65">
        <v>2783</v>
      </c>
      <c r="D533" s="65">
        <v>40.012999999999998</v>
      </c>
      <c r="E533" s="65">
        <v>-41.707000000000001</v>
      </c>
      <c r="F533" s="65">
        <v>2.859</v>
      </c>
      <c r="G533" s="108">
        <v>0.854375</v>
      </c>
      <c r="J533" s="10"/>
      <c r="K533" s="10"/>
      <c r="L533" s="10"/>
      <c r="N533" s="10"/>
      <c r="O533" s="10"/>
      <c r="P533" s="10"/>
      <c r="Q533" s="10"/>
      <c r="R533" s="10"/>
      <c r="S533" s="10"/>
    </row>
    <row r="534" spans="1:19" ht="15" x14ac:dyDescent="0.25">
      <c r="A534" s="65">
        <v>38</v>
      </c>
      <c r="B534" s="65" t="s">
        <v>111</v>
      </c>
      <c r="C534" s="65">
        <v>2784</v>
      </c>
      <c r="D534" s="65">
        <v>40.002000000000002</v>
      </c>
      <c r="E534" s="65">
        <v>-41.701999999999998</v>
      </c>
      <c r="F534" s="65">
        <v>2.85</v>
      </c>
      <c r="G534" s="108">
        <v>0.854375</v>
      </c>
      <c r="J534" s="10"/>
      <c r="K534" s="10"/>
      <c r="L534" s="10"/>
      <c r="N534" s="10"/>
      <c r="O534" s="10"/>
      <c r="P534" s="10"/>
      <c r="Q534" s="10"/>
      <c r="R534" s="10"/>
      <c r="S534" s="10"/>
    </row>
    <row r="535" spans="1:19" ht="15" x14ac:dyDescent="0.25">
      <c r="A535" s="65">
        <v>38</v>
      </c>
      <c r="B535" s="65" t="s">
        <v>111</v>
      </c>
      <c r="C535" s="65">
        <v>2784</v>
      </c>
      <c r="D535" s="65">
        <v>40.023000000000003</v>
      </c>
      <c r="E535" s="65">
        <v>-41.685000000000002</v>
      </c>
      <c r="F535" s="65">
        <v>2.8210000000000002</v>
      </c>
      <c r="G535" s="108">
        <v>0.854375</v>
      </c>
      <c r="J535" s="10"/>
      <c r="K535" s="10"/>
      <c r="L535" s="10"/>
      <c r="N535" s="10"/>
      <c r="O535" s="10"/>
      <c r="P535" s="10"/>
      <c r="Q535" s="10"/>
      <c r="R535" s="10"/>
      <c r="S535" s="10"/>
    </row>
    <row r="536" spans="1:19" ht="15" x14ac:dyDescent="0.25">
      <c r="A536" s="65">
        <v>38</v>
      </c>
      <c r="B536" s="65" t="s">
        <v>111</v>
      </c>
      <c r="C536" s="65">
        <v>7445</v>
      </c>
      <c r="D536" s="65">
        <v>32.429000000000002</v>
      </c>
      <c r="E536" s="65">
        <v>-9.7080000000000002</v>
      </c>
      <c r="F536" s="65">
        <v>26.63</v>
      </c>
      <c r="G536" s="108">
        <v>0.854375</v>
      </c>
      <c r="J536" s="10"/>
      <c r="K536" s="10"/>
      <c r="L536" s="10"/>
      <c r="N536" s="10"/>
      <c r="O536" s="10"/>
      <c r="P536" s="10"/>
      <c r="Q536" s="10"/>
      <c r="R536" s="10"/>
      <c r="S536" s="10"/>
    </row>
    <row r="537" spans="1:19" ht="15" x14ac:dyDescent="0.25">
      <c r="A537" s="65">
        <v>38</v>
      </c>
      <c r="B537" s="65" t="s">
        <v>111</v>
      </c>
      <c r="C537" s="65">
        <v>7034</v>
      </c>
      <c r="D537" s="65">
        <v>30.774000000000001</v>
      </c>
      <c r="E537" s="65">
        <v>-9.8460000000000001</v>
      </c>
      <c r="F537" s="65">
        <v>26.286000000000001</v>
      </c>
      <c r="G537" s="108">
        <v>0.854375</v>
      </c>
      <c r="J537" s="10"/>
      <c r="K537" s="10"/>
      <c r="L537" s="10"/>
      <c r="N537" s="10"/>
      <c r="O537" s="10"/>
      <c r="P537" s="10"/>
      <c r="Q537" s="10"/>
      <c r="R537" s="10"/>
      <c r="S537" s="10"/>
    </row>
    <row r="538" spans="1:19" ht="15" x14ac:dyDescent="0.25">
      <c r="A538" s="65">
        <v>38</v>
      </c>
      <c r="B538" s="65" t="s">
        <v>111</v>
      </c>
      <c r="C538" s="65">
        <v>6645</v>
      </c>
      <c r="D538" s="65">
        <v>29.021999999999998</v>
      </c>
      <c r="E538" s="65">
        <v>-9.8070000000000004</v>
      </c>
      <c r="F538" s="65">
        <v>26.257000000000001</v>
      </c>
      <c r="G538" s="108">
        <v>0.854375</v>
      </c>
      <c r="J538" s="10"/>
      <c r="K538" s="10"/>
      <c r="L538" s="10"/>
      <c r="N538" s="10"/>
      <c r="O538" s="10"/>
      <c r="P538" s="10"/>
      <c r="Q538" s="10"/>
      <c r="R538" s="10"/>
      <c r="S538" s="10"/>
    </row>
    <row r="539" spans="1:19" ht="15" x14ac:dyDescent="0.25">
      <c r="A539" s="65">
        <v>38</v>
      </c>
      <c r="B539" s="65" t="s">
        <v>111</v>
      </c>
      <c r="C539" s="65">
        <v>6288</v>
      </c>
      <c r="D539" s="65">
        <v>27.393000000000001</v>
      </c>
      <c r="E539" s="65">
        <v>-9.782</v>
      </c>
      <c r="F539" s="65">
        <v>26.283000000000001</v>
      </c>
      <c r="G539" s="108">
        <v>0.854375</v>
      </c>
      <c r="J539" s="10"/>
      <c r="K539" s="10"/>
      <c r="L539" s="10"/>
      <c r="N539" s="10"/>
      <c r="O539" s="10"/>
      <c r="P539" s="10"/>
      <c r="Q539" s="10"/>
      <c r="R539" s="10"/>
      <c r="S539" s="10"/>
    </row>
    <row r="540" spans="1:19" ht="15" x14ac:dyDescent="0.25">
      <c r="A540" s="65">
        <v>38</v>
      </c>
      <c r="B540" s="65" t="s">
        <v>111</v>
      </c>
      <c r="C540" s="65">
        <v>5943</v>
      </c>
      <c r="D540" s="65">
        <v>25.852</v>
      </c>
      <c r="E540" s="65">
        <v>-9.8230000000000004</v>
      </c>
      <c r="F540" s="65">
        <v>26.277000000000001</v>
      </c>
      <c r="G540" s="108">
        <v>0.854375</v>
      </c>
      <c r="J540" s="10"/>
      <c r="K540" s="10"/>
      <c r="L540" s="10"/>
      <c r="N540" s="10"/>
      <c r="O540" s="10"/>
      <c r="P540" s="10"/>
      <c r="Q540" s="10"/>
      <c r="R540" s="10"/>
      <c r="S540" s="10"/>
    </row>
    <row r="541" spans="1:19" ht="15" x14ac:dyDescent="0.25">
      <c r="A541" s="65">
        <v>38</v>
      </c>
      <c r="B541" s="65" t="s">
        <v>111</v>
      </c>
      <c r="C541" s="65">
        <v>5608</v>
      </c>
      <c r="D541" s="65">
        <v>24.399000000000001</v>
      </c>
      <c r="E541" s="65">
        <v>-9.7899999999999991</v>
      </c>
      <c r="F541" s="65">
        <v>26.300999999999998</v>
      </c>
      <c r="G541" s="108">
        <v>0.854375</v>
      </c>
      <c r="J541" s="10"/>
      <c r="K541" s="10"/>
      <c r="L541" s="10"/>
      <c r="N541" s="10"/>
      <c r="O541" s="10"/>
      <c r="P541" s="10"/>
      <c r="Q541" s="10"/>
      <c r="R541" s="10"/>
      <c r="S541" s="10"/>
    </row>
    <row r="542" spans="1:19" ht="15" x14ac:dyDescent="0.25">
      <c r="A542" s="65">
        <v>38</v>
      </c>
      <c r="B542" s="65" t="s">
        <v>111</v>
      </c>
      <c r="C542" s="65">
        <v>5303</v>
      </c>
      <c r="D542" s="65">
        <v>23.018000000000001</v>
      </c>
      <c r="E542" s="65">
        <v>-9.8000000000000007</v>
      </c>
      <c r="F542" s="65">
        <v>26.326000000000001</v>
      </c>
      <c r="G542" s="108">
        <v>0.854375</v>
      </c>
      <c r="J542" s="10"/>
      <c r="K542" s="10"/>
      <c r="L542" s="10"/>
      <c r="N542" s="10"/>
      <c r="O542" s="10"/>
      <c r="P542" s="10"/>
      <c r="Q542" s="10"/>
      <c r="R542" s="10"/>
      <c r="S542" s="10"/>
    </row>
    <row r="543" spans="1:19" ht="15" x14ac:dyDescent="0.25">
      <c r="A543" s="65">
        <v>38</v>
      </c>
      <c r="B543" s="65" t="s">
        <v>111</v>
      </c>
      <c r="C543" s="65">
        <v>5014</v>
      </c>
      <c r="D543" s="65">
        <v>21.738</v>
      </c>
      <c r="E543" s="65">
        <v>-9.84</v>
      </c>
      <c r="F543" s="65">
        <v>26.323</v>
      </c>
      <c r="G543" s="108">
        <v>0.854375</v>
      </c>
      <c r="J543" s="10"/>
      <c r="K543" s="10"/>
      <c r="L543" s="10"/>
      <c r="N543" s="10"/>
      <c r="O543" s="10"/>
      <c r="P543" s="10"/>
      <c r="Q543" s="10"/>
      <c r="R543" s="10"/>
      <c r="S543" s="10"/>
    </row>
    <row r="544" spans="1:19" ht="15" x14ac:dyDescent="0.25">
      <c r="A544" s="65">
        <v>38</v>
      </c>
      <c r="B544" s="65" t="s">
        <v>111</v>
      </c>
      <c r="C544" s="65">
        <v>4725</v>
      </c>
      <c r="D544" s="65">
        <v>20.481000000000002</v>
      </c>
      <c r="E544" s="65">
        <v>-9.8970000000000002</v>
      </c>
      <c r="F544" s="65">
        <v>26.27</v>
      </c>
      <c r="G544" s="108">
        <v>0.854375</v>
      </c>
      <c r="J544" s="10"/>
      <c r="K544" s="10"/>
      <c r="L544" s="10"/>
      <c r="N544" s="10"/>
      <c r="O544" s="10"/>
      <c r="P544" s="10"/>
      <c r="Q544" s="10"/>
      <c r="R544" s="10"/>
      <c r="S544" s="10"/>
    </row>
    <row r="545" spans="1:19" ht="15" x14ac:dyDescent="0.25">
      <c r="A545" s="65">
        <v>38</v>
      </c>
      <c r="B545" s="65" t="s">
        <v>111</v>
      </c>
      <c r="C545" s="65">
        <v>4470</v>
      </c>
      <c r="D545" s="65">
        <v>19.332999999999998</v>
      </c>
      <c r="E545" s="65">
        <v>-9.9499999999999993</v>
      </c>
      <c r="F545" s="65">
        <v>26.234000000000002</v>
      </c>
      <c r="G545" s="108">
        <v>0.854375</v>
      </c>
      <c r="J545" s="10"/>
      <c r="K545" s="10"/>
      <c r="L545" s="10"/>
      <c r="N545" s="10"/>
      <c r="O545" s="10"/>
      <c r="P545" s="10"/>
      <c r="Q545" s="10"/>
      <c r="R545" s="10"/>
      <c r="S545" s="10"/>
    </row>
    <row r="546" spans="1:19" ht="15" x14ac:dyDescent="0.25">
      <c r="A546" s="65">
        <v>39</v>
      </c>
      <c r="B546" s="65" t="s">
        <v>112</v>
      </c>
      <c r="C546" s="65">
        <v>2805</v>
      </c>
      <c r="D546" s="65">
        <v>39.767000000000003</v>
      </c>
      <c r="E546" s="65">
        <v>-41.656999999999996</v>
      </c>
      <c r="F546" s="65">
        <v>2.9460000000000002</v>
      </c>
      <c r="G546" s="108">
        <v>0.86438657407407404</v>
      </c>
      <c r="J546" s="10"/>
      <c r="K546" s="10"/>
      <c r="L546" s="10"/>
      <c r="N546" s="10"/>
      <c r="O546" s="10"/>
      <c r="P546" s="10"/>
      <c r="Q546" s="10"/>
      <c r="R546" s="10"/>
      <c r="S546" s="10"/>
    </row>
    <row r="547" spans="1:19" ht="15" x14ac:dyDescent="0.25">
      <c r="A547" s="65">
        <v>39</v>
      </c>
      <c r="B547" s="65" t="s">
        <v>112</v>
      </c>
      <c r="C547" s="65">
        <v>2804</v>
      </c>
      <c r="D547" s="65">
        <v>40.274999999999999</v>
      </c>
      <c r="E547" s="65">
        <v>-41.7</v>
      </c>
      <c r="F547" s="65">
        <v>2.9</v>
      </c>
      <c r="G547" s="108">
        <v>0.86438657407407404</v>
      </c>
      <c r="J547" s="10"/>
      <c r="K547" s="10"/>
      <c r="L547" s="10"/>
      <c r="N547" s="10"/>
      <c r="O547" s="10"/>
      <c r="P547" s="10"/>
      <c r="Q547" s="10"/>
      <c r="R547" s="10"/>
      <c r="S547" s="10"/>
    </row>
    <row r="548" spans="1:19" ht="15" x14ac:dyDescent="0.25">
      <c r="A548" s="65">
        <v>39</v>
      </c>
      <c r="B548" s="65" t="s">
        <v>112</v>
      </c>
      <c r="C548" s="65">
        <v>2804</v>
      </c>
      <c r="D548" s="65">
        <v>40.338000000000001</v>
      </c>
      <c r="E548" s="65">
        <v>-41.677</v>
      </c>
      <c r="F548" s="65">
        <v>2.9119999999999999</v>
      </c>
      <c r="G548" s="108">
        <v>0.86438657407407404</v>
      </c>
      <c r="J548" s="10"/>
      <c r="K548" s="10"/>
      <c r="L548" s="10"/>
      <c r="N548" s="10"/>
      <c r="O548" s="10"/>
      <c r="P548" s="10"/>
      <c r="Q548" s="10"/>
      <c r="R548" s="10"/>
      <c r="S548" s="10"/>
    </row>
    <row r="549" spans="1:19" ht="15" x14ac:dyDescent="0.25">
      <c r="A549" s="65">
        <v>39</v>
      </c>
      <c r="B549" s="65" t="s">
        <v>112</v>
      </c>
      <c r="C549" s="65">
        <v>2803</v>
      </c>
      <c r="D549" s="65">
        <v>40.298000000000002</v>
      </c>
      <c r="E549" s="65">
        <v>-41.683</v>
      </c>
      <c r="F549" s="65">
        <v>2.9359999999999999</v>
      </c>
      <c r="G549" s="108">
        <v>0.86438657407407404</v>
      </c>
      <c r="J549" s="10"/>
      <c r="K549" s="10"/>
      <c r="L549" s="10"/>
      <c r="N549" s="10"/>
      <c r="O549" s="10"/>
      <c r="P549" s="10"/>
      <c r="Q549" s="10"/>
      <c r="R549" s="10"/>
      <c r="S549" s="10"/>
    </row>
    <row r="550" spans="1:19" ht="15" x14ac:dyDescent="0.25">
      <c r="A550" s="65">
        <v>39</v>
      </c>
      <c r="B550" s="65" t="s">
        <v>112</v>
      </c>
      <c r="C550" s="65">
        <v>2805</v>
      </c>
      <c r="D550" s="65">
        <v>40.302</v>
      </c>
      <c r="E550" s="65">
        <v>-41.673999999999999</v>
      </c>
      <c r="F550" s="65">
        <v>2.8959999999999999</v>
      </c>
      <c r="G550" s="108">
        <v>0.86438657407407404</v>
      </c>
      <c r="J550" s="10"/>
      <c r="K550" s="10"/>
      <c r="L550" s="10"/>
      <c r="N550" s="10"/>
      <c r="O550" s="10"/>
      <c r="P550" s="10"/>
      <c r="Q550" s="10"/>
      <c r="R550" s="10"/>
      <c r="S550" s="10"/>
    </row>
    <row r="551" spans="1:19" ht="15" x14ac:dyDescent="0.25">
      <c r="A551" s="65">
        <v>39</v>
      </c>
      <c r="B551" s="65" t="s">
        <v>112</v>
      </c>
      <c r="C551" s="65">
        <v>9864</v>
      </c>
      <c r="D551" s="65">
        <v>42.875999999999998</v>
      </c>
      <c r="E551" s="65">
        <v>-9.6739999999999995</v>
      </c>
      <c r="F551" s="65">
        <v>27.28</v>
      </c>
      <c r="G551" s="108">
        <v>0.86438657407407404</v>
      </c>
      <c r="J551" s="10"/>
      <c r="K551" s="10"/>
      <c r="L551" s="10"/>
      <c r="N551" s="10"/>
      <c r="O551" s="10"/>
      <c r="P551" s="10"/>
      <c r="Q551" s="10"/>
      <c r="R551" s="10"/>
      <c r="S551" s="10"/>
    </row>
    <row r="552" spans="1:19" ht="15" x14ac:dyDescent="0.25">
      <c r="A552" s="65">
        <v>39</v>
      </c>
      <c r="B552" s="65" t="s">
        <v>112</v>
      </c>
      <c r="C552" s="65">
        <v>10746</v>
      </c>
      <c r="D552" s="65">
        <v>47.832999999999998</v>
      </c>
      <c r="E552" s="65">
        <v>-9.8089999999999993</v>
      </c>
      <c r="F552" s="65">
        <v>26.783999999999999</v>
      </c>
      <c r="G552" s="108">
        <v>0.86438657407407404</v>
      </c>
      <c r="J552" s="10"/>
      <c r="K552" s="10"/>
      <c r="L552" s="10"/>
      <c r="N552" s="10"/>
      <c r="O552" s="10"/>
      <c r="P552" s="10"/>
      <c r="Q552" s="10"/>
      <c r="R552" s="10"/>
      <c r="S552" s="10"/>
    </row>
    <row r="553" spans="1:19" ht="15" x14ac:dyDescent="0.25">
      <c r="A553" s="65">
        <v>39</v>
      </c>
      <c r="B553" s="65" t="s">
        <v>112</v>
      </c>
      <c r="C553" s="65">
        <v>10172</v>
      </c>
      <c r="D553" s="65">
        <v>45.134999999999998</v>
      </c>
      <c r="E553" s="65">
        <v>-9.8170000000000002</v>
      </c>
      <c r="F553" s="65">
        <v>26.798999999999999</v>
      </c>
      <c r="G553" s="108">
        <v>0.86438657407407404</v>
      </c>
      <c r="J553" s="10"/>
      <c r="K553" s="10"/>
      <c r="L553" s="10"/>
      <c r="N553" s="10"/>
      <c r="O553" s="10"/>
      <c r="P553" s="10"/>
      <c r="Q553" s="10"/>
      <c r="R553" s="10"/>
      <c r="S553" s="10"/>
    </row>
    <row r="554" spans="1:19" ht="15" x14ac:dyDescent="0.25">
      <c r="A554" s="65">
        <v>39</v>
      </c>
      <c r="B554" s="65" t="s">
        <v>112</v>
      </c>
      <c r="C554" s="65">
        <v>9628</v>
      </c>
      <c r="D554" s="65">
        <v>42.61</v>
      </c>
      <c r="E554" s="65">
        <v>-9.7780000000000005</v>
      </c>
      <c r="F554" s="65">
        <v>26.795000000000002</v>
      </c>
      <c r="G554" s="108">
        <v>0.86438657407407404</v>
      </c>
      <c r="J554" s="10"/>
      <c r="K554" s="10"/>
      <c r="L554" s="10"/>
      <c r="N554" s="10"/>
      <c r="O554" s="10"/>
      <c r="P554" s="10"/>
      <c r="Q554" s="10"/>
      <c r="R554" s="10"/>
      <c r="S554" s="10"/>
    </row>
    <row r="555" spans="1:19" ht="15" x14ac:dyDescent="0.25">
      <c r="A555" s="65">
        <v>39</v>
      </c>
      <c r="B555" s="65" t="s">
        <v>112</v>
      </c>
      <c r="C555" s="65">
        <v>9109</v>
      </c>
      <c r="D555" s="65">
        <v>40.213999999999999</v>
      </c>
      <c r="E555" s="65">
        <v>-9.7690000000000001</v>
      </c>
      <c r="F555" s="65">
        <v>26.844000000000001</v>
      </c>
      <c r="G555" s="108">
        <v>0.86438657407407404</v>
      </c>
      <c r="J555" s="10"/>
      <c r="K555" s="10"/>
      <c r="L555" s="10"/>
      <c r="N555" s="10"/>
      <c r="O555" s="10"/>
      <c r="P555" s="10"/>
      <c r="Q555" s="10"/>
      <c r="R555" s="10"/>
      <c r="S555" s="10"/>
    </row>
    <row r="556" spans="1:19" ht="15" x14ac:dyDescent="0.25">
      <c r="A556" s="65">
        <v>39</v>
      </c>
      <c r="B556" s="65" t="s">
        <v>112</v>
      </c>
      <c r="C556" s="65">
        <v>8603</v>
      </c>
      <c r="D556" s="65">
        <v>37.915999999999997</v>
      </c>
      <c r="E556" s="65">
        <v>-9.7949999999999999</v>
      </c>
      <c r="F556" s="65">
        <v>26.852</v>
      </c>
      <c r="G556" s="108">
        <v>0.86438657407407404</v>
      </c>
      <c r="J556" s="10"/>
      <c r="K556" s="10"/>
      <c r="L556" s="10"/>
      <c r="N556" s="10"/>
      <c r="O556" s="10"/>
      <c r="P556" s="10"/>
      <c r="Q556" s="10"/>
      <c r="R556" s="10"/>
      <c r="S556" s="10"/>
    </row>
    <row r="557" spans="1:19" ht="15" x14ac:dyDescent="0.25">
      <c r="A557" s="65">
        <v>39</v>
      </c>
      <c r="B557" s="65" t="s">
        <v>112</v>
      </c>
      <c r="C557" s="65">
        <v>8136</v>
      </c>
      <c r="D557" s="65">
        <v>35.753999999999998</v>
      </c>
      <c r="E557" s="65">
        <v>-9.7739999999999991</v>
      </c>
      <c r="F557" s="65">
        <v>26.861000000000001</v>
      </c>
      <c r="G557" s="108">
        <v>0.86438657407407404</v>
      </c>
      <c r="J557" s="10"/>
      <c r="K557" s="10"/>
      <c r="L557" s="10"/>
      <c r="N557" s="10"/>
      <c r="O557" s="10"/>
      <c r="P557" s="10"/>
      <c r="Q557" s="10"/>
      <c r="R557" s="10"/>
      <c r="S557" s="10"/>
    </row>
    <row r="558" spans="1:19" ht="15" x14ac:dyDescent="0.25">
      <c r="A558" s="65">
        <v>39</v>
      </c>
      <c r="B558" s="65" t="s">
        <v>112</v>
      </c>
      <c r="C558" s="65">
        <v>7667</v>
      </c>
      <c r="D558" s="65">
        <v>33.64</v>
      </c>
      <c r="E558" s="65">
        <v>-9.7910000000000004</v>
      </c>
      <c r="F558" s="65">
        <v>26.881</v>
      </c>
      <c r="G558" s="108">
        <v>0.86438657407407404</v>
      </c>
      <c r="J558" s="10"/>
      <c r="K558" s="10"/>
      <c r="L558" s="10"/>
      <c r="N558" s="10"/>
      <c r="O558" s="10"/>
      <c r="P558" s="10"/>
      <c r="Q558" s="10"/>
      <c r="R558" s="10"/>
      <c r="S558" s="10"/>
    </row>
    <row r="559" spans="1:19" ht="15" x14ac:dyDescent="0.25">
      <c r="A559" s="65">
        <v>39</v>
      </c>
      <c r="B559" s="65" t="s">
        <v>112</v>
      </c>
      <c r="C559" s="65">
        <v>7224</v>
      </c>
      <c r="D559" s="65">
        <v>31.620999999999999</v>
      </c>
      <c r="E559" s="65">
        <v>-9.8190000000000008</v>
      </c>
      <c r="F559" s="65">
        <v>26.827000000000002</v>
      </c>
      <c r="G559" s="108">
        <v>0.86438657407407404</v>
      </c>
      <c r="J559" s="10"/>
      <c r="K559" s="10"/>
      <c r="L559" s="10"/>
      <c r="N559" s="10"/>
      <c r="O559" s="10"/>
      <c r="P559" s="10"/>
      <c r="Q559" s="10"/>
      <c r="R559" s="10"/>
      <c r="S559" s="10"/>
    </row>
    <row r="560" spans="1:19" ht="15" x14ac:dyDescent="0.25">
      <c r="A560" s="65">
        <v>39</v>
      </c>
      <c r="B560" s="65" t="s">
        <v>112</v>
      </c>
      <c r="C560" s="65">
        <v>6805</v>
      </c>
      <c r="D560" s="65">
        <v>29.792000000000002</v>
      </c>
      <c r="E560" s="65">
        <v>-9.8160000000000007</v>
      </c>
      <c r="F560" s="65">
        <v>26.823</v>
      </c>
      <c r="G560" s="108">
        <v>0.86438657407407404</v>
      </c>
      <c r="J560" s="10"/>
      <c r="K560" s="10"/>
      <c r="L560" s="10"/>
      <c r="N560" s="10"/>
      <c r="O560" s="10"/>
      <c r="P560" s="10"/>
      <c r="Q560" s="10"/>
      <c r="R560" s="10"/>
      <c r="S560" s="10"/>
    </row>
    <row r="561" spans="1:19" ht="15" x14ac:dyDescent="0.25">
      <c r="A561" s="65">
        <v>40</v>
      </c>
      <c r="B561" s="65" t="s">
        <v>113</v>
      </c>
      <c r="C561" s="65">
        <v>2785</v>
      </c>
      <c r="D561" s="65">
        <v>39.466000000000001</v>
      </c>
      <c r="E561" s="65">
        <v>-41.658999999999999</v>
      </c>
      <c r="F561" s="65">
        <v>2.9630000000000001</v>
      </c>
      <c r="G561" s="108">
        <v>0.87388888888888883</v>
      </c>
      <c r="J561" s="10"/>
      <c r="K561" s="10"/>
      <c r="L561" s="10"/>
      <c r="N561" s="10"/>
      <c r="O561" s="10"/>
      <c r="P561" s="10"/>
      <c r="Q561" s="10"/>
      <c r="R561" s="10"/>
      <c r="S561" s="10"/>
    </row>
    <row r="562" spans="1:19" ht="15" x14ac:dyDescent="0.25">
      <c r="A562" s="65">
        <v>40</v>
      </c>
      <c r="B562" s="65" t="s">
        <v>113</v>
      </c>
      <c r="C562" s="65">
        <v>2783</v>
      </c>
      <c r="D562" s="65">
        <v>40.030999999999999</v>
      </c>
      <c r="E562" s="65">
        <v>-41.7</v>
      </c>
      <c r="F562" s="65">
        <v>2.9</v>
      </c>
      <c r="G562" s="108">
        <v>0.87388888888888883</v>
      </c>
      <c r="J562" s="10"/>
      <c r="K562" s="10"/>
      <c r="L562" s="10"/>
      <c r="N562" s="10"/>
      <c r="O562" s="10"/>
      <c r="P562" s="10"/>
      <c r="Q562" s="10"/>
      <c r="R562" s="10"/>
      <c r="S562" s="10"/>
    </row>
    <row r="563" spans="1:19" ht="15" x14ac:dyDescent="0.25">
      <c r="A563" s="65">
        <v>40</v>
      </c>
      <c r="B563" s="65" t="s">
        <v>113</v>
      </c>
      <c r="C563" s="65">
        <v>2784</v>
      </c>
      <c r="D563" s="65">
        <v>39.997999999999998</v>
      </c>
      <c r="E563" s="65">
        <v>-41.722000000000001</v>
      </c>
      <c r="F563" s="65">
        <v>2.875</v>
      </c>
      <c r="G563" s="108">
        <v>0.87388888888888883</v>
      </c>
      <c r="J563" s="10"/>
      <c r="K563" s="10"/>
      <c r="L563" s="10"/>
      <c r="N563" s="10"/>
      <c r="O563" s="10"/>
      <c r="P563" s="10"/>
      <c r="Q563" s="10"/>
      <c r="R563" s="10"/>
      <c r="S563" s="10"/>
    </row>
    <row r="564" spans="1:19" ht="15" x14ac:dyDescent="0.25">
      <c r="A564" s="65">
        <v>40</v>
      </c>
      <c r="B564" s="65" t="s">
        <v>113</v>
      </c>
      <c r="C564" s="65">
        <v>2784</v>
      </c>
      <c r="D564" s="65">
        <v>40.005000000000003</v>
      </c>
      <c r="E564" s="65">
        <v>-41.683</v>
      </c>
      <c r="F564" s="65">
        <v>2.9020000000000001</v>
      </c>
      <c r="G564" s="108">
        <v>0.87388888888888883</v>
      </c>
      <c r="J564" s="10"/>
      <c r="K564" s="10"/>
      <c r="L564" s="10"/>
      <c r="N564" s="10"/>
      <c r="O564" s="10"/>
      <c r="P564" s="10"/>
      <c r="Q564" s="10"/>
      <c r="R564" s="10"/>
      <c r="S564" s="10"/>
    </row>
    <row r="565" spans="1:19" ht="15" x14ac:dyDescent="0.25">
      <c r="A565" s="65">
        <v>40</v>
      </c>
      <c r="B565" s="65" t="s">
        <v>113</v>
      </c>
      <c r="C565" s="65">
        <v>2786</v>
      </c>
      <c r="D565" s="65">
        <v>40.008000000000003</v>
      </c>
      <c r="E565" s="65">
        <v>-41.68</v>
      </c>
      <c r="F565" s="65">
        <v>2.8719999999999999</v>
      </c>
      <c r="G565" s="108">
        <v>0.87388888888888883</v>
      </c>
      <c r="J565" s="10"/>
      <c r="K565" s="10"/>
      <c r="L565" s="10"/>
      <c r="N565" s="10"/>
      <c r="O565" s="10"/>
      <c r="P565" s="10"/>
      <c r="Q565" s="10"/>
      <c r="R565" s="10"/>
      <c r="S565" s="10"/>
    </row>
    <row r="566" spans="1:19" ht="15" x14ac:dyDescent="0.25">
      <c r="A566" s="65">
        <v>40</v>
      </c>
      <c r="B566" s="65" t="s">
        <v>113</v>
      </c>
      <c r="C566" s="65">
        <v>5094</v>
      </c>
      <c r="D566" s="65">
        <v>22.067</v>
      </c>
      <c r="E566" s="65">
        <v>-9.5370000000000008</v>
      </c>
      <c r="F566" s="65">
        <v>27.65</v>
      </c>
      <c r="G566" s="108">
        <v>0.87388888888888883</v>
      </c>
      <c r="J566" s="10"/>
      <c r="K566" s="10"/>
      <c r="L566" s="10"/>
      <c r="N566" s="10"/>
      <c r="O566" s="10"/>
      <c r="P566" s="10"/>
      <c r="Q566" s="10"/>
      <c r="R566" s="10"/>
      <c r="S566" s="10"/>
    </row>
    <row r="567" spans="1:19" ht="15" x14ac:dyDescent="0.25">
      <c r="A567" s="65">
        <v>40</v>
      </c>
      <c r="B567" s="65" t="s">
        <v>113</v>
      </c>
      <c r="C567" s="65">
        <v>4706</v>
      </c>
      <c r="D567" s="65">
        <v>20.375</v>
      </c>
      <c r="E567" s="65">
        <v>-9.6039999999999992</v>
      </c>
      <c r="F567" s="65">
        <v>27.41</v>
      </c>
      <c r="G567" s="108">
        <v>0.87388888888888883</v>
      </c>
      <c r="J567" s="10"/>
      <c r="K567" s="10"/>
      <c r="L567" s="10"/>
      <c r="N567" s="10"/>
      <c r="O567" s="10"/>
      <c r="P567" s="10"/>
      <c r="Q567" s="10"/>
      <c r="R567" s="10"/>
      <c r="S567" s="10"/>
    </row>
    <row r="568" spans="1:19" ht="15" x14ac:dyDescent="0.25">
      <c r="A568" s="65">
        <v>40</v>
      </c>
      <c r="B568" s="65" t="s">
        <v>113</v>
      </c>
      <c r="C568" s="65">
        <v>4452</v>
      </c>
      <c r="D568" s="65">
        <v>19.25</v>
      </c>
      <c r="E568" s="65">
        <v>-9.6329999999999991</v>
      </c>
      <c r="F568" s="65">
        <v>27.344000000000001</v>
      </c>
      <c r="G568" s="108">
        <v>0.87388888888888883</v>
      </c>
      <c r="J568" s="10"/>
      <c r="K568" s="10"/>
      <c r="L568" s="10"/>
      <c r="N568" s="10"/>
      <c r="O568" s="10"/>
      <c r="P568" s="10"/>
      <c r="Q568" s="10"/>
      <c r="R568" s="10"/>
      <c r="S568" s="10"/>
    </row>
    <row r="569" spans="1:19" ht="15" x14ac:dyDescent="0.25">
      <c r="A569" s="65">
        <v>40</v>
      </c>
      <c r="B569" s="65" t="s">
        <v>113</v>
      </c>
      <c r="C569" s="65">
        <v>4207</v>
      </c>
      <c r="D569" s="65">
        <v>18.186</v>
      </c>
      <c r="E569" s="65">
        <v>-9.5839999999999996</v>
      </c>
      <c r="F569" s="65">
        <v>27.378</v>
      </c>
      <c r="G569" s="108">
        <v>0.87388888888888883</v>
      </c>
      <c r="J569" s="10"/>
      <c r="K569" s="10"/>
      <c r="L569" s="10"/>
      <c r="N569" s="10"/>
      <c r="O569" s="10"/>
      <c r="P569" s="10"/>
      <c r="Q569" s="10"/>
      <c r="R569" s="10"/>
      <c r="S569" s="10"/>
    </row>
    <row r="570" spans="1:19" ht="15" x14ac:dyDescent="0.25">
      <c r="A570" s="65">
        <v>40</v>
      </c>
      <c r="B570" s="65" t="s">
        <v>113</v>
      </c>
      <c r="C570" s="65">
        <v>3981</v>
      </c>
      <c r="D570" s="65">
        <v>17.175000000000001</v>
      </c>
      <c r="E570" s="65">
        <v>-9.6319999999999997</v>
      </c>
      <c r="F570" s="65">
        <v>27.356000000000002</v>
      </c>
      <c r="G570" s="108">
        <v>0.87388888888888883</v>
      </c>
      <c r="J570" s="10"/>
      <c r="K570" s="10"/>
      <c r="L570" s="10"/>
      <c r="N570" s="10"/>
      <c r="O570" s="10"/>
      <c r="P570" s="10"/>
      <c r="Q570" s="10"/>
      <c r="R570" s="10"/>
      <c r="S570" s="10"/>
    </row>
    <row r="571" spans="1:19" ht="15" x14ac:dyDescent="0.25">
      <c r="A571" s="65">
        <v>40</v>
      </c>
      <c r="B571" s="65" t="s">
        <v>113</v>
      </c>
      <c r="C571" s="65">
        <v>3762</v>
      </c>
      <c r="D571" s="65">
        <v>16.238</v>
      </c>
      <c r="E571" s="65">
        <v>-9.58</v>
      </c>
      <c r="F571" s="65">
        <v>27.428000000000001</v>
      </c>
      <c r="G571" s="108">
        <v>0.87388888888888883</v>
      </c>
      <c r="J571" s="10"/>
      <c r="K571" s="10"/>
      <c r="L571" s="10"/>
      <c r="N571" s="10"/>
      <c r="O571" s="10"/>
      <c r="P571" s="10"/>
      <c r="Q571" s="10"/>
      <c r="R571" s="10"/>
      <c r="S571" s="10"/>
    </row>
    <row r="572" spans="1:19" ht="15" x14ac:dyDescent="0.25">
      <c r="A572" s="65">
        <v>40</v>
      </c>
      <c r="B572" s="65" t="s">
        <v>113</v>
      </c>
      <c r="C572" s="65">
        <v>3562</v>
      </c>
      <c r="D572" s="65">
        <v>15.347</v>
      </c>
      <c r="E572" s="65">
        <v>-9.5760000000000005</v>
      </c>
      <c r="F572" s="65">
        <v>27.353999999999999</v>
      </c>
      <c r="G572" s="108">
        <v>0.87388888888888883</v>
      </c>
      <c r="J572" s="10"/>
      <c r="K572" s="10"/>
      <c r="L572" s="10"/>
      <c r="N572" s="10"/>
      <c r="O572" s="10"/>
      <c r="P572" s="10"/>
      <c r="Q572" s="10"/>
      <c r="R572" s="10"/>
      <c r="S572" s="10"/>
    </row>
    <row r="573" spans="1:19" ht="15" x14ac:dyDescent="0.25">
      <c r="A573" s="65">
        <v>40</v>
      </c>
      <c r="B573" s="65" t="s">
        <v>113</v>
      </c>
      <c r="C573" s="65">
        <v>3362</v>
      </c>
      <c r="D573" s="65">
        <v>14.494999999999999</v>
      </c>
      <c r="E573" s="65">
        <v>-9.5739999999999998</v>
      </c>
      <c r="F573" s="65">
        <v>27.364000000000001</v>
      </c>
      <c r="G573" s="108">
        <v>0.87388888888888883</v>
      </c>
      <c r="J573" s="10"/>
      <c r="K573" s="10"/>
      <c r="L573" s="10"/>
      <c r="N573" s="10"/>
      <c r="O573" s="10"/>
      <c r="P573" s="10"/>
      <c r="Q573" s="10"/>
      <c r="R573" s="10"/>
      <c r="S573" s="10"/>
    </row>
    <row r="574" spans="1:19" ht="15" x14ac:dyDescent="0.25">
      <c r="A574" s="65">
        <v>40</v>
      </c>
      <c r="B574" s="65" t="s">
        <v>113</v>
      </c>
      <c r="C574" s="65">
        <v>3176</v>
      </c>
      <c r="D574" s="65">
        <v>13.672000000000001</v>
      </c>
      <c r="E574" s="65">
        <v>-9.6319999999999997</v>
      </c>
      <c r="F574" s="65">
        <v>27.210999999999999</v>
      </c>
      <c r="G574" s="108">
        <v>0.87388888888888883</v>
      </c>
      <c r="J574" s="10"/>
      <c r="K574" s="10"/>
      <c r="L574" s="10"/>
      <c r="N574" s="10"/>
      <c r="O574" s="10"/>
      <c r="P574" s="10"/>
      <c r="Q574" s="10"/>
      <c r="R574" s="10"/>
      <c r="S574" s="10"/>
    </row>
    <row r="575" spans="1:19" ht="15" x14ac:dyDescent="0.25">
      <c r="A575" s="65">
        <v>40</v>
      </c>
      <c r="B575" s="65" t="s">
        <v>113</v>
      </c>
      <c r="C575" s="65">
        <v>2997</v>
      </c>
      <c r="D575" s="65">
        <v>12.907</v>
      </c>
      <c r="E575" s="65">
        <v>-9.609</v>
      </c>
      <c r="F575" s="65">
        <v>27.311</v>
      </c>
      <c r="G575" s="108">
        <v>0.87388888888888883</v>
      </c>
      <c r="J575" s="10"/>
      <c r="K575" s="10"/>
      <c r="L575" s="10"/>
      <c r="N575" s="10"/>
      <c r="O575" s="10"/>
      <c r="P575" s="10"/>
      <c r="Q575" s="10"/>
      <c r="R575" s="10"/>
      <c r="S575" s="10"/>
    </row>
    <row r="576" spans="1:19" ht="15" x14ac:dyDescent="0.25">
      <c r="A576" s="65">
        <v>41</v>
      </c>
      <c r="B576" s="65" t="s">
        <v>114</v>
      </c>
      <c r="C576" s="65">
        <v>2806</v>
      </c>
      <c r="D576" s="65">
        <v>39.792000000000002</v>
      </c>
      <c r="E576" s="65">
        <v>-41.677999999999997</v>
      </c>
      <c r="F576" s="65">
        <v>2.968</v>
      </c>
      <c r="G576" s="108">
        <v>0.88390046296296287</v>
      </c>
      <c r="J576" s="10"/>
      <c r="K576" s="10"/>
      <c r="L576" s="10"/>
      <c r="N576" s="10"/>
      <c r="O576" s="10"/>
      <c r="P576" s="10"/>
      <c r="Q576" s="10"/>
      <c r="R576" s="10"/>
      <c r="S576" s="10"/>
    </row>
    <row r="577" spans="1:19" ht="15" x14ac:dyDescent="0.25">
      <c r="A577" s="65">
        <v>41</v>
      </c>
      <c r="B577" s="65" t="s">
        <v>114</v>
      </c>
      <c r="C577" s="65">
        <v>2805</v>
      </c>
      <c r="D577" s="65">
        <v>40.32</v>
      </c>
      <c r="E577" s="65">
        <v>-41.7</v>
      </c>
      <c r="F577" s="65">
        <v>2.9</v>
      </c>
      <c r="G577" s="108">
        <v>0.88390046296296287</v>
      </c>
      <c r="J577" s="10"/>
      <c r="K577" s="10"/>
      <c r="L577" s="10"/>
      <c r="N577" s="10"/>
      <c r="O577" s="10"/>
      <c r="P577" s="10"/>
      <c r="Q577" s="10"/>
      <c r="R577" s="10"/>
      <c r="S577" s="10"/>
    </row>
    <row r="578" spans="1:19" ht="15" x14ac:dyDescent="0.25">
      <c r="A578" s="65">
        <v>41</v>
      </c>
      <c r="B578" s="65" t="s">
        <v>114</v>
      </c>
      <c r="C578" s="65">
        <v>2805</v>
      </c>
      <c r="D578" s="65">
        <v>40.335999999999999</v>
      </c>
      <c r="E578" s="65">
        <v>-41.701999999999998</v>
      </c>
      <c r="F578" s="65">
        <v>2.9020000000000001</v>
      </c>
      <c r="G578" s="108">
        <v>0.88390046296296287</v>
      </c>
      <c r="J578" s="10"/>
      <c r="K578" s="10"/>
      <c r="L578" s="10"/>
      <c r="N578" s="10"/>
      <c r="O578" s="10"/>
      <c r="P578" s="10"/>
      <c r="Q578" s="10"/>
      <c r="R578" s="10"/>
      <c r="S578" s="10"/>
    </row>
    <row r="579" spans="1:19" ht="15" x14ac:dyDescent="0.25">
      <c r="A579" s="65">
        <v>41</v>
      </c>
      <c r="B579" s="65" t="s">
        <v>114</v>
      </c>
      <c r="C579" s="65">
        <v>2806</v>
      </c>
      <c r="D579" s="65">
        <v>40.317999999999998</v>
      </c>
      <c r="E579" s="65">
        <v>-41.677999999999997</v>
      </c>
      <c r="F579" s="65">
        <v>2.9289999999999998</v>
      </c>
      <c r="G579" s="108">
        <v>0.88390046296296287</v>
      </c>
      <c r="J579" s="10"/>
      <c r="K579" s="10"/>
      <c r="L579" s="10"/>
      <c r="N579" s="10"/>
      <c r="O579" s="10"/>
      <c r="P579" s="10"/>
      <c r="Q579" s="10"/>
      <c r="R579" s="10"/>
      <c r="S579" s="10"/>
    </row>
    <row r="580" spans="1:19" ht="15" x14ac:dyDescent="0.25">
      <c r="A580" s="65">
        <v>41</v>
      </c>
      <c r="B580" s="65" t="s">
        <v>114</v>
      </c>
      <c r="C580" s="65">
        <v>2806</v>
      </c>
      <c r="D580" s="65">
        <v>40.347999999999999</v>
      </c>
      <c r="E580" s="65">
        <v>-41.683</v>
      </c>
      <c r="F580" s="65">
        <v>2.875</v>
      </c>
      <c r="G580" s="108">
        <v>0.88390046296296287</v>
      </c>
      <c r="J580" s="10"/>
      <c r="K580" s="10"/>
      <c r="L580" s="10"/>
      <c r="N580" s="10"/>
      <c r="O580" s="10"/>
      <c r="P580" s="10"/>
      <c r="Q580" s="10"/>
      <c r="R580" s="10"/>
      <c r="S580" s="10"/>
    </row>
    <row r="581" spans="1:19" ht="15" x14ac:dyDescent="0.25">
      <c r="A581" s="65">
        <v>41</v>
      </c>
      <c r="B581" s="65" t="s">
        <v>114</v>
      </c>
      <c r="C581" s="65">
        <v>12041</v>
      </c>
      <c r="D581" s="65">
        <v>54.054000000000002</v>
      </c>
      <c r="E581" s="65">
        <v>-9.0340000000000007</v>
      </c>
      <c r="F581" s="65">
        <v>27.817</v>
      </c>
      <c r="G581" s="108">
        <v>0.88390046296296287</v>
      </c>
      <c r="J581" s="10"/>
      <c r="K581" s="10"/>
      <c r="L581" s="10"/>
      <c r="N581" s="10"/>
      <c r="O581" s="10"/>
      <c r="P581" s="10"/>
      <c r="Q581" s="10"/>
      <c r="R581" s="10"/>
      <c r="S581" s="10"/>
    </row>
    <row r="582" spans="1:19" ht="15" x14ac:dyDescent="0.25">
      <c r="A582" s="65">
        <v>41</v>
      </c>
      <c r="B582" s="65" t="s">
        <v>114</v>
      </c>
      <c r="C582" s="65">
        <v>11292</v>
      </c>
      <c r="D582" s="65">
        <v>50.563000000000002</v>
      </c>
      <c r="E582" s="65">
        <v>-9.1240000000000006</v>
      </c>
      <c r="F582" s="65">
        <v>27.526</v>
      </c>
      <c r="G582" s="108">
        <v>0.88390046296296287</v>
      </c>
      <c r="J582" s="10"/>
      <c r="K582" s="10"/>
      <c r="L582" s="10"/>
      <c r="N582" s="10"/>
      <c r="O582" s="10"/>
      <c r="P582" s="10"/>
      <c r="Q582" s="10"/>
      <c r="R582" s="10"/>
      <c r="S582" s="10"/>
    </row>
    <row r="583" spans="1:19" ht="15" x14ac:dyDescent="0.25">
      <c r="A583" s="65">
        <v>41</v>
      </c>
      <c r="B583" s="65" t="s">
        <v>114</v>
      </c>
      <c r="C583" s="65">
        <v>10691</v>
      </c>
      <c r="D583" s="65">
        <v>47.694000000000003</v>
      </c>
      <c r="E583" s="65">
        <v>-9.1050000000000004</v>
      </c>
      <c r="F583" s="65">
        <v>27.533000000000001</v>
      </c>
      <c r="G583" s="108">
        <v>0.88390046296296287</v>
      </c>
      <c r="J583" s="10"/>
      <c r="K583" s="10"/>
      <c r="L583" s="10"/>
      <c r="N583" s="10"/>
      <c r="O583" s="10"/>
      <c r="P583" s="10"/>
      <c r="Q583" s="10"/>
      <c r="R583" s="10"/>
      <c r="S583" s="10"/>
    </row>
    <row r="584" spans="1:19" ht="15" x14ac:dyDescent="0.25">
      <c r="A584" s="65">
        <v>41</v>
      </c>
      <c r="B584" s="65" t="s">
        <v>114</v>
      </c>
      <c r="C584" s="65">
        <v>10123</v>
      </c>
      <c r="D584" s="65">
        <v>45.02</v>
      </c>
      <c r="E584" s="65">
        <v>-9.0920000000000005</v>
      </c>
      <c r="F584" s="65">
        <v>27.571999999999999</v>
      </c>
      <c r="G584" s="108">
        <v>0.88390046296296287</v>
      </c>
      <c r="J584" s="10"/>
      <c r="K584" s="10"/>
      <c r="L584" s="10"/>
      <c r="N584" s="10"/>
      <c r="O584" s="10"/>
      <c r="P584" s="10"/>
      <c r="Q584" s="10"/>
      <c r="R584" s="10"/>
      <c r="S584" s="10"/>
    </row>
    <row r="585" spans="1:19" ht="15" x14ac:dyDescent="0.25">
      <c r="A585" s="65">
        <v>41</v>
      </c>
      <c r="B585" s="65" t="s">
        <v>114</v>
      </c>
      <c r="C585" s="65">
        <v>9601</v>
      </c>
      <c r="D585" s="65">
        <v>42.493000000000002</v>
      </c>
      <c r="E585" s="65">
        <v>-9.0690000000000008</v>
      </c>
      <c r="F585" s="65">
        <v>27.576000000000001</v>
      </c>
      <c r="G585" s="108">
        <v>0.88390046296296287</v>
      </c>
      <c r="J585" s="10"/>
      <c r="K585" s="10"/>
      <c r="L585" s="10"/>
      <c r="N585" s="10"/>
      <c r="O585" s="10"/>
      <c r="P585" s="10"/>
      <c r="Q585" s="10"/>
      <c r="R585" s="10"/>
      <c r="S585" s="10"/>
    </row>
    <row r="586" spans="1:19" ht="15" x14ac:dyDescent="0.25">
      <c r="A586" s="65">
        <v>41</v>
      </c>
      <c r="B586" s="65" t="s">
        <v>114</v>
      </c>
      <c r="C586" s="65">
        <v>9094</v>
      </c>
      <c r="D586" s="65">
        <v>40.167999999999999</v>
      </c>
      <c r="E586" s="65">
        <v>-9.0649999999999995</v>
      </c>
      <c r="F586" s="65">
        <v>27.611000000000001</v>
      </c>
      <c r="G586" s="108">
        <v>0.88390046296296287</v>
      </c>
      <c r="J586" s="10"/>
      <c r="K586" s="10"/>
      <c r="L586" s="10"/>
      <c r="N586" s="10"/>
      <c r="O586" s="10"/>
      <c r="P586" s="10"/>
      <c r="Q586" s="10"/>
      <c r="R586" s="10"/>
      <c r="S586" s="10"/>
    </row>
    <row r="587" spans="1:19" ht="15" x14ac:dyDescent="0.25">
      <c r="A587" s="65">
        <v>41</v>
      </c>
      <c r="B587" s="65" t="s">
        <v>114</v>
      </c>
      <c r="C587" s="65">
        <v>8615</v>
      </c>
      <c r="D587" s="65">
        <v>37.948</v>
      </c>
      <c r="E587" s="65">
        <v>-9.0559999999999992</v>
      </c>
      <c r="F587" s="65">
        <v>27.593</v>
      </c>
      <c r="G587" s="108">
        <v>0.88390046296296287</v>
      </c>
      <c r="J587" s="10"/>
      <c r="K587" s="10"/>
      <c r="L587" s="10"/>
      <c r="N587" s="10"/>
      <c r="O587" s="10"/>
      <c r="P587" s="10"/>
      <c r="Q587" s="10"/>
      <c r="R587" s="10"/>
      <c r="S587" s="10"/>
    </row>
    <row r="588" spans="1:19" ht="15" x14ac:dyDescent="0.25">
      <c r="A588" s="65">
        <v>41</v>
      </c>
      <c r="B588" s="65" t="s">
        <v>114</v>
      </c>
      <c r="C588" s="65">
        <v>8170</v>
      </c>
      <c r="D588" s="65">
        <v>35.881999999999998</v>
      </c>
      <c r="E588" s="65">
        <v>-9.0519999999999996</v>
      </c>
      <c r="F588" s="65">
        <v>27.622</v>
      </c>
      <c r="G588" s="108">
        <v>0.88390046296296287</v>
      </c>
      <c r="J588" s="10"/>
      <c r="K588" s="10"/>
      <c r="L588" s="10"/>
      <c r="N588" s="10"/>
      <c r="O588" s="10"/>
      <c r="P588" s="10"/>
      <c r="Q588" s="10"/>
      <c r="R588" s="10"/>
      <c r="S588" s="10"/>
    </row>
    <row r="589" spans="1:19" ht="15" x14ac:dyDescent="0.25">
      <c r="A589" s="65">
        <v>41</v>
      </c>
      <c r="B589" s="65" t="s">
        <v>114</v>
      </c>
      <c r="C589" s="65">
        <v>7733</v>
      </c>
      <c r="D589" s="65">
        <v>33.863</v>
      </c>
      <c r="E589" s="65">
        <v>-9.1110000000000007</v>
      </c>
      <c r="F589" s="65">
        <v>27.582000000000001</v>
      </c>
      <c r="G589" s="108">
        <v>0.88390046296296287</v>
      </c>
      <c r="J589" s="10"/>
      <c r="K589" s="10"/>
      <c r="L589" s="10"/>
      <c r="N589" s="10"/>
      <c r="O589" s="10"/>
      <c r="P589" s="10"/>
      <c r="Q589" s="10"/>
      <c r="R589" s="10"/>
      <c r="S589" s="10"/>
    </row>
    <row r="590" spans="1:19" ht="15" x14ac:dyDescent="0.25">
      <c r="A590" s="65">
        <v>41</v>
      </c>
      <c r="B590" s="65" t="s">
        <v>114</v>
      </c>
      <c r="C590" s="65">
        <v>7322</v>
      </c>
      <c r="D590" s="65">
        <v>32.018000000000001</v>
      </c>
      <c r="E590" s="65">
        <v>-9.15</v>
      </c>
      <c r="F590" s="65">
        <v>27.614000000000001</v>
      </c>
      <c r="G590" s="108">
        <v>0.88390046296296287</v>
      </c>
      <c r="J590" s="10"/>
      <c r="K590" s="10"/>
      <c r="L590" s="10"/>
      <c r="N590" s="10"/>
      <c r="O590" s="10"/>
      <c r="P590" s="10"/>
      <c r="Q590" s="10"/>
      <c r="R590" s="10"/>
      <c r="S590" s="10"/>
    </row>
    <row r="591" spans="1:19" ht="15" x14ac:dyDescent="0.25">
      <c r="A591" s="65">
        <v>42</v>
      </c>
      <c r="B591" s="65" t="s">
        <v>115</v>
      </c>
      <c r="C591" s="65">
        <v>2784</v>
      </c>
      <c r="D591" s="65">
        <v>39.481000000000002</v>
      </c>
      <c r="E591" s="65">
        <v>-41.683999999999997</v>
      </c>
      <c r="F591" s="65">
        <v>2.9609999999999999</v>
      </c>
      <c r="G591" s="108">
        <v>0.89341435185185192</v>
      </c>
      <c r="J591" s="10"/>
      <c r="K591" s="10"/>
      <c r="L591" s="10"/>
      <c r="N591" s="10"/>
      <c r="O591" s="10"/>
      <c r="P591" s="10"/>
      <c r="Q591" s="10"/>
      <c r="R591" s="10"/>
      <c r="S591" s="10"/>
    </row>
    <row r="592" spans="1:19" ht="15" x14ac:dyDescent="0.25">
      <c r="A592" s="65">
        <v>42</v>
      </c>
      <c r="B592" s="65" t="s">
        <v>115</v>
      </c>
      <c r="C592" s="65">
        <v>2782</v>
      </c>
      <c r="D592" s="65">
        <v>40.021000000000001</v>
      </c>
      <c r="E592" s="65">
        <v>-41.7</v>
      </c>
      <c r="F592" s="65">
        <v>2.9</v>
      </c>
      <c r="G592" s="108">
        <v>0.89341435185185192</v>
      </c>
      <c r="J592" s="10"/>
      <c r="K592" s="10"/>
      <c r="L592" s="10"/>
      <c r="N592" s="10"/>
      <c r="O592" s="10"/>
      <c r="P592" s="10"/>
      <c r="Q592" s="10"/>
      <c r="R592" s="10"/>
      <c r="S592" s="10"/>
    </row>
    <row r="593" spans="1:19" ht="15" x14ac:dyDescent="0.25">
      <c r="A593" s="65">
        <v>42</v>
      </c>
      <c r="B593" s="65" t="s">
        <v>115</v>
      </c>
      <c r="C593" s="65">
        <v>2784</v>
      </c>
      <c r="D593" s="65">
        <v>40.036999999999999</v>
      </c>
      <c r="E593" s="65">
        <v>-41.707999999999998</v>
      </c>
      <c r="F593" s="65">
        <v>2.8740000000000001</v>
      </c>
      <c r="G593" s="108">
        <v>0.89341435185185192</v>
      </c>
      <c r="J593" s="10"/>
      <c r="K593" s="10"/>
      <c r="L593" s="10"/>
      <c r="N593" s="10"/>
      <c r="O593" s="10"/>
      <c r="P593" s="10"/>
      <c r="Q593" s="10"/>
      <c r="R593" s="10"/>
      <c r="S593" s="10"/>
    </row>
    <row r="594" spans="1:19" ht="15" x14ac:dyDescent="0.25">
      <c r="A594" s="65">
        <v>42</v>
      </c>
      <c r="B594" s="65" t="s">
        <v>115</v>
      </c>
      <c r="C594" s="65">
        <v>2784</v>
      </c>
      <c r="D594" s="65">
        <v>40.045000000000002</v>
      </c>
      <c r="E594" s="65">
        <v>-41.74</v>
      </c>
      <c r="F594" s="65">
        <v>2.8889999999999998</v>
      </c>
      <c r="G594" s="108">
        <v>0.89341435185185192</v>
      </c>
      <c r="J594" s="10"/>
      <c r="K594" s="10"/>
      <c r="L594" s="10"/>
      <c r="N594" s="10"/>
      <c r="O594" s="10"/>
      <c r="P594" s="10"/>
      <c r="Q594" s="10"/>
      <c r="R594" s="10"/>
      <c r="S594" s="10"/>
    </row>
    <row r="595" spans="1:19" ht="15" x14ac:dyDescent="0.25">
      <c r="A595" s="65">
        <v>42</v>
      </c>
      <c r="B595" s="65" t="s">
        <v>115</v>
      </c>
      <c r="C595" s="65">
        <v>2785</v>
      </c>
      <c r="D595" s="65">
        <v>40.052999999999997</v>
      </c>
      <c r="E595" s="65">
        <v>-41.734999999999999</v>
      </c>
      <c r="F595" s="65">
        <v>2.8460000000000001</v>
      </c>
      <c r="G595" s="108">
        <v>0.89341435185185192</v>
      </c>
      <c r="J595" s="10"/>
      <c r="K595" s="10"/>
      <c r="L595" s="10"/>
      <c r="N595" s="10"/>
      <c r="O595" s="10"/>
      <c r="P595" s="10"/>
      <c r="Q595" s="10"/>
      <c r="R595" s="10"/>
      <c r="S595" s="10"/>
    </row>
    <row r="596" spans="1:19" ht="15" x14ac:dyDescent="0.25">
      <c r="A596" s="65">
        <v>42</v>
      </c>
      <c r="B596" s="65" t="s">
        <v>115</v>
      </c>
      <c r="C596" s="65">
        <v>15415</v>
      </c>
      <c r="D596" s="65">
        <v>70.515000000000001</v>
      </c>
      <c r="E596" s="65">
        <v>-9.0069999999999997</v>
      </c>
      <c r="F596" s="65">
        <v>27.338999999999999</v>
      </c>
      <c r="G596" s="108">
        <v>0.89341435185185192</v>
      </c>
      <c r="J596" s="10"/>
      <c r="K596" s="10"/>
      <c r="L596" s="10"/>
      <c r="N596" s="10"/>
      <c r="O596" s="10"/>
      <c r="P596" s="10"/>
      <c r="Q596" s="10"/>
      <c r="R596" s="10"/>
      <c r="S596" s="10"/>
    </row>
    <row r="597" spans="1:19" ht="15" x14ac:dyDescent="0.25">
      <c r="A597" s="65">
        <v>42</v>
      </c>
      <c r="B597" s="65" t="s">
        <v>115</v>
      </c>
      <c r="C597" s="65">
        <v>14415</v>
      </c>
      <c r="D597" s="65">
        <v>65.680000000000007</v>
      </c>
      <c r="E597" s="65">
        <v>-9.1349999999999998</v>
      </c>
      <c r="F597" s="65">
        <v>27.015000000000001</v>
      </c>
      <c r="G597" s="108">
        <v>0.89341435185185192</v>
      </c>
      <c r="J597" s="10"/>
      <c r="K597" s="10"/>
      <c r="L597" s="10"/>
      <c r="N597" s="10"/>
      <c r="O597" s="10"/>
      <c r="P597" s="10"/>
      <c r="Q597" s="10"/>
      <c r="R597" s="10"/>
      <c r="S597" s="10"/>
    </row>
    <row r="598" spans="1:19" ht="15" x14ac:dyDescent="0.25">
      <c r="A598" s="65">
        <v>42</v>
      </c>
      <c r="B598" s="65" t="s">
        <v>115</v>
      </c>
      <c r="C598" s="65">
        <v>13655</v>
      </c>
      <c r="D598" s="65">
        <v>61.890999999999998</v>
      </c>
      <c r="E598" s="65">
        <v>-9.1440000000000001</v>
      </c>
      <c r="F598" s="65">
        <v>27.059000000000001</v>
      </c>
      <c r="G598" s="108">
        <v>0.89341435185185192</v>
      </c>
      <c r="J598" s="10"/>
      <c r="K598" s="10"/>
      <c r="L598" s="10"/>
      <c r="N598" s="10"/>
      <c r="O598" s="10"/>
      <c r="P598" s="10"/>
      <c r="Q598" s="10"/>
      <c r="R598" s="10"/>
      <c r="S598" s="10"/>
    </row>
    <row r="599" spans="1:19" ht="15" x14ac:dyDescent="0.25">
      <c r="A599" s="65">
        <v>42</v>
      </c>
      <c r="B599" s="65" t="s">
        <v>115</v>
      </c>
      <c r="C599" s="65">
        <v>12923</v>
      </c>
      <c r="D599" s="65">
        <v>58.335000000000001</v>
      </c>
      <c r="E599" s="65">
        <v>-9.1280000000000001</v>
      </c>
      <c r="F599" s="65">
        <v>27.018000000000001</v>
      </c>
      <c r="G599" s="108">
        <v>0.89341435185185192</v>
      </c>
      <c r="J599" s="10"/>
      <c r="K599" s="10"/>
      <c r="L599" s="10"/>
      <c r="N599" s="10"/>
      <c r="O599" s="10"/>
      <c r="P599" s="10"/>
      <c r="Q599" s="10"/>
      <c r="R599" s="10"/>
      <c r="S599" s="10"/>
    </row>
    <row r="600" spans="1:19" ht="15" x14ac:dyDescent="0.25">
      <c r="A600" s="65">
        <v>42</v>
      </c>
      <c r="B600" s="65" t="s">
        <v>115</v>
      </c>
      <c r="C600" s="65">
        <v>12257</v>
      </c>
      <c r="D600" s="65">
        <v>55.042999999999999</v>
      </c>
      <c r="E600" s="65">
        <v>-9.1519999999999992</v>
      </c>
      <c r="F600" s="65">
        <v>27.056000000000001</v>
      </c>
      <c r="G600" s="108">
        <v>0.89341435185185192</v>
      </c>
      <c r="J600" s="10"/>
      <c r="K600" s="10"/>
      <c r="L600" s="10"/>
      <c r="N600" s="10"/>
      <c r="O600" s="10"/>
      <c r="P600" s="10"/>
      <c r="Q600" s="10"/>
      <c r="R600" s="10"/>
      <c r="S600" s="10"/>
    </row>
    <row r="601" spans="1:19" ht="15" x14ac:dyDescent="0.25">
      <c r="A601" s="65">
        <v>42</v>
      </c>
      <c r="B601" s="65" t="s">
        <v>115</v>
      </c>
      <c r="C601" s="65">
        <v>11611</v>
      </c>
      <c r="D601" s="65">
        <v>51.938000000000002</v>
      </c>
      <c r="E601" s="65">
        <v>-9.1310000000000002</v>
      </c>
      <c r="F601" s="65">
        <v>27.062000000000001</v>
      </c>
      <c r="G601" s="108">
        <v>0.89341435185185192</v>
      </c>
      <c r="J601" s="10"/>
      <c r="K601" s="10"/>
      <c r="L601" s="10"/>
      <c r="N601" s="10"/>
      <c r="O601" s="10"/>
      <c r="P601" s="10"/>
      <c r="Q601" s="10"/>
      <c r="R601" s="10"/>
      <c r="S601" s="10"/>
    </row>
    <row r="602" spans="1:19" ht="15" x14ac:dyDescent="0.25">
      <c r="A602" s="65">
        <v>42</v>
      </c>
      <c r="B602" s="65" t="s">
        <v>115</v>
      </c>
      <c r="C602" s="65">
        <v>10995</v>
      </c>
      <c r="D602" s="65">
        <v>48.973999999999997</v>
      </c>
      <c r="E602" s="65">
        <v>-9.1669999999999998</v>
      </c>
      <c r="F602" s="65">
        <v>27.04</v>
      </c>
      <c r="G602" s="108">
        <v>0.89341435185185192</v>
      </c>
      <c r="J602" s="10"/>
      <c r="K602" s="10"/>
      <c r="L602" s="10"/>
      <c r="N602" s="10"/>
      <c r="O602" s="10"/>
      <c r="P602" s="10"/>
      <c r="Q602" s="10"/>
      <c r="R602" s="10"/>
      <c r="S602" s="10"/>
    </row>
    <row r="603" spans="1:19" ht="15" x14ac:dyDescent="0.25">
      <c r="A603" s="65">
        <v>42</v>
      </c>
      <c r="B603" s="65" t="s">
        <v>115</v>
      </c>
      <c r="C603" s="65">
        <v>10404</v>
      </c>
      <c r="D603" s="65">
        <v>46.207000000000001</v>
      </c>
      <c r="E603" s="65">
        <v>-9.1549999999999994</v>
      </c>
      <c r="F603" s="65">
        <v>27.065000000000001</v>
      </c>
      <c r="G603" s="108">
        <v>0.89341435185185192</v>
      </c>
      <c r="J603" s="10"/>
      <c r="K603" s="10"/>
      <c r="L603" s="10"/>
      <c r="N603" s="10"/>
      <c r="O603" s="10"/>
      <c r="P603" s="10"/>
      <c r="Q603" s="10"/>
      <c r="R603" s="10"/>
      <c r="S603" s="10"/>
    </row>
    <row r="604" spans="1:19" ht="15" x14ac:dyDescent="0.25">
      <c r="A604" s="65">
        <v>42</v>
      </c>
      <c r="B604" s="65" t="s">
        <v>115</v>
      </c>
      <c r="C604" s="65">
        <v>9809</v>
      </c>
      <c r="D604" s="65">
        <v>43.497999999999998</v>
      </c>
      <c r="E604" s="65">
        <v>-9.1829999999999998</v>
      </c>
      <c r="F604" s="65">
        <v>27.029</v>
      </c>
      <c r="G604" s="108">
        <v>0.89341435185185192</v>
      </c>
      <c r="J604" s="10"/>
      <c r="K604" s="10"/>
      <c r="L604" s="10"/>
      <c r="N604" s="10"/>
      <c r="O604" s="10"/>
      <c r="P604" s="10"/>
      <c r="Q604" s="10"/>
      <c r="R604" s="10"/>
      <c r="S604" s="10"/>
    </row>
    <row r="605" spans="1:19" ht="15" x14ac:dyDescent="0.25">
      <c r="A605" s="65">
        <v>42</v>
      </c>
      <c r="B605" s="65" t="s">
        <v>115</v>
      </c>
      <c r="C605" s="65">
        <v>9287</v>
      </c>
      <c r="D605" s="65">
        <v>41.037999999999997</v>
      </c>
      <c r="E605" s="65">
        <v>-9.2059999999999995</v>
      </c>
      <c r="F605" s="65">
        <v>26.997</v>
      </c>
      <c r="G605" s="108">
        <v>0.89341435185185192</v>
      </c>
      <c r="J605" s="10"/>
      <c r="K605" s="10"/>
      <c r="L605" s="10"/>
      <c r="N605" s="10"/>
      <c r="O605" s="10"/>
      <c r="P605" s="10"/>
      <c r="Q605" s="10"/>
      <c r="R605" s="10"/>
      <c r="S605" s="10"/>
    </row>
    <row r="606" spans="1:19" ht="15" x14ac:dyDescent="0.25">
      <c r="A606" s="65">
        <v>43</v>
      </c>
      <c r="B606" s="65" t="s">
        <v>116</v>
      </c>
      <c r="C606" s="65">
        <v>2808</v>
      </c>
      <c r="D606" s="65">
        <v>39.851999999999997</v>
      </c>
      <c r="E606" s="65">
        <v>-41.719000000000001</v>
      </c>
      <c r="F606" s="65">
        <v>2.9140000000000001</v>
      </c>
      <c r="G606" s="108">
        <v>0.90342592592592597</v>
      </c>
      <c r="J606" s="10"/>
      <c r="K606" s="10"/>
      <c r="L606" s="10"/>
      <c r="N606" s="10"/>
      <c r="O606" s="10"/>
      <c r="P606" s="10"/>
      <c r="Q606" s="10"/>
      <c r="R606" s="10"/>
      <c r="S606" s="10"/>
    </row>
    <row r="607" spans="1:19" ht="15" x14ac:dyDescent="0.25">
      <c r="A607" s="65">
        <v>43</v>
      </c>
      <c r="B607" s="65" t="s">
        <v>116</v>
      </c>
      <c r="C607" s="65">
        <v>2805</v>
      </c>
      <c r="D607" s="65">
        <v>40.322000000000003</v>
      </c>
      <c r="E607" s="65">
        <v>-41.7</v>
      </c>
      <c r="F607" s="65">
        <v>2.9</v>
      </c>
      <c r="G607" s="108">
        <v>0.90342592592592597</v>
      </c>
      <c r="J607" s="10"/>
      <c r="K607" s="10"/>
      <c r="L607" s="10"/>
      <c r="N607" s="10"/>
      <c r="O607" s="10"/>
      <c r="P607" s="10"/>
      <c r="Q607" s="10"/>
      <c r="R607" s="10"/>
      <c r="S607" s="10"/>
    </row>
    <row r="608" spans="1:19" ht="15" x14ac:dyDescent="0.25">
      <c r="A608" s="65">
        <v>43</v>
      </c>
      <c r="B608" s="65" t="s">
        <v>116</v>
      </c>
      <c r="C608" s="65">
        <v>2807</v>
      </c>
      <c r="D608" s="65">
        <v>40.353000000000002</v>
      </c>
      <c r="E608" s="65">
        <v>-41.725999999999999</v>
      </c>
      <c r="F608" s="65">
        <v>2.859</v>
      </c>
      <c r="G608" s="108">
        <v>0.90342592592592597</v>
      </c>
      <c r="J608" s="10"/>
      <c r="K608" s="10"/>
      <c r="L608" s="10"/>
      <c r="N608" s="10"/>
      <c r="O608" s="10"/>
      <c r="P608" s="10"/>
      <c r="Q608" s="10"/>
      <c r="R608" s="10"/>
      <c r="S608" s="10"/>
    </row>
    <row r="609" spans="1:19" ht="15" x14ac:dyDescent="0.25">
      <c r="A609" s="65">
        <v>43</v>
      </c>
      <c r="B609" s="65" t="s">
        <v>116</v>
      </c>
      <c r="C609" s="65">
        <v>2809</v>
      </c>
      <c r="D609" s="65">
        <v>40.381999999999998</v>
      </c>
      <c r="E609" s="65">
        <v>-41.703000000000003</v>
      </c>
      <c r="F609" s="65">
        <v>2.8639999999999999</v>
      </c>
      <c r="G609" s="108">
        <v>0.90342592592592597</v>
      </c>
      <c r="J609" s="10"/>
      <c r="K609" s="10"/>
      <c r="L609" s="10"/>
      <c r="N609" s="10"/>
      <c r="O609" s="10"/>
      <c r="P609" s="10"/>
      <c r="Q609" s="10"/>
      <c r="R609" s="10"/>
      <c r="S609" s="10"/>
    </row>
    <row r="610" spans="1:19" ht="15" x14ac:dyDescent="0.25">
      <c r="A610" s="65">
        <v>43</v>
      </c>
      <c r="B610" s="65" t="s">
        <v>116</v>
      </c>
      <c r="C610" s="65">
        <v>2807</v>
      </c>
      <c r="D610" s="65">
        <v>40.372999999999998</v>
      </c>
      <c r="E610" s="65">
        <v>-41.712000000000003</v>
      </c>
      <c r="F610" s="65">
        <v>2.8380000000000001</v>
      </c>
      <c r="G610" s="108">
        <v>0.90342592592592597</v>
      </c>
      <c r="J610" s="10"/>
      <c r="K610" s="10"/>
      <c r="L610" s="10"/>
      <c r="N610" s="10"/>
      <c r="O610" s="10"/>
      <c r="P610" s="10"/>
      <c r="Q610" s="10"/>
      <c r="R610" s="10"/>
      <c r="S610" s="10"/>
    </row>
    <row r="611" spans="1:19" ht="15" x14ac:dyDescent="0.25">
      <c r="A611" s="65">
        <v>43</v>
      </c>
      <c r="B611" s="65" t="s">
        <v>116</v>
      </c>
      <c r="C611" s="65">
        <v>137</v>
      </c>
      <c r="D611" s="65">
        <v>0.52900000000000003</v>
      </c>
      <c r="E611" s="65">
        <v>-11.433999999999999</v>
      </c>
      <c r="F611" s="65">
        <v>31.268000000000001</v>
      </c>
      <c r="G611" s="108">
        <v>0.90342592592592597</v>
      </c>
      <c r="J611" s="10"/>
      <c r="K611" s="10"/>
      <c r="L611" s="10"/>
      <c r="N611" s="10"/>
      <c r="O611" s="10"/>
      <c r="P611" s="10"/>
      <c r="Q611" s="10"/>
      <c r="R611" s="10"/>
      <c r="S611" s="10"/>
    </row>
    <row r="612" spans="1:19" ht="15" x14ac:dyDescent="0.25">
      <c r="A612" s="65">
        <v>43</v>
      </c>
      <c r="B612" s="65" t="s">
        <v>116</v>
      </c>
      <c r="C612" s="65">
        <v>5175</v>
      </c>
      <c r="D612" s="65">
        <v>22.475999999999999</v>
      </c>
      <c r="E612" s="65">
        <v>-9.3800000000000008</v>
      </c>
      <c r="F612" s="65">
        <v>26.712</v>
      </c>
      <c r="G612" s="108">
        <v>0.90342592592592597</v>
      </c>
      <c r="J612" s="10"/>
      <c r="K612" s="10"/>
      <c r="L612" s="10"/>
      <c r="N612" s="10"/>
      <c r="O612" s="10"/>
      <c r="P612" s="10"/>
      <c r="Q612" s="10"/>
      <c r="R612" s="10"/>
      <c r="S612" s="10"/>
    </row>
    <row r="613" spans="1:19" ht="15" x14ac:dyDescent="0.25">
      <c r="A613" s="65">
        <v>43</v>
      </c>
      <c r="B613" s="65" t="s">
        <v>116</v>
      </c>
      <c r="C613" s="65">
        <v>4885</v>
      </c>
      <c r="D613" s="65">
        <v>21.186</v>
      </c>
      <c r="E613" s="65">
        <v>-9.3249999999999993</v>
      </c>
      <c r="F613" s="65">
        <v>26.706</v>
      </c>
      <c r="G613" s="108">
        <v>0.90342592592592597</v>
      </c>
      <c r="J613" s="10"/>
      <c r="K613" s="10"/>
      <c r="L613" s="10"/>
      <c r="N613" s="10"/>
      <c r="O613" s="10"/>
      <c r="P613" s="10"/>
      <c r="Q613" s="10"/>
      <c r="R613" s="10"/>
      <c r="S613" s="10"/>
    </row>
    <row r="614" spans="1:19" ht="15" x14ac:dyDescent="0.25">
      <c r="A614" s="65">
        <v>43</v>
      </c>
      <c r="B614" s="65" t="s">
        <v>116</v>
      </c>
      <c r="C614" s="65">
        <v>4619</v>
      </c>
      <c r="D614" s="65">
        <v>19.997</v>
      </c>
      <c r="E614" s="65">
        <v>-9.3420000000000005</v>
      </c>
      <c r="F614" s="65">
        <v>26.731000000000002</v>
      </c>
      <c r="G614" s="108">
        <v>0.90342592592592597</v>
      </c>
      <c r="J614" s="10"/>
      <c r="K614" s="10"/>
      <c r="L614" s="10"/>
      <c r="N614" s="10"/>
      <c r="O614" s="10"/>
      <c r="P614" s="10"/>
      <c r="Q614" s="10"/>
      <c r="R614" s="10"/>
      <c r="S614" s="10"/>
    </row>
    <row r="615" spans="1:19" ht="15" x14ac:dyDescent="0.25">
      <c r="A615" s="65">
        <v>43</v>
      </c>
      <c r="B615" s="65" t="s">
        <v>116</v>
      </c>
      <c r="C615" s="65">
        <v>4359</v>
      </c>
      <c r="D615" s="65">
        <v>18.873000000000001</v>
      </c>
      <c r="E615" s="65">
        <v>-9.359</v>
      </c>
      <c r="F615" s="65">
        <v>26.722000000000001</v>
      </c>
      <c r="G615" s="108">
        <v>0.90342592592592597</v>
      </c>
      <c r="J615" s="10"/>
      <c r="K615" s="10"/>
      <c r="L615" s="10"/>
      <c r="N615" s="10"/>
      <c r="O615" s="10"/>
      <c r="P615" s="10"/>
      <c r="Q615" s="10"/>
      <c r="R615" s="10"/>
      <c r="S615" s="10"/>
    </row>
    <row r="616" spans="1:19" ht="15" x14ac:dyDescent="0.25">
      <c r="A616" s="65">
        <v>43</v>
      </c>
      <c r="B616" s="65" t="s">
        <v>116</v>
      </c>
      <c r="C616" s="65">
        <v>4117</v>
      </c>
      <c r="D616" s="65">
        <v>17.794</v>
      </c>
      <c r="E616" s="65">
        <v>-9.3409999999999993</v>
      </c>
      <c r="F616" s="65">
        <v>26.762</v>
      </c>
      <c r="G616" s="108">
        <v>0.90342592592592597</v>
      </c>
      <c r="J616" s="10"/>
      <c r="K616" s="10"/>
      <c r="L616" s="10"/>
      <c r="N616" s="10"/>
      <c r="O616" s="10"/>
      <c r="P616" s="10"/>
      <c r="Q616" s="10"/>
      <c r="R616" s="10"/>
      <c r="S616" s="10"/>
    </row>
    <row r="617" spans="1:19" ht="15" x14ac:dyDescent="0.25">
      <c r="A617" s="65">
        <v>43</v>
      </c>
      <c r="B617" s="65" t="s">
        <v>116</v>
      </c>
      <c r="C617" s="65">
        <v>3891</v>
      </c>
      <c r="D617" s="65">
        <v>16.798999999999999</v>
      </c>
      <c r="E617" s="65">
        <v>-9.3279999999999994</v>
      </c>
      <c r="F617" s="65">
        <v>26.698</v>
      </c>
      <c r="G617" s="108">
        <v>0.90342592592592597</v>
      </c>
      <c r="J617" s="10"/>
      <c r="K617" s="10"/>
      <c r="L617" s="10"/>
      <c r="N617" s="10"/>
      <c r="O617" s="10"/>
      <c r="P617" s="10"/>
      <c r="Q617" s="10"/>
      <c r="R617" s="10"/>
      <c r="S617" s="10"/>
    </row>
    <row r="618" spans="1:19" ht="15" x14ac:dyDescent="0.25">
      <c r="A618" s="65">
        <v>43</v>
      </c>
      <c r="B618" s="65" t="s">
        <v>116</v>
      </c>
      <c r="C618" s="65">
        <v>3670</v>
      </c>
      <c r="D618" s="65">
        <v>15.859</v>
      </c>
      <c r="E618" s="65">
        <v>-9.3140000000000001</v>
      </c>
      <c r="F618" s="65">
        <v>26.745000000000001</v>
      </c>
      <c r="G618" s="108">
        <v>0.90342592592592597</v>
      </c>
      <c r="J618" s="10"/>
      <c r="K618" s="10"/>
      <c r="L618" s="10"/>
      <c r="N618" s="10"/>
      <c r="O618" s="10"/>
      <c r="P618" s="10"/>
      <c r="Q618" s="10"/>
      <c r="R618" s="10"/>
      <c r="S618" s="10"/>
    </row>
    <row r="619" spans="1:19" ht="15" x14ac:dyDescent="0.25">
      <c r="A619" s="65">
        <v>43</v>
      </c>
      <c r="B619" s="65" t="s">
        <v>116</v>
      </c>
      <c r="C619" s="65">
        <v>3465</v>
      </c>
      <c r="D619" s="65">
        <v>14.923999999999999</v>
      </c>
      <c r="E619" s="65">
        <v>-9.516</v>
      </c>
      <c r="F619" s="65">
        <v>26.483000000000001</v>
      </c>
      <c r="G619" s="108">
        <v>0.90342592592592597</v>
      </c>
      <c r="J619" s="10"/>
      <c r="K619" s="10"/>
      <c r="L619" s="10"/>
      <c r="N619" s="10"/>
      <c r="O619" s="10"/>
      <c r="P619" s="10"/>
      <c r="Q619" s="10"/>
      <c r="R619" s="10"/>
      <c r="S619" s="10"/>
    </row>
    <row r="620" spans="1:19" ht="15" x14ac:dyDescent="0.25">
      <c r="A620" s="65">
        <v>43</v>
      </c>
      <c r="B620" s="65" t="s">
        <v>116</v>
      </c>
      <c r="C620" s="65">
        <v>3269</v>
      </c>
      <c r="D620" s="65">
        <v>14.089</v>
      </c>
      <c r="E620" s="65">
        <v>-9.5169999999999995</v>
      </c>
      <c r="F620" s="65">
        <v>26.524000000000001</v>
      </c>
      <c r="G620" s="108">
        <v>0.90342592592592597</v>
      </c>
      <c r="J620" s="10"/>
      <c r="K620" s="10"/>
      <c r="L620" s="10"/>
      <c r="N620" s="10"/>
      <c r="O620" s="10"/>
      <c r="P620" s="10"/>
      <c r="Q620" s="10"/>
      <c r="R620" s="10"/>
      <c r="S620" s="10"/>
    </row>
    <row r="621" spans="1:19" ht="15" x14ac:dyDescent="0.25">
      <c r="A621" s="65">
        <v>44</v>
      </c>
      <c r="B621" s="65" t="s">
        <v>117</v>
      </c>
      <c r="C621" s="65">
        <v>2787</v>
      </c>
      <c r="D621" s="65">
        <v>39.481000000000002</v>
      </c>
      <c r="E621" s="65">
        <v>-41.677999999999997</v>
      </c>
      <c r="F621" s="65">
        <v>2.92</v>
      </c>
      <c r="G621" s="108">
        <v>0.91292824074074075</v>
      </c>
      <c r="J621" s="10"/>
      <c r="K621" s="10"/>
      <c r="L621" s="10"/>
      <c r="N621" s="10"/>
      <c r="O621" s="10"/>
      <c r="P621" s="10"/>
      <c r="Q621" s="10"/>
      <c r="R621" s="10"/>
      <c r="S621" s="10"/>
    </row>
    <row r="622" spans="1:19" ht="15" x14ac:dyDescent="0.25">
      <c r="A622" s="65">
        <v>44</v>
      </c>
      <c r="B622" s="65" t="s">
        <v>117</v>
      </c>
      <c r="C622" s="65">
        <v>2786</v>
      </c>
      <c r="D622" s="65">
        <v>40.045999999999999</v>
      </c>
      <c r="E622" s="65">
        <v>-41.7</v>
      </c>
      <c r="F622" s="65">
        <v>2.9</v>
      </c>
      <c r="G622" s="108">
        <v>0.91292824074074075</v>
      </c>
      <c r="J622" s="10"/>
      <c r="K622" s="10"/>
      <c r="L622" s="10"/>
      <c r="N622" s="10"/>
      <c r="O622" s="10"/>
      <c r="P622" s="10"/>
      <c r="Q622" s="10"/>
      <c r="R622" s="10"/>
      <c r="S622" s="10"/>
    </row>
    <row r="623" spans="1:19" ht="15" x14ac:dyDescent="0.25">
      <c r="A623" s="65">
        <v>44</v>
      </c>
      <c r="B623" s="65" t="s">
        <v>117</v>
      </c>
      <c r="C623" s="65">
        <v>2786</v>
      </c>
      <c r="D623" s="65">
        <v>40.085999999999999</v>
      </c>
      <c r="E623" s="65">
        <v>-41.692</v>
      </c>
      <c r="F623" s="65">
        <v>2.8540000000000001</v>
      </c>
      <c r="G623" s="108">
        <v>0.91292824074074075</v>
      </c>
      <c r="J623" s="10"/>
      <c r="K623" s="10"/>
      <c r="L623" s="10"/>
      <c r="N623" s="10"/>
      <c r="O623" s="10"/>
      <c r="P623" s="10"/>
      <c r="Q623" s="10"/>
      <c r="R623" s="10"/>
      <c r="S623" s="10"/>
    </row>
    <row r="624" spans="1:19" ht="15" x14ac:dyDescent="0.25">
      <c r="A624" s="65">
        <v>44</v>
      </c>
      <c r="B624" s="65" t="s">
        <v>117</v>
      </c>
      <c r="C624" s="65">
        <v>2786</v>
      </c>
      <c r="D624" s="65">
        <v>40.045000000000002</v>
      </c>
      <c r="E624" s="65">
        <v>-41.716999999999999</v>
      </c>
      <c r="F624" s="65">
        <v>2.8620000000000001</v>
      </c>
      <c r="G624" s="108">
        <v>0.91292824074074075</v>
      </c>
      <c r="J624" s="10"/>
      <c r="K624" s="10"/>
      <c r="L624" s="10"/>
      <c r="N624" s="10"/>
      <c r="O624" s="10"/>
      <c r="P624" s="10"/>
      <c r="Q624" s="10"/>
      <c r="R624" s="10"/>
      <c r="S624" s="10"/>
    </row>
    <row r="625" spans="1:19" ht="15" x14ac:dyDescent="0.25">
      <c r="A625" s="65">
        <v>44</v>
      </c>
      <c r="B625" s="65" t="s">
        <v>117</v>
      </c>
      <c r="C625" s="65">
        <v>2789</v>
      </c>
      <c r="D625" s="65">
        <v>40.094000000000001</v>
      </c>
      <c r="E625" s="65">
        <v>-41.685000000000002</v>
      </c>
      <c r="F625" s="65">
        <v>2.8330000000000002</v>
      </c>
      <c r="G625" s="108">
        <v>0.91292824074074075</v>
      </c>
      <c r="J625" s="10"/>
      <c r="K625" s="10"/>
      <c r="L625" s="10"/>
      <c r="N625" s="10"/>
      <c r="O625" s="10"/>
      <c r="P625" s="10"/>
      <c r="Q625" s="10"/>
      <c r="R625" s="10"/>
      <c r="S625" s="10"/>
    </row>
    <row r="626" spans="1:19" ht="15" x14ac:dyDescent="0.25">
      <c r="A626" s="65">
        <v>44</v>
      </c>
      <c r="B626" s="65" t="s">
        <v>117</v>
      </c>
      <c r="C626" s="65">
        <v>12491</v>
      </c>
      <c r="D626" s="65">
        <v>56.250999999999998</v>
      </c>
      <c r="E626" s="65">
        <v>-9.1389999999999993</v>
      </c>
      <c r="F626" s="65">
        <v>25.686</v>
      </c>
      <c r="G626" s="108">
        <v>0.91292824074074075</v>
      </c>
      <c r="J626" s="10"/>
      <c r="K626" s="10"/>
      <c r="L626" s="10"/>
      <c r="N626" s="10"/>
      <c r="O626" s="10"/>
      <c r="P626" s="10"/>
      <c r="Q626" s="10"/>
      <c r="R626" s="10"/>
      <c r="S626" s="10"/>
    </row>
    <row r="627" spans="1:19" ht="15" x14ac:dyDescent="0.25">
      <c r="A627" s="65">
        <v>44</v>
      </c>
      <c r="B627" s="65" t="s">
        <v>117</v>
      </c>
      <c r="C627" s="65">
        <v>11837</v>
      </c>
      <c r="D627" s="65">
        <v>53.073999999999998</v>
      </c>
      <c r="E627" s="65">
        <v>-9.1590000000000007</v>
      </c>
      <c r="F627" s="65">
        <v>25.655000000000001</v>
      </c>
      <c r="G627" s="108">
        <v>0.91292824074074075</v>
      </c>
      <c r="J627" s="10"/>
      <c r="K627" s="10"/>
      <c r="L627" s="10"/>
      <c r="N627" s="10"/>
      <c r="O627" s="10"/>
      <c r="P627" s="10"/>
      <c r="Q627" s="10"/>
      <c r="R627" s="10"/>
      <c r="S627" s="10"/>
    </row>
    <row r="628" spans="1:19" ht="15" x14ac:dyDescent="0.25">
      <c r="A628" s="65">
        <v>44</v>
      </c>
      <c r="B628" s="65" t="s">
        <v>117</v>
      </c>
      <c r="C628" s="65">
        <v>11209</v>
      </c>
      <c r="D628" s="65">
        <v>50.05</v>
      </c>
      <c r="E628" s="65">
        <v>-9.1809999999999992</v>
      </c>
      <c r="F628" s="65">
        <v>25.681999999999999</v>
      </c>
      <c r="G628" s="108">
        <v>0.91292824074074075</v>
      </c>
      <c r="J628" s="10"/>
      <c r="K628" s="10"/>
      <c r="L628" s="10"/>
      <c r="N628" s="10"/>
      <c r="O628" s="10"/>
      <c r="P628" s="10"/>
      <c r="Q628" s="10"/>
      <c r="R628" s="10"/>
      <c r="S628" s="10"/>
    </row>
    <row r="629" spans="1:19" ht="15" x14ac:dyDescent="0.25">
      <c r="A629" s="65">
        <v>44</v>
      </c>
      <c r="B629" s="65" t="s">
        <v>117</v>
      </c>
      <c r="C629" s="65">
        <v>10604</v>
      </c>
      <c r="D629" s="65">
        <v>47.220999999999997</v>
      </c>
      <c r="E629" s="65">
        <v>-9.18</v>
      </c>
      <c r="F629" s="65">
        <v>25.684999999999999</v>
      </c>
      <c r="G629" s="108">
        <v>0.91292824074074075</v>
      </c>
      <c r="J629" s="10"/>
      <c r="K629" s="10"/>
      <c r="L629" s="10"/>
      <c r="N629" s="10"/>
      <c r="O629" s="10"/>
      <c r="P629" s="10"/>
      <c r="Q629" s="10"/>
      <c r="R629" s="10"/>
      <c r="S629" s="10"/>
    </row>
    <row r="630" spans="1:19" ht="15" x14ac:dyDescent="0.25">
      <c r="A630" s="65">
        <v>44</v>
      </c>
      <c r="B630" s="65" t="s">
        <v>117</v>
      </c>
      <c r="C630" s="65">
        <v>10015</v>
      </c>
      <c r="D630" s="65">
        <v>44.49</v>
      </c>
      <c r="E630" s="65">
        <v>-9.1989999999999998</v>
      </c>
      <c r="F630" s="65">
        <v>25.687000000000001</v>
      </c>
      <c r="G630" s="108">
        <v>0.91292824074074075</v>
      </c>
      <c r="J630" s="10"/>
      <c r="K630" s="10"/>
      <c r="L630" s="10"/>
      <c r="N630" s="10"/>
      <c r="O630" s="10"/>
      <c r="P630" s="10"/>
      <c r="Q630" s="10"/>
      <c r="R630" s="10"/>
      <c r="S630" s="10"/>
    </row>
    <row r="631" spans="1:19" ht="15" x14ac:dyDescent="0.25">
      <c r="A631" s="65">
        <v>44</v>
      </c>
      <c r="B631" s="65" t="s">
        <v>117</v>
      </c>
      <c r="C631" s="65">
        <v>9467</v>
      </c>
      <c r="D631" s="65">
        <v>41.887999999999998</v>
      </c>
      <c r="E631" s="65">
        <v>-9.1630000000000003</v>
      </c>
      <c r="F631" s="65">
        <v>25.712</v>
      </c>
      <c r="G631" s="108">
        <v>0.91292824074074075</v>
      </c>
      <c r="J631" s="10"/>
      <c r="K631" s="10"/>
      <c r="L631" s="10"/>
      <c r="N631" s="10"/>
      <c r="O631" s="10"/>
      <c r="P631" s="10"/>
      <c r="Q631" s="10"/>
      <c r="R631" s="10"/>
      <c r="S631" s="10"/>
    </row>
    <row r="632" spans="1:19" ht="15" x14ac:dyDescent="0.25">
      <c r="A632" s="65">
        <v>44</v>
      </c>
      <c r="B632" s="65" t="s">
        <v>117</v>
      </c>
      <c r="C632" s="65">
        <v>8935</v>
      </c>
      <c r="D632" s="65">
        <v>39.448999999999998</v>
      </c>
      <c r="E632" s="65">
        <v>-9.1760000000000002</v>
      </c>
      <c r="F632" s="65">
        <v>25.748999999999999</v>
      </c>
      <c r="G632" s="108">
        <v>0.91292824074074075</v>
      </c>
      <c r="J632" s="10"/>
      <c r="K632" s="10"/>
      <c r="L632" s="10"/>
      <c r="N632" s="10"/>
      <c r="O632" s="10"/>
      <c r="P632" s="10"/>
      <c r="Q632" s="10"/>
      <c r="R632" s="10"/>
      <c r="S632" s="10"/>
    </row>
    <row r="633" spans="1:19" ht="15" x14ac:dyDescent="0.25">
      <c r="A633" s="65">
        <v>44</v>
      </c>
      <c r="B633" s="65" t="s">
        <v>117</v>
      </c>
      <c r="C633" s="65">
        <v>8431</v>
      </c>
      <c r="D633" s="65">
        <v>37.131999999999998</v>
      </c>
      <c r="E633" s="65">
        <v>-9.1820000000000004</v>
      </c>
      <c r="F633" s="65">
        <v>25.681000000000001</v>
      </c>
      <c r="G633" s="108">
        <v>0.91292824074074075</v>
      </c>
      <c r="J633" s="10"/>
      <c r="K633" s="10"/>
      <c r="L633" s="10"/>
      <c r="N633" s="10"/>
      <c r="O633" s="10"/>
      <c r="P633" s="10"/>
      <c r="Q633" s="10"/>
      <c r="R633" s="10"/>
      <c r="S633" s="10"/>
    </row>
    <row r="634" spans="1:19" ht="15" x14ac:dyDescent="0.25">
      <c r="A634" s="65">
        <v>44</v>
      </c>
      <c r="B634" s="65" t="s">
        <v>117</v>
      </c>
      <c r="C634" s="65">
        <v>7958</v>
      </c>
      <c r="D634" s="65">
        <v>34.993000000000002</v>
      </c>
      <c r="E634" s="65">
        <v>-9.2539999999999996</v>
      </c>
      <c r="F634" s="65">
        <v>25.69</v>
      </c>
      <c r="G634" s="108">
        <v>0.91292824074074075</v>
      </c>
      <c r="J634" s="10"/>
      <c r="K634" s="10"/>
      <c r="L634" s="10"/>
      <c r="N634" s="10"/>
      <c r="O634" s="10"/>
      <c r="P634" s="10"/>
      <c r="Q634" s="10"/>
      <c r="R634" s="10"/>
      <c r="S634" s="10"/>
    </row>
    <row r="635" spans="1:19" ht="15" x14ac:dyDescent="0.25">
      <c r="A635" s="65">
        <v>45</v>
      </c>
      <c r="B635" s="65" t="s">
        <v>8</v>
      </c>
      <c r="C635" s="65">
        <v>2809</v>
      </c>
      <c r="D635" s="65">
        <v>39.825000000000003</v>
      </c>
      <c r="E635" s="65">
        <v>-41.709000000000003</v>
      </c>
      <c r="F635" s="65">
        <v>2.887</v>
      </c>
      <c r="G635" s="108">
        <v>0.9229398148148148</v>
      </c>
      <c r="J635" s="10"/>
      <c r="K635" s="10"/>
      <c r="L635" s="10"/>
      <c r="N635" s="10"/>
      <c r="O635" s="10"/>
      <c r="P635" s="10"/>
      <c r="Q635" s="10"/>
      <c r="R635" s="10"/>
      <c r="S635" s="10"/>
    </row>
    <row r="636" spans="1:19" ht="15" x14ac:dyDescent="0.25">
      <c r="A636" s="65">
        <v>45</v>
      </c>
      <c r="B636" s="65" t="s">
        <v>8</v>
      </c>
      <c r="C636" s="65">
        <v>2808</v>
      </c>
      <c r="D636" s="65">
        <v>40.384</v>
      </c>
      <c r="E636" s="65">
        <v>-41.7</v>
      </c>
      <c r="F636" s="65">
        <v>2.9</v>
      </c>
      <c r="G636" s="108">
        <v>0.9229398148148148</v>
      </c>
      <c r="J636" s="10"/>
      <c r="K636" s="10"/>
      <c r="L636" s="10"/>
      <c r="N636" s="10"/>
      <c r="O636" s="10"/>
      <c r="P636" s="10"/>
      <c r="Q636" s="10"/>
      <c r="R636" s="10"/>
      <c r="S636" s="10"/>
    </row>
    <row r="637" spans="1:19" ht="15" x14ac:dyDescent="0.25">
      <c r="A637" s="65">
        <v>45</v>
      </c>
      <c r="B637" s="65" t="s">
        <v>8</v>
      </c>
      <c r="C637" s="65">
        <v>2806</v>
      </c>
      <c r="D637" s="65">
        <v>40.372</v>
      </c>
      <c r="E637" s="65">
        <v>-41.709000000000003</v>
      </c>
      <c r="F637" s="65">
        <v>2.8860000000000001</v>
      </c>
      <c r="G637" s="108">
        <v>0.9229398148148148</v>
      </c>
      <c r="J637" s="10"/>
      <c r="K637" s="10"/>
      <c r="L637" s="10"/>
      <c r="N637" s="10"/>
      <c r="O637" s="10"/>
      <c r="P637" s="10"/>
      <c r="Q637" s="10"/>
      <c r="R637" s="10"/>
      <c r="S637" s="10"/>
    </row>
    <row r="638" spans="1:19" ht="15" x14ac:dyDescent="0.25">
      <c r="A638" s="65">
        <v>45</v>
      </c>
      <c r="B638" s="65" t="s">
        <v>8</v>
      </c>
      <c r="C638" s="65">
        <v>2807</v>
      </c>
      <c r="D638" s="65">
        <v>40.350999999999999</v>
      </c>
      <c r="E638" s="65">
        <v>-41.679000000000002</v>
      </c>
      <c r="F638" s="65">
        <v>2.883</v>
      </c>
      <c r="G638" s="108">
        <v>0.9229398148148148</v>
      </c>
      <c r="J638" s="10"/>
      <c r="K638" s="10"/>
      <c r="L638" s="10"/>
      <c r="N638" s="10"/>
      <c r="O638" s="10"/>
      <c r="P638" s="10"/>
      <c r="Q638" s="10"/>
      <c r="R638" s="10"/>
      <c r="S638" s="10"/>
    </row>
    <row r="639" spans="1:19" ht="15" x14ac:dyDescent="0.25">
      <c r="A639" s="65">
        <v>45</v>
      </c>
      <c r="B639" s="65" t="s">
        <v>8</v>
      </c>
      <c r="C639" s="65">
        <v>2808</v>
      </c>
      <c r="D639" s="65">
        <v>40.375</v>
      </c>
      <c r="E639" s="65">
        <v>-41.704999999999998</v>
      </c>
      <c r="F639" s="65">
        <v>2.871</v>
      </c>
      <c r="G639" s="108">
        <v>0.9229398148148148</v>
      </c>
      <c r="J639" s="10"/>
      <c r="K639" s="10"/>
      <c r="L639" s="10"/>
      <c r="N639" s="10"/>
      <c r="O639" s="10"/>
      <c r="P639" s="10"/>
      <c r="Q639" s="10"/>
      <c r="R639" s="10"/>
      <c r="S639" s="10"/>
    </row>
    <row r="640" spans="1:19" ht="15" x14ac:dyDescent="0.25">
      <c r="A640" s="65">
        <v>45</v>
      </c>
      <c r="B640" s="65" t="s">
        <v>8</v>
      </c>
      <c r="C640" s="65">
        <v>6441</v>
      </c>
      <c r="D640" s="65">
        <v>27.85</v>
      </c>
      <c r="E640" s="65">
        <v>4.2610000000000001</v>
      </c>
      <c r="F640" s="65">
        <v>26.603999999999999</v>
      </c>
      <c r="G640" s="108">
        <v>0.9229398148148148</v>
      </c>
      <c r="J640" s="10"/>
      <c r="K640" s="10"/>
      <c r="L640" s="10"/>
      <c r="N640" s="10"/>
      <c r="O640" s="10"/>
      <c r="P640" s="10"/>
      <c r="Q640" s="10"/>
      <c r="R640" s="10"/>
      <c r="S640" s="10"/>
    </row>
    <row r="641" spans="1:19" ht="15" x14ac:dyDescent="0.25">
      <c r="A641" s="65">
        <v>45</v>
      </c>
      <c r="B641" s="65" t="s">
        <v>8</v>
      </c>
      <c r="C641" s="65">
        <v>6362</v>
      </c>
      <c r="D641" s="65">
        <v>27.722000000000001</v>
      </c>
      <c r="E641" s="65">
        <v>4.2030000000000003</v>
      </c>
      <c r="F641" s="65">
        <v>26.167999999999999</v>
      </c>
      <c r="G641" s="108">
        <v>0.9229398148148148</v>
      </c>
      <c r="J641" s="10"/>
      <c r="K641" s="10"/>
      <c r="L641" s="10"/>
      <c r="N641" s="10"/>
      <c r="O641" s="10"/>
      <c r="P641" s="10"/>
      <c r="Q641" s="10"/>
      <c r="R641" s="10"/>
      <c r="S641" s="10"/>
    </row>
    <row r="642" spans="1:19" ht="15" x14ac:dyDescent="0.25">
      <c r="A642" s="65">
        <v>45</v>
      </c>
      <c r="B642" s="65" t="s">
        <v>8</v>
      </c>
      <c r="C642" s="65">
        <v>6016</v>
      </c>
      <c r="D642" s="65">
        <v>26.170999999999999</v>
      </c>
      <c r="E642" s="65">
        <v>4.2439999999999998</v>
      </c>
      <c r="F642" s="65">
        <v>26.15</v>
      </c>
      <c r="G642" s="108">
        <v>0.9229398148148148</v>
      </c>
      <c r="J642" s="10"/>
      <c r="K642" s="10"/>
      <c r="L642" s="10"/>
      <c r="N642" s="10"/>
      <c r="O642" s="10"/>
      <c r="P642" s="10"/>
      <c r="Q642" s="10"/>
      <c r="R642" s="10"/>
      <c r="S642" s="10"/>
    </row>
    <row r="643" spans="1:19" ht="15" x14ac:dyDescent="0.25">
      <c r="A643" s="65">
        <v>45</v>
      </c>
      <c r="B643" s="65" t="s">
        <v>8</v>
      </c>
      <c r="C643" s="65">
        <v>5690</v>
      </c>
      <c r="D643" s="65">
        <v>24.733000000000001</v>
      </c>
      <c r="E643" s="65">
        <v>4.2590000000000003</v>
      </c>
      <c r="F643" s="65">
        <v>26.16</v>
      </c>
      <c r="G643" s="108">
        <v>0.9229398148148148</v>
      </c>
      <c r="J643" s="10"/>
      <c r="K643" s="10"/>
      <c r="L643" s="10"/>
      <c r="N643" s="10"/>
      <c r="O643" s="10"/>
      <c r="P643" s="10"/>
      <c r="Q643" s="10"/>
      <c r="R643" s="10"/>
      <c r="S643" s="10"/>
    </row>
    <row r="644" spans="1:19" ht="15" x14ac:dyDescent="0.25">
      <c r="A644" s="65">
        <v>45</v>
      </c>
      <c r="B644" s="65" t="s">
        <v>8</v>
      </c>
      <c r="C644" s="65">
        <v>5389</v>
      </c>
      <c r="D644" s="65">
        <v>23.388999999999999</v>
      </c>
      <c r="E644" s="65">
        <v>4.2519999999999998</v>
      </c>
      <c r="F644" s="65">
        <v>26.167999999999999</v>
      </c>
      <c r="G644" s="108">
        <v>0.9229398148148148</v>
      </c>
      <c r="J644" s="10"/>
      <c r="K644" s="10"/>
      <c r="L644" s="10"/>
      <c r="N644" s="10"/>
      <c r="O644" s="10"/>
      <c r="P644" s="10"/>
      <c r="Q644" s="10"/>
      <c r="R644" s="10"/>
      <c r="S644" s="10"/>
    </row>
    <row r="645" spans="1:19" ht="15" x14ac:dyDescent="0.25">
      <c r="A645" s="65">
        <v>45</v>
      </c>
      <c r="B645" s="65" t="s">
        <v>8</v>
      </c>
      <c r="C645" s="65">
        <v>5090</v>
      </c>
      <c r="D645" s="65">
        <v>22.097000000000001</v>
      </c>
      <c r="E645" s="65">
        <v>4.2699999999999996</v>
      </c>
      <c r="F645" s="65">
        <v>26.172999999999998</v>
      </c>
      <c r="G645" s="108">
        <v>0.9229398148148148</v>
      </c>
      <c r="J645" s="10"/>
      <c r="K645" s="10"/>
      <c r="L645" s="10"/>
      <c r="N645" s="10"/>
      <c r="O645" s="10"/>
      <c r="P645" s="10"/>
      <c r="Q645" s="10"/>
      <c r="R645" s="10"/>
      <c r="S645" s="10"/>
    </row>
    <row r="646" spans="1:19" ht="15" x14ac:dyDescent="0.25">
      <c r="A646" s="65">
        <v>45</v>
      </c>
      <c r="B646" s="65" t="s">
        <v>8</v>
      </c>
      <c r="C646" s="65">
        <v>4823</v>
      </c>
      <c r="D646" s="65">
        <v>20.876000000000001</v>
      </c>
      <c r="E646" s="65">
        <v>4.32</v>
      </c>
      <c r="F646" s="65">
        <v>26.218</v>
      </c>
      <c r="G646" s="108">
        <v>0.9229398148148148</v>
      </c>
      <c r="J646" s="10"/>
      <c r="K646" s="10"/>
      <c r="L646" s="10"/>
      <c r="N646" s="10"/>
      <c r="O646" s="10"/>
      <c r="P646" s="10"/>
      <c r="Q646" s="10"/>
      <c r="R646" s="10"/>
      <c r="S646" s="10"/>
    </row>
    <row r="647" spans="1:19" ht="15" x14ac:dyDescent="0.25">
      <c r="A647" s="65">
        <v>45</v>
      </c>
      <c r="B647" s="65" t="s">
        <v>8</v>
      </c>
      <c r="C647" s="65">
        <v>4556</v>
      </c>
      <c r="D647" s="65">
        <v>19.731000000000002</v>
      </c>
      <c r="E647" s="65">
        <v>4.2590000000000003</v>
      </c>
      <c r="F647" s="65">
        <v>26.234000000000002</v>
      </c>
      <c r="G647" s="108">
        <v>0.9229398148148148</v>
      </c>
      <c r="J647" s="10"/>
      <c r="K647" s="10"/>
      <c r="L647" s="10"/>
      <c r="N647" s="10"/>
      <c r="O647" s="10"/>
      <c r="P647" s="10"/>
      <c r="Q647" s="10"/>
      <c r="R647" s="10"/>
      <c r="S647" s="10"/>
    </row>
    <row r="648" spans="1:19" ht="15" x14ac:dyDescent="0.25">
      <c r="A648" s="65">
        <v>45</v>
      </c>
      <c r="B648" s="65" t="s">
        <v>8</v>
      </c>
      <c r="C648" s="65">
        <v>4308</v>
      </c>
      <c r="D648" s="65">
        <v>18.614999999999998</v>
      </c>
      <c r="E648" s="65">
        <v>4.2039999999999997</v>
      </c>
      <c r="F648" s="65">
        <v>26.081</v>
      </c>
      <c r="G648" s="108">
        <v>0.9229398148148148</v>
      </c>
      <c r="J648" s="10"/>
      <c r="K648" s="10"/>
      <c r="L648" s="10"/>
      <c r="N648" s="10"/>
      <c r="O648" s="10"/>
      <c r="P648" s="10"/>
      <c r="Q648" s="10"/>
      <c r="R648" s="10"/>
      <c r="S648" s="10"/>
    </row>
    <row r="649" spans="1:19" ht="15" x14ac:dyDescent="0.25">
      <c r="A649" s="65">
        <v>45</v>
      </c>
      <c r="B649" s="65" t="s">
        <v>8</v>
      </c>
      <c r="C649" s="65">
        <v>4072</v>
      </c>
      <c r="D649" s="65">
        <v>17.594000000000001</v>
      </c>
      <c r="E649" s="65">
        <v>4.2489999999999997</v>
      </c>
      <c r="F649" s="65">
        <v>26.193000000000001</v>
      </c>
      <c r="G649" s="108">
        <v>0.9229398148148148</v>
      </c>
      <c r="J649" s="10"/>
      <c r="K649" s="10"/>
      <c r="L649" s="10"/>
      <c r="N649" s="10"/>
      <c r="O649" s="10"/>
      <c r="P649" s="10"/>
      <c r="Q649" s="10"/>
      <c r="R649" s="10"/>
      <c r="S649" s="10"/>
    </row>
    <row r="650" spans="1:19" ht="15" x14ac:dyDescent="0.25">
      <c r="A650" s="65">
        <v>46</v>
      </c>
      <c r="B650" s="65" t="s">
        <v>8</v>
      </c>
      <c r="C650" s="65">
        <v>2789</v>
      </c>
      <c r="D650" s="65">
        <v>39.518000000000001</v>
      </c>
      <c r="E650" s="65">
        <v>-41.665999999999997</v>
      </c>
      <c r="F650" s="65">
        <v>2.976</v>
      </c>
      <c r="G650" s="108">
        <v>0.93245370370370362</v>
      </c>
      <c r="J650" s="10"/>
      <c r="K650" s="10"/>
      <c r="L650" s="10"/>
      <c r="N650" s="10"/>
      <c r="O650" s="10"/>
      <c r="P650" s="10"/>
      <c r="Q650" s="10"/>
      <c r="R650" s="10"/>
      <c r="S650" s="10"/>
    </row>
    <row r="651" spans="1:19" ht="15" x14ac:dyDescent="0.25">
      <c r="A651" s="65">
        <v>46</v>
      </c>
      <c r="B651" s="65" t="s">
        <v>8</v>
      </c>
      <c r="C651" s="65">
        <v>2787</v>
      </c>
      <c r="D651" s="65">
        <v>40.061</v>
      </c>
      <c r="E651" s="65">
        <v>-41.7</v>
      </c>
      <c r="F651" s="65">
        <v>2.9</v>
      </c>
      <c r="G651" s="108">
        <v>0.93245370370370362</v>
      </c>
      <c r="J651" s="10"/>
      <c r="K651" s="10"/>
      <c r="L651" s="10"/>
      <c r="N651" s="10"/>
      <c r="O651" s="10"/>
      <c r="P651" s="10"/>
      <c r="Q651" s="10"/>
      <c r="R651" s="10"/>
      <c r="S651" s="10"/>
    </row>
    <row r="652" spans="1:19" ht="15" x14ac:dyDescent="0.25">
      <c r="A652" s="65">
        <v>46</v>
      </c>
      <c r="B652" s="65" t="s">
        <v>8</v>
      </c>
      <c r="C652" s="65">
        <v>2786</v>
      </c>
      <c r="D652" s="65">
        <v>40.070999999999998</v>
      </c>
      <c r="E652" s="65">
        <v>-41.680999999999997</v>
      </c>
      <c r="F652" s="65">
        <v>2.895</v>
      </c>
      <c r="G652" s="108">
        <v>0.93245370370370362</v>
      </c>
      <c r="J652" s="10"/>
      <c r="K652" s="10"/>
      <c r="L652" s="10"/>
      <c r="N652" s="10"/>
      <c r="O652" s="10"/>
      <c r="P652" s="10"/>
      <c r="Q652" s="10"/>
      <c r="R652" s="10"/>
      <c r="S652" s="10"/>
    </row>
    <row r="653" spans="1:19" ht="15" x14ac:dyDescent="0.25">
      <c r="A653" s="65">
        <v>46</v>
      </c>
      <c r="B653" s="65" t="s">
        <v>8</v>
      </c>
      <c r="C653" s="65">
        <v>2787</v>
      </c>
      <c r="D653" s="65">
        <v>40.076000000000001</v>
      </c>
      <c r="E653" s="65">
        <v>-41.673999999999999</v>
      </c>
      <c r="F653" s="65">
        <v>2.9369999999999998</v>
      </c>
      <c r="G653" s="108">
        <v>0.93245370370370362</v>
      </c>
      <c r="J653" s="10"/>
      <c r="K653" s="10"/>
      <c r="L653" s="10"/>
      <c r="N653" s="10"/>
      <c r="O653" s="10"/>
      <c r="P653" s="10"/>
      <c r="Q653" s="10"/>
      <c r="R653" s="10"/>
      <c r="S653" s="10"/>
    </row>
    <row r="654" spans="1:19" ht="15" x14ac:dyDescent="0.25">
      <c r="A654" s="65">
        <v>46</v>
      </c>
      <c r="B654" s="65" t="s">
        <v>8</v>
      </c>
      <c r="C654" s="65">
        <v>2789</v>
      </c>
      <c r="D654" s="65">
        <v>40.073999999999998</v>
      </c>
      <c r="E654" s="65">
        <v>-41.682000000000002</v>
      </c>
      <c r="F654" s="65">
        <v>2.8940000000000001</v>
      </c>
      <c r="G654" s="108">
        <v>0.93245370370370362</v>
      </c>
      <c r="J654" s="10"/>
      <c r="K654" s="10"/>
      <c r="L654" s="10"/>
      <c r="N654" s="10"/>
      <c r="O654" s="10"/>
      <c r="P654" s="10"/>
      <c r="Q654" s="10"/>
      <c r="R654" s="10"/>
      <c r="S654" s="10"/>
    </row>
    <row r="655" spans="1:19" ht="15" x14ac:dyDescent="0.25">
      <c r="A655" s="65">
        <v>46</v>
      </c>
      <c r="B655" s="65" t="s">
        <v>8</v>
      </c>
      <c r="C655" s="65">
        <v>6165</v>
      </c>
      <c r="D655" s="65">
        <v>25.603000000000002</v>
      </c>
      <c r="E655" s="65">
        <v>4.3090000000000002</v>
      </c>
      <c r="F655" s="65">
        <v>26.423999999999999</v>
      </c>
      <c r="G655" s="108">
        <v>0.93245370370370362</v>
      </c>
      <c r="J655" s="10"/>
      <c r="K655" s="10"/>
      <c r="L655" s="10"/>
      <c r="N655" s="10"/>
      <c r="O655" s="10"/>
      <c r="P655" s="10"/>
      <c r="Q655" s="10"/>
      <c r="R655" s="10"/>
      <c r="S655" s="10"/>
    </row>
    <row r="656" spans="1:19" ht="15" x14ac:dyDescent="0.25">
      <c r="A656" s="65">
        <v>46</v>
      </c>
      <c r="B656" s="65" t="s">
        <v>8</v>
      </c>
      <c r="C656" s="65">
        <v>8094</v>
      </c>
      <c r="D656" s="65">
        <v>35.527000000000001</v>
      </c>
      <c r="E656" s="65">
        <v>4.3979999999999997</v>
      </c>
      <c r="F656" s="65">
        <v>26.024999999999999</v>
      </c>
      <c r="G656" s="108">
        <v>0.93245370370370362</v>
      </c>
      <c r="J656" s="10"/>
      <c r="K656" s="10"/>
      <c r="L656" s="10"/>
      <c r="N656" s="10"/>
      <c r="O656" s="10"/>
      <c r="P656" s="10"/>
      <c r="Q656" s="10"/>
      <c r="R656" s="10"/>
      <c r="S656" s="10"/>
    </row>
    <row r="657" spans="1:19" ht="15" x14ac:dyDescent="0.25">
      <c r="A657" s="65">
        <v>46</v>
      </c>
      <c r="B657" s="65" t="s">
        <v>8</v>
      </c>
      <c r="C657" s="65">
        <v>7655</v>
      </c>
      <c r="D657" s="65">
        <v>33.575000000000003</v>
      </c>
      <c r="E657" s="65">
        <v>4.3499999999999996</v>
      </c>
      <c r="F657" s="65">
        <v>26.015999999999998</v>
      </c>
      <c r="G657" s="108">
        <v>0.93245370370370362</v>
      </c>
      <c r="J657" s="10"/>
      <c r="K657" s="10"/>
      <c r="L657" s="10"/>
      <c r="N657" s="10"/>
      <c r="O657" s="10"/>
      <c r="P657" s="10"/>
      <c r="Q657" s="10"/>
      <c r="R657" s="10"/>
      <c r="S657" s="10"/>
    </row>
    <row r="658" spans="1:19" ht="15" x14ac:dyDescent="0.25">
      <c r="A658" s="65">
        <v>46</v>
      </c>
      <c r="B658" s="65" t="s">
        <v>8</v>
      </c>
      <c r="C658" s="65">
        <v>7250</v>
      </c>
      <c r="D658" s="65">
        <v>31.718</v>
      </c>
      <c r="E658" s="65">
        <v>4.3419999999999996</v>
      </c>
      <c r="F658" s="65">
        <v>26.033999999999999</v>
      </c>
      <c r="G658" s="108">
        <v>0.93245370370370362</v>
      </c>
      <c r="J658" s="10"/>
      <c r="K658" s="10"/>
      <c r="L658" s="10"/>
      <c r="N658" s="10"/>
      <c r="O658" s="10"/>
      <c r="P658" s="10"/>
      <c r="Q658" s="10"/>
      <c r="R658" s="10"/>
      <c r="S658" s="10"/>
    </row>
    <row r="659" spans="1:19" ht="15" x14ac:dyDescent="0.25">
      <c r="A659" s="65">
        <v>46</v>
      </c>
      <c r="B659" s="65" t="s">
        <v>8</v>
      </c>
      <c r="C659" s="65">
        <v>6860</v>
      </c>
      <c r="D659" s="65">
        <v>29.957999999999998</v>
      </c>
      <c r="E659" s="65">
        <v>4.3419999999999996</v>
      </c>
      <c r="F659" s="65">
        <v>26.071999999999999</v>
      </c>
      <c r="G659" s="108">
        <v>0.93245370370370362</v>
      </c>
      <c r="J659" s="10"/>
      <c r="K659" s="10"/>
      <c r="L659" s="10"/>
      <c r="N659" s="10"/>
      <c r="O659" s="10"/>
      <c r="P659" s="10"/>
      <c r="Q659" s="10"/>
      <c r="R659" s="10"/>
      <c r="S659" s="10"/>
    </row>
    <row r="660" spans="1:19" ht="15" x14ac:dyDescent="0.25">
      <c r="A660" s="65">
        <v>46</v>
      </c>
      <c r="B660" s="65" t="s">
        <v>8</v>
      </c>
      <c r="C660" s="65">
        <v>6491</v>
      </c>
      <c r="D660" s="65">
        <v>28.283000000000001</v>
      </c>
      <c r="E660" s="65">
        <v>4.3319999999999999</v>
      </c>
      <c r="F660" s="65">
        <v>26.1</v>
      </c>
      <c r="G660" s="108">
        <v>0.93245370370370362</v>
      </c>
      <c r="J660" s="10"/>
      <c r="K660" s="10"/>
      <c r="L660" s="10"/>
      <c r="N660" s="10"/>
      <c r="O660" s="10"/>
      <c r="P660" s="10"/>
      <c r="Q660" s="10"/>
      <c r="R660" s="10"/>
      <c r="S660" s="10"/>
    </row>
    <row r="661" spans="1:19" ht="15" x14ac:dyDescent="0.25">
      <c r="A661" s="65">
        <v>46</v>
      </c>
      <c r="B661" s="65" t="s">
        <v>8</v>
      </c>
      <c r="C661" s="65">
        <v>6140</v>
      </c>
      <c r="D661" s="65">
        <v>26.719000000000001</v>
      </c>
      <c r="E661" s="65">
        <v>4.3520000000000003</v>
      </c>
      <c r="F661" s="65">
        <v>26.032</v>
      </c>
      <c r="G661" s="108">
        <v>0.93245370370370362</v>
      </c>
      <c r="J661" s="10"/>
      <c r="K661" s="10"/>
      <c r="L661" s="10"/>
      <c r="N661" s="10"/>
      <c r="O661" s="10"/>
      <c r="P661" s="10"/>
      <c r="Q661" s="10"/>
      <c r="R661" s="10"/>
      <c r="S661" s="10"/>
    </row>
    <row r="662" spans="1:19" ht="15" x14ac:dyDescent="0.25">
      <c r="A662" s="65">
        <v>46</v>
      </c>
      <c r="B662" s="65" t="s">
        <v>8</v>
      </c>
      <c r="C662" s="65">
        <v>5798</v>
      </c>
      <c r="D662" s="65">
        <v>25.21</v>
      </c>
      <c r="E662" s="65">
        <v>4.3440000000000003</v>
      </c>
      <c r="F662" s="65">
        <v>26.07</v>
      </c>
      <c r="G662" s="108">
        <v>0.93245370370370362</v>
      </c>
      <c r="J662" s="10"/>
      <c r="K662" s="10"/>
      <c r="L662" s="10"/>
      <c r="N662" s="10"/>
      <c r="O662" s="10"/>
      <c r="P662" s="10"/>
      <c r="Q662" s="10"/>
      <c r="R662" s="10"/>
      <c r="S662" s="10"/>
    </row>
    <row r="663" spans="1:19" ht="15" x14ac:dyDescent="0.25">
      <c r="A663" s="65">
        <v>46</v>
      </c>
      <c r="B663" s="65" t="s">
        <v>8</v>
      </c>
      <c r="C663" s="65">
        <v>5465</v>
      </c>
      <c r="D663" s="65">
        <v>23.745000000000001</v>
      </c>
      <c r="E663" s="65">
        <v>4.2830000000000004</v>
      </c>
      <c r="F663" s="65">
        <v>26.029</v>
      </c>
      <c r="G663" s="108">
        <v>0.93245370370370362</v>
      </c>
      <c r="J663" s="10"/>
      <c r="K663" s="10"/>
      <c r="L663" s="10"/>
      <c r="N663" s="10"/>
      <c r="O663" s="10"/>
      <c r="P663" s="10"/>
      <c r="Q663" s="10"/>
      <c r="R663" s="10"/>
      <c r="S663" s="10"/>
    </row>
    <row r="664" spans="1:19" ht="15" x14ac:dyDescent="0.25">
      <c r="A664" s="65">
        <v>46</v>
      </c>
      <c r="B664" s="65" t="s">
        <v>8</v>
      </c>
      <c r="C664" s="65">
        <v>5153</v>
      </c>
      <c r="D664" s="65">
        <v>22.379000000000001</v>
      </c>
      <c r="E664" s="65">
        <v>4.2640000000000002</v>
      </c>
      <c r="F664" s="65">
        <v>26.004999999999999</v>
      </c>
      <c r="G664" s="108">
        <v>0.93245370370370362</v>
      </c>
      <c r="J664" s="10"/>
      <c r="K664" s="10"/>
      <c r="L664" s="10"/>
      <c r="N664" s="10"/>
      <c r="O664" s="10"/>
      <c r="P664" s="10"/>
      <c r="Q664" s="10"/>
      <c r="R664" s="10"/>
      <c r="S664" s="10"/>
    </row>
    <row r="665" spans="1:19" ht="15" x14ac:dyDescent="0.25">
      <c r="A665" s="65">
        <v>47</v>
      </c>
      <c r="B665" s="65" t="s">
        <v>118</v>
      </c>
      <c r="C665" s="65">
        <v>2812</v>
      </c>
      <c r="D665" s="65">
        <v>39.890999999999998</v>
      </c>
      <c r="E665" s="65">
        <v>-41.665999999999997</v>
      </c>
      <c r="F665" s="65">
        <v>2.915</v>
      </c>
      <c r="G665" s="108">
        <v>0.94246527777777767</v>
      </c>
      <c r="J665" s="10"/>
      <c r="K665" s="10"/>
      <c r="L665" s="10"/>
      <c r="N665" s="10"/>
      <c r="O665" s="10"/>
      <c r="P665" s="10"/>
      <c r="Q665" s="10"/>
      <c r="R665" s="10"/>
      <c r="S665" s="10"/>
    </row>
    <row r="666" spans="1:19" ht="15" x14ac:dyDescent="0.25">
      <c r="A666" s="65">
        <v>47</v>
      </c>
      <c r="B666" s="65" t="s">
        <v>118</v>
      </c>
      <c r="C666" s="65">
        <v>2811</v>
      </c>
      <c r="D666" s="65">
        <v>40.441000000000003</v>
      </c>
      <c r="E666" s="65">
        <v>-41.7</v>
      </c>
      <c r="F666" s="65">
        <v>2.9</v>
      </c>
      <c r="G666" s="108">
        <v>0.94246527777777767</v>
      </c>
      <c r="J666" s="10"/>
      <c r="K666" s="10"/>
      <c r="L666" s="10"/>
      <c r="N666" s="10"/>
      <c r="O666" s="10"/>
      <c r="P666" s="10"/>
      <c r="Q666" s="10"/>
      <c r="R666" s="10"/>
      <c r="S666" s="10"/>
    </row>
    <row r="667" spans="1:19" ht="15" x14ac:dyDescent="0.25">
      <c r="A667" s="65">
        <v>47</v>
      </c>
      <c r="B667" s="65" t="s">
        <v>118</v>
      </c>
      <c r="C667" s="65">
        <v>2810</v>
      </c>
      <c r="D667" s="65">
        <v>40.436</v>
      </c>
      <c r="E667" s="65">
        <v>-41.707999999999998</v>
      </c>
      <c r="F667" s="65">
        <v>2.8849999999999998</v>
      </c>
      <c r="G667" s="108">
        <v>0.94246527777777767</v>
      </c>
      <c r="J667" s="10"/>
      <c r="K667" s="10"/>
      <c r="L667" s="10"/>
      <c r="N667" s="10"/>
      <c r="O667" s="10"/>
      <c r="P667" s="10"/>
      <c r="Q667" s="10"/>
      <c r="R667" s="10"/>
      <c r="S667" s="10"/>
    </row>
    <row r="668" spans="1:19" ht="15" x14ac:dyDescent="0.25">
      <c r="A668" s="65">
        <v>47</v>
      </c>
      <c r="B668" s="65" t="s">
        <v>118</v>
      </c>
      <c r="C668" s="65">
        <v>2809</v>
      </c>
      <c r="D668" s="65">
        <v>40.411000000000001</v>
      </c>
      <c r="E668" s="65">
        <v>-41.723999999999997</v>
      </c>
      <c r="F668" s="65">
        <v>2.8639999999999999</v>
      </c>
      <c r="G668" s="108">
        <v>0.94246527777777767</v>
      </c>
      <c r="J668" s="10"/>
      <c r="K668" s="10"/>
      <c r="L668" s="10"/>
      <c r="N668" s="10"/>
      <c r="O668" s="10"/>
      <c r="P668" s="10"/>
      <c r="Q668" s="10"/>
      <c r="R668" s="10"/>
      <c r="S668" s="10"/>
    </row>
    <row r="669" spans="1:19" ht="15" x14ac:dyDescent="0.25">
      <c r="A669" s="65">
        <v>47</v>
      </c>
      <c r="B669" s="65" t="s">
        <v>118</v>
      </c>
      <c r="C669" s="65">
        <v>2810</v>
      </c>
      <c r="D669" s="65">
        <v>40.393000000000001</v>
      </c>
      <c r="E669" s="65">
        <v>-41.665999999999997</v>
      </c>
      <c r="F669" s="65">
        <v>2.8319999999999999</v>
      </c>
      <c r="G669" s="108">
        <v>0.94246527777777767</v>
      </c>
      <c r="J669" s="10"/>
      <c r="K669" s="10"/>
      <c r="L669" s="10"/>
      <c r="N669" s="10"/>
      <c r="O669" s="10"/>
      <c r="P669" s="10"/>
      <c r="Q669" s="10"/>
      <c r="R669" s="10"/>
      <c r="S669" s="10"/>
    </row>
    <row r="670" spans="1:19" ht="15" x14ac:dyDescent="0.25">
      <c r="A670" s="65">
        <v>47</v>
      </c>
      <c r="B670" s="65" t="s">
        <v>118</v>
      </c>
      <c r="C670" s="65">
        <v>13314</v>
      </c>
      <c r="D670" s="65">
        <v>60.238</v>
      </c>
      <c r="E670" s="65">
        <v>-8.8629999999999995</v>
      </c>
      <c r="F670" s="65">
        <v>25.942</v>
      </c>
      <c r="G670" s="108">
        <v>0.94246527777777767</v>
      </c>
      <c r="J670" s="10"/>
      <c r="K670" s="10"/>
      <c r="L670" s="10"/>
      <c r="N670" s="10"/>
      <c r="O670" s="10"/>
      <c r="P670" s="10"/>
      <c r="Q670" s="10"/>
      <c r="R670" s="10"/>
      <c r="S670" s="10"/>
    </row>
    <row r="671" spans="1:19" ht="15" x14ac:dyDescent="0.25">
      <c r="A671" s="65">
        <v>47</v>
      </c>
      <c r="B671" s="65" t="s">
        <v>118</v>
      </c>
      <c r="C671" s="65">
        <v>12633</v>
      </c>
      <c r="D671" s="65">
        <v>56.862000000000002</v>
      </c>
      <c r="E671" s="65">
        <v>-8.8480000000000008</v>
      </c>
      <c r="F671" s="65">
        <v>25.916</v>
      </c>
      <c r="G671" s="108">
        <v>0.94246527777777767</v>
      </c>
      <c r="J671" s="10"/>
      <c r="K671" s="10"/>
      <c r="L671" s="10"/>
      <c r="N671" s="10"/>
      <c r="O671" s="10"/>
      <c r="P671" s="10"/>
      <c r="Q671" s="10"/>
      <c r="R671" s="10"/>
      <c r="S671" s="10"/>
    </row>
    <row r="672" spans="1:19" ht="15" x14ac:dyDescent="0.25">
      <c r="A672" s="65">
        <v>47</v>
      </c>
      <c r="B672" s="65" t="s">
        <v>118</v>
      </c>
      <c r="C672" s="65">
        <v>11976</v>
      </c>
      <c r="D672" s="65">
        <v>53.661999999999999</v>
      </c>
      <c r="E672" s="65">
        <v>-8.8610000000000007</v>
      </c>
      <c r="F672" s="65">
        <v>25.95</v>
      </c>
      <c r="G672" s="108">
        <v>0.94246527777777767</v>
      </c>
      <c r="J672" s="10"/>
      <c r="K672" s="10"/>
      <c r="L672" s="10"/>
      <c r="N672" s="10"/>
      <c r="O672" s="10"/>
      <c r="P672" s="10"/>
      <c r="Q672" s="10"/>
      <c r="R672" s="10"/>
      <c r="S672" s="10"/>
    </row>
    <row r="673" spans="1:19" ht="15" x14ac:dyDescent="0.25">
      <c r="A673" s="65">
        <v>47</v>
      </c>
      <c r="B673" s="65" t="s">
        <v>118</v>
      </c>
      <c r="C673" s="65">
        <v>11341</v>
      </c>
      <c r="D673" s="65">
        <v>50.671999999999997</v>
      </c>
      <c r="E673" s="65">
        <v>-8.8249999999999993</v>
      </c>
      <c r="F673" s="65">
        <v>25.946999999999999</v>
      </c>
      <c r="G673" s="108">
        <v>0.94246527777777767</v>
      </c>
      <c r="J673" s="10"/>
      <c r="K673" s="10"/>
      <c r="L673" s="10"/>
      <c r="N673" s="10"/>
      <c r="O673" s="10"/>
      <c r="P673" s="10"/>
      <c r="Q673" s="10"/>
      <c r="R673" s="10"/>
      <c r="S673" s="10"/>
    </row>
    <row r="674" spans="1:19" ht="15" x14ac:dyDescent="0.25">
      <c r="A674" s="65">
        <v>47</v>
      </c>
      <c r="B674" s="65" t="s">
        <v>118</v>
      </c>
      <c r="C674" s="65">
        <v>10735</v>
      </c>
      <c r="D674" s="65">
        <v>47.825000000000003</v>
      </c>
      <c r="E674" s="65">
        <v>-8.827</v>
      </c>
      <c r="F674" s="65">
        <v>25.969000000000001</v>
      </c>
      <c r="G674" s="108">
        <v>0.94246527777777767</v>
      </c>
      <c r="J674" s="10"/>
      <c r="K674" s="10"/>
      <c r="L674" s="10"/>
      <c r="N674" s="10"/>
      <c r="O674" s="10"/>
      <c r="P674" s="10"/>
      <c r="Q674" s="10"/>
      <c r="R674" s="10"/>
      <c r="S674" s="10"/>
    </row>
    <row r="675" spans="1:19" ht="15" x14ac:dyDescent="0.25">
      <c r="A675" s="65">
        <v>47</v>
      </c>
      <c r="B675" s="65" t="s">
        <v>118</v>
      </c>
      <c r="C675" s="65">
        <v>10178</v>
      </c>
      <c r="D675" s="65">
        <v>45.151000000000003</v>
      </c>
      <c r="E675" s="65">
        <v>-8.8160000000000007</v>
      </c>
      <c r="F675" s="65">
        <v>26.018999999999998</v>
      </c>
      <c r="G675" s="108">
        <v>0.94246527777777767</v>
      </c>
      <c r="J675" s="10"/>
      <c r="K675" s="10"/>
      <c r="L675" s="10"/>
      <c r="N675" s="10"/>
      <c r="O675" s="10"/>
      <c r="P675" s="10"/>
      <c r="Q675" s="10"/>
      <c r="R675" s="10"/>
      <c r="S675" s="10"/>
    </row>
    <row r="676" spans="1:19" ht="15" x14ac:dyDescent="0.25">
      <c r="A676" s="65">
        <v>47</v>
      </c>
      <c r="B676" s="65" t="s">
        <v>118</v>
      </c>
      <c r="C676" s="65">
        <v>9628</v>
      </c>
      <c r="D676" s="65">
        <v>42.624000000000002</v>
      </c>
      <c r="E676" s="65">
        <v>-8.7870000000000008</v>
      </c>
      <c r="F676" s="65">
        <v>25.984000000000002</v>
      </c>
      <c r="G676" s="108">
        <v>0.94246527777777767</v>
      </c>
      <c r="J676" s="10"/>
      <c r="K676" s="10"/>
      <c r="L676" s="10"/>
      <c r="N676" s="10"/>
      <c r="O676" s="10"/>
      <c r="P676" s="10"/>
      <c r="Q676" s="10"/>
      <c r="R676" s="10"/>
      <c r="S676" s="10"/>
    </row>
    <row r="677" spans="1:19" ht="15" x14ac:dyDescent="0.25">
      <c r="A677" s="65">
        <v>47</v>
      </c>
      <c r="B677" s="65" t="s">
        <v>118</v>
      </c>
      <c r="C677" s="65">
        <v>9107</v>
      </c>
      <c r="D677" s="65">
        <v>40.201000000000001</v>
      </c>
      <c r="E677" s="65">
        <v>-8.8710000000000004</v>
      </c>
      <c r="F677" s="65">
        <v>25.948</v>
      </c>
      <c r="G677" s="108">
        <v>0.94246527777777767</v>
      </c>
      <c r="J677" s="10"/>
      <c r="K677" s="10"/>
      <c r="L677" s="10"/>
      <c r="N677" s="10"/>
      <c r="O677" s="10"/>
      <c r="P677" s="10"/>
      <c r="Q677" s="10"/>
      <c r="R677" s="10"/>
      <c r="S677" s="10"/>
    </row>
    <row r="678" spans="1:19" ht="15" x14ac:dyDescent="0.25">
      <c r="A678" s="65">
        <v>47</v>
      </c>
      <c r="B678" s="65" t="s">
        <v>118</v>
      </c>
      <c r="C678" s="65">
        <v>8619</v>
      </c>
      <c r="D678" s="65">
        <v>37.962000000000003</v>
      </c>
      <c r="E678" s="65">
        <v>-8.85</v>
      </c>
      <c r="F678" s="65">
        <v>25.98</v>
      </c>
      <c r="G678" s="108">
        <v>0.94246527777777767</v>
      </c>
      <c r="J678" s="10"/>
      <c r="K678" s="10"/>
      <c r="L678" s="10"/>
      <c r="N678" s="10"/>
      <c r="O678" s="10"/>
      <c r="P678" s="10"/>
      <c r="Q678" s="10"/>
      <c r="R678" s="10"/>
      <c r="S678" s="10"/>
    </row>
    <row r="679" spans="1:19" ht="15" x14ac:dyDescent="0.25">
      <c r="A679" s="65">
        <v>48</v>
      </c>
      <c r="B679" s="65" t="s">
        <v>119</v>
      </c>
      <c r="C679" s="65">
        <v>2791</v>
      </c>
      <c r="D679" s="65">
        <v>39.539000000000001</v>
      </c>
      <c r="E679" s="65">
        <v>-41.664999999999999</v>
      </c>
      <c r="F679" s="65">
        <v>2.9529999999999998</v>
      </c>
      <c r="G679" s="108">
        <v>0.95196759259259256</v>
      </c>
      <c r="J679" s="10"/>
      <c r="K679" s="10"/>
      <c r="L679" s="10"/>
      <c r="N679" s="10"/>
      <c r="O679" s="10"/>
      <c r="P679" s="10"/>
      <c r="Q679" s="10"/>
      <c r="R679" s="10"/>
      <c r="S679" s="10"/>
    </row>
    <row r="680" spans="1:19" ht="15" x14ac:dyDescent="0.25">
      <c r="A680" s="65">
        <v>48</v>
      </c>
      <c r="B680" s="65" t="s">
        <v>119</v>
      </c>
      <c r="C680" s="65">
        <v>2788</v>
      </c>
      <c r="D680" s="65">
        <v>40.11</v>
      </c>
      <c r="E680" s="65">
        <v>-41.7</v>
      </c>
      <c r="F680" s="65">
        <v>2.9</v>
      </c>
      <c r="G680" s="108">
        <v>0.95196759259259256</v>
      </c>
      <c r="J680" s="10"/>
      <c r="K680" s="10"/>
      <c r="L680" s="10"/>
      <c r="N680" s="10"/>
      <c r="O680" s="10"/>
      <c r="P680" s="10"/>
      <c r="Q680" s="10"/>
      <c r="R680" s="10"/>
      <c r="S680" s="10"/>
    </row>
    <row r="681" spans="1:19" s="9" customFormat="1" ht="15" x14ac:dyDescent="0.25">
      <c r="A681" s="65">
        <v>48</v>
      </c>
      <c r="B681" s="65" t="s">
        <v>119</v>
      </c>
      <c r="C681" s="65">
        <v>2789</v>
      </c>
      <c r="D681" s="65">
        <v>40.112000000000002</v>
      </c>
      <c r="E681" s="65">
        <v>-41.709000000000003</v>
      </c>
      <c r="F681" s="65">
        <v>2.9249999999999998</v>
      </c>
      <c r="G681" s="108">
        <v>0.95196759259259256</v>
      </c>
      <c r="J681" s="10"/>
      <c r="K681" s="10"/>
      <c r="L681" s="10"/>
      <c r="M681" s="6"/>
      <c r="N681" s="10"/>
      <c r="O681" s="10"/>
      <c r="P681" s="10"/>
      <c r="Q681" s="10"/>
      <c r="R681" s="10"/>
      <c r="S681" s="10"/>
    </row>
    <row r="682" spans="1:19" s="9" customFormat="1" ht="15" x14ac:dyDescent="0.25">
      <c r="A682" s="65">
        <v>48</v>
      </c>
      <c r="B682" s="65" t="s">
        <v>119</v>
      </c>
      <c r="C682" s="65">
        <v>2792</v>
      </c>
      <c r="D682" s="65">
        <v>40.118000000000002</v>
      </c>
      <c r="E682" s="65">
        <v>-41.692</v>
      </c>
      <c r="F682" s="65">
        <v>2.839</v>
      </c>
      <c r="G682" s="108">
        <v>0.95196759259259256</v>
      </c>
      <c r="J682" s="10"/>
      <c r="K682" s="10"/>
      <c r="L682" s="10"/>
      <c r="M682" s="6"/>
      <c r="N682" s="10"/>
      <c r="O682" s="10"/>
      <c r="P682" s="10"/>
      <c r="Q682" s="10"/>
      <c r="R682" s="10"/>
      <c r="S682" s="10"/>
    </row>
    <row r="683" spans="1:19" s="9" customFormat="1" ht="15" x14ac:dyDescent="0.25">
      <c r="A683" s="65">
        <v>48</v>
      </c>
      <c r="B683" s="65" t="s">
        <v>119</v>
      </c>
      <c r="C683" s="65">
        <v>2792</v>
      </c>
      <c r="D683" s="65">
        <v>40.140999999999998</v>
      </c>
      <c r="E683" s="65">
        <v>-41.677</v>
      </c>
      <c r="F683" s="65">
        <v>2.875</v>
      </c>
      <c r="G683" s="108">
        <v>0.95196759259259256</v>
      </c>
      <c r="J683" s="10"/>
      <c r="K683" s="10"/>
      <c r="L683" s="10"/>
      <c r="M683" s="6"/>
      <c r="N683" s="10"/>
      <c r="O683" s="10"/>
      <c r="P683" s="10"/>
      <c r="Q683" s="10"/>
      <c r="R683" s="10"/>
      <c r="S683" s="10"/>
    </row>
    <row r="684" spans="1:19" s="9" customFormat="1" ht="15" x14ac:dyDescent="0.25">
      <c r="A684" s="65">
        <v>48</v>
      </c>
      <c r="B684" s="65" t="s">
        <v>119</v>
      </c>
      <c r="C684" s="65">
        <v>11018</v>
      </c>
      <c r="D684" s="65">
        <v>49.23</v>
      </c>
      <c r="E684" s="65">
        <v>-8.9329999999999998</v>
      </c>
      <c r="F684" s="65">
        <v>25.92</v>
      </c>
      <c r="G684" s="108">
        <v>0.95196759259259256</v>
      </c>
      <c r="J684" s="10"/>
      <c r="K684" s="10"/>
      <c r="L684" s="10"/>
      <c r="M684" s="6"/>
      <c r="N684" s="10"/>
      <c r="O684" s="10"/>
      <c r="P684" s="10"/>
      <c r="Q684" s="10"/>
      <c r="R684" s="10"/>
      <c r="S684" s="10"/>
    </row>
    <row r="685" spans="1:19" s="9" customFormat="1" ht="15" x14ac:dyDescent="0.25">
      <c r="A685" s="65">
        <v>48</v>
      </c>
      <c r="B685" s="65" t="s">
        <v>119</v>
      </c>
      <c r="C685" s="65">
        <v>10445</v>
      </c>
      <c r="D685" s="65">
        <v>46.481999999999999</v>
      </c>
      <c r="E685" s="65">
        <v>-8.9870000000000001</v>
      </c>
      <c r="F685" s="65">
        <v>25.896999999999998</v>
      </c>
      <c r="G685" s="108">
        <v>0.95196759259259256</v>
      </c>
      <c r="J685" s="10"/>
      <c r="K685" s="10"/>
      <c r="L685" s="10"/>
      <c r="M685" s="6"/>
      <c r="N685" s="10"/>
      <c r="O685" s="10"/>
      <c r="P685" s="10"/>
      <c r="Q685" s="10"/>
      <c r="R685" s="10"/>
      <c r="S685" s="10"/>
    </row>
    <row r="686" spans="1:19" s="9" customFormat="1" ht="15" x14ac:dyDescent="0.25">
      <c r="A686" s="65">
        <v>48</v>
      </c>
      <c r="B686" s="65" t="s">
        <v>119</v>
      </c>
      <c r="C686" s="65">
        <v>9884</v>
      </c>
      <c r="D686" s="65">
        <v>43.896999999999998</v>
      </c>
      <c r="E686" s="65">
        <v>-8.9649999999999999</v>
      </c>
      <c r="F686" s="65">
        <v>25.884</v>
      </c>
      <c r="G686" s="108">
        <v>0.95196759259259256</v>
      </c>
      <c r="J686" s="10"/>
      <c r="K686" s="10"/>
      <c r="L686" s="10"/>
      <c r="M686" s="6"/>
      <c r="N686" s="10"/>
      <c r="O686" s="10"/>
      <c r="P686" s="10"/>
      <c r="Q686" s="10"/>
      <c r="R686" s="10"/>
      <c r="S686" s="10"/>
    </row>
    <row r="687" spans="1:19" s="9" customFormat="1" ht="15" x14ac:dyDescent="0.25">
      <c r="A687" s="65">
        <v>48</v>
      </c>
      <c r="B687" s="65" t="s">
        <v>119</v>
      </c>
      <c r="C687" s="65">
        <v>9377</v>
      </c>
      <c r="D687" s="65">
        <v>41.465000000000003</v>
      </c>
      <c r="E687" s="65">
        <v>-8.9499999999999993</v>
      </c>
      <c r="F687" s="65">
        <v>25.928000000000001</v>
      </c>
      <c r="G687" s="108">
        <v>0.95196759259259256</v>
      </c>
      <c r="J687" s="10"/>
      <c r="K687" s="10"/>
      <c r="L687" s="10"/>
      <c r="M687" s="6"/>
      <c r="N687" s="10"/>
      <c r="O687" s="10"/>
      <c r="P687" s="10"/>
      <c r="Q687" s="10"/>
      <c r="R687" s="10"/>
      <c r="S687" s="10"/>
    </row>
    <row r="688" spans="1:19" s="9" customFormat="1" ht="15" x14ac:dyDescent="0.25">
      <c r="A688" s="65">
        <v>48</v>
      </c>
      <c r="B688" s="65" t="s">
        <v>119</v>
      </c>
      <c r="C688" s="65">
        <v>8883</v>
      </c>
      <c r="D688" s="65">
        <v>39.213000000000001</v>
      </c>
      <c r="E688" s="65">
        <v>-8.8780000000000001</v>
      </c>
      <c r="F688" s="65">
        <v>25.922000000000001</v>
      </c>
      <c r="G688" s="108">
        <v>0.95196759259259256</v>
      </c>
      <c r="J688" s="10"/>
      <c r="K688" s="10"/>
      <c r="L688" s="10"/>
      <c r="M688" s="6"/>
      <c r="N688" s="10"/>
      <c r="O688" s="10"/>
      <c r="P688" s="10"/>
      <c r="Q688" s="10"/>
      <c r="R688" s="10"/>
      <c r="S688" s="10"/>
    </row>
    <row r="689" spans="1:19" s="9" customFormat="1" ht="15" x14ac:dyDescent="0.25">
      <c r="A689" s="65">
        <v>48</v>
      </c>
      <c r="B689" s="65" t="s">
        <v>119</v>
      </c>
      <c r="C689" s="65">
        <v>8422</v>
      </c>
      <c r="D689" s="65">
        <v>37.088999999999999</v>
      </c>
      <c r="E689" s="65">
        <v>-8.9220000000000006</v>
      </c>
      <c r="F689" s="65">
        <v>25.962</v>
      </c>
      <c r="G689" s="108">
        <v>0.95196759259259256</v>
      </c>
      <c r="J689" s="10"/>
      <c r="K689" s="10"/>
      <c r="L689" s="10"/>
      <c r="M689" s="6"/>
      <c r="N689" s="10"/>
      <c r="O689" s="10"/>
      <c r="P689" s="10"/>
      <c r="Q689" s="10"/>
      <c r="R689" s="10"/>
      <c r="S689" s="10"/>
    </row>
    <row r="690" spans="1:19" s="9" customFormat="1" ht="15" x14ac:dyDescent="0.25">
      <c r="A690" s="65">
        <v>48</v>
      </c>
      <c r="B690" s="65" t="s">
        <v>119</v>
      </c>
      <c r="C690" s="65">
        <v>7990</v>
      </c>
      <c r="D690" s="65">
        <v>35.088999999999999</v>
      </c>
      <c r="E690" s="65">
        <v>-8.9190000000000005</v>
      </c>
      <c r="F690" s="65">
        <v>25.946999999999999</v>
      </c>
      <c r="G690" s="108">
        <v>0.95196759259259256</v>
      </c>
      <c r="J690" s="10"/>
      <c r="K690" s="10"/>
      <c r="L690" s="10"/>
      <c r="M690" s="6"/>
      <c r="N690" s="10"/>
      <c r="O690" s="10"/>
      <c r="P690" s="10"/>
      <c r="Q690" s="10"/>
      <c r="R690" s="10"/>
      <c r="S690" s="10"/>
    </row>
    <row r="691" spans="1:19" s="9" customFormat="1" ht="15" x14ac:dyDescent="0.25">
      <c r="A691" s="65">
        <v>48</v>
      </c>
      <c r="B691" s="65" t="s">
        <v>119</v>
      </c>
      <c r="C691" s="65">
        <v>7565</v>
      </c>
      <c r="D691" s="65">
        <v>33.115000000000002</v>
      </c>
      <c r="E691" s="65">
        <v>-9.0419999999999998</v>
      </c>
      <c r="F691" s="65">
        <v>25.875</v>
      </c>
      <c r="G691" s="108">
        <v>0.95196759259259256</v>
      </c>
      <c r="J691" s="10"/>
      <c r="K691" s="10"/>
      <c r="L691" s="10"/>
      <c r="M691" s="6"/>
      <c r="N691" s="10"/>
      <c r="O691" s="10"/>
      <c r="P691" s="10"/>
      <c r="Q691" s="10"/>
      <c r="R691" s="10"/>
      <c r="S691" s="10"/>
    </row>
    <row r="692" spans="1:19" s="9" customFormat="1" ht="15" x14ac:dyDescent="0.25">
      <c r="A692" s="65">
        <v>48</v>
      </c>
      <c r="B692" s="65" t="s">
        <v>119</v>
      </c>
      <c r="C692" s="65">
        <v>7169</v>
      </c>
      <c r="D692" s="65">
        <v>31.318999999999999</v>
      </c>
      <c r="E692" s="65">
        <v>-9.0619999999999994</v>
      </c>
      <c r="F692" s="65">
        <v>25.936</v>
      </c>
      <c r="G692" s="108">
        <v>0.95196759259259256</v>
      </c>
      <c r="J692" s="10"/>
      <c r="K692" s="10"/>
      <c r="L692" s="10"/>
      <c r="N692" s="10"/>
      <c r="O692" s="10"/>
      <c r="P692" s="10"/>
      <c r="Q692" s="10"/>
      <c r="R692" s="10"/>
      <c r="S692" s="10"/>
    </row>
    <row r="693" spans="1:19" s="9" customFormat="1" ht="15" x14ac:dyDescent="0.25">
      <c r="A693" s="65">
        <v>49</v>
      </c>
      <c r="B693" s="65" t="s">
        <v>120</v>
      </c>
      <c r="C693" s="65">
        <v>2811</v>
      </c>
      <c r="D693" s="65">
        <v>39.863</v>
      </c>
      <c r="E693" s="65">
        <v>-41.707000000000001</v>
      </c>
      <c r="F693" s="65">
        <v>2.96</v>
      </c>
      <c r="G693" s="108">
        <v>0.96197916666666661</v>
      </c>
      <c r="J693" s="10"/>
      <c r="K693" s="10"/>
      <c r="L693" s="10"/>
      <c r="M693" s="6"/>
      <c r="N693" s="10"/>
      <c r="O693" s="10"/>
      <c r="P693" s="10"/>
      <c r="Q693" s="10"/>
      <c r="R693" s="10"/>
      <c r="S693" s="10"/>
    </row>
    <row r="694" spans="1:19" ht="15" x14ac:dyDescent="0.25">
      <c r="A694" s="65">
        <v>49</v>
      </c>
      <c r="B694" s="65" t="s">
        <v>120</v>
      </c>
      <c r="C694" s="65">
        <v>2810</v>
      </c>
      <c r="D694" s="65">
        <v>40.393000000000001</v>
      </c>
      <c r="E694" s="65">
        <v>-41.7</v>
      </c>
      <c r="F694" s="65">
        <v>2.9</v>
      </c>
      <c r="G694" s="108">
        <v>0.96197916666666661</v>
      </c>
      <c r="J694" s="10"/>
      <c r="K694" s="10"/>
      <c r="L694" s="10"/>
      <c r="N694" s="10"/>
      <c r="O694" s="10"/>
      <c r="P694" s="10"/>
      <c r="Q694" s="10"/>
      <c r="R694" s="10"/>
      <c r="S694" s="10"/>
    </row>
    <row r="695" spans="1:19" ht="15" x14ac:dyDescent="0.25">
      <c r="A695" s="65">
        <v>49</v>
      </c>
      <c r="B695" s="65" t="s">
        <v>120</v>
      </c>
      <c r="C695" s="65">
        <v>2809</v>
      </c>
      <c r="D695" s="65">
        <v>40.404000000000003</v>
      </c>
      <c r="E695" s="65">
        <v>-41.695</v>
      </c>
      <c r="F695" s="65">
        <v>2.8809999999999998</v>
      </c>
      <c r="G695" s="108">
        <v>0.96197916666666661</v>
      </c>
      <c r="J695" s="10"/>
      <c r="K695" s="10"/>
      <c r="L695" s="10"/>
      <c r="N695" s="10"/>
      <c r="O695" s="10"/>
      <c r="P695" s="10"/>
      <c r="Q695" s="10"/>
      <c r="R695" s="10"/>
      <c r="S695" s="10"/>
    </row>
    <row r="696" spans="1:19" ht="15" x14ac:dyDescent="0.25">
      <c r="A696" s="65">
        <v>49</v>
      </c>
      <c r="B696" s="65" t="s">
        <v>120</v>
      </c>
      <c r="C696" s="65">
        <v>2810</v>
      </c>
      <c r="D696" s="65">
        <v>40.381</v>
      </c>
      <c r="E696" s="65">
        <v>-41.73</v>
      </c>
      <c r="F696" s="65">
        <v>2.8940000000000001</v>
      </c>
      <c r="G696" s="108">
        <v>0.96197916666666661</v>
      </c>
      <c r="J696" s="10"/>
      <c r="K696" s="10"/>
      <c r="L696" s="10"/>
      <c r="N696" s="10"/>
      <c r="O696" s="10"/>
      <c r="P696" s="10"/>
      <c r="Q696" s="10"/>
      <c r="R696" s="10"/>
      <c r="S696" s="10"/>
    </row>
    <row r="697" spans="1:19" ht="15" x14ac:dyDescent="0.25">
      <c r="A697" s="65">
        <v>49</v>
      </c>
      <c r="B697" s="65" t="s">
        <v>120</v>
      </c>
      <c r="C697" s="65">
        <v>2809</v>
      </c>
      <c r="D697" s="65">
        <v>40.4</v>
      </c>
      <c r="E697" s="65">
        <v>-41.715000000000003</v>
      </c>
      <c r="F697" s="65">
        <v>2.9289999999999998</v>
      </c>
      <c r="G697" s="108">
        <v>0.96197916666666661</v>
      </c>
      <c r="J697" s="10"/>
      <c r="K697" s="10"/>
      <c r="L697" s="10"/>
      <c r="N697" s="10"/>
      <c r="O697" s="10"/>
      <c r="P697" s="10"/>
      <c r="Q697" s="10"/>
      <c r="R697" s="10"/>
      <c r="S697" s="10"/>
    </row>
    <row r="698" spans="1:19" ht="15" x14ac:dyDescent="0.25">
      <c r="A698" s="65">
        <v>49</v>
      </c>
      <c r="B698" s="65" t="s">
        <v>120</v>
      </c>
      <c r="C698" s="65">
        <v>775</v>
      </c>
      <c r="D698" s="65">
        <v>2.9830000000000001</v>
      </c>
      <c r="E698" s="65">
        <v>-9.6110000000000007</v>
      </c>
      <c r="F698" s="65">
        <v>26.722999999999999</v>
      </c>
      <c r="G698" s="108">
        <v>0.96197916666666661</v>
      </c>
      <c r="J698" s="10"/>
      <c r="K698" s="10"/>
      <c r="L698" s="10"/>
      <c r="N698" s="10"/>
      <c r="O698" s="10"/>
      <c r="P698" s="10"/>
      <c r="Q698" s="10"/>
      <c r="R698" s="10"/>
      <c r="S698" s="10"/>
    </row>
    <row r="699" spans="1:19" ht="15" x14ac:dyDescent="0.25">
      <c r="A699" s="65">
        <v>49</v>
      </c>
      <c r="B699" s="65" t="s">
        <v>120</v>
      </c>
      <c r="C699" s="65">
        <v>9726</v>
      </c>
      <c r="D699" s="65">
        <v>43.158999999999999</v>
      </c>
      <c r="E699" s="65">
        <v>-9.3010000000000002</v>
      </c>
      <c r="F699" s="65">
        <v>26.292999999999999</v>
      </c>
      <c r="G699" s="108">
        <v>0.96197916666666661</v>
      </c>
      <c r="J699" s="10"/>
      <c r="K699" s="10"/>
      <c r="L699" s="10"/>
      <c r="N699" s="10"/>
      <c r="O699" s="10"/>
      <c r="P699" s="10"/>
      <c r="Q699" s="10"/>
      <c r="R699" s="10"/>
      <c r="S699" s="10"/>
    </row>
    <row r="700" spans="1:19" ht="15" x14ac:dyDescent="0.25">
      <c r="A700" s="65">
        <v>49</v>
      </c>
      <c r="B700" s="65" t="s">
        <v>120</v>
      </c>
      <c r="C700" s="65">
        <v>9186</v>
      </c>
      <c r="D700" s="65">
        <v>40.646000000000001</v>
      </c>
      <c r="E700" s="65">
        <v>-9.2729999999999997</v>
      </c>
      <c r="F700" s="65">
        <v>26.283000000000001</v>
      </c>
      <c r="G700" s="108">
        <v>0.96197916666666661</v>
      </c>
      <c r="J700" s="10"/>
      <c r="K700" s="10"/>
      <c r="L700" s="10"/>
      <c r="N700" s="10"/>
      <c r="O700" s="10"/>
      <c r="P700" s="10"/>
      <c r="Q700" s="10"/>
      <c r="R700" s="10"/>
      <c r="S700" s="10"/>
    </row>
    <row r="701" spans="1:19" ht="15" x14ac:dyDescent="0.25">
      <c r="A701" s="65">
        <v>49</v>
      </c>
      <c r="B701" s="65" t="s">
        <v>120</v>
      </c>
      <c r="C701" s="65">
        <v>8699</v>
      </c>
      <c r="D701" s="65">
        <v>38.323</v>
      </c>
      <c r="E701" s="65">
        <v>-9.2639999999999993</v>
      </c>
      <c r="F701" s="65">
        <v>26.294</v>
      </c>
      <c r="G701" s="108">
        <v>0.96197916666666661</v>
      </c>
      <c r="J701" s="10"/>
      <c r="K701" s="10"/>
      <c r="L701" s="10"/>
      <c r="N701" s="10"/>
      <c r="O701" s="10"/>
      <c r="P701" s="10"/>
      <c r="Q701" s="10"/>
      <c r="R701" s="10"/>
      <c r="S701" s="10"/>
    </row>
    <row r="702" spans="1:19" ht="15" x14ac:dyDescent="0.25">
      <c r="A702" s="65">
        <v>49</v>
      </c>
      <c r="B702" s="65" t="s">
        <v>120</v>
      </c>
      <c r="C702" s="65">
        <v>8222</v>
      </c>
      <c r="D702" s="65">
        <v>36.140999999999998</v>
      </c>
      <c r="E702" s="65">
        <v>-9.26</v>
      </c>
      <c r="F702" s="65">
        <v>26.295999999999999</v>
      </c>
      <c r="G702" s="108">
        <v>0.96197916666666661</v>
      </c>
      <c r="J702" s="10"/>
      <c r="K702" s="10"/>
      <c r="L702" s="10"/>
      <c r="N702" s="10"/>
      <c r="O702" s="10"/>
      <c r="P702" s="10"/>
      <c r="Q702" s="10"/>
      <c r="R702" s="10"/>
      <c r="S702" s="10"/>
    </row>
    <row r="703" spans="1:19" ht="15" x14ac:dyDescent="0.25">
      <c r="A703" s="65">
        <v>49</v>
      </c>
      <c r="B703" s="65" t="s">
        <v>120</v>
      </c>
      <c r="C703" s="65">
        <v>7767</v>
      </c>
      <c r="D703" s="65">
        <v>34.069000000000003</v>
      </c>
      <c r="E703" s="65">
        <v>-9.2620000000000005</v>
      </c>
      <c r="F703" s="65">
        <v>26.327000000000002</v>
      </c>
      <c r="G703" s="108">
        <v>0.96197916666666661</v>
      </c>
      <c r="J703" s="10"/>
      <c r="K703" s="10"/>
      <c r="L703" s="10"/>
      <c r="N703" s="10"/>
      <c r="O703" s="10"/>
      <c r="P703" s="10"/>
      <c r="Q703" s="10"/>
      <c r="R703" s="10"/>
      <c r="S703" s="10"/>
    </row>
    <row r="704" spans="1:19" ht="15" x14ac:dyDescent="0.25">
      <c r="A704" s="65">
        <v>49</v>
      </c>
      <c r="B704" s="65" t="s">
        <v>120</v>
      </c>
      <c r="C704" s="65">
        <v>7339</v>
      </c>
      <c r="D704" s="65">
        <v>32.143999999999998</v>
      </c>
      <c r="E704" s="65">
        <v>-9.2579999999999991</v>
      </c>
      <c r="F704" s="65">
        <v>26.332999999999998</v>
      </c>
      <c r="G704" s="108">
        <v>0.96197916666666661</v>
      </c>
      <c r="J704" s="10"/>
      <c r="K704" s="10"/>
      <c r="L704" s="10"/>
      <c r="N704" s="10"/>
      <c r="O704" s="10"/>
      <c r="P704" s="10"/>
      <c r="Q704" s="10"/>
      <c r="R704" s="10"/>
      <c r="S704" s="10"/>
    </row>
    <row r="705" spans="1:19" ht="15" x14ac:dyDescent="0.25">
      <c r="A705" s="65">
        <v>49</v>
      </c>
      <c r="B705" s="65" t="s">
        <v>120</v>
      </c>
      <c r="C705" s="65">
        <v>6943</v>
      </c>
      <c r="D705" s="65">
        <v>30.298999999999999</v>
      </c>
      <c r="E705" s="65">
        <v>-9.2550000000000008</v>
      </c>
      <c r="F705" s="65">
        <v>26.387</v>
      </c>
      <c r="G705" s="108">
        <v>0.96197916666666661</v>
      </c>
      <c r="J705" s="10"/>
      <c r="K705" s="10"/>
      <c r="L705" s="10"/>
      <c r="N705" s="10"/>
      <c r="O705" s="10"/>
      <c r="P705" s="10"/>
      <c r="Q705" s="10"/>
      <c r="R705" s="10"/>
      <c r="S705" s="10"/>
    </row>
    <row r="706" spans="1:19" ht="15" x14ac:dyDescent="0.25">
      <c r="A706" s="65">
        <v>49</v>
      </c>
      <c r="B706" s="65" t="s">
        <v>120</v>
      </c>
      <c r="C706" s="65">
        <v>6544</v>
      </c>
      <c r="D706" s="65">
        <v>28.536999999999999</v>
      </c>
      <c r="E706" s="65">
        <v>-9.2579999999999991</v>
      </c>
      <c r="F706" s="65">
        <v>26.33</v>
      </c>
      <c r="G706" s="108">
        <v>0.96197916666666661</v>
      </c>
      <c r="J706" s="10"/>
      <c r="K706" s="10"/>
      <c r="L706" s="10"/>
      <c r="N706" s="10"/>
      <c r="O706" s="10"/>
      <c r="P706" s="10"/>
      <c r="Q706" s="10"/>
      <c r="R706" s="10"/>
      <c r="S706" s="10"/>
    </row>
    <row r="707" spans="1:19" s="9" customFormat="1" ht="15" x14ac:dyDescent="0.25">
      <c r="A707" s="65">
        <v>49</v>
      </c>
      <c r="B707" s="65" t="s">
        <v>120</v>
      </c>
      <c r="C707" s="65">
        <v>6173</v>
      </c>
      <c r="D707" s="65">
        <v>26.91</v>
      </c>
      <c r="E707" s="65">
        <v>-9.2490000000000006</v>
      </c>
      <c r="F707" s="65">
        <v>26.327999999999999</v>
      </c>
      <c r="G707" s="108">
        <v>0.96197916666666661</v>
      </c>
      <c r="J707" s="10"/>
      <c r="K707" s="10"/>
      <c r="L707" s="10"/>
      <c r="N707" s="10"/>
      <c r="O707" s="10"/>
      <c r="P707" s="10"/>
      <c r="Q707" s="10"/>
      <c r="R707" s="10"/>
      <c r="S707" s="10"/>
    </row>
    <row r="708" spans="1:19" ht="15" x14ac:dyDescent="0.25">
      <c r="A708" s="65">
        <v>50</v>
      </c>
      <c r="B708" s="65" t="s">
        <v>121</v>
      </c>
      <c r="C708" s="65">
        <v>2789</v>
      </c>
      <c r="D708" s="65">
        <v>39.496000000000002</v>
      </c>
      <c r="E708" s="65">
        <v>-41.692999999999998</v>
      </c>
      <c r="F708" s="65">
        <v>2.9569999999999999</v>
      </c>
      <c r="G708" s="108">
        <v>0.97149305555555554</v>
      </c>
      <c r="J708" s="10"/>
      <c r="K708" s="10"/>
      <c r="L708" s="10"/>
      <c r="N708" s="10"/>
      <c r="O708" s="10"/>
      <c r="P708" s="10"/>
      <c r="Q708" s="10"/>
      <c r="R708" s="10"/>
      <c r="S708" s="10"/>
    </row>
    <row r="709" spans="1:19" ht="15" x14ac:dyDescent="0.25">
      <c r="A709" s="65">
        <v>50</v>
      </c>
      <c r="B709" s="65" t="s">
        <v>121</v>
      </c>
      <c r="C709" s="65">
        <v>2787</v>
      </c>
      <c r="D709" s="65">
        <v>40.037999999999997</v>
      </c>
      <c r="E709" s="65">
        <v>-41.7</v>
      </c>
      <c r="F709" s="65">
        <v>2.9</v>
      </c>
      <c r="G709" s="108">
        <v>0.97149305555555554</v>
      </c>
      <c r="J709" s="10"/>
      <c r="K709" s="10"/>
      <c r="L709" s="10"/>
      <c r="N709" s="10"/>
      <c r="O709" s="10"/>
      <c r="P709" s="10"/>
      <c r="Q709" s="10"/>
      <c r="R709" s="10"/>
      <c r="S709" s="10"/>
    </row>
    <row r="710" spans="1:19" ht="15" x14ac:dyDescent="0.25">
      <c r="A710" s="65">
        <v>50</v>
      </c>
      <c r="B710" s="65" t="s">
        <v>121</v>
      </c>
      <c r="C710" s="65">
        <v>2789</v>
      </c>
      <c r="D710" s="65">
        <v>40.103000000000002</v>
      </c>
      <c r="E710" s="65">
        <v>-41.72</v>
      </c>
      <c r="F710" s="65">
        <v>2.9009999999999998</v>
      </c>
      <c r="G710" s="108">
        <v>0.97149305555555554</v>
      </c>
      <c r="J710" s="10"/>
      <c r="K710" s="10"/>
      <c r="L710" s="10"/>
      <c r="N710" s="10"/>
      <c r="O710" s="10"/>
      <c r="P710" s="10"/>
      <c r="Q710" s="10"/>
      <c r="R710" s="10"/>
      <c r="S710" s="10"/>
    </row>
    <row r="711" spans="1:19" ht="15" x14ac:dyDescent="0.25">
      <c r="A711" s="65">
        <v>50</v>
      </c>
      <c r="B711" s="65" t="s">
        <v>121</v>
      </c>
      <c r="C711" s="65">
        <v>2787</v>
      </c>
      <c r="D711" s="65">
        <v>40.113</v>
      </c>
      <c r="E711" s="65">
        <v>-41.716000000000001</v>
      </c>
      <c r="F711" s="65">
        <v>2.91</v>
      </c>
      <c r="G711" s="108">
        <v>0.97149305555555554</v>
      </c>
      <c r="J711" s="10"/>
      <c r="K711" s="10"/>
      <c r="L711" s="10"/>
      <c r="N711" s="10"/>
      <c r="O711" s="10"/>
      <c r="P711" s="10"/>
      <c r="Q711" s="10"/>
      <c r="R711" s="10"/>
      <c r="S711" s="10"/>
    </row>
    <row r="712" spans="1:19" ht="15" x14ac:dyDescent="0.25">
      <c r="A712" s="65">
        <v>50</v>
      </c>
      <c r="B712" s="65" t="s">
        <v>121</v>
      </c>
      <c r="C712" s="65">
        <v>2789</v>
      </c>
      <c r="D712" s="65">
        <v>40.076000000000001</v>
      </c>
      <c r="E712" s="65">
        <v>-41.735999999999997</v>
      </c>
      <c r="F712" s="65">
        <v>2.919</v>
      </c>
      <c r="G712" s="108">
        <v>0.97149305555555554</v>
      </c>
      <c r="J712" s="10"/>
      <c r="K712" s="10"/>
      <c r="L712" s="10"/>
      <c r="N712" s="10"/>
      <c r="O712" s="10"/>
      <c r="P712" s="10"/>
      <c r="Q712" s="10"/>
      <c r="R712" s="10"/>
      <c r="S712" s="10"/>
    </row>
    <row r="713" spans="1:19" ht="15" x14ac:dyDescent="0.25">
      <c r="A713" s="65">
        <v>50</v>
      </c>
      <c r="B713" s="65" t="s">
        <v>121</v>
      </c>
      <c r="C713" s="65">
        <v>9727</v>
      </c>
      <c r="D713" s="65">
        <v>43.125</v>
      </c>
      <c r="E713" s="65">
        <v>-9.3239999999999998</v>
      </c>
      <c r="F713" s="65">
        <v>26.841000000000001</v>
      </c>
      <c r="G713" s="108">
        <v>0.97149305555555554</v>
      </c>
      <c r="J713" s="10"/>
      <c r="K713" s="10"/>
      <c r="L713" s="10"/>
      <c r="N713" s="10"/>
      <c r="O713" s="10"/>
      <c r="P713" s="10"/>
      <c r="Q713" s="10"/>
      <c r="R713" s="10"/>
      <c r="S713" s="10"/>
    </row>
    <row r="714" spans="1:19" ht="15" x14ac:dyDescent="0.25">
      <c r="A714" s="65">
        <v>50</v>
      </c>
      <c r="B714" s="65" t="s">
        <v>121</v>
      </c>
      <c r="C714" s="65">
        <v>9208</v>
      </c>
      <c r="D714" s="65">
        <v>40.698999999999998</v>
      </c>
      <c r="E714" s="65">
        <v>-9.3460000000000001</v>
      </c>
      <c r="F714" s="65">
        <v>26.812999999999999</v>
      </c>
      <c r="G714" s="108">
        <v>0.97149305555555554</v>
      </c>
      <c r="J714" s="10"/>
      <c r="K714" s="10"/>
      <c r="L714" s="10"/>
      <c r="N714" s="10"/>
      <c r="O714" s="10"/>
      <c r="P714" s="10"/>
      <c r="Q714" s="10"/>
      <c r="R714" s="10"/>
      <c r="S714" s="10"/>
    </row>
    <row r="715" spans="1:19" ht="15" x14ac:dyDescent="0.25">
      <c r="A715" s="65">
        <v>50</v>
      </c>
      <c r="B715" s="65" t="s">
        <v>121</v>
      </c>
      <c r="C715" s="65">
        <v>8717</v>
      </c>
      <c r="D715" s="65">
        <v>38.430999999999997</v>
      </c>
      <c r="E715" s="65">
        <v>-9.3339999999999996</v>
      </c>
      <c r="F715" s="65">
        <v>26.815999999999999</v>
      </c>
      <c r="G715" s="108">
        <v>0.97149305555555554</v>
      </c>
      <c r="J715" s="10"/>
      <c r="K715" s="10"/>
      <c r="L715" s="10"/>
      <c r="N715" s="10"/>
      <c r="O715" s="10"/>
      <c r="P715" s="10"/>
      <c r="Q715" s="10"/>
      <c r="R715" s="10"/>
      <c r="S715" s="10"/>
    </row>
    <row r="716" spans="1:19" ht="15" x14ac:dyDescent="0.25">
      <c r="A716" s="65">
        <v>50</v>
      </c>
      <c r="B716" s="65" t="s">
        <v>121</v>
      </c>
      <c r="C716" s="65">
        <v>8252</v>
      </c>
      <c r="D716" s="65">
        <v>36.311</v>
      </c>
      <c r="E716" s="65">
        <v>-9.3089999999999993</v>
      </c>
      <c r="F716" s="65">
        <v>26.824000000000002</v>
      </c>
      <c r="G716" s="108">
        <v>0.97149305555555554</v>
      </c>
      <c r="J716" s="10"/>
      <c r="K716" s="10"/>
      <c r="L716" s="10"/>
      <c r="N716" s="10"/>
      <c r="O716" s="10"/>
      <c r="P716" s="10"/>
      <c r="Q716" s="10"/>
      <c r="R716" s="10"/>
      <c r="S716" s="10"/>
    </row>
    <row r="717" spans="1:19" ht="15" x14ac:dyDescent="0.25">
      <c r="A717" s="65">
        <v>50</v>
      </c>
      <c r="B717" s="65" t="s">
        <v>121</v>
      </c>
      <c r="C717" s="65">
        <v>7801</v>
      </c>
      <c r="D717" s="65">
        <v>34.262</v>
      </c>
      <c r="E717" s="65">
        <v>-9.3290000000000006</v>
      </c>
      <c r="F717" s="65">
        <v>26.837</v>
      </c>
      <c r="G717" s="108">
        <v>0.97149305555555554</v>
      </c>
      <c r="J717" s="10"/>
      <c r="K717" s="10"/>
      <c r="L717" s="10"/>
      <c r="N717" s="10"/>
      <c r="O717" s="10"/>
      <c r="P717" s="10"/>
      <c r="Q717" s="10"/>
      <c r="R717" s="10"/>
      <c r="S717" s="10"/>
    </row>
    <row r="718" spans="1:19" ht="15" x14ac:dyDescent="0.25">
      <c r="A718" s="65">
        <v>50</v>
      </c>
      <c r="B718" s="65" t="s">
        <v>121</v>
      </c>
      <c r="C718" s="65">
        <v>7375</v>
      </c>
      <c r="D718" s="65">
        <v>32.347999999999999</v>
      </c>
      <c r="E718" s="65">
        <v>-9.3279999999999994</v>
      </c>
      <c r="F718" s="65">
        <v>26.869</v>
      </c>
      <c r="G718" s="108">
        <v>0.97149305555555554</v>
      </c>
      <c r="J718" s="10"/>
      <c r="K718" s="10"/>
      <c r="L718" s="10"/>
      <c r="N718" s="10"/>
      <c r="O718" s="10"/>
      <c r="P718" s="10"/>
      <c r="Q718" s="10"/>
      <c r="R718" s="10"/>
      <c r="S718" s="10"/>
    </row>
    <row r="719" spans="1:19" ht="15" x14ac:dyDescent="0.25">
      <c r="A719" s="65">
        <v>50</v>
      </c>
      <c r="B719" s="65" t="s">
        <v>121</v>
      </c>
      <c r="C719" s="65">
        <v>6984</v>
      </c>
      <c r="D719" s="65">
        <v>30.545999999999999</v>
      </c>
      <c r="E719" s="65">
        <v>-9.3610000000000007</v>
      </c>
      <c r="F719" s="65">
        <v>26.858000000000001</v>
      </c>
      <c r="G719" s="108">
        <v>0.97149305555555554</v>
      </c>
      <c r="J719" s="10"/>
      <c r="K719" s="10"/>
      <c r="L719" s="10"/>
      <c r="N719" s="10"/>
      <c r="O719" s="10"/>
      <c r="P719" s="10"/>
      <c r="Q719" s="10"/>
      <c r="R719" s="10"/>
      <c r="S719" s="10"/>
    </row>
    <row r="720" spans="1:19" ht="15" x14ac:dyDescent="0.25">
      <c r="A720" s="65">
        <v>50</v>
      </c>
      <c r="B720" s="65" t="s">
        <v>121</v>
      </c>
      <c r="C720" s="65">
        <v>6598</v>
      </c>
      <c r="D720" s="65">
        <v>28.806999999999999</v>
      </c>
      <c r="E720" s="65">
        <v>-9.4109999999999996</v>
      </c>
      <c r="F720" s="65">
        <v>26.824000000000002</v>
      </c>
      <c r="G720" s="108">
        <v>0.97149305555555554</v>
      </c>
      <c r="J720" s="10"/>
      <c r="K720" s="10"/>
      <c r="L720" s="10"/>
      <c r="N720" s="10"/>
      <c r="O720" s="10"/>
      <c r="P720" s="10"/>
      <c r="Q720" s="10"/>
      <c r="R720" s="10"/>
      <c r="S720" s="10"/>
    </row>
    <row r="721" spans="1:19" ht="15" x14ac:dyDescent="0.25">
      <c r="A721" s="65">
        <v>50</v>
      </c>
      <c r="B721" s="65" t="s">
        <v>121</v>
      </c>
      <c r="C721" s="65">
        <v>6244</v>
      </c>
      <c r="D721" s="65">
        <v>27.216000000000001</v>
      </c>
      <c r="E721" s="65">
        <v>-9.391</v>
      </c>
      <c r="F721" s="65">
        <v>26.864999999999998</v>
      </c>
      <c r="G721" s="108">
        <v>0.97149305555555554</v>
      </c>
      <c r="J721" s="10"/>
      <c r="K721" s="10"/>
      <c r="L721" s="10"/>
      <c r="N721" s="10"/>
      <c r="O721" s="10"/>
      <c r="P721" s="10"/>
      <c r="Q721" s="10"/>
      <c r="R721" s="10"/>
      <c r="S721" s="10"/>
    </row>
    <row r="722" spans="1:19" ht="15" x14ac:dyDescent="0.25">
      <c r="A722" s="65">
        <v>51</v>
      </c>
      <c r="B722" s="65" t="s">
        <v>122</v>
      </c>
      <c r="C722" s="65">
        <v>2808</v>
      </c>
      <c r="D722" s="65">
        <v>39.847999999999999</v>
      </c>
      <c r="E722" s="65">
        <v>-41.664999999999999</v>
      </c>
      <c r="F722" s="65">
        <v>2.8980000000000001</v>
      </c>
      <c r="G722" s="108">
        <v>0.98150462962962959</v>
      </c>
      <c r="J722" s="10"/>
      <c r="K722" s="10"/>
      <c r="L722" s="10"/>
      <c r="N722" s="10"/>
      <c r="O722" s="10"/>
      <c r="P722" s="10"/>
      <c r="Q722" s="10"/>
      <c r="R722" s="10"/>
      <c r="S722" s="10"/>
    </row>
    <row r="723" spans="1:19" ht="15" x14ac:dyDescent="0.25">
      <c r="A723" s="65">
        <v>51</v>
      </c>
      <c r="B723" s="65" t="s">
        <v>122</v>
      </c>
      <c r="C723" s="65">
        <v>2809</v>
      </c>
      <c r="D723" s="65">
        <v>40.366999999999997</v>
      </c>
      <c r="E723" s="65">
        <v>-41.7</v>
      </c>
      <c r="F723" s="65">
        <v>2.9</v>
      </c>
      <c r="G723" s="108">
        <v>0.98150462962962959</v>
      </c>
      <c r="J723" s="10"/>
      <c r="K723" s="10"/>
      <c r="L723" s="10"/>
      <c r="N723" s="10"/>
      <c r="O723" s="10"/>
      <c r="P723" s="10"/>
      <c r="Q723" s="10"/>
      <c r="R723" s="10"/>
      <c r="S723" s="10"/>
    </row>
    <row r="724" spans="1:19" ht="15" x14ac:dyDescent="0.25">
      <c r="A724" s="65">
        <v>51</v>
      </c>
      <c r="B724" s="65" t="s">
        <v>122</v>
      </c>
      <c r="C724" s="65">
        <v>2809</v>
      </c>
      <c r="D724" s="65">
        <v>40.380000000000003</v>
      </c>
      <c r="E724" s="65">
        <v>-41.677999999999997</v>
      </c>
      <c r="F724" s="65">
        <v>2.839</v>
      </c>
      <c r="G724" s="108">
        <v>0.98150462962962959</v>
      </c>
      <c r="J724" s="10"/>
      <c r="K724" s="10"/>
      <c r="L724" s="10"/>
      <c r="N724" s="10"/>
      <c r="O724" s="10"/>
      <c r="P724" s="10"/>
      <c r="Q724" s="10"/>
      <c r="R724" s="10"/>
      <c r="S724" s="10"/>
    </row>
    <row r="725" spans="1:19" ht="15" x14ac:dyDescent="0.25">
      <c r="A725" s="65">
        <v>51</v>
      </c>
      <c r="B725" s="65" t="s">
        <v>122</v>
      </c>
      <c r="C725" s="65">
        <v>2808</v>
      </c>
      <c r="D725" s="65">
        <v>40.386000000000003</v>
      </c>
      <c r="E725" s="65">
        <v>-41.676000000000002</v>
      </c>
      <c r="F725" s="65">
        <v>2.8290000000000002</v>
      </c>
      <c r="G725" s="108">
        <v>0.98150462962962959</v>
      </c>
      <c r="J725" s="10"/>
      <c r="K725" s="10"/>
      <c r="L725" s="10"/>
      <c r="N725" s="10"/>
      <c r="O725" s="10"/>
      <c r="P725" s="10"/>
      <c r="Q725" s="10"/>
      <c r="R725" s="10"/>
      <c r="S725" s="10"/>
    </row>
    <row r="726" spans="1:19" ht="15" x14ac:dyDescent="0.25">
      <c r="A726" s="65">
        <v>51</v>
      </c>
      <c r="B726" s="65" t="s">
        <v>122</v>
      </c>
      <c r="C726" s="65">
        <v>2808</v>
      </c>
      <c r="D726" s="65">
        <v>40.363999999999997</v>
      </c>
      <c r="E726" s="65">
        <v>-41.676000000000002</v>
      </c>
      <c r="F726" s="65">
        <v>2.8370000000000002</v>
      </c>
      <c r="G726" s="108">
        <v>0.98150462962962959</v>
      </c>
      <c r="I726" s="9"/>
      <c r="J726" s="10"/>
      <c r="K726" s="10"/>
      <c r="L726" s="10"/>
      <c r="N726" s="10"/>
      <c r="O726" s="10"/>
      <c r="P726" s="10"/>
      <c r="Q726" s="10"/>
      <c r="R726" s="10"/>
      <c r="S726" s="10"/>
    </row>
    <row r="727" spans="1:19" ht="15" x14ac:dyDescent="0.25">
      <c r="A727" s="65">
        <v>51</v>
      </c>
      <c r="B727" s="65" t="s">
        <v>122</v>
      </c>
      <c r="C727" s="65">
        <v>10745</v>
      </c>
      <c r="D727" s="65">
        <v>47.886000000000003</v>
      </c>
      <c r="E727" s="65">
        <v>-9.609</v>
      </c>
      <c r="F727" s="65">
        <v>26.878</v>
      </c>
      <c r="G727" s="108">
        <v>0.98150462962962959</v>
      </c>
      <c r="I727" s="9"/>
      <c r="J727" s="10"/>
      <c r="K727" s="10"/>
      <c r="L727" s="10"/>
      <c r="N727" s="10"/>
      <c r="O727" s="10"/>
      <c r="P727" s="10"/>
      <c r="Q727" s="10"/>
      <c r="R727" s="10"/>
      <c r="S727" s="10"/>
    </row>
    <row r="728" spans="1:19" ht="15" x14ac:dyDescent="0.25">
      <c r="A728" s="65">
        <v>51</v>
      </c>
      <c r="B728" s="65" t="s">
        <v>122</v>
      </c>
      <c r="C728" s="65">
        <v>10159</v>
      </c>
      <c r="D728" s="65">
        <v>45.176000000000002</v>
      </c>
      <c r="E728" s="65">
        <v>-9.5909999999999993</v>
      </c>
      <c r="F728" s="65">
        <v>26.911000000000001</v>
      </c>
      <c r="G728" s="108">
        <v>0.98150462962962959</v>
      </c>
      <c r="I728" s="9"/>
      <c r="J728" s="10"/>
      <c r="K728" s="10"/>
      <c r="L728" s="10"/>
      <c r="N728" s="10"/>
      <c r="O728" s="10"/>
      <c r="P728" s="10"/>
      <c r="Q728" s="10"/>
      <c r="R728" s="10"/>
      <c r="S728" s="10"/>
    </row>
    <row r="729" spans="1:19" ht="15" x14ac:dyDescent="0.25">
      <c r="A729" s="65">
        <v>51</v>
      </c>
      <c r="B729" s="65" t="s">
        <v>122</v>
      </c>
      <c r="C729" s="65">
        <v>9620</v>
      </c>
      <c r="D729" s="65">
        <v>42.622999999999998</v>
      </c>
      <c r="E729" s="65">
        <v>-9.6059999999999999</v>
      </c>
      <c r="F729" s="65">
        <v>26.899000000000001</v>
      </c>
      <c r="G729" s="108">
        <v>0.98150462962962959</v>
      </c>
      <c r="I729" s="9"/>
      <c r="J729" s="10"/>
      <c r="K729" s="10"/>
      <c r="L729" s="10"/>
      <c r="N729" s="10"/>
      <c r="O729" s="10"/>
      <c r="P729" s="10"/>
      <c r="Q729" s="10"/>
      <c r="R729" s="10"/>
      <c r="S729" s="10"/>
    </row>
    <row r="730" spans="1:19" ht="15" x14ac:dyDescent="0.25">
      <c r="A730" s="65">
        <v>51</v>
      </c>
      <c r="B730" s="65" t="s">
        <v>122</v>
      </c>
      <c r="C730" s="65">
        <v>9096</v>
      </c>
      <c r="D730" s="65">
        <v>40.182000000000002</v>
      </c>
      <c r="E730" s="65">
        <v>-9.5589999999999993</v>
      </c>
      <c r="F730" s="65">
        <v>26.946000000000002</v>
      </c>
      <c r="G730" s="108">
        <v>0.98150462962962959</v>
      </c>
      <c r="I730" s="9"/>
      <c r="J730" s="10"/>
      <c r="K730" s="10"/>
      <c r="L730" s="10"/>
      <c r="N730" s="10"/>
      <c r="O730" s="10"/>
      <c r="P730" s="10"/>
      <c r="Q730" s="10"/>
      <c r="R730" s="10"/>
      <c r="S730" s="10"/>
    </row>
    <row r="731" spans="1:19" ht="15" x14ac:dyDescent="0.25">
      <c r="A731" s="65">
        <v>51</v>
      </c>
      <c r="B731" s="65" t="s">
        <v>122</v>
      </c>
      <c r="C731" s="65">
        <v>8596</v>
      </c>
      <c r="D731" s="65">
        <v>37.936999999999998</v>
      </c>
      <c r="E731" s="65">
        <v>-9.577</v>
      </c>
      <c r="F731" s="65">
        <v>26.983000000000001</v>
      </c>
      <c r="G731" s="108">
        <v>0.98150462962962959</v>
      </c>
      <c r="I731" s="9"/>
      <c r="J731" s="10"/>
      <c r="K731" s="10"/>
      <c r="L731" s="10"/>
      <c r="N731" s="10"/>
      <c r="O731" s="10"/>
      <c r="P731" s="10"/>
      <c r="Q731" s="10"/>
      <c r="R731" s="10"/>
      <c r="S731" s="10"/>
    </row>
    <row r="732" spans="1:19" ht="15" x14ac:dyDescent="0.25">
      <c r="A732" s="65">
        <v>51</v>
      </c>
      <c r="B732" s="65" t="s">
        <v>122</v>
      </c>
      <c r="C732" s="65">
        <v>8131</v>
      </c>
      <c r="D732" s="65">
        <v>35.776000000000003</v>
      </c>
      <c r="E732" s="65">
        <v>-9.5670000000000002</v>
      </c>
      <c r="F732" s="65">
        <v>26.928999999999998</v>
      </c>
      <c r="G732" s="108">
        <v>0.98150462962962959</v>
      </c>
      <c r="I732" s="9"/>
      <c r="J732" s="10"/>
      <c r="K732" s="10"/>
      <c r="L732" s="10"/>
      <c r="N732" s="10"/>
      <c r="O732" s="10"/>
      <c r="P732" s="10"/>
      <c r="Q732" s="10"/>
      <c r="R732" s="10"/>
      <c r="S732" s="10"/>
    </row>
    <row r="733" spans="1:19" ht="15" x14ac:dyDescent="0.25">
      <c r="A733" s="65">
        <v>51</v>
      </c>
      <c r="B733" s="65" t="s">
        <v>122</v>
      </c>
      <c r="C733" s="65">
        <v>7690</v>
      </c>
      <c r="D733" s="65">
        <v>33.752000000000002</v>
      </c>
      <c r="E733" s="65">
        <v>-9.5719999999999992</v>
      </c>
      <c r="F733" s="65">
        <v>26.99</v>
      </c>
      <c r="G733" s="108">
        <v>0.98150462962962959</v>
      </c>
      <c r="I733" s="9"/>
      <c r="J733" s="10"/>
      <c r="K733" s="10"/>
      <c r="L733" s="10"/>
      <c r="N733" s="10"/>
      <c r="O733" s="10"/>
      <c r="P733" s="10"/>
      <c r="Q733" s="10"/>
      <c r="R733" s="10"/>
      <c r="S733" s="10"/>
    </row>
    <row r="734" spans="1:19" ht="15" x14ac:dyDescent="0.25">
      <c r="A734" s="65">
        <v>51</v>
      </c>
      <c r="B734" s="65" t="s">
        <v>122</v>
      </c>
      <c r="C734" s="65">
        <v>7260</v>
      </c>
      <c r="D734" s="65">
        <v>31.82</v>
      </c>
      <c r="E734" s="65">
        <v>-9.5760000000000005</v>
      </c>
      <c r="F734" s="65">
        <v>26.928000000000001</v>
      </c>
      <c r="G734" s="108">
        <v>0.98150462962962959</v>
      </c>
      <c r="I734" s="9"/>
      <c r="J734" s="10"/>
      <c r="K734" s="10"/>
      <c r="L734" s="10"/>
      <c r="N734" s="10"/>
      <c r="O734" s="10"/>
      <c r="P734" s="10"/>
      <c r="Q734" s="10"/>
      <c r="R734" s="10"/>
      <c r="S734" s="10"/>
    </row>
    <row r="735" spans="1:19" ht="15" x14ac:dyDescent="0.25">
      <c r="A735" s="65">
        <v>51</v>
      </c>
      <c r="B735" s="65" t="s">
        <v>122</v>
      </c>
      <c r="C735" s="65">
        <v>6870</v>
      </c>
      <c r="D735" s="65">
        <v>30.061</v>
      </c>
      <c r="E735" s="65">
        <v>-9.5890000000000004</v>
      </c>
      <c r="F735" s="65">
        <v>26.939</v>
      </c>
      <c r="G735" s="108">
        <v>0.98150462962962959</v>
      </c>
      <c r="I735" s="9"/>
      <c r="J735" s="10"/>
      <c r="K735" s="10"/>
      <c r="L735" s="10"/>
      <c r="N735" s="10"/>
      <c r="O735" s="10"/>
      <c r="P735" s="10"/>
      <c r="Q735" s="10"/>
      <c r="R735" s="10"/>
      <c r="S735" s="10"/>
    </row>
    <row r="736" spans="1:19" ht="15" x14ac:dyDescent="0.25">
      <c r="A736" s="65">
        <v>52</v>
      </c>
      <c r="B736" s="65" t="s">
        <v>123</v>
      </c>
      <c r="C736" s="65">
        <v>2791</v>
      </c>
      <c r="D736" s="65">
        <v>39.555999999999997</v>
      </c>
      <c r="E736" s="65">
        <v>-41.691000000000003</v>
      </c>
      <c r="F736" s="65">
        <v>2.915</v>
      </c>
      <c r="G736" s="108">
        <v>0.99101851851851863</v>
      </c>
      <c r="I736" s="9"/>
      <c r="J736" s="10"/>
      <c r="K736" s="10"/>
      <c r="L736" s="10"/>
      <c r="N736" s="10"/>
      <c r="O736" s="10"/>
      <c r="P736" s="10"/>
      <c r="Q736" s="10"/>
      <c r="R736" s="10"/>
      <c r="S736" s="10"/>
    </row>
    <row r="737" spans="1:19" ht="15" x14ac:dyDescent="0.25">
      <c r="A737" s="65">
        <v>52</v>
      </c>
      <c r="B737" s="65" t="s">
        <v>123</v>
      </c>
      <c r="C737" s="65">
        <v>2787</v>
      </c>
      <c r="D737" s="65">
        <v>40.11</v>
      </c>
      <c r="E737" s="65">
        <v>-41.7</v>
      </c>
      <c r="F737" s="65">
        <v>2.9</v>
      </c>
      <c r="G737" s="108">
        <v>0.99101851851851863</v>
      </c>
      <c r="I737" s="9"/>
      <c r="J737" s="10"/>
      <c r="K737" s="10"/>
      <c r="L737" s="10"/>
      <c r="N737" s="10"/>
      <c r="O737" s="10"/>
      <c r="P737" s="10"/>
      <c r="Q737" s="10"/>
      <c r="R737" s="10"/>
      <c r="S737" s="10"/>
    </row>
    <row r="738" spans="1:19" ht="15" x14ac:dyDescent="0.25">
      <c r="A738" s="65">
        <v>52</v>
      </c>
      <c r="B738" s="65" t="s">
        <v>123</v>
      </c>
      <c r="C738" s="65">
        <v>2788</v>
      </c>
      <c r="D738" s="65">
        <v>40.116</v>
      </c>
      <c r="E738" s="65">
        <v>-41.725000000000001</v>
      </c>
      <c r="F738" s="65">
        <v>2.8660000000000001</v>
      </c>
      <c r="G738" s="108">
        <v>0.99101851851851863</v>
      </c>
      <c r="I738" s="9"/>
      <c r="J738" s="10"/>
      <c r="K738" s="10"/>
      <c r="L738" s="10"/>
      <c r="N738" s="10"/>
      <c r="O738" s="10"/>
      <c r="P738" s="10"/>
      <c r="Q738" s="10"/>
      <c r="R738" s="10"/>
      <c r="S738" s="10"/>
    </row>
    <row r="739" spans="1:19" ht="15" x14ac:dyDescent="0.25">
      <c r="A739" s="65">
        <v>52</v>
      </c>
      <c r="B739" s="65" t="s">
        <v>123</v>
      </c>
      <c r="C739" s="65">
        <v>2789</v>
      </c>
      <c r="D739" s="65">
        <v>40.110999999999997</v>
      </c>
      <c r="E739" s="65">
        <v>-41.716999999999999</v>
      </c>
      <c r="F739" s="65">
        <v>2.8730000000000002</v>
      </c>
      <c r="G739" s="108">
        <v>0.99101851851851863</v>
      </c>
      <c r="I739" s="9"/>
      <c r="J739" s="10"/>
      <c r="K739" s="10"/>
      <c r="L739" s="10"/>
      <c r="N739" s="10"/>
      <c r="O739" s="10"/>
      <c r="P739" s="10"/>
      <c r="Q739" s="10"/>
      <c r="R739" s="10"/>
      <c r="S739" s="10"/>
    </row>
    <row r="740" spans="1:19" ht="15" x14ac:dyDescent="0.25">
      <c r="A740" s="65">
        <v>52</v>
      </c>
      <c r="B740" s="65" t="s">
        <v>123</v>
      </c>
      <c r="C740" s="65">
        <v>2789</v>
      </c>
      <c r="D740" s="65">
        <v>40.103999999999999</v>
      </c>
      <c r="E740" s="65">
        <v>-41.698999999999998</v>
      </c>
      <c r="F740" s="65">
        <v>2.871</v>
      </c>
      <c r="G740" s="108">
        <v>0.99101851851851863</v>
      </c>
      <c r="I740" s="9"/>
      <c r="J740" s="10"/>
      <c r="K740" s="10"/>
      <c r="L740" s="10"/>
      <c r="N740" s="10"/>
      <c r="O740" s="10"/>
      <c r="P740" s="10"/>
      <c r="Q740" s="10"/>
      <c r="R740" s="10"/>
      <c r="S740" s="10"/>
    </row>
    <row r="741" spans="1:19" ht="15" x14ac:dyDescent="0.25">
      <c r="A741" s="65">
        <v>52</v>
      </c>
      <c r="B741" s="65" t="s">
        <v>123</v>
      </c>
      <c r="C741" s="65">
        <v>15492</v>
      </c>
      <c r="D741" s="65">
        <v>71.13</v>
      </c>
      <c r="E741" s="65">
        <v>-8.7919999999999998</v>
      </c>
      <c r="F741" s="65">
        <v>27.969000000000001</v>
      </c>
      <c r="G741" s="108">
        <v>0.99101851851851863</v>
      </c>
      <c r="J741" s="10"/>
      <c r="K741" s="10"/>
      <c r="L741" s="10"/>
      <c r="N741" s="10"/>
      <c r="O741" s="10"/>
      <c r="P741" s="10"/>
      <c r="Q741" s="10"/>
      <c r="R741" s="10"/>
      <c r="S741" s="10"/>
    </row>
    <row r="742" spans="1:19" ht="15" x14ac:dyDescent="0.25">
      <c r="A742" s="65">
        <v>52</v>
      </c>
      <c r="B742" s="65" t="s">
        <v>123</v>
      </c>
      <c r="C742" s="65">
        <v>14700</v>
      </c>
      <c r="D742" s="65">
        <v>67.082999999999998</v>
      </c>
      <c r="E742" s="65">
        <v>-8.7959999999999994</v>
      </c>
      <c r="F742" s="65">
        <v>27.960999999999999</v>
      </c>
      <c r="G742" s="108">
        <v>0.99101851851851863</v>
      </c>
      <c r="J742" s="10"/>
      <c r="K742" s="10"/>
      <c r="L742" s="10"/>
      <c r="N742" s="10"/>
      <c r="O742" s="10"/>
      <c r="P742" s="10"/>
      <c r="Q742" s="10"/>
      <c r="R742" s="10"/>
      <c r="S742" s="10"/>
    </row>
    <row r="743" spans="1:19" ht="15" x14ac:dyDescent="0.25">
      <c r="A743" s="65">
        <v>52</v>
      </c>
      <c r="B743" s="65" t="s">
        <v>123</v>
      </c>
      <c r="C743" s="65">
        <v>13930</v>
      </c>
      <c r="D743" s="65">
        <v>63.231999999999999</v>
      </c>
      <c r="E743" s="65">
        <v>-8.8409999999999993</v>
      </c>
      <c r="F743" s="65">
        <v>27.913</v>
      </c>
      <c r="G743" s="108">
        <v>0.99101851851851863</v>
      </c>
      <c r="J743" s="10"/>
      <c r="K743" s="10"/>
      <c r="L743" s="10"/>
      <c r="N743" s="10"/>
      <c r="O743" s="10"/>
      <c r="P743" s="10"/>
      <c r="Q743" s="10"/>
      <c r="R743" s="10"/>
      <c r="S743" s="10"/>
    </row>
    <row r="744" spans="1:19" ht="15" x14ac:dyDescent="0.25">
      <c r="A744" s="65">
        <v>52</v>
      </c>
      <c r="B744" s="65" t="s">
        <v>123</v>
      </c>
      <c r="C744" s="65">
        <v>13196</v>
      </c>
      <c r="D744" s="65">
        <v>59.634999999999998</v>
      </c>
      <c r="E744" s="65">
        <v>-8.8330000000000002</v>
      </c>
      <c r="F744" s="65">
        <v>27.923999999999999</v>
      </c>
      <c r="G744" s="108">
        <v>0.99101851851851863</v>
      </c>
      <c r="J744" s="10"/>
      <c r="K744" s="10"/>
      <c r="L744" s="10"/>
      <c r="N744" s="10"/>
      <c r="O744" s="10"/>
      <c r="P744" s="10"/>
      <c r="Q744" s="10"/>
      <c r="R744" s="10"/>
      <c r="S744" s="10"/>
    </row>
    <row r="745" spans="1:19" ht="15" x14ac:dyDescent="0.25">
      <c r="A745" s="65">
        <v>52</v>
      </c>
      <c r="B745" s="65" t="s">
        <v>123</v>
      </c>
      <c r="C745" s="65">
        <v>12499</v>
      </c>
      <c r="D745" s="65">
        <v>56.24</v>
      </c>
      <c r="E745" s="65">
        <v>-8.8140000000000001</v>
      </c>
      <c r="F745" s="65">
        <v>27.934000000000001</v>
      </c>
      <c r="G745" s="108">
        <v>0.99101851851851863</v>
      </c>
      <c r="J745" s="10"/>
      <c r="K745" s="10"/>
      <c r="L745" s="10"/>
      <c r="N745" s="10"/>
      <c r="O745" s="10"/>
      <c r="P745" s="10"/>
      <c r="Q745" s="10"/>
      <c r="R745" s="10"/>
      <c r="S745" s="10"/>
    </row>
    <row r="746" spans="1:19" ht="15" x14ac:dyDescent="0.25">
      <c r="A746" s="65">
        <v>52</v>
      </c>
      <c r="B746" s="65" t="s">
        <v>123</v>
      </c>
      <c r="C746" s="65">
        <v>11826</v>
      </c>
      <c r="D746" s="65">
        <v>53.040999999999997</v>
      </c>
      <c r="E746" s="65">
        <v>-8.8309999999999995</v>
      </c>
      <c r="F746" s="65">
        <v>27.952000000000002</v>
      </c>
      <c r="G746" s="108">
        <v>0.99101851851851863</v>
      </c>
      <c r="J746" s="10"/>
      <c r="K746" s="10"/>
      <c r="L746" s="10"/>
      <c r="N746" s="10"/>
      <c r="O746" s="10"/>
      <c r="P746" s="10"/>
      <c r="Q746" s="10"/>
      <c r="R746" s="10"/>
      <c r="S746" s="10"/>
    </row>
    <row r="747" spans="1:19" ht="15" x14ac:dyDescent="0.25">
      <c r="A747" s="65">
        <v>52</v>
      </c>
      <c r="B747" s="65" t="s">
        <v>123</v>
      </c>
      <c r="C747" s="65">
        <v>11177</v>
      </c>
      <c r="D747" s="65">
        <v>49.984000000000002</v>
      </c>
      <c r="E747" s="65">
        <v>-8.8249999999999993</v>
      </c>
      <c r="F747" s="65">
        <v>27.97</v>
      </c>
      <c r="G747" s="108">
        <v>0.99101851851851863</v>
      </c>
      <c r="J747" s="10"/>
      <c r="K747" s="10"/>
      <c r="L747" s="10"/>
      <c r="N747" s="10"/>
      <c r="O747" s="10"/>
      <c r="P747" s="10"/>
      <c r="Q747" s="10"/>
      <c r="R747" s="10"/>
      <c r="S747" s="10"/>
    </row>
    <row r="748" spans="1:19" ht="15" x14ac:dyDescent="0.25">
      <c r="A748" s="65">
        <v>52</v>
      </c>
      <c r="B748" s="65" t="s">
        <v>123</v>
      </c>
      <c r="C748" s="65">
        <v>10567</v>
      </c>
      <c r="D748" s="65">
        <v>47.079000000000001</v>
      </c>
      <c r="E748" s="65">
        <v>-8.8650000000000002</v>
      </c>
      <c r="F748" s="65">
        <v>27.92</v>
      </c>
      <c r="G748" s="108">
        <v>0.99101851851851863</v>
      </c>
      <c r="J748" s="10"/>
      <c r="K748" s="10"/>
      <c r="L748" s="10"/>
      <c r="N748" s="10"/>
      <c r="O748" s="10"/>
      <c r="P748" s="10"/>
      <c r="Q748" s="10"/>
      <c r="R748" s="10"/>
      <c r="S748" s="10"/>
    </row>
    <row r="749" spans="1:19" ht="15" x14ac:dyDescent="0.25">
      <c r="A749" s="65">
        <v>52</v>
      </c>
      <c r="B749" s="65" t="s">
        <v>123</v>
      </c>
      <c r="C749" s="65">
        <v>10005</v>
      </c>
      <c r="D749" s="65">
        <v>44.402000000000001</v>
      </c>
      <c r="E749" s="65">
        <v>-8.9</v>
      </c>
      <c r="F749" s="65">
        <v>27.937999999999999</v>
      </c>
      <c r="G749" s="108">
        <v>0.99101851851851863</v>
      </c>
      <c r="J749" s="10"/>
      <c r="K749" s="10"/>
      <c r="L749" s="10"/>
      <c r="N749" s="10"/>
      <c r="O749" s="10"/>
      <c r="P749" s="10"/>
      <c r="Q749" s="10"/>
      <c r="R749" s="10"/>
      <c r="S749" s="10"/>
    </row>
    <row r="750" spans="1:19" ht="15" x14ac:dyDescent="0.25">
      <c r="A750" s="65">
        <v>53</v>
      </c>
      <c r="B750" s="65" t="s">
        <v>124</v>
      </c>
      <c r="C750" s="65">
        <v>2812</v>
      </c>
      <c r="D750" s="65">
        <v>39.905999999999999</v>
      </c>
      <c r="E750" s="65">
        <v>-41.686999999999998</v>
      </c>
      <c r="F750" s="65">
        <v>2.9350000000000001</v>
      </c>
      <c r="G750" s="108">
        <v>1.0300925925925926E-3</v>
      </c>
      <c r="J750" s="10"/>
      <c r="K750" s="10"/>
      <c r="L750" s="10"/>
      <c r="N750" s="10"/>
      <c r="O750" s="10"/>
      <c r="P750" s="10"/>
      <c r="Q750" s="10"/>
      <c r="R750" s="10"/>
      <c r="S750" s="10"/>
    </row>
    <row r="751" spans="1:19" ht="15" x14ac:dyDescent="0.25">
      <c r="A751" s="65">
        <v>53</v>
      </c>
      <c r="B751" s="65" t="s">
        <v>124</v>
      </c>
      <c r="C751" s="65">
        <v>2811</v>
      </c>
      <c r="D751" s="65">
        <v>40.380000000000003</v>
      </c>
      <c r="E751" s="65">
        <v>-41.7</v>
      </c>
      <c r="F751" s="65">
        <v>2.9</v>
      </c>
      <c r="G751" s="108">
        <v>1.0300925925925926E-3</v>
      </c>
      <c r="J751" s="10"/>
      <c r="K751" s="10"/>
      <c r="L751" s="10"/>
      <c r="N751" s="10"/>
      <c r="O751" s="10"/>
      <c r="P751" s="10"/>
      <c r="Q751" s="10"/>
      <c r="R751" s="10"/>
      <c r="S751" s="10"/>
    </row>
    <row r="752" spans="1:19" ht="15" x14ac:dyDescent="0.25">
      <c r="A752" s="65">
        <v>53</v>
      </c>
      <c r="B752" s="65" t="s">
        <v>124</v>
      </c>
      <c r="C752" s="65">
        <v>2810</v>
      </c>
      <c r="D752" s="65">
        <v>40.405999999999999</v>
      </c>
      <c r="E752" s="65">
        <v>-41.682000000000002</v>
      </c>
      <c r="F752" s="65">
        <v>2.8879999999999999</v>
      </c>
      <c r="G752" s="108">
        <v>1.0300925925925926E-3</v>
      </c>
      <c r="J752" s="10"/>
      <c r="K752" s="10"/>
      <c r="L752" s="10"/>
      <c r="N752" s="10"/>
      <c r="O752" s="10"/>
      <c r="P752" s="10"/>
      <c r="Q752" s="10"/>
      <c r="R752" s="10"/>
      <c r="S752" s="10"/>
    </row>
    <row r="753" spans="1:19" ht="15" x14ac:dyDescent="0.25">
      <c r="A753" s="65">
        <v>53</v>
      </c>
      <c r="B753" s="65" t="s">
        <v>124</v>
      </c>
      <c r="C753" s="65">
        <v>2815</v>
      </c>
      <c r="D753" s="65">
        <v>40.429000000000002</v>
      </c>
      <c r="E753" s="65">
        <v>-41.72</v>
      </c>
      <c r="F753" s="65">
        <v>2.851</v>
      </c>
      <c r="G753" s="108">
        <v>1.0300925925925926E-3</v>
      </c>
      <c r="J753" s="10"/>
      <c r="K753" s="10"/>
      <c r="L753" s="10"/>
      <c r="N753" s="10"/>
      <c r="O753" s="10"/>
      <c r="P753" s="10"/>
      <c r="Q753" s="10"/>
      <c r="R753" s="10"/>
      <c r="S753" s="10"/>
    </row>
    <row r="754" spans="1:19" ht="15" x14ac:dyDescent="0.25">
      <c r="A754" s="65">
        <v>53</v>
      </c>
      <c r="B754" s="65" t="s">
        <v>124</v>
      </c>
      <c r="C754" s="65">
        <v>2812</v>
      </c>
      <c r="D754" s="65">
        <v>40.426000000000002</v>
      </c>
      <c r="E754" s="65">
        <v>-41.709000000000003</v>
      </c>
      <c r="F754" s="65">
        <v>2.8780000000000001</v>
      </c>
      <c r="G754" s="108">
        <v>1.0300925925925926E-3</v>
      </c>
      <c r="J754" s="10"/>
      <c r="K754" s="10"/>
      <c r="L754" s="10"/>
      <c r="N754" s="10"/>
      <c r="O754" s="10"/>
      <c r="P754" s="10"/>
      <c r="Q754" s="10"/>
      <c r="R754" s="10"/>
      <c r="S754" s="10"/>
    </row>
    <row r="755" spans="1:19" ht="15" x14ac:dyDescent="0.25">
      <c r="A755" s="65">
        <v>53</v>
      </c>
      <c r="B755" s="65" t="s">
        <v>124</v>
      </c>
      <c r="C755" s="65">
        <v>14684</v>
      </c>
      <c r="D755" s="65">
        <v>67.105000000000004</v>
      </c>
      <c r="E755" s="65">
        <v>-9.0340000000000007</v>
      </c>
      <c r="F755" s="65">
        <v>26.873999999999999</v>
      </c>
      <c r="G755" s="108">
        <v>1.0300925925925926E-3</v>
      </c>
      <c r="J755" s="10"/>
      <c r="K755" s="10"/>
      <c r="L755" s="10"/>
      <c r="N755" s="10"/>
      <c r="O755" s="10"/>
      <c r="P755" s="10"/>
      <c r="Q755" s="10"/>
      <c r="R755" s="10"/>
      <c r="S755" s="10"/>
    </row>
    <row r="756" spans="1:19" ht="15" x14ac:dyDescent="0.25">
      <c r="A756" s="65">
        <v>53</v>
      </c>
      <c r="B756" s="65" t="s">
        <v>124</v>
      </c>
      <c r="C756" s="65">
        <v>13923</v>
      </c>
      <c r="D756" s="65">
        <v>63.323999999999998</v>
      </c>
      <c r="E756" s="65">
        <v>-9.0280000000000005</v>
      </c>
      <c r="F756" s="65">
        <v>26.831</v>
      </c>
      <c r="G756" s="108">
        <v>1.0300925925925926E-3</v>
      </c>
      <c r="J756" s="10"/>
      <c r="K756" s="10"/>
      <c r="L756" s="10"/>
      <c r="N756" s="10"/>
      <c r="O756" s="10"/>
      <c r="P756" s="10"/>
      <c r="Q756" s="10"/>
      <c r="R756" s="10"/>
      <c r="S756" s="10"/>
    </row>
    <row r="757" spans="1:19" ht="15" x14ac:dyDescent="0.25">
      <c r="A757" s="65">
        <v>53</v>
      </c>
      <c r="B757" s="65" t="s">
        <v>124</v>
      </c>
      <c r="C757" s="65">
        <v>13243</v>
      </c>
      <c r="D757" s="65">
        <v>59.890999999999998</v>
      </c>
      <c r="E757" s="65">
        <v>-8.9990000000000006</v>
      </c>
      <c r="F757" s="65">
        <v>26.85</v>
      </c>
      <c r="G757" s="108">
        <v>1.0300925925925926E-3</v>
      </c>
      <c r="J757" s="10"/>
      <c r="K757" s="10"/>
      <c r="L757" s="10"/>
      <c r="N757" s="10"/>
      <c r="O757" s="10"/>
      <c r="P757" s="10"/>
      <c r="Q757" s="10"/>
      <c r="R757" s="10"/>
      <c r="S757" s="10"/>
    </row>
    <row r="758" spans="1:19" ht="15" x14ac:dyDescent="0.25">
      <c r="A758" s="65">
        <v>53</v>
      </c>
      <c r="B758" s="65" t="s">
        <v>124</v>
      </c>
      <c r="C758" s="65">
        <v>12575</v>
      </c>
      <c r="D758" s="65">
        <v>56.603000000000002</v>
      </c>
      <c r="E758" s="65">
        <v>-9.0039999999999996</v>
      </c>
      <c r="F758" s="65">
        <v>26.88</v>
      </c>
      <c r="G758" s="108">
        <v>1.0300925925925926E-3</v>
      </c>
      <c r="J758" s="10"/>
      <c r="K758" s="10"/>
      <c r="L758" s="10"/>
      <c r="N758" s="10"/>
      <c r="O758" s="10"/>
      <c r="P758" s="10"/>
      <c r="Q758" s="10"/>
      <c r="R758" s="10"/>
      <c r="S758" s="10"/>
    </row>
    <row r="759" spans="1:19" ht="15" x14ac:dyDescent="0.25">
      <c r="A759" s="65">
        <v>53</v>
      </c>
      <c r="B759" s="65" t="s">
        <v>124</v>
      </c>
      <c r="C759" s="65">
        <v>11936</v>
      </c>
      <c r="D759" s="65">
        <v>53.472000000000001</v>
      </c>
      <c r="E759" s="65">
        <v>-9.02</v>
      </c>
      <c r="F759" s="65">
        <v>26.917000000000002</v>
      </c>
      <c r="G759" s="108">
        <v>1.0300925925925926E-3</v>
      </c>
      <c r="J759" s="10"/>
      <c r="K759" s="10"/>
      <c r="L759" s="10"/>
      <c r="N759" s="10"/>
      <c r="O759" s="10"/>
      <c r="P759" s="10"/>
      <c r="Q759" s="10"/>
      <c r="R759" s="10"/>
      <c r="S759" s="10"/>
    </row>
    <row r="760" spans="1:19" ht="15" x14ac:dyDescent="0.25">
      <c r="A760" s="65">
        <v>53</v>
      </c>
      <c r="B760" s="65" t="s">
        <v>124</v>
      </c>
      <c r="C760" s="65">
        <v>11310</v>
      </c>
      <c r="D760" s="65">
        <v>50.478999999999999</v>
      </c>
      <c r="E760" s="65">
        <v>-9.0380000000000003</v>
      </c>
      <c r="F760" s="65">
        <v>26.896000000000001</v>
      </c>
      <c r="G760" s="108">
        <v>1.0300925925925926E-3</v>
      </c>
      <c r="J760" s="10"/>
      <c r="K760" s="10"/>
      <c r="L760" s="10"/>
      <c r="N760" s="10"/>
      <c r="O760" s="10"/>
      <c r="P760" s="10"/>
      <c r="Q760" s="10"/>
      <c r="R760" s="10"/>
      <c r="S760" s="10"/>
    </row>
    <row r="761" spans="1:19" ht="15" x14ac:dyDescent="0.25">
      <c r="A761" s="65">
        <v>53</v>
      </c>
      <c r="B761" s="65" t="s">
        <v>124</v>
      </c>
      <c r="C761" s="65">
        <v>10710</v>
      </c>
      <c r="D761" s="65">
        <v>47.664999999999999</v>
      </c>
      <c r="E761" s="65">
        <v>-9.0500000000000007</v>
      </c>
      <c r="F761" s="65">
        <v>26.904</v>
      </c>
      <c r="G761" s="108">
        <v>1.0300925925925926E-3</v>
      </c>
      <c r="J761" s="10"/>
      <c r="K761" s="10"/>
      <c r="L761" s="10"/>
      <c r="N761" s="10"/>
      <c r="O761" s="10"/>
      <c r="P761" s="10"/>
      <c r="Q761" s="10"/>
      <c r="R761" s="10"/>
      <c r="S761" s="10"/>
    </row>
    <row r="762" spans="1:19" ht="15" x14ac:dyDescent="0.25">
      <c r="A762" s="65">
        <v>53</v>
      </c>
      <c r="B762" s="65" t="s">
        <v>124</v>
      </c>
      <c r="C762" s="65">
        <v>10090</v>
      </c>
      <c r="D762" s="65">
        <v>44.851999999999997</v>
      </c>
      <c r="E762" s="65">
        <v>-9.0719999999999992</v>
      </c>
      <c r="F762" s="65">
        <v>26.911999999999999</v>
      </c>
      <c r="G762" s="108">
        <v>1.0300925925925926E-3</v>
      </c>
      <c r="J762" s="10"/>
      <c r="K762" s="10"/>
      <c r="L762" s="10"/>
      <c r="N762" s="10"/>
      <c r="O762" s="10"/>
      <c r="P762" s="10"/>
      <c r="Q762" s="10"/>
      <c r="R762" s="10"/>
      <c r="S762" s="10"/>
    </row>
    <row r="763" spans="1:19" ht="15" x14ac:dyDescent="0.25">
      <c r="A763" s="65">
        <v>53</v>
      </c>
      <c r="B763" s="65" t="s">
        <v>124</v>
      </c>
      <c r="C763" s="65">
        <v>9547</v>
      </c>
      <c r="D763" s="65">
        <v>42.284999999999997</v>
      </c>
      <c r="E763" s="65">
        <v>-9.0410000000000004</v>
      </c>
      <c r="F763" s="65">
        <v>26.923999999999999</v>
      </c>
      <c r="G763" s="108">
        <v>1.0300925925925926E-3</v>
      </c>
      <c r="J763" s="10"/>
      <c r="K763" s="10"/>
      <c r="L763" s="10"/>
      <c r="N763" s="10"/>
      <c r="O763" s="10"/>
      <c r="P763" s="10"/>
      <c r="Q763" s="10"/>
      <c r="R763" s="10"/>
      <c r="S763" s="10"/>
    </row>
    <row r="764" spans="1:19" ht="15" x14ac:dyDescent="0.25">
      <c r="A764" s="65">
        <v>54</v>
      </c>
      <c r="B764" s="65" t="s">
        <v>125</v>
      </c>
      <c r="C764" s="65">
        <v>2788</v>
      </c>
      <c r="D764" s="65">
        <v>39.488</v>
      </c>
      <c r="E764" s="65">
        <v>-41.69</v>
      </c>
      <c r="F764" s="65">
        <v>2.9039999999999999</v>
      </c>
      <c r="G764" s="108">
        <v>1.0532407407407407E-2</v>
      </c>
      <c r="J764" s="10"/>
      <c r="K764" s="10"/>
      <c r="L764" s="10"/>
      <c r="N764" s="10"/>
      <c r="O764" s="10"/>
      <c r="P764" s="10"/>
      <c r="Q764" s="10"/>
      <c r="R764" s="10"/>
      <c r="S764" s="10"/>
    </row>
    <row r="765" spans="1:19" ht="15" x14ac:dyDescent="0.25">
      <c r="A765" s="65">
        <v>54</v>
      </c>
      <c r="B765" s="65" t="s">
        <v>125</v>
      </c>
      <c r="C765" s="65">
        <v>2787</v>
      </c>
      <c r="D765" s="65">
        <v>40.084000000000003</v>
      </c>
      <c r="E765" s="65">
        <v>-41.7</v>
      </c>
      <c r="F765" s="65">
        <v>2.9</v>
      </c>
      <c r="G765" s="108">
        <v>1.0532407407407407E-2</v>
      </c>
      <c r="J765" s="10"/>
      <c r="K765" s="10"/>
      <c r="L765" s="10"/>
      <c r="N765" s="10"/>
      <c r="O765" s="10"/>
      <c r="P765" s="10"/>
      <c r="Q765" s="10"/>
      <c r="R765" s="10"/>
      <c r="S765" s="10"/>
    </row>
    <row r="766" spans="1:19" ht="15" x14ac:dyDescent="0.25">
      <c r="A766" s="65">
        <v>54</v>
      </c>
      <c r="B766" s="65" t="s">
        <v>125</v>
      </c>
      <c r="C766" s="65">
        <v>2788</v>
      </c>
      <c r="D766" s="65">
        <v>40.098999999999997</v>
      </c>
      <c r="E766" s="65">
        <v>-41.685000000000002</v>
      </c>
      <c r="F766" s="65">
        <v>2.907</v>
      </c>
      <c r="G766" s="108">
        <v>1.0532407407407407E-2</v>
      </c>
      <c r="J766" s="10"/>
      <c r="K766" s="10"/>
      <c r="L766" s="10"/>
      <c r="N766" s="10"/>
      <c r="O766" s="10"/>
      <c r="P766" s="10"/>
      <c r="Q766" s="10"/>
      <c r="R766" s="10"/>
      <c r="S766" s="10"/>
    </row>
    <row r="767" spans="1:19" ht="15" x14ac:dyDescent="0.25">
      <c r="A767" s="65">
        <v>54</v>
      </c>
      <c r="B767" s="65" t="s">
        <v>125</v>
      </c>
      <c r="C767" s="65">
        <v>2789</v>
      </c>
      <c r="D767" s="65">
        <v>40.081000000000003</v>
      </c>
      <c r="E767" s="65">
        <v>-41.71</v>
      </c>
      <c r="F767" s="65">
        <v>2.8780000000000001</v>
      </c>
      <c r="G767" s="108">
        <v>1.0532407407407407E-2</v>
      </c>
      <c r="J767" s="10"/>
      <c r="K767" s="10"/>
      <c r="L767" s="10"/>
      <c r="N767" s="10"/>
      <c r="O767" s="10"/>
      <c r="P767" s="10"/>
      <c r="Q767" s="10"/>
      <c r="R767" s="10"/>
      <c r="S767" s="10"/>
    </row>
    <row r="768" spans="1:19" ht="15" x14ac:dyDescent="0.25">
      <c r="A768" s="65">
        <v>54</v>
      </c>
      <c r="B768" s="65" t="s">
        <v>125</v>
      </c>
      <c r="C768" s="65">
        <v>2790</v>
      </c>
      <c r="D768" s="65">
        <v>40.08</v>
      </c>
      <c r="E768" s="65">
        <v>-41.689</v>
      </c>
      <c r="F768" s="65">
        <v>2.8610000000000002</v>
      </c>
      <c r="G768" s="108">
        <v>1.0532407407407407E-2</v>
      </c>
      <c r="J768" s="10"/>
      <c r="K768" s="10"/>
      <c r="L768" s="10"/>
      <c r="N768" s="10"/>
      <c r="O768" s="10"/>
      <c r="P768" s="10"/>
      <c r="Q768" s="10"/>
      <c r="R768" s="10"/>
      <c r="S768" s="10"/>
    </row>
    <row r="769" spans="1:19" ht="15" x14ac:dyDescent="0.25">
      <c r="A769" s="65">
        <v>54</v>
      </c>
      <c r="B769" s="65" t="s">
        <v>125</v>
      </c>
      <c r="C769" s="65">
        <v>11445</v>
      </c>
      <c r="D769" s="65">
        <v>51.243000000000002</v>
      </c>
      <c r="E769" s="65">
        <v>-9.6959999999999997</v>
      </c>
      <c r="F769" s="65">
        <v>26.379000000000001</v>
      </c>
      <c r="G769" s="108">
        <v>1.0532407407407407E-2</v>
      </c>
      <c r="J769" s="10"/>
      <c r="K769" s="10"/>
      <c r="L769" s="10"/>
      <c r="N769" s="10"/>
      <c r="O769" s="10"/>
      <c r="P769" s="10"/>
      <c r="Q769" s="10"/>
      <c r="R769" s="10"/>
      <c r="S769" s="10"/>
    </row>
    <row r="770" spans="1:19" ht="15" x14ac:dyDescent="0.25">
      <c r="A770" s="65">
        <v>54</v>
      </c>
      <c r="B770" s="65" t="s">
        <v>125</v>
      </c>
      <c r="C770" s="65">
        <v>10854</v>
      </c>
      <c r="D770" s="65">
        <v>48.356000000000002</v>
      </c>
      <c r="E770" s="65">
        <v>-9.6690000000000005</v>
      </c>
      <c r="F770" s="65">
        <v>26.352</v>
      </c>
      <c r="G770" s="108">
        <v>1.0532407407407407E-2</v>
      </c>
      <c r="J770" s="10"/>
      <c r="K770" s="10"/>
      <c r="L770" s="10"/>
      <c r="N770" s="10"/>
      <c r="O770" s="10"/>
      <c r="P770" s="10"/>
      <c r="Q770" s="10"/>
      <c r="R770" s="10"/>
      <c r="S770" s="10"/>
    </row>
    <row r="771" spans="1:19" ht="15" x14ac:dyDescent="0.25">
      <c r="A771" s="65">
        <v>54</v>
      </c>
      <c r="B771" s="65" t="s">
        <v>125</v>
      </c>
      <c r="C771" s="65">
        <v>10264</v>
      </c>
      <c r="D771" s="65">
        <v>45.646999999999998</v>
      </c>
      <c r="E771" s="65">
        <v>-9.7240000000000002</v>
      </c>
      <c r="F771" s="65">
        <v>26.384</v>
      </c>
      <c r="G771" s="108">
        <v>1.0532407407407407E-2</v>
      </c>
      <c r="J771" s="10"/>
      <c r="K771" s="10"/>
      <c r="L771" s="10"/>
      <c r="N771" s="10"/>
      <c r="O771" s="10"/>
      <c r="P771" s="10"/>
      <c r="Q771" s="10"/>
      <c r="R771" s="10"/>
      <c r="S771" s="10"/>
    </row>
    <row r="772" spans="1:19" ht="15" x14ac:dyDescent="0.25">
      <c r="A772" s="65">
        <v>54</v>
      </c>
      <c r="B772" s="65" t="s">
        <v>125</v>
      </c>
      <c r="C772" s="65">
        <v>9725</v>
      </c>
      <c r="D772" s="65">
        <v>43.085999999999999</v>
      </c>
      <c r="E772" s="65">
        <v>-9.6690000000000005</v>
      </c>
      <c r="F772" s="65">
        <v>26.393999999999998</v>
      </c>
      <c r="G772" s="108">
        <v>1.0532407407407407E-2</v>
      </c>
      <c r="J772" s="10"/>
      <c r="K772" s="10"/>
      <c r="L772" s="10"/>
      <c r="N772" s="10"/>
      <c r="O772" s="10"/>
      <c r="P772" s="10"/>
      <c r="Q772" s="10"/>
      <c r="R772" s="10"/>
      <c r="S772" s="10"/>
    </row>
    <row r="773" spans="1:19" ht="15" x14ac:dyDescent="0.25">
      <c r="A773" s="65">
        <v>54</v>
      </c>
      <c r="B773" s="65" t="s">
        <v>125</v>
      </c>
      <c r="C773" s="65">
        <v>9201</v>
      </c>
      <c r="D773" s="65">
        <v>40.661999999999999</v>
      </c>
      <c r="E773" s="65">
        <v>-9.6920000000000002</v>
      </c>
      <c r="F773" s="65">
        <v>26.379000000000001</v>
      </c>
      <c r="G773" s="108">
        <v>1.0532407407407407E-2</v>
      </c>
      <c r="J773" s="10"/>
      <c r="K773" s="10"/>
      <c r="L773" s="10"/>
      <c r="N773" s="10"/>
      <c r="O773" s="10"/>
      <c r="P773" s="10"/>
      <c r="Q773" s="10"/>
      <c r="R773" s="10"/>
      <c r="S773" s="10"/>
    </row>
    <row r="774" spans="1:19" ht="15" x14ac:dyDescent="0.25">
      <c r="A774" s="65">
        <v>54</v>
      </c>
      <c r="B774" s="65" t="s">
        <v>125</v>
      </c>
      <c r="C774" s="65">
        <v>8711</v>
      </c>
      <c r="D774" s="65">
        <v>38.383000000000003</v>
      </c>
      <c r="E774" s="65">
        <v>-9.6709999999999994</v>
      </c>
      <c r="F774" s="65">
        <v>26.463000000000001</v>
      </c>
      <c r="G774" s="108">
        <v>1.0532407407407407E-2</v>
      </c>
      <c r="J774" s="10"/>
      <c r="K774" s="10"/>
      <c r="L774" s="10"/>
      <c r="N774" s="10"/>
      <c r="O774" s="10"/>
      <c r="P774" s="10"/>
      <c r="Q774" s="10"/>
      <c r="R774" s="10"/>
      <c r="S774" s="10"/>
    </row>
    <row r="775" spans="1:19" ht="15" x14ac:dyDescent="0.25">
      <c r="A775" s="65">
        <v>54</v>
      </c>
      <c r="B775" s="65" t="s">
        <v>125</v>
      </c>
      <c r="C775" s="65">
        <v>8242</v>
      </c>
      <c r="D775" s="65">
        <v>36.222000000000001</v>
      </c>
      <c r="E775" s="65">
        <v>-9.657</v>
      </c>
      <c r="F775" s="65">
        <v>26.390999999999998</v>
      </c>
      <c r="G775" s="108">
        <v>1.0532407407407407E-2</v>
      </c>
      <c r="J775" s="10"/>
      <c r="K775" s="10"/>
      <c r="L775" s="10"/>
      <c r="N775" s="10"/>
      <c r="O775" s="10"/>
      <c r="P775" s="10"/>
      <c r="Q775" s="10"/>
      <c r="R775" s="10"/>
      <c r="S775" s="10"/>
    </row>
    <row r="776" spans="1:19" ht="15" x14ac:dyDescent="0.25">
      <c r="A776" s="65">
        <v>54</v>
      </c>
      <c r="B776" s="65" t="s">
        <v>125</v>
      </c>
      <c r="C776" s="65">
        <v>7779</v>
      </c>
      <c r="D776" s="65">
        <v>34.137</v>
      </c>
      <c r="E776" s="65">
        <v>-9.702</v>
      </c>
      <c r="F776" s="65">
        <v>26.369</v>
      </c>
      <c r="G776" s="108">
        <v>1.0532407407407407E-2</v>
      </c>
      <c r="J776" s="10"/>
      <c r="K776" s="10"/>
      <c r="L776" s="10"/>
      <c r="N776" s="10"/>
      <c r="O776" s="10"/>
      <c r="P776" s="10"/>
      <c r="Q776" s="10"/>
      <c r="R776" s="10"/>
      <c r="S776" s="10"/>
    </row>
    <row r="777" spans="1:19" ht="15" x14ac:dyDescent="0.25">
      <c r="A777" s="65">
        <v>54</v>
      </c>
      <c r="B777" s="65" t="s">
        <v>125</v>
      </c>
      <c r="C777" s="65">
        <v>7357</v>
      </c>
      <c r="D777" s="65">
        <v>32.216000000000001</v>
      </c>
      <c r="E777" s="65">
        <v>-9.7460000000000004</v>
      </c>
      <c r="F777" s="65">
        <v>26.353000000000002</v>
      </c>
      <c r="G777" s="108">
        <v>1.0532407407407407E-2</v>
      </c>
      <c r="J777" s="10"/>
      <c r="K777" s="10"/>
      <c r="L777" s="10"/>
      <c r="N777" s="10"/>
      <c r="O777" s="10"/>
      <c r="P777" s="10"/>
      <c r="Q777" s="10"/>
      <c r="R777" s="10"/>
      <c r="S777" s="10"/>
    </row>
    <row r="778" spans="1:19" ht="15" x14ac:dyDescent="0.25">
      <c r="A778" s="65">
        <v>55</v>
      </c>
      <c r="B778" s="65" t="s">
        <v>126</v>
      </c>
      <c r="C778" s="65">
        <v>2809</v>
      </c>
      <c r="D778" s="65">
        <v>39.859000000000002</v>
      </c>
      <c r="E778" s="65">
        <v>-41.685000000000002</v>
      </c>
      <c r="F778" s="65">
        <v>2.931</v>
      </c>
      <c r="G778" s="108">
        <v>2.0543981481481479E-2</v>
      </c>
      <c r="J778" s="10"/>
      <c r="K778" s="10"/>
      <c r="L778" s="10"/>
      <c r="N778" s="10"/>
      <c r="O778" s="10"/>
      <c r="P778" s="10"/>
      <c r="Q778" s="10"/>
      <c r="R778" s="10"/>
      <c r="S778" s="10"/>
    </row>
    <row r="779" spans="1:19" ht="15" x14ac:dyDescent="0.25">
      <c r="A779" s="65">
        <v>55</v>
      </c>
      <c r="B779" s="65" t="s">
        <v>126</v>
      </c>
      <c r="C779" s="65">
        <v>2808</v>
      </c>
      <c r="D779" s="65">
        <v>40.369999999999997</v>
      </c>
      <c r="E779" s="65">
        <v>-41.7</v>
      </c>
      <c r="F779" s="65">
        <v>2.9</v>
      </c>
      <c r="G779" s="108">
        <v>2.0543981481481479E-2</v>
      </c>
      <c r="J779" s="10"/>
      <c r="K779" s="10"/>
      <c r="L779" s="10"/>
      <c r="N779" s="10"/>
      <c r="O779" s="10"/>
      <c r="P779" s="10"/>
      <c r="Q779" s="10"/>
      <c r="R779" s="10"/>
      <c r="S779" s="10"/>
    </row>
    <row r="780" spans="1:19" ht="15" x14ac:dyDescent="0.25">
      <c r="A780" s="65">
        <v>55</v>
      </c>
      <c r="B780" s="65" t="s">
        <v>126</v>
      </c>
      <c r="C780" s="65">
        <v>2806</v>
      </c>
      <c r="D780" s="65">
        <v>40.372</v>
      </c>
      <c r="E780" s="65">
        <v>-41.715000000000003</v>
      </c>
      <c r="F780" s="65">
        <v>2.895</v>
      </c>
      <c r="G780" s="108">
        <v>2.0543981481481479E-2</v>
      </c>
      <c r="J780" s="10"/>
      <c r="K780" s="10"/>
      <c r="L780" s="10"/>
      <c r="N780" s="10"/>
      <c r="O780" s="10"/>
      <c r="P780" s="10"/>
      <c r="Q780" s="10"/>
      <c r="R780" s="10"/>
      <c r="S780" s="10"/>
    </row>
    <row r="781" spans="1:19" ht="15" x14ac:dyDescent="0.25">
      <c r="A781" s="65">
        <v>55</v>
      </c>
      <c r="B781" s="65" t="s">
        <v>126</v>
      </c>
      <c r="C781" s="65">
        <v>2807</v>
      </c>
      <c r="D781" s="65">
        <v>40.351999999999997</v>
      </c>
      <c r="E781" s="65">
        <v>-41.695999999999998</v>
      </c>
      <c r="F781" s="65">
        <v>2.8809999999999998</v>
      </c>
      <c r="G781" s="108">
        <v>2.0543981481481479E-2</v>
      </c>
      <c r="J781" s="10"/>
      <c r="K781" s="10"/>
      <c r="L781" s="10"/>
      <c r="N781" s="10"/>
      <c r="O781" s="10"/>
      <c r="P781" s="10"/>
      <c r="Q781" s="10"/>
      <c r="R781" s="10"/>
      <c r="S781" s="10"/>
    </row>
    <row r="782" spans="1:19" ht="15" x14ac:dyDescent="0.25">
      <c r="A782" s="65">
        <v>55</v>
      </c>
      <c r="B782" s="65" t="s">
        <v>126</v>
      </c>
      <c r="C782" s="65">
        <v>2809</v>
      </c>
      <c r="D782" s="65">
        <v>40.374000000000002</v>
      </c>
      <c r="E782" s="65">
        <v>-41.706000000000003</v>
      </c>
      <c r="F782" s="65">
        <v>2.9380000000000002</v>
      </c>
      <c r="G782" s="108">
        <v>2.0543981481481479E-2</v>
      </c>
      <c r="J782" s="10"/>
      <c r="K782" s="10"/>
      <c r="L782" s="10"/>
      <c r="N782" s="10"/>
      <c r="O782" s="10"/>
      <c r="P782" s="10"/>
      <c r="Q782" s="10"/>
      <c r="R782" s="10"/>
      <c r="S782" s="10"/>
    </row>
    <row r="783" spans="1:19" ht="15" x14ac:dyDescent="0.25">
      <c r="A783" s="65">
        <v>55</v>
      </c>
      <c r="B783" s="65" t="s">
        <v>126</v>
      </c>
      <c r="C783" s="65">
        <v>1693</v>
      </c>
      <c r="D783" s="65">
        <v>6.6159999999999997</v>
      </c>
      <c r="E783" s="65">
        <v>-9.2230000000000008</v>
      </c>
      <c r="F783" s="65">
        <v>27.085999999999999</v>
      </c>
      <c r="G783" s="108">
        <v>2.0543981481481479E-2</v>
      </c>
      <c r="J783" s="10"/>
      <c r="K783" s="10"/>
      <c r="L783" s="10"/>
      <c r="N783" s="10"/>
      <c r="O783" s="10"/>
      <c r="P783" s="10"/>
      <c r="Q783" s="10"/>
      <c r="R783" s="10"/>
      <c r="S783" s="10"/>
    </row>
    <row r="784" spans="1:19" ht="15" x14ac:dyDescent="0.25">
      <c r="A784" s="65">
        <v>55</v>
      </c>
      <c r="B784" s="65" t="s">
        <v>126</v>
      </c>
      <c r="C784" s="65">
        <v>5159</v>
      </c>
      <c r="D784" s="65">
        <v>22.434000000000001</v>
      </c>
      <c r="E784" s="65">
        <v>-9.27</v>
      </c>
      <c r="F784" s="65">
        <v>26.152999999999999</v>
      </c>
      <c r="G784" s="108">
        <v>2.0543981481481479E-2</v>
      </c>
      <c r="J784" s="10"/>
      <c r="K784" s="10"/>
      <c r="L784" s="10"/>
      <c r="N784" s="10"/>
      <c r="O784" s="10"/>
      <c r="P784" s="10"/>
      <c r="Q784" s="10"/>
      <c r="R784" s="10"/>
      <c r="S784" s="10"/>
    </row>
    <row r="785" spans="1:19" ht="15" x14ac:dyDescent="0.25">
      <c r="A785" s="65">
        <v>55</v>
      </c>
      <c r="B785" s="65" t="s">
        <v>126</v>
      </c>
      <c r="C785" s="65">
        <v>4879</v>
      </c>
      <c r="D785" s="65">
        <v>21.18</v>
      </c>
      <c r="E785" s="65">
        <v>-9.2810000000000006</v>
      </c>
      <c r="F785" s="65">
        <v>26.143000000000001</v>
      </c>
      <c r="G785" s="108">
        <v>2.0543981481481479E-2</v>
      </c>
      <c r="J785" s="10"/>
      <c r="K785" s="10"/>
      <c r="L785" s="10"/>
      <c r="N785" s="10"/>
      <c r="O785" s="10"/>
      <c r="P785" s="10"/>
      <c r="Q785" s="10"/>
      <c r="R785" s="10"/>
      <c r="S785" s="10"/>
    </row>
    <row r="786" spans="1:19" ht="15" x14ac:dyDescent="0.25">
      <c r="A786" s="65">
        <v>55</v>
      </c>
      <c r="B786" s="65" t="s">
        <v>126</v>
      </c>
      <c r="C786" s="65">
        <v>4611</v>
      </c>
      <c r="D786" s="65">
        <v>20.013000000000002</v>
      </c>
      <c r="E786" s="65">
        <v>-9.2710000000000008</v>
      </c>
      <c r="F786" s="65">
        <v>26.152999999999999</v>
      </c>
      <c r="G786" s="108">
        <v>2.0543981481481479E-2</v>
      </c>
      <c r="J786" s="10"/>
      <c r="K786" s="10"/>
      <c r="L786" s="10"/>
      <c r="N786" s="10"/>
      <c r="O786" s="10"/>
      <c r="P786" s="10"/>
      <c r="Q786" s="10"/>
      <c r="R786" s="10"/>
      <c r="S786" s="10"/>
    </row>
    <row r="787" spans="1:19" ht="15" x14ac:dyDescent="0.25">
      <c r="A787" s="65">
        <v>55</v>
      </c>
      <c r="B787" s="65" t="s">
        <v>126</v>
      </c>
      <c r="C787" s="65">
        <v>4367</v>
      </c>
      <c r="D787" s="65">
        <v>18.908000000000001</v>
      </c>
      <c r="E787" s="65">
        <v>-9.2769999999999992</v>
      </c>
      <c r="F787" s="65">
        <v>26.116</v>
      </c>
      <c r="G787" s="108">
        <v>2.0543981481481479E-2</v>
      </c>
      <c r="J787" s="10"/>
      <c r="K787" s="10"/>
      <c r="L787" s="10"/>
      <c r="N787" s="10"/>
      <c r="O787" s="10"/>
      <c r="P787" s="10"/>
      <c r="Q787" s="10"/>
      <c r="R787" s="10"/>
      <c r="S787" s="10"/>
    </row>
    <row r="788" spans="1:19" ht="15" x14ac:dyDescent="0.25">
      <c r="A788" s="65">
        <v>55</v>
      </c>
      <c r="B788" s="65" t="s">
        <v>126</v>
      </c>
      <c r="C788" s="65">
        <v>4133</v>
      </c>
      <c r="D788" s="65">
        <v>17.872</v>
      </c>
      <c r="E788" s="65">
        <v>-9.2569999999999997</v>
      </c>
      <c r="F788" s="65">
        <v>26.158999999999999</v>
      </c>
      <c r="G788" s="108">
        <v>2.0543981481481479E-2</v>
      </c>
      <c r="J788" s="10"/>
      <c r="K788" s="10"/>
      <c r="L788" s="10"/>
      <c r="N788" s="10"/>
      <c r="O788" s="10"/>
      <c r="P788" s="10"/>
      <c r="Q788" s="10"/>
      <c r="R788" s="10"/>
      <c r="S788" s="10"/>
    </row>
    <row r="789" spans="1:19" ht="15" x14ac:dyDescent="0.25">
      <c r="A789" s="65">
        <v>55</v>
      </c>
      <c r="B789" s="65" t="s">
        <v>126</v>
      </c>
      <c r="C789" s="65">
        <v>3910</v>
      </c>
      <c r="D789" s="65">
        <v>16.882000000000001</v>
      </c>
      <c r="E789" s="65">
        <v>-9.2550000000000008</v>
      </c>
      <c r="F789" s="65">
        <v>26.175000000000001</v>
      </c>
      <c r="G789" s="108">
        <v>2.0543981481481479E-2</v>
      </c>
      <c r="J789" s="10"/>
      <c r="K789" s="10"/>
      <c r="L789" s="10"/>
      <c r="N789" s="10"/>
      <c r="O789" s="10"/>
      <c r="P789" s="10"/>
      <c r="Q789" s="10"/>
      <c r="R789" s="10"/>
      <c r="S789" s="10"/>
    </row>
    <row r="790" spans="1:19" ht="15" x14ac:dyDescent="0.25">
      <c r="A790" s="65">
        <v>55</v>
      </c>
      <c r="B790" s="65" t="s">
        <v>126</v>
      </c>
      <c r="C790" s="65">
        <v>3699</v>
      </c>
      <c r="D790" s="65">
        <v>15.964</v>
      </c>
      <c r="E790" s="65">
        <v>-9.2889999999999997</v>
      </c>
      <c r="F790" s="65">
        <v>26.166</v>
      </c>
      <c r="G790" s="108">
        <v>2.0543981481481479E-2</v>
      </c>
      <c r="J790" s="10"/>
      <c r="K790" s="10"/>
      <c r="L790" s="10"/>
      <c r="N790" s="10"/>
      <c r="O790" s="10"/>
      <c r="P790" s="10"/>
      <c r="Q790" s="10"/>
      <c r="R790" s="10"/>
      <c r="S790" s="10"/>
    </row>
    <row r="791" spans="1:19" ht="15" x14ac:dyDescent="0.25">
      <c r="A791" s="65">
        <v>55</v>
      </c>
      <c r="B791" s="65" t="s">
        <v>126</v>
      </c>
      <c r="C791" s="65">
        <v>3501</v>
      </c>
      <c r="D791" s="65">
        <v>15.077</v>
      </c>
      <c r="E791" s="65">
        <v>-9.3230000000000004</v>
      </c>
      <c r="F791" s="65">
        <v>26.087</v>
      </c>
      <c r="G791" s="108">
        <v>2.0543981481481479E-2</v>
      </c>
      <c r="J791" s="10"/>
      <c r="K791" s="10"/>
      <c r="L791" s="10"/>
      <c r="N791" s="10"/>
      <c r="O791" s="10"/>
      <c r="P791" s="10"/>
      <c r="Q791" s="10"/>
      <c r="R791" s="10"/>
      <c r="S791" s="10"/>
    </row>
    <row r="792" spans="1:19" ht="15" x14ac:dyDescent="0.25">
      <c r="A792" s="65">
        <v>55</v>
      </c>
      <c r="B792" s="65" t="s">
        <v>126</v>
      </c>
      <c r="C792" s="65">
        <v>3321</v>
      </c>
      <c r="D792" s="65">
        <v>14.276999999999999</v>
      </c>
      <c r="E792" s="65">
        <v>-9.327</v>
      </c>
      <c r="F792" s="65">
        <v>26.061</v>
      </c>
      <c r="G792" s="108">
        <v>2.0543981481481479E-2</v>
      </c>
      <c r="J792" s="10"/>
      <c r="K792" s="10"/>
      <c r="L792" s="10"/>
      <c r="N792" s="10"/>
      <c r="O792" s="10"/>
      <c r="P792" s="10"/>
      <c r="Q792" s="10"/>
      <c r="R792" s="10"/>
      <c r="S792" s="10"/>
    </row>
    <row r="793" spans="1:19" ht="15" x14ac:dyDescent="0.25">
      <c r="A793" s="65">
        <v>56</v>
      </c>
      <c r="B793" s="65" t="s">
        <v>127</v>
      </c>
      <c r="C793" s="65">
        <v>2788</v>
      </c>
      <c r="D793" s="65">
        <v>39.488999999999997</v>
      </c>
      <c r="E793" s="65">
        <v>-41.692</v>
      </c>
      <c r="F793" s="65">
        <v>2.9489999999999998</v>
      </c>
      <c r="G793" s="108">
        <v>3.005787037037037E-2</v>
      </c>
      <c r="J793" s="10"/>
      <c r="K793" s="10"/>
      <c r="L793" s="10"/>
      <c r="N793" s="10"/>
      <c r="O793" s="10"/>
      <c r="P793" s="10"/>
      <c r="Q793" s="10"/>
      <c r="R793" s="10"/>
      <c r="S793" s="10"/>
    </row>
    <row r="794" spans="1:19" ht="15" x14ac:dyDescent="0.25">
      <c r="A794" s="65">
        <v>56</v>
      </c>
      <c r="B794" s="65" t="s">
        <v>127</v>
      </c>
      <c r="C794" s="65">
        <v>2789</v>
      </c>
      <c r="D794" s="65">
        <v>40.064999999999998</v>
      </c>
      <c r="E794" s="65">
        <v>-41.7</v>
      </c>
      <c r="F794" s="65">
        <v>2.9</v>
      </c>
      <c r="G794" s="108">
        <v>3.005787037037037E-2</v>
      </c>
      <c r="J794" s="10"/>
      <c r="K794" s="10"/>
      <c r="L794" s="10"/>
      <c r="N794" s="10"/>
      <c r="O794" s="10"/>
      <c r="P794" s="10"/>
      <c r="Q794" s="10"/>
      <c r="R794" s="10"/>
      <c r="S794" s="10"/>
    </row>
    <row r="795" spans="1:19" ht="15" x14ac:dyDescent="0.25">
      <c r="A795" s="65">
        <v>56</v>
      </c>
      <c r="B795" s="65" t="s">
        <v>127</v>
      </c>
      <c r="C795" s="65">
        <v>2788</v>
      </c>
      <c r="D795" s="65">
        <v>40.076000000000001</v>
      </c>
      <c r="E795" s="65">
        <v>-41.661999999999999</v>
      </c>
      <c r="F795" s="65">
        <v>2.855</v>
      </c>
      <c r="G795" s="108">
        <v>3.005787037037037E-2</v>
      </c>
      <c r="J795" s="10"/>
      <c r="K795" s="10"/>
      <c r="L795" s="10"/>
      <c r="N795" s="10"/>
      <c r="O795" s="10"/>
      <c r="P795" s="10"/>
      <c r="Q795" s="10"/>
      <c r="R795" s="10"/>
      <c r="S795" s="10"/>
    </row>
    <row r="796" spans="1:19" ht="15" x14ac:dyDescent="0.25">
      <c r="A796" s="65">
        <v>56</v>
      </c>
      <c r="B796" s="65" t="s">
        <v>127</v>
      </c>
      <c r="C796" s="65">
        <v>2789</v>
      </c>
      <c r="D796" s="65">
        <v>40.067999999999998</v>
      </c>
      <c r="E796" s="65">
        <v>-41.654000000000003</v>
      </c>
      <c r="F796" s="65">
        <v>2.8359999999999999</v>
      </c>
      <c r="G796" s="108">
        <v>3.005787037037037E-2</v>
      </c>
      <c r="J796" s="10"/>
      <c r="K796" s="10"/>
      <c r="L796" s="10"/>
      <c r="N796" s="10"/>
      <c r="O796" s="10"/>
      <c r="P796" s="10"/>
      <c r="Q796" s="10"/>
      <c r="R796" s="10"/>
      <c r="S796" s="10"/>
    </row>
    <row r="797" spans="1:19" ht="15" x14ac:dyDescent="0.25">
      <c r="A797" s="65">
        <v>56</v>
      </c>
      <c r="B797" s="65" t="s">
        <v>127</v>
      </c>
      <c r="C797" s="65">
        <v>2790</v>
      </c>
      <c r="D797" s="65">
        <v>40.100999999999999</v>
      </c>
      <c r="E797" s="65">
        <v>-41.662999999999997</v>
      </c>
      <c r="F797" s="65">
        <v>2.8439999999999999</v>
      </c>
      <c r="G797" s="108">
        <v>3.005787037037037E-2</v>
      </c>
      <c r="J797" s="10"/>
      <c r="K797" s="10"/>
      <c r="L797" s="10"/>
      <c r="N797" s="10"/>
      <c r="O797" s="10"/>
      <c r="P797" s="10"/>
      <c r="Q797" s="10"/>
      <c r="R797" s="10"/>
      <c r="S797" s="10"/>
    </row>
    <row r="798" spans="1:19" ht="15" x14ac:dyDescent="0.25">
      <c r="A798" s="65">
        <v>56</v>
      </c>
      <c r="B798" s="65" t="s">
        <v>127</v>
      </c>
      <c r="C798" s="65">
        <v>14076</v>
      </c>
      <c r="D798" s="65">
        <v>64.010000000000005</v>
      </c>
      <c r="E798" s="65">
        <v>-8.25</v>
      </c>
      <c r="F798" s="65">
        <v>25.963999999999999</v>
      </c>
      <c r="G798" s="108">
        <v>3.005787037037037E-2</v>
      </c>
      <c r="J798" s="10"/>
      <c r="K798" s="10"/>
      <c r="L798" s="10"/>
      <c r="N798" s="10"/>
      <c r="O798" s="10"/>
      <c r="P798" s="10"/>
      <c r="Q798" s="10"/>
      <c r="R798" s="10"/>
      <c r="S798" s="10"/>
    </row>
    <row r="799" spans="1:19" ht="15" x14ac:dyDescent="0.25">
      <c r="A799" s="65">
        <v>56</v>
      </c>
      <c r="B799" s="65" t="s">
        <v>127</v>
      </c>
      <c r="C799" s="65">
        <v>13314</v>
      </c>
      <c r="D799" s="65">
        <v>60.277999999999999</v>
      </c>
      <c r="E799" s="65">
        <v>-8.2859999999999996</v>
      </c>
      <c r="F799" s="65">
        <v>25.925000000000001</v>
      </c>
      <c r="G799" s="108">
        <v>3.005787037037037E-2</v>
      </c>
      <c r="J799" s="10"/>
      <c r="K799" s="10"/>
      <c r="L799" s="10"/>
      <c r="N799" s="10"/>
      <c r="O799" s="10"/>
      <c r="P799" s="10"/>
      <c r="Q799" s="10"/>
      <c r="R799" s="10"/>
      <c r="S799" s="10"/>
    </row>
    <row r="800" spans="1:19" ht="15" x14ac:dyDescent="0.25">
      <c r="A800" s="65">
        <v>56</v>
      </c>
      <c r="B800" s="65" t="s">
        <v>127</v>
      </c>
      <c r="C800" s="65">
        <v>12595</v>
      </c>
      <c r="D800" s="65">
        <v>56.847000000000001</v>
      </c>
      <c r="E800" s="65">
        <v>-8.2940000000000005</v>
      </c>
      <c r="F800" s="65">
        <v>25.934999999999999</v>
      </c>
      <c r="G800" s="108">
        <v>3.005787037037037E-2</v>
      </c>
      <c r="J800" s="10"/>
      <c r="K800" s="10"/>
      <c r="L800" s="10"/>
      <c r="N800" s="10"/>
      <c r="O800" s="10"/>
      <c r="P800" s="10"/>
      <c r="Q800" s="10"/>
      <c r="R800" s="10"/>
      <c r="S800" s="10"/>
    </row>
    <row r="801" spans="1:19" ht="15" x14ac:dyDescent="0.25">
      <c r="A801" s="65">
        <v>56</v>
      </c>
      <c r="B801" s="65" t="s">
        <v>127</v>
      </c>
      <c r="C801" s="65">
        <v>11951</v>
      </c>
      <c r="D801" s="65">
        <v>53.664000000000001</v>
      </c>
      <c r="E801" s="65">
        <v>-8.2959999999999994</v>
      </c>
      <c r="F801" s="65">
        <v>25.971</v>
      </c>
      <c r="G801" s="108">
        <v>3.005787037037037E-2</v>
      </c>
      <c r="J801" s="10"/>
      <c r="K801" s="10"/>
      <c r="L801" s="10"/>
      <c r="N801" s="10"/>
      <c r="O801" s="10"/>
      <c r="P801" s="10"/>
      <c r="Q801" s="10"/>
      <c r="R801" s="10"/>
      <c r="S801" s="10"/>
    </row>
    <row r="802" spans="1:19" ht="15" x14ac:dyDescent="0.25">
      <c r="A802" s="65">
        <v>56</v>
      </c>
      <c r="B802" s="65" t="s">
        <v>127</v>
      </c>
      <c r="C802" s="65">
        <v>11327</v>
      </c>
      <c r="D802" s="65">
        <v>50.639000000000003</v>
      </c>
      <c r="E802" s="65">
        <v>-8.3190000000000008</v>
      </c>
      <c r="F802" s="65">
        <v>25.93</v>
      </c>
      <c r="G802" s="108">
        <v>3.005787037037037E-2</v>
      </c>
      <c r="J802" s="10"/>
      <c r="K802" s="10"/>
      <c r="L802" s="10"/>
      <c r="N802" s="10"/>
      <c r="O802" s="10"/>
      <c r="P802" s="10"/>
      <c r="Q802" s="10"/>
      <c r="R802" s="10"/>
      <c r="S802" s="10"/>
    </row>
    <row r="803" spans="1:19" ht="15" x14ac:dyDescent="0.25">
      <c r="A803" s="65">
        <v>56</v>
      </c>
      <c r="B803" s="65" t="s">
        <v>127</v>
      </c>
      <c r="C803" s="65">
        <v>10723</v>
      </c>
      <c r="D803" s="65">
        <v>47.811999999999998</v>
      </c>
      <c r="E803" s="65">
        <v>-8.3469999999999995</v>
      </c>
      <c r="F803" s="65">
        <v>25.945</v>
      </c>
      <c r="G803" s="108">
        <v>3.005787037037037E-2</v>
      </c>
      <c r="J803" s="10"/>
      <c r="K803" s="10"/>
      <c r="L803" s="10"/>
      <c r="N803" s="10"/>
      <c r="O803" s="10"/>
      <c r="P803" s="10"/>
      <c r="Q803" s="10"/>
      <c r="R803" s="10"/>
      <c r="S803" s="10"/>
    </row>
    <row r="804" spans="1:19" ht="15" x14ac:dyDescent="0.25">
      <c r="A804" s="65">
        <v>56</v>
      </c>
      <c r="B804" s="65" t="s">
        <v>127</v>
      </c>
      <c r="C804" s="65">
        <v>10155</v>
      </c>
      <c r="D804" s="65">
        <v>45.158000000000001</v>
      </c>
      <c r="E804" s="65">
        <v>-8.36</v>
      </c>
      <c r="F804" s="65">
        <v>25.96</v>
      </c>
      <c r="G804" s="108">
        <v>3.005787037037037E-2</v>
      </c>
      <c r="J804" s="10"/>
      <c r="K804" s="10"/>
      <c r="L804" s="10"/>
      <c r="N804" s="10"/>
      <c r="O804" s="10"/>
      <c r="P804" s="10"/>
      <c r="Q804" s="10"/>
      <c r="R804" s="10"/>
      <c r="S804" s="10"/>
    </row>
    <row r="805" spans="1:19" ht="15" x14ac:dyDescent="0.25">
      <c r="A805" s="65">
        <v>56</v>
      </c>
      <c r="B805" s="65" t="s">
        <v>127</v>
      </c>
      <c r="C805" s="65">
        <v>9608</v>
      </c>
      <c r="D805" s="65">
        <v>42.598999999999997</v>
      </c>
      <c r="E805" s="65">
        <v>-8.3089999999999993</v>
      </c>
      <c r="F805" s="65">
        <v>25.901</v>
      </c>
      <c r="G805" s="108">
        <v>3.005787037037037E-2</v>
      </c>
      <c r="J805" s="10"/>
      <c r="K805" s="10"/>
      <c r="L805" s="10"/>
      <c r="N805" s="10"/>
      <c r="O805" s="10"/>
      <c r="P805" s="10"/>
      <c r="Q805" s="10"/>
      <c r="R805" s="10"/>
      <c r="S805" s="10"/>
    </row>
    <row r="806" spans="1:19" ht="15" x14ac:dyDescent="0.25">
      <c r="A806" s="65">
        <v>56</v>
      </c>
      <c r="B806" s="65" t="s">
        <v>127</v>
      </c>
      <c r="C806" s="65">
        <v>9097</v>
      </c>
      <c r="D806" s="65">
        <v>40.24</v>
      </c>
      <c r="E806" s="65">
        <v>-8.343</v>
      </c>
      <c r="F806" s="65">
        <v>25.951000000000001</v>
      </c>
      <c r="G806" s="108">
        <v>3.005787037037037E-2</v>
      </c>
      <c r="J806" s="10"/>
      <c r="K806" s="10"/>
      <c r="L806" s="10"/>
      <c r="N806" s="10"/>
      <c r="O806" s="10"/>
      <c r="P806" s="10"/>
      <c r="Q806" s="10"/>
      <c r="R806" s="10"/>
      <c r="S806" s="10"/>
    </row>
    <row r="807" spans="1:19" ht="15" x14ac:dyDescent="0.25">
      <c r="A807" s="65">
        <v>57</v>
      </c>
      <c r="B807" s="65" t="s">
        <v>8</v>
      </c>
      <c r="C807" s="65">
        <v>2811</v>
      </c>
      <c r="D807" s="65">
        <v>39.863</v>
      </c>
      <c r="E807" s="65">
        <v>-41.69</v>
      </c>
      <c r="F807" s="65">
        <v>2.9580000000000002</v>
      </c>
      <c r="G807" s="108">
        <v>4.0069444444444442E-2</v>
      </c>
      <c r="J807" s="10"/>
      <c r="K807" s="10"/>
      <c r="L807" s="10"/>
      <c r="N807" s="10"/>
      <c r="O807" s="10"/>
      <c r="P807" s="10"/>
      <c r="Q807" s="10"/>
      <c r="R807" s="10"/>
      <c r="S807" s="10"/>
    </row>
    <row r="808" spans="1:19" ht="15" x14ac:dyDescent="0.25">
      <c r="A808" s="65">
        <v>57</v>
      </c>
      <c r="B808" s="65" t="s">
        <v>8</v>
      </c>
      <c r="C808" s="65">
        <v>2809</v>
      </c>
      <c r="D808" s="65">
        <v>40.369999999999997</v>
      </c>
      <c r="E808" s="65">
        <v>-41.7</v>
      </c>
      <c r="F808" s="65">
        <v>2.9</v>
      </c>
      <c r="G808" s="108">
        <v>4.0069444444444442E-2</v>
      </c>
      <c r="J808" s="10"/>
      <c r="K808" s="10"/>
      <c r="L808" s="10"/>
      <c r="N808" s="10"/>
      <c r="O808" s="10"/>
      <c r="P808" s="10"/>
      <c r="Q808" s="10"/>
      <c r="R808" s="10"/>
      <c r="S808" s="10"/>
    </row>
    <row r="809" spans="1:19" ht="15" x14ac:dyDescent="0.25">
      <c r="A809" s="65">
        <v>57</v>
      </c>
      <c r="B809" s="65" t="s">
        <v>8</v>
      </c>
      <c r="C809" s="65">
        <v>2810</v>
      </c>
      <c r="D809" s="65">
        <v>40.411999999999999</v>
      </c>
      <c r="E809" s="65">
        <v>-41.703000000000003</v>
      </c>
      <c r="F809" s="65">
        <v>2.94</v>
      </c>
      <c r="G809" s="108">
        <v>4.0069444444444442E-2</v>
      </c>
      <c r="J809" s="10"/>
      <c r="K809" s="10"/>
      <c r="L809" s="10"/>
      <c r="N809" s="10"/>
      <c r="O809" s="10"/>
      <c r="P809" s="10"/>
      <c r="Q809" s="10"/>
      <c r="R809" s="10"/>
      <c r="S809" s="10"/>
    </row>
    <row r="810" spans="1:19" ht="15" x14ac:dyDescent="0.25">
      <c r="A810" s="65">
        <v>57</v>
      </c>
      <c r="B810" s="65" t="s">
        <v>8</v>
      </c>
      <c r="C810" s="65">
        <v>2809</v>
      </c>
      <c r="D810" s="65">
        <v>40.35</v>
      </c>
      <c r="E810" s="65">
        <v>-41.7</v>
      </c>
      <c r="F810" s="65">
        <v>2.8959999999999999</v>
      </c>
      <c r="G810" s="108">
        <v>4.0069444444444442E-2</v>
      </c>
      <c r="J810" s="10"/>
      <c r="K810" s="10"/>
      <c r="L810" s="10"/>
      <c r="N810" s="10"/>
      <c r="O810" s="10"/>
      <c r="P810" s="10"/>
      <c r="Q810" s="10"/>
      <c r="R810" s="10"/>
      <c r="S810" s="10"/>
    </row>
    <row r="811" spans="1:19" ht="15" x14ac:dyDescent="0.25">
      <c r="A811" s="65">
        <v>57</v>
      </c>
      <c r="B811" s="65" t="s">
        <v>8</v>
      </c>
      <c r="C811" s="65">
        <v>2810</v>
      </c>
      <c r="D811" s="65">
        <v>40.404000000000003</v>
      </c>
      <c r="E811" s="65">
        <v>-41.676000000000002</v>
      </c>
      <c r="F811" s="65">
        <v>2.8319999999999999</v>
      </c>
      <c r="G811" s="108">
        <v>4.0069444444444442E-2</v>
      </c>
      <c r="J811" s="10"/>
      <c r="K811" s="10"/>
      <c r="L811" s="10"/>
      <c r="N811" s="10"/>
      <c r="O811" s="10"/>
      <c r="P811" s="10"/>
      <c r="Q811" s="10"/>
      <c r="R811" s="10"/>
      <c r="S811" s="10"/>
    </row>
    <row r="812" spans="1:19" ht="15" x14ac:dyDescent="0.25">
      <c r="A812" s="65">
        <v>57</v>
      </c>
      <c r="B812" s="65" t="s">
        <v>8</v>
      </c>
      <c r="C812" s="65">
        <v>7788</v>
      </c>
      <c r="D812" s="65">
        <v>34.174999999999997</v>
      </c>
      <c r="E812" s="65">
        <v>4.2220000000000004</v>
      </c>
      <c r="F812" s="65">
        <v>26.2</v>
      </c>
      <c r="G812" s="108">
        <v>4.0069444444444442E-2</v>
      </c>
      <c r="J812" s="10"/>
      <c r="K812" s="10"/>
      <c r="L812" s="10"/>
      <c r="N812" s="10"/>
      <c r="O812" s="10"/>
      <c r="P812" s="10"/>
      <c r="Q812" s="10"/>
      <c r="R812" s="10"/>
      <c r="S812" s="10"/>
    </row>
    <row r="813" spans="1:19" ht="15" x14ac:dyDescent="0.25">
      <c r="A813" s="65">
        <v>57</v>
      </c>
      <c r="B813" s="65" t="s">
        <v>8</v>
      </c>
      <c r="C813" s="65">
        <v>7364</v>
      </c>
      <c r="D813" s="65">
        <v>32.253</v>
      </c>
      <c r="E813" s="65">
        <v>4.2329999999999997</v>
      </c>
      <c r="F813" s="65">
        <v>26.178999999999998</v>
      </c>
      <c r="G813" s="108">
        <v>4.0069444444444442E-2</v>
      </c>
      <c r="J813" s="10"/>
      <c r="K813" s="10"/>
      <c r="L813" s="10"/>
      <c r="N813" s="10"/>
      <c r="O813" s="10"/>
      <c r="P813" s="10"/>
      <c r="Q813" s="10"/>
      <c r="R813" s="10"/>
      <c r="S813" s="10"/>
    </row>
    <row r="814" spans="1:19" ht="15" x14ac:dyDescent="0.25">
      <c r="A814" s="65">
        <v>57</v>
      </c>
      <c r="B814" s="65" t="s">
        <v>8</v>
      </c>
      <c r="C814" s="65">
        <v>6963</v>
      </c>
      <c r="D814" s="65">
        <v>30.457999999999998</v>
      </c>
      <c r="E814" s="65">
        <v>4.2610000000000001</v>
      </c>
      <c r="F814" s="65">
        <v>26.172000000000001</v>
      </c>
      <c r="G814" s="108">
        <v>4.0069444444444442E-2</v>
      </c>
      <c r="J814" s="10"/>
      <c r="K814" s="10"/>
      <c r="L814" s="10"/>
      <c r="N814" s="10"/>
      <c r="O814" s="10"/>
      <c r="P814" s="10"/>
      <c r="Q814" s="10"/>
      <c r="R814" s="10"/>
      <c r="S814" s="10"/>
    </row>
    <row r="815" spans="1:19" ht="15" x14ac:dyDescent="0.25">
      <c r="A815" s="65">
        <v>57</v>
      </c>
      <c r="B815" s="65" t="s">
        <v>8</v>
      </c>
      <c r="C815" s="65">
        <v>6584</v>
      </c>
      <c r="D815" s="65">
        <v>28.774000000000001</v>
      </c>
      <c r="E815" s="65">
        <v>4.2770000000000001</v>
      </c>
      <c r="F815" s="65">
        <v>26.215</v>
      </c>
      <c r="G815" s="108">
        <v>4.0069444444444442E-2</v>
      </c>
      <c r="J815" s="10"/>
      <c r="K815" s="10"/>
      <c r="L815" s="10"/>
      <c r="N815" s="10"/>
      <c r="O815" s="10"/>
      <c r="P815" s="10"/>
      <c r="Q815" s="10"/>
      <c r="R815" s="10"/>
      <c r="S815" s="10"/>
    </row>
    <row r="816" spans="1:19" ht="15" x14ac:dyDescent="0.25">
      <c r="A816" s="65">
        <v>57</v>
      </c>
      <c r="B816" s="65" t="s">
        <v>8</v>
      </c>
      <c r="C816" s="65">
        <v>6230</v>
      </c>
      <c r="D816" s="65">
        <v>27.167999999999999</v>
      </c>
      <c r="E816" s="65">
        <v>4.2770000000000001</v>
      </c>
      <c r="F816" s="65">
        <v>26.244</v>
      </c>
      <c r="G816" s="108">
        <v>4.0069444444444442E-2</v>
      </c>
      <c r="J816" s="10"/>
      <c r="K816" s="10"/>
      <c r="L816" s="10"/>
      <c r="N816" s="10"/>
      <c r="O816" s="10"/>
      <c r="P816" s="10"/>
      <c r="Q816" s="10"/>
      <c r="R816" s="10"/>
      <c r="S816" s="10"/>
    </row>
    <row r="817" spans="1:19" ht="15" x14ac:dyDescent="0.25">
      <c r="A817" s="65">
        <v>57</v>
      </c>
      <c r="B817" s="65" t="s">
        <v>8</v>
      </c>
      <c r="C817" s="65">
        <v>5895</v>
      </c>
      <c r="D817" s="65">
        <v>25.65</v>
      </c>
      <c r="E817" s="65">
        <v>4.2709999999999999</v>
      </c>
      <c r="F817" s="65">
        <v>26.19</v>
      </c>
      <c r="G817" s="108">
        <v>4.0069444444444442E-2</v>
      </c>
      <c r="J817" s="10"/>
      <c r="K817" s="10"/>
      <c r="L817" s="10"/>
      <c r="N817" s="10"/>
      <c r="O817" s="10"/>
      <c r="P817" s="10"/>
      <c r="Q817" s="10"/>
      <c r="R817" s="10"/>
      <c r="S817" s="10"/>
    </row>
    <row r="818" spans="1:19" ht="15" x14ac:dyDescent="0.25">
      <c r="A818" s="65">
        <v>57</v>
      </c>
      <c r="B818" s="65" t="s">
        <v>8</v>
      </c>
      <c r="C818" s="65">
        <v>5572</v>
      </c>
      <c r="D818" s="65">
        <v>24.222999999999999</v>
      </c>
      <c r="E818" s="65">
        <v>4.3049999999999997</v>
      </c>
      <c r="F818" s="65">
        <v>26.227</v>
      </c>
      <c r="G818" s="108">
        <v>4.0069444444444442E-2</v>
      </c>
      <c r="J818" s="10"/>
      <c r="K818" s="10"/>
      <c r="L818" s="10"/>
      <c r="N818" s="10"/>
      <c r="O818" s="10"/>
      <c r="P818" s="10"/>
      <c r="Q818" s="10"/>
      <c r="R818" s="10"/>
      <c r="S818" s="10"/>
    </row>
    <row r="819" spans="1:19" ht="15" x14ac:dyDescent="0.25">
      <c r="A819" s="65">
        <v>57</v>
      </c>
      <c r="B819" s="65" t="s">
        <v>8</v>
      </c>
      <c r="C819" s="65">
        <v>5253</v>
      </c>
      <c r="D819" s="65">
        <v>22.824999999999999</v>
      </c>
      <c r="E819" s="65">
        <v>4.24</v>
      </c>
      <c r="F819" s="65">
        <v>26.2</v>
      </c>
      <c r="G819" s="108">
        <v>4.0069444444444442E-2</v>
      </c>
      <c r="J819" s="10"/>
      <c r="K819" s="10"/>
      <c r="L819" s="10"/>
      <c r="N819" s="10"/>
      <c r="O819" s="10"/>
      <c r="P819" s="10"/>
      <c r="Q819" s="10"/>
      <c r="R819" s="10"/>
      <c r="S819" s="10"/>
    </row>
    <row r="820" spans="1:19" ht="15" x14ac:dyDescent="0.25">
      <c r="A820" s="65">
        <v>57</v>
      </c>
      <c r="B820" s="65" t="s">
        <v>8</v>
      </c>
      <c r="C820" s="65">
        <v>4974</v>
      </c>
      <c r="D820" s="65">
        <v>21.562999999999999</v>
      </c>
      <c r="E820" s="65">
        <v>4.2460000000000004</v>
      </c>
      <c r="F820" s="65">
        <v>26.206</v>
      </c>
      <c r="G820" s="108">
        <v>4.0069444444444442E-2</v>
      </c>
      <c r="J820" s="10"/>
      <c r="K820" s="10"/>
      <c r="L820" s="10"/>
      <c r="N820" s="10"/>
      <c r="O820" s="10"/>
      <c r="P820" s="10"/>
      <c r="Q820" s="10"/>
      <c r="R820" s="10"/>
      <c r="S820" s="10"/>
    </row>
    <row r="821" spans="1:19" ht="15" x14ac:dyDescent="0.25">
      <c r="A821" s="65">
        <v>58</v>
      </c>
      <c r="B821" s="65" t="s">
        <v>8</v>
      </c>
      <c r="C821" s="65">
        <v>2787</v>
      </c>
      <c r="D821" s="65">
        <v>39.509</v>
      </c>
      <c r="E821" s="65">
        <v>-41.655000000000001</v>
      </c>
      <c r="F821" s="65">
        <v>2.91</v>
      </c>
      <c r="G821" s="108">
        <v>4.9571759259259253E-2</v>
      </c>
      <c r="J821" s="10"/>
      <c r="K821" s="10"/>
      <c r="L821" s="10"/>
      <c r="N821" s="10"/>
      <c r="O821" s="10"/>
      <c r="P821" s="10"/>
      <c r="Q821" s="10"/>
      <c r="R821" s="10"/>
      <c r="S821" s="10"/>
    </row>
    <row r="822" spans="1:19" ht="15" x14ac:dyDescent="0.25">
      <c r="A822" s="65">
        <v>58</v>
      </c>
      <c r="B822" s="65" t="s">
        <v>8</v>
      </c>
      <c r="C822" s="65">
        <v>2787</v>
      </c>
      <c r="D822" s="65">
        <v>40.08</v>
      </c>
      <c r="E822" s="65">
        <v>-41.7</v>
      </c>
      <c r="F822" s="65">
        <v>2.9</v>
      </c>
      <c r="G822" s="108">
        <v>4.9571759259259253E-2</v>
      </c>
      <c r="J822" s="10"/>
      <c r="K822" s="10"/>
      <c r="L822" s="10"/>
      <c r="N822" s="10"/>
      <c r="O822" s="10"/>
      <c r="P822" s="10"/>
      <c r="Q822" s="10"/>
      <c r="R822" s="10"/>
      <c r="S822" s="10"/>
    </row>
    <row r="823" spans="1:19" ht="15" x14ac:dyDescent="0.25">
      <c r="A823" s="65">
        <v>58</v>
      </c>
      <c r="B823" s="65" t="s">
        <v>8</v>
      </c>
      <c r="C823" s="65">
        <v>2788</v>
      </c>
      <c r="D823" s="65">
        <v>40.085000000000001</v>
      </c>
      <c r="E823" s="65">
        <v>-41.701000000000001</v>
      </c>
      <c r="F823" s="65">
        <v>2.87</v>
      </c>
      <c r="G823" s="108">
        <v>4.9571759259259253E-2</v>
      </c>
      <c r="J823" s="10"/>
      <c r="K823" s="10"/>
      <c r="L823" s="10"/>
      <c r="N823" s="10"/>
      <c r="O823" s="10"/>
      <c r="P823" s="10"/>
      <c r="Q823" s="10"/>
      <c r="R823" s="10"/>
      <c r="S823" s="10"/>
    </row>
    <row r="824" spans="1:19" ht="15" x14ac:dyDescent="0.25">
      <c r="A824" s="65">
        <v>58</v>
      </c>
      <c r="B824" s="65" t="s">
        <v>8</v>
      </c>
      <c r="C824" s="65">
        <v>2788</v>
      </c>
      <c r="D824" s="65">
        <v>40.094000000000001</v>
      </c>
      <c r="E824" s="65">
        <v>-41.691000000000003</v>
      </c>
      <c r="F824" s="65">
        <v>2.851</v>
      </c>
      <c r="G824" s="108">
        <v>4.9571759259259253E-2</v>
      </c>
      <c r="J824" s="10"/>
      <c r="K824" s="10"/>
      <c r="L824" s="10"/>
      <c r="N824" s="10"/>
      <c r="O824" s="10"/>
      <c r="P824" s="10"/>
      <c r="Q824" s="10"/>
      <c r="R824" s="10"/>
      <c r="S824" s="10"/>
    </row>
    <row r="825" spans="1:19" ht="15" x14ac:dyDescent="0.25">
      <c r="A825" s="65">
        <v>58</v>
      </c>
      <c r="B825" s="65" t="s">
        <v>8</v>
      </c>
      <c r="C825" s="65">
        <v>2789</v>
      </c>
      <c r="D825" s="65">
        <v>40.082000000000001</v>
      </c>
      <c r="E825" s="65">
        <v>-41.680999999999997</v>
      </c>
      <c r="F825" s="65">
        <v>2.851</v>
      </c>
      <c r="G825" s="108">
        <v>4.9571759259259253E-2</v>
      </c>
      <c r="J825" s="10"/>
      <c r="K825" s="10"/>
      <c r="L825" s="10"/>
      <c r="N825" s="10"/>
      <c r="O825" s="10"/>
      <c r="P825" s="10"/>
      <c r="Q825" s="10"/>
      <c r="R825" s="10"/>
      <c r="S825" s="10"/>
    </row>
    <row r="826" spans="1:19" ht="15" x14ac:dyDescent="0.25">
      <c r="A826" s="65">
        <v>58</v>
      </c>
      <c r="B826" s="65" t="s">
        <v>8</v>
      </c>
      <c r="C826" s="65">
        <v>5544</v>
      </c>
      <c r="D826" s="65">
        <v>24.067</v>
      </c>
      <c r="E826" s="65">
        <v>4.26</v>
      </c>
      <c r="F826" s="65">
        <v>26.158999999999999</v>
      </c>
      <c r="G826" s="108">
        <v>4.9571759259259253E-2</v>
      </c>
      <c r="J826" s="10"/>
      <c r="K826" s="10"/>
      <c r="L826" s="10"/>
      <c r="N826" s="10"/>
      <c r="O826" s="10"/>
      <c r="P826" s="10"/>
      <c r="Q826" s="10"/>
      <c r="R826" s="10"/>
      <c r="S826" s="10"/>
    </row>
    <row r="827" spans="1:19" ht="15" x14ac:dyDescent="0.25">
      <c r="A827" s="65">
        <v>58</v>
      </c>
      <c r="B827" s="65" t="s">
        <v>8</v>
      </c>
      <c r="C827" s="65">
        <v>5251</v>
      </c>
      <c r="D827" s="65">
        <v>22.777000000000001</v>
      </c>
      <c r="E827" s="65">
        <v>4.2960000000000003</v>
      </c>
      <c r="F827" s="65">
        <v>26.052</v>
      </c>
      <c r="G827" s="108">
        <v>4.9571759259259253E-2</v>
      </c>
      <c r="J827" s="10"/>
      <c r="K827" s="10"/>
      <c r="L827" s="10"/>
      <c r="N827" s="10"/>
      <c r="O827" s="10"/>
      <c r="P827" s="10"/>
      <c r="Q827" s="10"/>
      <c r="R827" s="10"/>
      <c r="S827" s="10"/>
    </row>
    <row r="828" spans="1:19" ht="15" x14ac:dyDescent="0.25">
      <c r="A828" s="65">
        <v>58</v>
      </c>
      <c r="B828" s="65" t="s">
        <v>8</v>
      </c>
      <c r="C828" s="65">
        <v>4981</v>
      </c>
      <c r="D828" s="65">
        <v>21.574999999999999</v>
      </c>
      <c r="E828" s="65">
        <v>4.28</v>
      </c>
      <c r="F828" s="65">
        <v>26.074999999999999</v>
      </c>
      <c r="G828" s="108">
        <v>4.9571759259259253E-2</v>
      </c>
      <c r="J828" s="10"/>
      <c r="K828" s="10"/>
      <c r="L828" s="10"/>
      <c r="N828" s="10"/>
      <c r="O828" s="10"/>
      <c r="P828" s="10"/>
      <c r="Q828" s="10"/>
      <c r="R828" s="10"/>
      <c r="S828" s="10"/>
    </row>
    <row r="829" spans="1:19" ht="15" x14ac:dyDescent="0.25">
      <c r="A829" s="65">
        <v>58</v>
      </c>
      <c r="B829" s="65" t="s">
        <v>8</v>
      </c>
      <c r="C829" s="65">
        <v>4718</v>
      </c>
      <c r="D829" s="65">
        <v>20.419</v>
      </c>
      <c r="E829" s="65">
        <v>4.2510000000000003</v>
      </c>
      <c r="F829" s="65">
        <v>26.088000000000001</v>
      </c>
      <c r="G829" s="108">
        <v>4.9571759259259253E-2</v>
      </c>
      <c r="J829" s="10"/>
      <c r="K829" s="10"/>
      <c r="L829" s="10"/>
      <c r="N829" s="10"/>
      <c r="O829" s="10"/>
      <c r="P829" s="10"/>
      <c r="Q829" s="10"/>
      <c r="R829" s="10"/>
      <c r="S829" s="10"/>
    </row>
    <row r="830" spans="1:19" ht="15" x14ac:dyDescent="0.25">
      <c r="A830" s="65">
        <v>58</v>
      </c>
      <c r="B830" s="65" t="s">
        <v>8</v>
      </c>
      <c r="C830" s="65">
        <v>4457</v>
      </c>
      <c r="D830" s="65">
        <v>19.29</v>
      </c>
      <c r="E830" s="65">
        <v>4.2220000000000004</v>
      </c>
      <c r="F830" s="65">
        <v>26.084</v>
      </c>
      <c r="G830" s="108">
        <v>4.9571759259259253E-2</v>
      </c>
      <c r="J830" s="10"/>
      <c r="K830" s="10"/>
      <c r="L830" s="10"/>
      <c r="N830" s="10"/>
      <c r="O830" s="10"/>
      <c r="P830" s="10"/>
      <c r="Q830" s="10"/>
      <c r="R830" s="10"/>
      <c r="S830" s="10"/>
    </row>
    <row r="831" spans="1:19" ht="15" x14ac:dyDescent="0.25">
      <c r="A831" s="65">
        <v>58</v>
      </c>
      <c r="B831" s="65" t="s">
        <v>8</v>
      </c>
      <c r="C831" s="65">
        <v>4214</v>
      </c>
      <c r="D831" s="65">
        <v>18.222999999999999</v>
      </c>
      <c r="E831" s="65">
        <v>4.2610000000000001</v>
      </c>
      <c r="F831" s="65">
        <v>26.100999999999999</v>
      </c>
      <c r="G831" s="108">
        <v>4.9571759259259253E-2</v>
      </c>
      <c r="J831" s="10"/>
      <c r="K831" s="10"/>
      <c r="L831" s="10"/>
      <c r="N831" s="10"/>
      <c r="O831" s="10"/>
      <c r="P831" s="10"/>
      <c r="Q831" s="10"/>
      <c r="R831" s="10"/>
      <c r="S831" s="10"/>
    </row>
    <row r="832" spans="1:19" ht="15" x14ac:dyDescent="0.25">
      <c r="A832" s="65">
        <v>58</v>
      </c>
      <c r="B832" s="65" t="s">
        <v>8</v>
      </c>
      <c r="C832" s="65">
        <v>3973</v>
      </c>
      <c r="D832" s="65">
        <v>17.186</v>
      </c>
      <c r="E832" s="65">
        <v>4.2320000000000002</v>
      </c>
      <c r="F832" s="65">
        <v>26.152000000000001</v>
      </c>
      <c r="G832" s="108">
        <v>4.9571759259259253E-2</v>
      </c>
      <c r="J832" s="10"/>
      <c r="K832" s="10"/>
      <c r="L832" s="10"/>
      <c r="N832" s="10"/>
      <c r="O832" s="10"/>
      <c r="P832" s="10"/>
      <c r="Q832" s="10"/>
      <c r="R832" s="10"/>
      <c r="S832" s="10"/>
    </row>
    <row r="833" spans="1:19" ht="15" x14ac:dyDescent="0.25">
      <c r="A833" s="65">
        <v>58</v>
      </c>
      <c r="B833" s="65" t="s">
        <v>8</v>
      </c>
      <c r="C833" s="65">
        <v>3746</v>
      </c>
      <c r="D833" s="65">
        <v>16.187999999999999</v>
      </c>
      <c r="E833" s="65">
        <v>4.2220000000000004</v>
      </c>
      <c r="F833" s="65">
        <v>26.071000000000002</v>
      </c>
      <c r="G833" s="108">
        <v>4.9571759259259253E-2</v>
      </c>
      <c r="J833" s="10"/>
      <c r="K833" s="10"/>
      <c r="L833" s="10"/>
      <c r="N833" s="10"/>
      <c r="O833" s="10"/>
      <c r="P833" s="10"/>
      <c r="Q833" s="10"/>
      <c r="R833" s="10"/>
      <c r="S833" s="10"/>
    </row>
    <row r="834" spans="1:19" ht="15" x14ac:dyDescent="0.25">
      <c r="A834" s="65">
        <v>58</v>
      </c>
      <c r="B834" s="65" t="s">
        <v>8</v>
      </c>
      <c r="C834" s="65">
        <v>3535</v>
      </c>
      <c r="D834" s="65">
        <v>15.276</v>
      </c>
      <c r="E834" s="65">
        <v>4.2510000000000003</v>
      </c>
      <c r="F834" s="65">
        <v>26.029</v>
      </c>
      <c r="G834" s="108">
        <v>4.9571759259259253E-2</v>
      </c>
      <c r="J834" s="10"/>
      <c r="K834" s="10"/>
      <c r="L834" s="10"/>
      <c r="N834" s="10"/>
      <c r="O834" s="10"/>
      <c r="P834" s="10"/>
      <c r="Q834" s="10"/>
      <c r="R834" s="10"/>
      <c r="S834" s="10"/>
    </row>
    <row r="835" spans="1:19" ht="15" x14ac:dyDescent="0.25">
      <c r="A835" s="65">
        <v>59</v>
      </c>
      <c r="B835" s="65" t="s">
        <v>128</v>
      </c>
      <c r="C835" s="65">
        <v>2809</v>
      </c>
      <c r="D835" s="65">
        <v>39.83</v>
      </c>
      <c r="E835" s="65">
        <v>-41.707000000000001</v>
      </c>
      <c r="F835" s="65">
        <v>2.98</v>
      </c>
      <c r="G835" s="108">
        <v>5.9583333333333328E-2</v>
      </c>
      <c r="J835" s="10"/>
      <c r="K835" s="10"/>
      <c r="L835" s="10"/>
      <c r="N835" s="10"/>
      <c r="O835" s="10"/>
      <c r="P835" s="10"/>
      <c r="Q835" s="10"/>
      <c r="R835" s="10"/>
      <c r="S835" s="10"/>
    </row>
    <row r="836" spans="1:19" ht="15" x14ac:dyDescent="0.25">
      <c r="A836" s="65">
        <v>59</v>
      </c>
      <c r="B836" s="65" t="s">
        <v>128</v>
      </c>
      <c r="C836" s="65">
        <v>2807</v>
      </c>
      <c r="D836" s="65">
        <v>40.363</v>
      </c>
      <c r="E836" s="65">
        <v>-41.7</v>
      </c>
      <c r="F836" s="65">
        <v>2.9</v>
      </c>
      <c r="G836" s="108">
        <v>5.9583333333333328E-2</v>
      </c>
      <c r="J836" s="10"/>
      <c r="K836" s="10"/>
      <c r="L836" s="10"/>
      <c r="N836" s="10"/>
      <c r="O836" s="10"/>
      <c r="P836" s="10"/>
      <c r="Q836" s="10"/>
      <c r="R836" s="10"/>
      <c r="S836" s="10"/>
    </row>
    <row r="837" spans="1:19" ht="15" x14ac:dyDescent="0.25">
      <c r="A837" s="65">
        <v>59</v>
      </c>
      <c r="B837" s="65" t="s">
        <v>128</v>
      </c>
      <c r="C837" s="65">
        <v>2808</v>
      </c>
      <c r="D837" s="65">
        <v>40.395000000000003</v>
      </c>
      <c r="E837" s="65">
        <v>-41.741</v>
      </c>
      <c r="F837" s="65">
        <v>2.847</v>
      </c>
      <c r="G837" s="108">
        <v>5.9583333333333328E-2</v>
      </c>
      <c r="J837" s="10"/>
      <c r="K837" s="10"/>
      <c r="L837" s="10"/>
      <c r="N837" s="10"/>
      <c r="O837" s="10"/>
      <c r="P837" s="10"/>
      <c r="Q837" s="10"/>
      <c r="R837" s="10"/>
      <c r="S837" s="10"/>
    </row>
    <row r="838" spans="1:19" ht="15" x14ac:dyDescent="0.25">
      <c r="A838" s="65">
        <v>59</v>
      </c>
      <c r="B838" s="65" t="s">
        <v>128</v>
      </c>
      <c r="C838" s="65">
        <v>2805</v>
      </c>
      <c r="D838" s="65">
        <v>40.368000000000002</v>
      </c>
      <c r="E838" s="65">
        <v>-41.715000000000003</v>
      </c>
      <c r="F838" s="65">
        <v>2.8820000000000001</v>
      </c>
      <c r="G838" s="108">
        <v>5.9583333333333328E-2</v>
      </c>
      <c r="J838" s="10"/>
      <c r="K838" s="10"/>
      <c r="L838" s="10"/>
      <c r="N838" s="10"/>
      <c r="O838" s="10"/>
      <c r="P838" s="10"/>
      <c r="Q838" s="10"/>
      <c r="R838" s="10"/>
      <c r="S838" s="10"/>
    </row>
    <row r="839" spans="1:19" ht="15" x14ac:dyDescent="0.25">
      <c r="A839" s="65">
        <v>59</v>
      </c>
      <c r="B839" s="65" t="s">
        <v>128</v>
      </c>
      <c r="C839" s="65">
        <v>2808</v>
      </c>
      <c r="D839" s="65">
        <v>40.369</v>
      </c>
      <c r="E839" s="65">
        <v>-41.704999999999998</v>
      </c>
      <c r="F839" s="65">
        <v>2.8919999999999999</v>
      </c>
      <c r="G839" s="108">
        <v>5.9583333333333328E-2</v>
      </c>
      <c r="J839" s="10"/>
      <c r="K839" s="10"/>
      <c r="L839" s="10"/>
      <c r="N839" s="10"/>
      <c r="O839" s="10"/>
      <c r="P839" s="10"/>
      <c r="Q839" s="10"/>
      <c r="R839" s="10"/>
      <c r="S839" s="10"/>
    </row>
    <row r="840" spans="1:19" ht="15" x14ac:dyDescent="0.25">
      <c r="A840" s="65">
        <v>59</v>
      </c>
      <c r="B840" s="65" t="s">
        <v>128</v>
      </c>
      <c r="C840" s="65">
        <v>13427</v>
      </c>
      <c r="D840" s="65">
        <v>60.734999999999999</v>
      </c>
      <c r="E840" s="65">
        <v>-8.6259999999999994</v>
      </c>
      <c r="F840" s="65">
        <v>26.033000000000001</v>
      </c>
      <c r="G840" s="108">
        <v>5.9583333333333328E-2</v>
      </c>
      <c r="J840" s="10"/>
      <c r="K840" s="10"/>
      <c r="L840" s="10"/>
      <c r="N840" s="10"/>
      <c r="O840" s="10"/>
      <c r="P840" s="10"/>
      <c r="Q840" s="10"/>
      <c r="R840" s="10"/>
      <c r="S840" s="10"/>
    </row>
    <row r="841" spans="1:19" ht="15" x14ac:dyDescent="0.25">
      <c r="A841" s="65">
        <v>59</v>
      </c>
      <c r="B841" s="65" t="s">
        <v>128</v>
      </c>
      <c r="C841" s="65">
        <v>12728</v>
      </c>
      <c r="D841" s="65">
        <v>57.301000000000002</v>
      </c>
      <c r="E841" s="65">
        <v>-8.61</v>
      </c>
      <c r="F841" s="65">
        <v>26.044</v>
      </c>
      <c r="G841" s="108">
        <v>5.9583333333333328E-2</v>
      </c>
      <c r="J841" s="10"/>
      <c r="K841" s="10"/>
      <c r="L841" s="10"/>
      <c r="N841" s="10"/>
      <c r="O841" s="10"/>
      <c r="P841" s="10"/>
      <c r="Q841" s="10"/>
      <c r="R841" s="10"/>
      <c r="S841" s="10"/>
    </row>
    <row r="842" spans="1:19" ht="15" x14ac:dyDescent="0.25">
      <c r="A842" s="65">
        <v>59</v>
      </c>
      <c r="B842" s="65" t="s">
        <v>128</v>
      </c>
      <c r="C842" s="65">
        <v>12061</v>
      </c>
      <c r="D842" s="65">
        <v>54.095999999999997</v>
      </c>
      <c r="E842" s="65">
        <v>-8.5960000000000001</v>
      </c>
      <c r="F842" s="65">
        <v>26.06</v>
      </c>
      <c r="G842" s="108">
        <v>5.9583333333333328E-2</v>
      </c>
      <c r="J842" s="10"/>
      <c r="K842" s="10"/>
      <c r="L842" s="10"/>
      <c r="N842" s="10"/>
      <c r="O842" s="10"/>
      <c r="P842" s="10"/>
      <c r="Q842" s="10"/>
      <c r="R842" s="10"/>
      <c r="S842" s="10"/>
    </row>
    <row r="843" spans="1:19" ht="15" x14ac:dyDescent="0.25">
      <c r="A843" s="65">
        <v>59</v>
      </c>
      <c r="B843" s="65" t="s">
        <v>128</v>
      </c>
      <c r="C843" s="65">
        <v>11423</v>
      </c>
      <c r="D843" s="65">
        <v>51.073999999999998</v>
      </c>
      <c r="E843" s="65">
        <v>-8.5630000000000006</v>
      </c>
      <c r="F843" s="65">
        <v>26.074000000000002</v>
      </c>
      <c r="G843" s="108">
        <v>5.9583333333333328E-2</v>
      </c>
      <c r="J843" s="10"/>
      <c r="K843" s="10"/>
      <c r="L843" s="10"/>
      <c r="N843" s="10"/>
      <c r="O843" s="10"/>
      <c r="P843" s="10"/>
      <c r="Q843" s="10"/>
      <c r="R843" s="10"/>
      <c r="S843" s="10"/>
    </row>
    <row r="844" spans="1:19" ht="15" x14ac:dyDescent="0.25">
      <c r="A844" s="65">
        <v>59</v>
      </c>
      <c r="B844" s="65" t="s">
        <v>128</v>
      </c>
      <c r="C844" s="65">
        <v>10808</v>
      </c>
      <c r="D844" s="65">
        <v>48.198999999999998</v>
      </c>
      <c r="E844" s="65">
        <v>-8.5749999999999993</v>
      </c>
      <c r="F844" s="65">
        <v>26.081</v>
      </c>
      <c r="G844" s="108">
        <v>5.9583333333333328E-2</v>
      </c>
      <c r="J844" s="10"/>
      <c r="K844" s="10"/>
      <c r="L844" s="10"/>
      <c r="N844" s="10"/>
      <c r="O844" s="10"/>
      <c r="P844" s="10"/>
      <c r="Q844" s="10"/>
      <c r="R844" s="10"/>
      <c r="S844" s="10"/>
    </row>
    <row r="845" spans="1:19" ht="15" x14ac:dyDescent="0.25">
      <c r="A845" s="65">
        <v>59</v>
      </c>
      <c r="B845" s="65" t="s">
        <v>128</v>
      </c>
      <c r="C845" s="65">
        <v>10241</v>
      </c>
      <c r="D845" s="65">
        <v>45.484000000000002</v>
      </c>
      <c r="E845" s="65">
        <v>-8.5570000000000004</v>
      </c>
      <c r="F845" s="65">
        <v>26.062000000000001</v>
      </c>
      <c r="G845" s="108">
        <v>5.9583333333333328E-2</v>
      </c>
      <c r="J845" s="10"/>
      <c r="K845" s="10"/>
      <c r="L845" s="10"/>
      <c r="N845" s="10"/>
      <c r="O845" s="10"/>
      <c r="P845" s="10"/>
      <c r="Q845" s="10"/>
      <c r="R845" s="10"/>
      <c r="S845" s="10"/>
    </row>
    <row r="846" spans="1:19" ht="15" x14ac:dyDescent="0.25">
      <c r="A846" s="65">
        <v>59</v>
      </c>
      <c r="B846" s="65" t="s">
        <v>128</v>
      </c>
      <c r="C846" s="65">
        <v>9697</v>
      </c>
      <c r="D846" s="65">
        <v>42.93</v>
      </c>
      <c r="E846" s="65">
        <v>-8.5619999999999994</v>
      </c>
      <c r="F846" s="65">
        <v>26.088999999999999</v>
      </c>
      <c r="G846" s="108">
        <v>5.9583333333333328E-2</v>
      </c>
      <c r="J846" s="10"/>
      <c r="K846" s="10"/>
      <c r="L846" s="10"/>
      <c r="N846" s="10"/>
      <c r="O846" s="10"/>
      <c r="P846" s="10"/>
      <c r="Q846" s="10"/>
      <c r="R846" s="10"/>
      <c r="S846" s="10"/>
    </row>
    <row r="847" spans="1:19" ht="15" x14ac:dyDescent="0.25">
      <c r="A847" s="65">
        <v>59</v>
      </c>
      <c r="B847" s="65" t="s">
        <v>128</v>
      </c>
      <c r="C847" s="65">
        <v>9154</v>
      </c>
      <c r="D847" s="65">
        <v>40.499000000000002</v>
      </c>
      <c r="E847" s="65">
        <v>-8.5920000000000005</v>
      </c>
      <c r="F847" s="65">
        <v>26.068999999999999</v>
      </c>
      <c r="G847" s="108">
        <v>5.9583333333333328E-2</v>
      </c>
      <c r="J847" s="10"/>
      <c r="K847" s="10"/>
      <c r="L847" s="10"/>
      <c r="N847" s="10"/>
      <c r="O847" s="10"/>
      <c r="P847" s="10"/>
      <c r="Q847" s="10"/>
      <c r="R847" s="10"/>
      <c r="S847" s="10"/>
    </row>
    <row r="848" spans="1:19" ht="15" x14ac:dyDescent="0.25">
      <c r="A848" s="65">
        <v>59</v>
      </c>
      <c r="B848" s="65" t="s">
        <v>128</v>
      </c>
      <c r="C848" s="65">
        <v>8670</v>
      </c>
      <c r="D848" s="65">
        <v>38.222999999999999</v>
      </c>
      <c r="E848" s="65">
        <v>-8.6</v>
      </c>
      <c r="F848" s="65">
        <v>26.047000000000001</v>
      </c>
      <c r="G848" s="108">
        <v>5.9583333333333328E-2</v>
      </c>
      <c r="J848" s="10"/>
      <c r="K848" s="10"/>
      <c r="L848" s="10"/>
      <c r="N848" s="10"/>
      <c r="O848" s="10"/>
      <c r="P848" s="10"/>
      <c r="Q848" s="10"/>
      <c r="R848" s="10"/>
      <c r="S848" s="10"/>
    </row>
    <row r="849" spans="1:19" ht="15" x14ac:dyDescent="0.25">
      <c r="A849" s="65">
        <v>60</v>
      </c>
      <c r="B849" s="65" t="s">
        <v>129</v>
      </c>
      <c r="C849" s="65">
        <v>2785</v>
      </c>
      <c r="D849" s="65">
        <v>39.472999999999999</v>
      </c>
      <c r="E849" s="65">
        <v>-41.7</v>
      </c>
      <c r="F849" s="65">
        <v>2.907</v>
      </c>
      <c r="G849" s="108">
        <v>6.9097222222222213E-2</v>
      </c>
      <c r="J849" s="10"/>
      <c r="K849" s="10"/>
      <c r="L849" s="10"/>
      <c r="N849" s="10"/>
      <c r="O849" s="10"/>
      <c r="P849" s="10"/>
      <c r="Q849" s="10"/>
      <c r="R849" s="10"/>
      <c r="S849" s="10"/>
    </row>
    <row r="850" spans="1:19" ht="15" x14ac:dyDescent="0.25">
      <c r="A850" s="65">
        <v>60</v>
      </c>
      <c r="B850" s="65" t="s">
        <v>129</v>
      </c>
      <c r="C850" s="65">
        <v>2783</v>
      </c>
      <c r="D850" s="65">
        <v>40.023000000000003</v>
      </c>
      <c r="E850" s="65">
        <v>-41.7</v>
      </c>
      <c r="F850" s="65">
        <v>2.9</v>
      </c>
      <c r="G850" s="108">
        <v>6.9097222222222213E-2</v>
      </c>
      <c r="J850" s="10"/>
      <c r="K850" s="10"/>
      <c r="L850" s="10"/>
      <c r="N850" s="10"/>
      <c r="O850" s="10"/>
      <c r="P850" s="10"/>
      <c r="Q850" s="10"/>
      <c r="R850" s="10"/>
      <c r="S850" s="10"/>
    </row>
    <row r="851" spans="1:19" ht="15" x14ac:dyDescent="0.25">
      <c r="A851" s="65">
        <v>60</v>
      </c>
      <c r="B851" s="65" t="s">
        <v>129</v>
      </c>
      <c r="C851" s="65">
        <v>2787</v>
      </c>
      <c r="D851" s="65">
        <v>40.072000000000003</v>
      </c>
      <c r="E851" s="65">
        <v>-41.694000000000003</v>
      </c>
      <c r="F851" s="65">
        <v>2.8929999999999998</v>
      </c>
      <c r="G851" s="108">
        <v>6.9097222222222213E-2</v>
      </c>
      <c r="J851" s="10"/>
      <c r="K851" s="10"/>
      <c r="L851" s="10"/>
      <c r="N851" s="10"/>
      <c r="O851" s="10"/>
      <c r="P851" s="10"/>
      <c r="Q851" s="10"/>
      <c r="R851" s="10"/>
      <c r="S851" s="10"/>
    </row>
    <row r="852" spans="1:19" ht="15" x14ac:dyDescent="0.25">
      <c r="A852" s="65">
        <v>60</v>
      </c>
      <c r="B852" s="65" t="s">
        <v>129</v>
      </c>
      <c r="C852" s="65">
        <v>2785</v>
      </c>
      <c r="D852" s="65">
        <v>40.061999999999998</v>
      </c>
      <c r="E852" s="65">
        <v>-41.704000000000001</v>
      </c>
      <c r="F852" s="65">
        <v>2.907</v>
      </c>
      <c r="G852" s="108">
        <v>6.9097222222222213E-2</v>
      </c>
      <c r="J852" s="10"/>
      <c r="K852" s="10"/>
      <c r="L852" s="10"/>
      <c r="N852" s="10"/>
      <c r="O852" s="10"/>
      <c r="P852" s="10"/>
      <c r="Q852" s="10"/>
      <c r="R852" s="10"/>
      <c r="S852" s="10"/>
    </row>
    <row r="853" spans="1:19" ht="15" x14ac:dyDescent="0.25">
      <c r="A853" s="65">
        <v>60</v>
      </c>
      <c r="B853" s="65" t="s">
        <v>129</v>
      </c>
      <c r="C853" s="65">
        <v>2786</v>
      </c>
      <c r="D853" s="65">
        <v>40.052</v>
      </c>
      <c r="E853" s="65">
        <v>-41.710999999999999</v>
      </c>
      <c r="F853" s="65">
        <v>2.8370000000000002</v>
      </c>
      <c r="G853" s="108">
        <v>6.9097222222222213E-2</v>
      </c>
      <c r="J853" s="10"/>
      <c r="K853" s="10"/>
      <c r="L853" s="10"/>
      <c r="N853" s="10"/>
      <c r="O853" s="10"/>
      <c r="P853" s="10"/>
      <c r="Q853" s="10"/>
      <c r="R853" s="10"/>
      <c r="S853" s="10"/>
    </row>
    <row r="854" spans="1:19" ht="15" x14ac:dyDescent="0.25">
      <c r="A854" s="65">
        <v>60</v>
      </c>
      <c r="B854" s="65" t="s">
        <v>129</v>
      </c>
      <c r="C854" s="65">
        <v>11603</v>
      </c>
      <c r="D854" s="65">
        <v>52.133000000000003</v>
      </c>
      <c r="E854" s="65">
        <v>-9.3789999999999996</v>
      </c>
      <c r="F854" s="65">
        <v>26.393999999999998</v>
      </c>
      <c r="G854" s="108">
        <v>6.9097222222222213E-2</v>
      </c>
      <c r="J854" s="10"/>
      <c r="K854" s="10"/>
      <c r="L854" s="10"/>
      <c r="N854" s="10"/>
      <c r="O854" s="10"/>
      <c r="P854" s="10"/>
      <c r="Q854" s="10"/>
      <c r="R854" s="10"/>
      <c r="S854" s="10"/>
    </row>
    <row r="855" spans="1:19" ht="15" x14ac:dyDescent="0.25">
      <c r="A855" s="65">
        <v>60</v>
      </c>
      <c r="B855" s="65" t="s">
        <v>129</v>
      </c>
      <c r="C855" s="65">
        <v>10992</v>
      </c>
      <c r="D855" s="65">
        <v>49.171999999999997</v>
      </c>
      <c r="E855" s="65">
        <v>-9.4359999999999999</v>
      </c>
      <c r="F855" s="65">
        <v>26.39</v>
      </c>
      <c r="G855" s="108">
        <v>6.9097222222222213E-2</v>
      </c>
      <c r="J855" s="10"/>
      <c r="K855" s="10"/>
      <c r="L855" s="10"/>
      <c r="N855" s="10"/>
      <c r="O855" s="10"/>
      <c r="P855" s="10"/>
      <c r="Q855" s="10"/>
      <c r="R855" s="10"/>
      <c r="S855" s="10"/>
    </row>
    <row r="856" spans="1:19" ht="15" x14ac:dyDescent="0.25">
      <c r="A856" s="65">
        <v>60</v>
      </c>
      <c r="B856" s="65" t="s">
        <v>129</v>
      </c>
      <c r="C856" s="65">
        <v>10425</v>
      </c>
      <c r="D856" s="65">
        <v>46.414999999999999</v>
      </c>
      <c r="E856" s="65">
        <v>-9.4390000000000001</v>
      </c>
      <c r="F856" s="65">
        <v>26.373000000000001</v>
      </c>
      <c r="G856" s="108">
        <v>6.9097222222222213E-2</v>
      </c>
      <c r="J856" s="10"/>
      <c r="K856" s="10"/>
      <c r="L856" s="10"/>
      <c r="N856" s="10"/>
      <c r="O856" s="10"/>
      <c r="P856" s="10"/>
      <c r="Q856" s="10"/>
      <c r="R856" s="10"/>
      <c r="S856" s="10"/>
    </row>
    <row r="857" spans="1:19" ht="15" x14ac:dyDescent="0.25">
      <c r="A857" s="65">
        <v>60</v>
      </c>
      <c r="B857" s="65" t="s">
        <v>129</v>
      </c>
      <c r="C857" s="65">
        <v>9881</v>
      </c>
      <c r="D857" s="65">
        <v>43.829000000000001</v>
      </c>
      <c r="E857" s="65">
        <v>-9.4420000000000002</v>
      </c>
      <c r="F857" s="65">
        <v>26.334</v>
      </c>
      <c r="G857" s="108">
        <v>6.9097222222222213E-2</v>
      </c>
      <c r="J857" s="10"/>
      <c r="K857" s="10"/>
      <c r="L857" s="10"/>
      <c r="N857" s="10"/>
      <c r="O857" s="10"/>
      <c r="P857" s="10"/>
      <c r="Q857" s="10"/>
      <c r="R857" s="10"/>
      <c r="S857" s="10"/>
    </row>
    <row r="858" spans="1:19" ht="15" x14ac:dyDescent="0.25">
      <c r="A858" s="65">
        <v>60</v>
      </c>
      <c r="B858" s="65" t="s">
        <v>129</v>
      </c>
      <c r="C858" s="65">
        <v>9369</v>
      </c>
      <c r="D858" s="65">
        <v>41.430999999999997</v>
      </c>
      <c r="E858" s="65">
        <v>-9.452</v>
      </c>
      <c r="F858" s="65">
        <v>26.404</v>
      </c>
      <c r="G858" s="108">
        <v>6.9097222222222213E-2</v>
      </c>
      <c r="J858" s="10"/>
      <c r="K858" s="10"/>
      <c r="L858" s="10"/>
      <c r="N858" s="10"/>
      <c r="O858" s="10"/>
      <c r="P858" s="10"/>
      <c r="Q858" s="10"/>
      <c r="R858" s="10"/>
      <c r="S858" s="10"/>
    </row>
    <row r="859" spans="1:19" ht="15" x14ac:dyDescent="0.25">
      <c r="A859" s="65">
        <v>60</v>
      </c>
      <c r="B859" s="65" t="s">
        <v>129</v>
      </c>
      <c r="C859" s="65">
        <v>8882</v>
      </c>
      <c r="D859" s="65">
        <v>39.164999999999999</v>
      </c>
      <c r="E859" s="65">
        <v>-9.4499999999999993</v>
      </c>
      <c r="F859" s="65">
        <v>26.385999999999999</v>
      </c>
      <c r="G859" s="108">
        <v>6.9097222222222213E-2</v>
      </c>
      <c r="J859" s="10"/>
      <c r="K859" s="10"/>
      <c r="L859" s="10"/>
      <c r="N859" s="10"/>
      <c r="O859" s="10"/>
      <c r="P859" s="10"/>
      <c r="Q859" s="10"/>
      <c r="R859" s="10"/>
      <c r="S859" s="10"/>
    </row>
    <row r="860" spans="1:19" ht="15" x14ac:dyDescent="0.25">
      <c r="A860" s="65">
        <v>60</v>
      </c>
      <c r="B860" s="65" t="s">
        <v>129</v>
      </c>
      <c r="C860" s="65">
        <v>8429</v>
      </c>
      <c r="D860" s="65">
        <v>37.066000000000003</v>
      </c>
      <c r="E860" s="65">
        <v>-9.484</v>
      </c>
      <c r="F860" s="65">
        <v>26.437000000000001</v>
      </c>
      <c r="G860" s="108">
        <v>6.9097222222222213E-2</v>
      </c>
      <c r="J860" s="10"/>
      <c r="K860" s="10"/>
      <c r="L860" s="10"/>
      <c r="N860" s="10"/>
      <c r="O860" s="10"/>
      <c r="P860" s="10"/>
      <c r="Q860" s="10"/>
      <c r="R860" s="10"/>
      <c r="S860" s="10"/>
    </row>
    <row r="861" spans="1:19" ht="15" x14ac:dyDescent="0.25">
      <c r="A861" s="65">
        <v>60</v>
      </c>
      <c r="B861" s="65" t="s">
        <v>129</v>
      </c>
      <c r="C861" s="65">
        <v>7972</v>
      </c>
      <c r="D861" s="65">
        <v>34.963000000000001</v>
      </c>
      <c r="E861" s="65">
        <v>-9.5399999999999991</v>
      </c>
      <c r="F861" s="65">
        <v>26.405000000000001</v>
      </c>
      <c r="G861" s="108">
        <v>6.9097222222222213E-2</v>
      </c>
      <c r="J861" s="10"/>
      <c r="K861" s="10"/>
      <c r="L861" s="10"/>
      <c r="N861" s="10"/>
      <c r="O861" s="10"/>
      <c r="P861" s="10"/>
      <c r="Q861" s="10"/>
      <c r="R861" s="10"/>
      <c r="S861" s="10"/>
    </row>
    <row r="862" spans="1:19" ht="15" x14ac:dyDescent="0.25">
      <c r="A862" s="65">
        <v>60</v>
      </c>
      <c r="B862" s="65" t="s">
        <v>129</v>
      </c>
      <c r="C862" s="65">
        <v>7538</v>
      </c>
      <c r="D862" s="65">
        <v>33.048999999999999</v>
      </c>
      <c r="E862" s="65">
        <v>-9.5419999999999998</v>
      </c>
      <c r="F862" s="65">
        <v>26.425999999999998</v>
      </c>
      <c r="G862" s="108">
        <v>6.9097222222222213E-2</v>
      </c>
      <c r="J862" s="10"/>
      <c r="K862" s="10"/>
      <c r="L862" s="10"/>
      <c r="N862" s="10"/>
      <c r="O862" s="10"/>
      <c r="P862" s="10"/>
      <c r="Q862" s="10"/>
      <c r="R862" s="10"/>
      <c r="S862" s="10"/>
    </row>
    <row r="863" spans="1:19" ht="15" x14ac:dyDescent="0.25">
      <c r="A863" s="65">
        <v>61</v>
      </c>
      <c r="B863" s="65" t="s">
        <v>130</v>
      </c>
      <c r="C863" s="65">
        <v>2807</v>
      </c>
      <c r="D863" s="65">
        <v>39.811999999999998</v>
      </c>
      <c r="E863" s="65">
        <v>-41.688000000000002</v>
      </c>
      <c r="F863" s="65">
        <v>2.895</v>
      </c>
      <c r="G863" s="108">
        <v>7.9108796296296288E-2</v>
      </c>
      <c r="J863" s="10"/>
      <c r="K863" s="10"/>
      <c r="L863" s="10"/>
      <c r="N863" s="10"/>
      <c r="O863" s="10"/>
      <c r="P863" s="10"/>
      <c r="Q863" s="10"/>
      <c r="R863" s="10"/>
      <c r="S863" s="10"/>
    </row>
    <row r="864" spans="1:19" ht="15" x14ac:dyDescent="0.25">
      <c r="A864" s="65">
        <v>61</v>
      </c>
      <c r="B864" s="65" t="s">
        <v>130</v>
      </c>
      <c r="C864" s="65">
        <v>2808</v>
      </c>
      <c r="D864" s="65">
        <v>40.366</v>
      </c>
      <c r="E864" s="65">
        <v>-41.7</v>
      </c>
      <c r="F864" s="65">
        <v>2.9</v>
      </c>
      <c r="G864" s="108">
        <v>7.9108796296296288E-2</v>
      </c>
      <c r="J864" s="10"/>
      <c r="K864" s="10"/>
      <c r="L864" s="10"/>
      <c r="N864" s="10"/>
      <c r="O864" s="10"/>
      <c r="P864" s="10"/>
      <c r="Q864" s="10"/>
      <c r="R864" s="10"/>
      <c r="S864" s="10"/>
    </row>
    <row r="865" spans="1:19" ht="15" x14ac:dyDescent="0.25">
      <c r="A865" s="65">
        <v>61</v>
      </c>
      <c r="B865" s="65" t="s">
        <v>130</v>
      </c>
      <c r="C865" s="65">
        <v>2807</v>
      </c>
      <c r="D865" s="65">
        <v>40.341000000000001</v>
      </c>
      <c r="E865" s="65">
        <v>-41.715000000000003</v>
      </c>
      <c r="F865" s="65">
        <v>2.7949999999999999</v>
      </c>
      <c r="G865" s="108">
        <v>7.9108796296296288E-2</v>
      </c>
      <c r="J865" s="10"/>
      <c r="K865" s="10"/>
      <c r="L865" s="10"/>
      <c r="N865" s="10"/>
      <c r="O865" s="10"/>
      <c r="P865" s="10"/>
      <c r="Q865" s="10"/>
      <c r="R865" s="10"/>
      <c r="S865" s="10"/>
    </row>
    <row r="866" spans="1:19" ht="15" x14ac:dyDescent="0.25">
      <c r="A866" s="65">
        <v>61</v>
      </c>
      <c r="B866" s="65" t="s">
        <v>130</v>
      </c>
      <c r="C866" s="65">
        <v>2808</v>
      </c>
      <c r="D866" s="65">
        <v>40.398000000000003</v>
      </c>
      <c r="E866" s="65">
        <v>-41.713999999999999</v>
      </c>
      <c r="F866" s="65">
        <v>2.8069999999999999</v>
      </c>
      <c r="G866" s="108">
        <v>7.9108796296296288E-2</v>
      </c>
      <c r="J866" s="10"/>
      <c r="K866" s="10"/>
      <c r="L866" s="10"/>
      <c r="N866" s="10"/>
      <c r="O866" s="10"/>
      <c r="P866" s="10"/>
      <c r="Q866" s="10"/>
      <c r="R866" s="10"/>
      <c r="S866" s="10"/>
    </row>
    <row r="867" spans="1:19" ht="15" x14ac:dyDescent="0.25">
      <c r="A867" s="65">
        <v>61</v>
      </c>
      <c r="B867" s="65" t="s">
        <v>130</v>
      </c>
      <c r="C867" s="65">
        <v>2808</v>
      </c>
      <c r="D867" s="65">
        <v>40.393999999999998</v>
      </c>
      <c r="E867" s="65">
        <v>-41.704000000000001</v>
      </c>
      <c r="F867" s="65">
        <v>2.85</v>
      </c>
      <c r="G867" s="108">
        <v>7.9108796296296288E-2</v>
      </c>
      <c r="J867" s="10"/>
      <c r="K867" s="10"/>
      <c r="L867" s="10"/>
      <c r="N867" s="10"/>
      <c r="O867" s="10"/>
      <c r="P867" s="10"/>
      <c r="Q867" s="10"/>
      <c r="R867" s="10"/>
      <c r="S867" s="10"/>
    </row>
    <row r="868" spans="1:19" ht="15" x14ac:dyDescent="0.25">
      <c r="A868" s="65">
        <v>61</v>
      </c>
      <c r="B868" s="65" t="s">
        <v>130</v>
      </c>
      <c r="C868" s="65">
        <v>825</v>
      </c>
      <c r="D868" s="65">
        <v>3.1749999999999998</v>
      </c>
      <c r="E868" s="65">
        <v>-9.7550000000000008</v>
      </c>
      <c r="F868" s="65">
        <v>27.969000000000001</v>
      </c>
      <c r="G868" s="108">
        <v>7.9108796296296288E-2</v>
      </c>
      <c r="J868" s="10"/>
      <c r="K868" s="10"/>
      <c r="L868" s="10"/>
      <c r="N868" s="10"/>
      <c r="O868" s="10"/>
      <c r="P868" s="10"/>
      <c r="Q868" s="10"/>
      <c r="R868" s="10"/>
      <c r="S868" s="10"/>
    </row>
    <row r="869" spans="1:19" ht="15" x14ac:dyDescent="0.25">
      <c r="A869" s="65">
        <v>61</v>
      </c>
      <c r="B869" s="65" t="s">
        <v>130</v>
      </c>
      <c r="C869" s="65">
        <v>9246</v>
      </c>
      <c r="D869" s="65">
        <v>40.926000000000002</v>
      </c>
      <c r="E869" s="65">
        <v>-9.6140000000000008</v>
      </c>
      <c r="F869" s="65">
        <v>27.305</v>
      </c>
      <c r="G869" s="108">
        <v>7.9108796296296288E-2</v>
      </c>
      <c r="J869" s="10"/>
      <c r="K869" s="10"/>
      <c r="L869" s="10"/>
      <c r="N869" s="10"/>
      <c r="O869" s="10"/>
      <c r="P869" s="10"/>
      <c r="Q869" s="10"/>
      <c r="R869" s="10"/>
      <c r="S869" s="10"/>
    </row>
    <row r="870" spans="1:19" s="9" customFormat="1" ht="15" x14ac:dyDescent="0.25">
      <c r="A870" s="65">
        <v>61</v>
      </c>
      <c r="B870" s="65" t="s">
        <v>130</v>
      </c>
      <c r="C870" s="65">
        <v>8741</v>
      </c>
      <c r="D870" s="65">
        <v>38.590000000000003</v>
      </c>
      <c r="E870" s="65">
        <v>-9.6110000000000007</v>
      </c>
      <c r="F870" s="65">
        <v>27.335000000000001</v>
      </c>
      <c r="G870" s="108">
        <v>7.9108796296296288E-2</v>
      </c>
      <c r="I870" s="6"/>
      <c r="J870" s="10"/>
      <c r="K870" s="10"/>
      <c r="L870" s="10"/>
      <c r="M870" s="6"/>
      <c r="N870" s="10"/>
      <c r="O870" s="10"/>
      <c r="P870" s="10"/>
      <c r="Q870" s="10"/>
      <c r="R870" s="10"/>
      <c r="S870" s="10"/>
    </row>
    <row r="871" spans="1:19" s="9" customFormat="1" ht="15" x14ac:dyDescent="0.25">
      <c r="A871" s="65">
        <v>61</v>
      </c>
      <c r="B871" s="65" t="s">
        <v>130</v>
      </c>
      <c r="C871" s="65">
        <v>8283</v>
      </c>
      <c r="D871" s="65">
        <v>36.454000000000001</v>
      </c>
      <c r="E871" s="65">
        <v>-9.6069999999999993</v>
      </c>
      <c r="F871" s="65">
        <v>27.376000000000001</v>
      </c>
      <c r="G871" s="108">
        <v>7.9108796296296288E-2</v>
      </c>
      <c r="I871" s="6"/>
      <c r="J871" s="10"/>
      <c r="K871" s="10"/>
      <c r="L871" s="10"/>
      <c r="M871" s="6"/>
      <c r="N871" s="10"/>
      <c r="O871" s="10"/>
      <c r="P871" s="10"/>
      <c r="Q871" s="10"/>
      <c r="R871" s="10"/>
      <c r="S871" s="10"/>
    </row>
    <row r="872" spans="1:19" s="9" customFormat="1" ht="15" x14ac:dyDescent="0.25">
      <c r="A872" s="65">
        <v>61</v>
      </c>
      <c r="B872" s="65" t="s">
        <v>130</v>
      </c>
      <c r="C872" s="65">
        <v>7833</v>
      </c>
      <c r="D872" s="65">
        <v>34.418999999999997</v>
      </c>
      <c r="E872" s="65">
        <v>-9.5960000000000001</v>
      </c>
      <c r="F872" s="65">
        <v>27.375</v>
      </c>
      <c r="G872" s="108">
        <v>7.9108796296296288E-2</v>
      </c>
      <c r="I872" s="6"/>
      <c r="J872" s="10"/>
      <c r="K872" s="10"/>
      <c r="L872" s="10"/>
      <c r="M872" s="6"/>
      <c r="N872" s="10"/>
      <c r="O872" s="10"/>
      <c r="P872" s="10"/>
      <c r="Q872" s="10"/>
      <c r="R872" s="10"/>
      <c r="S872" s="10"/>
    </row>
    <row r="873" spans="1:19" s="9" customFormat="1" ht="15" x14ac:dyDescent="0.25">
      <c r="A873" s="65">
        <v>61</v>
      </c>
      <c r="B873" s="65" t="s">
        <v>130</v>
      </c>
      <c r="C873" s="65">
        <v>7411</v>
      </c>
      <c r="D873" s="65">
        <v>32.488</v>
      </c>
      <c r="E873" s="65">
        <v>-9.5649999999999995</v>
      </c>
      <c r="F873" s="65">
        <v>27.36</v>
      </c>
      <c r="G873" s="108">
        <v>7.9108796296296288E-2</v>
      </c>
      <c r="I873" s="6"/>
      <c r="J873" s="10"/>
      <c r="K873" s="10"/>
      <c r="L873" s="10"/>
      <c r="M873" s="6"/>
      <c r="N873" s="10"/>
      <c r="O873" s="10"/>
      <c r="P873" s="10"/>
      <c r="Q873" s="10"/>
      <c r="R873" s="10"/>
      <c r="S873" s="10"/>
    </row>
    <row r="874" spans="1:19" s="9" customFormat="1" ht="15" x14ac:dyDescent="0.25">
      <c r="A874" s="65">
        <v>61</v>
      </c>
      <c r="B874" s="65" t="s">
        <v>130</v>
      </c>
      <c r="C874" s="65">
        <v>7020</v>
      </c>
      <c r="D874" s="65">
        <v>30.684000000000001</v>
      </c>
      <c r="E874" s="65">
        <v>-9.6059999999999999</v>
      </c>
      <c r="F874" s="65">
        <v>27.359000000000002</v>
      </c>
      <c r="G874" s="108">
        <v>7.9108796296296288E-2</v>
      </c>
      <c r="I874" s="6"/>
      <c r="J874" s="10"/>
      <c r="K874" s="10"/>
      <c r="L874" s="10"/>
      <c r="M874" s="6"/>
      <c r="N874" s="10"/>
      <c r="O874" s="10"/>
      <c r="P874" s="10"/>
      <c r="Q874" s="10"/>
      <c r="R874" s="10"/>
      <c r="S874" s="10"/>
    </row>
    <row r="875" spans="1:19" s="9" customFormat="1" ht="15" x14ac:dyDescent="0.25">
      <c r="A875" s="65">
        <v>61</v>
      </c>
      <c r="B875" s="65" t="s">
        <v>130</v>
      </c>
      <c r="C875" s="65">
        <v>6640</v>
      </c>
      <c r="D875" s="65">
        <v>28.97</v>
      </c>
      <c r="E875" s="65">
        <v>-9.5839999999999996</v>
      </c>
      <c r="F875" s="65">
        <v>27.422000000000001</v>
      </c>
      <c r="G875" s="108">
        <v>7.9108796296296288E-2</v>
      </c>
      <c r="I875" s="6"/>
      <c r="J875" s="10"/>
      <c r="K875" s="10"/>
      <c r="L875" s="10"/>
      <c r="M875" s="6"/>
      <c r="N875" s="10"/>
      <c r="O875" s="10"/>
      <c r="P875" s="10"/>
      <c r="Q875" s="10"/>
      <c r="R875" s="10"/>
      <c r="S875" s="10"/>
    </row>
    <row r="876" spans="1:19" s="9" customFormat="1" ht="15" x14ac:dyDescent="0.25">
      <c r="A876" s="65">
        <v>61</v>
      </c>
      <c r="B876" s="65" t="s">
        <v>130</v>
      </c>
      <c r="C876" s="65">
        <v>6257</v>
      </c>
      <c r="D876" s="65">
        <v>27.318999999999999</v>
      </c>
      <c r="E876" s="65">
        <v>-9.5879999999999992</v>
      </c>
      <c r="F876" s="65">
        <v>27.292000000000002</v>
      </c>
      <c r="G876" s="108">
        <v>7.9108796296296288E-2</v>
      </c>
      <c r="I876" s="6"/>
      <c r="J876" s="10"/>
      <c r="K876" s="10"/>
      <c r="L876" s="10"/>
      <c r="M876" s="6"/>
      <c r="N876" s="10"/>
      <c r="O876" s="10"/>
      <c r="P876" s="10"/>
      <c r="Q876" s="10"/>
      <c r="R876" s="10"/>
      <c r="S876" s="10"/>
    </row>
    <row r="877" spans="1:19" s="9" customFormat="1" ht="15" x14ac:dyDescent="0.25">
      <c r="A877" s="65">
        <v>61</v>
      </c>
      <c r="B877" s="65" t="s">
        <v>130</v>
      </c>
      <c r="C877" s="65">
        <v>5924</v>
      </c>
      <c r="D877" s="65">
        <v>25.779</v>
      </c>
      <c r="E877" s="65">
        <v>-9.5980000000000008</v>
      </c>
      <c r="F877" s="65">
        <v>27.32</v>
      </c>
      <c r="G877" s="108">
        <v>7.9108796296296288E-2</v>
      </c>
      <c r="I877" s="6"/>
      <c r="J877" s="10"/>
      <c r="K877" s="10"/>
      <c r="L877" s="10"/>
      <c r="M877" s="6"/>
      <c r="N877" s="10"/>
      <c r="O877" s="10"/>
      <c r="P877" s="10"/>
      <c r="Q877" s="10"/>
      <c r="R877" s="10"/>
      <c r="S877" s="10"/>
    </row>
    <row r="878" spans="1:19" s="9" customFormat="1" ht="15" x14ac:dyDescent="0.25">
      <c r="A878" s="65">
        <v>62</v>
      </c>
      <c r="B878" s="65" t="s">
        <v>131</v>
      </c>
      <c r="C878" s="65">
        <v>2788</v>
      </c>
      <c r="D878" s="65">
        <v>39.503999999999998</v>
      </c>
      <c r="E878" s="65">
        <v>-41.732999999999997</v>
      </c>
      <c r="F878" s="65">
        <v>2.9409999999999998</v>
      </c>
      <c r="G878" s="108">
        <v>8.8622685185185179E-2</v>
      </c>
      <c r="I878" s="6"/>
      <c r="J878" s="10"/>
      <c r="K878" s="10"/>
      <c r="L878" s="10"/>
      <c r="M878" s="6"/>
      <c r="N878" s="10"/>
      <c r="O878" s="10"/>
      <c r="P878" s="10"/>
      <c r="Q878" s="10"/>
      <c r="R878" s="10"/>
      <c r="S878" s="10"/>
    </row>
    <row r="879" spans="1:19" s="9" customFormat="1" ht="15" x14ac:dyDescent="0.25">
      <c r="A879" s="65">
        <v>62</v>
      </c>
      <c r="B879" s="65" t="s">
        <v>131</v>
      </c>
      <c r="C879" s="65">
        <v>2788</v>
      </c>
      <c r="D879" s="65">
        <v>40.06</v>
      </c>
      <c r="E879" s="65">
        <v>-41.7</v>
      </c>
      <c r="F879" s="65">
        <v>2.9</v>
      </c>
      <c r="G879" s="108">
        <v>8.8622685185185179E-2</v>
      </c>
      <c r="I879" s="6"/>
      <c r="J879" s="10"/>
      <c r="K879" s="10"/>
      <c r="L879" s="10"/>
      <c r="M879" s="6"/>
      <c r="N879" s="10"/>
      <c r="O879" s="10"/>
      <c r="P879" s="10"/>
      <c r="Q879" s="10"/>
      <c r="R879" s="10"/>
      <c r="S879" s="10"/>
    </row>
    <row r="880" spans="1:19" s="9" customFormat="1" ht="15" x14ac:dyDescent="0.25">
      <c r="A880" s="65">
        <v>62</v>
      </c>
      <c r="B880" s="65" t="s">
        <v>131</v>
      </c>
      <c r="C880" s="65">
        <v>2787</v>
      </c>
      <c r="D880" s="65">
        <v>40.076000000000001</v>
      </c>
      <c r="E880" s="65">
        <v>-41.746000000000002</v>
      </c>
      <c r="F880" s="65">
        <v>2.8809999999999998</v>
      </c>
      <c r="G880" s="108">
        <v>8.8622685185185179E-2</v>
      </c>
      <c r="I880" s="6"/>
      <c r="J880" s="10"/>
      <c r="K880" s="10"/>
      <c r="L880" s="10"/>
      <c r="M880" s="6"/>
      <c r="N880" s="10"/>
      <c r="O880" s="10"/>
      <c r="P880" s="10"/>
      <c r="Q880" s="10"/>
      <c r="R880" s="10"/>
      <c r="S880" s="10"/>
    </row>
    <row r="881" spans="1:19" s="9" customFormat="1" ht="15" x14ac:dyDescent="0.25">
      <c r="A881" s="65">
        <v>62</v>
      </c>
      <c r="B881" s="65" t="s">
        <v>131</v>
      </c>
      <c r="C881" s="65">
        <v>2787</v>
      </c>
      <c r="D881" s="65">
        <v>40.078000000000003</v>
      </c>
      <c r="E881" s="65">
        <v>-41.759</v>
      </c>
      <c r="F881" s="65">
        <v>2.89</v>
      </c>
      <c r="G881" s="108">
        <v>8.8622685185185179E-2</v>
      </c>
      <c r="I881" s="6"/>
      <c r="J881" s="10"/>
      <c r="K881" s="10"/>
      <c r="L881" s="10"/>
      <c r="M881" s="6"/>
      <c r="N881" s="10"/>
      <c r="O881" s="10"/>
      <c r="P881" s="10"/>
      <c r="Q881" s="10"/>
      <c r="R881" s="10"/>
      <c r="S881" s="10"/>
    </row>
    <row r="882" spans="1:19" s="9" customFormat="1" ht="15" x14ac:dyDescent="0.25">
      <c r="A882" s="65">
        <v>62</v>
      </c>
      <c r="B882" s="65" t="s">
        <v>131</v>
      </c>
      <c r="C882" s="65">
        <v>2787</v>
      </c>
      <c r="D882" s="65">
        <v>40.078000000000003</v>
      </c>
      <c r="E882" s="65">
        <v>-41.762999999999998</v>
      </c>
      <c r="F882" s="65">
        <v>2.887</v>
      </c>
      <c r="G882" s="108">
        <v>8.8622685185185179E-2</v>
      </c>
      <c r="I882" s="6"/>
      <c r="J882" s="10"/>
      <c r="K882" s="10"/>
      <c r="L882" s="10"/>
      <c r="M882" s="6"/>
      <c r="N882" s="10"/>
      <c r="O882" s="10"/>
      <c r="P882" s="10"/>
      <c r="Q882" s="10"/>
      <c r="R882" s="10"/>
      <c r="S882" s="10"/>
    </row>
    <row r="883" spans="1:19" s="9" customFormat="1" ht="15" x14ac:dyDescent="0.25">
      <c r="A883" s="65">
        <v>62</v>
      </c>
      <c r="B883" s="65" t="s">
        <v>131</v>
      </c>
      <c r="C883" s="65">
        <v>391</v>
      </c>
      <c r="D883" s="65">
        <v>1.4890000000000001</v>
      </c>
      <c r="E883" s="65">
        <v>-10.238</v>
      </c>
      <c r="F883" s="65">
        <v>29.245999999999999</v>
      </c>
      <c r="G883" s="108">
        <v>8.8622685185185179E-2</v>
      </c>
      <c r="I883" s="6"/>
      <c r="J883" s="10"/>
      <c r="K883" s="10"/>
      <c r="L883" s="10"/>
      <c r="M883" s="6"/>
      <c r="N883" s="10"/>
      <c r="O883" s="10"/>
      <c r="P883" s="10"/>
      <c r="Q883" s="10"/>
      <c r="R883" s="10"/>
      <c r="S883" s="10"/>
    </row>
    <row r="884" spans="1:19" s="9" customFormat="1" ht="15" x14ac:dyDescent="0.25">
      <c r="A884" s="65">
        <v>62</v>
      </c>
      <c r="B884" s="65" t="s">
        <v>131</v>
      </c>
      <c r="C884" s="65">
        <v>12957</v>
      </c>
      <c r="D884" s="65">
        <v>58.505000000000003</v>
      </c>
      <c r="E884" s="65">
        <v>-9.0389999999999997</v>
      </c>
      <c r="F884" s="65">
        <v>27.498000000000001</v>
      </c>
      <c r="G884" s="108">
        <v>8.8622685185185179E-2</v>
      </c>
      <c r="J884" s="10"/>
      <c r="K884" s="10"/>
      <c r="L884" s="10"/>
      <c r="M884" s="6"/>
      <c r="N884" s="10"/>
      <c r="O884" s="10"/>
      <c r="P884" s="10"/>
      <c r="Q884" s="10"/>
      <c r="R884" s="10"/>
      <c r="S884" s="10"/>
    </row>
    <row r="885" spans="1:19" ht="15" x14ac:dyDescent="0.25">
      <c r="A885" s="65">
        <v>62</v>
      </c>
      <c r="B885" s="65" t="s">
        <v>131</v>
      </c>
      <c r="C885" s="65">
        <v>12254</v>
      </c>
      <c r="D885" s="65">
        <v>55.128</v>
      </c>
      <c r="E885" s="65">
        <v>-8.9879999999999995</v>
      </c>
      <c r="F885" s="65">
        <v>27.463000000000001</v>
      </c>
      <c r="G885" s="108">
        <v>8.8622685185185179E-2</v>
      </c>
      <c r="J885" s="10"/>
      <c r="K885" s="10"/>
      <c r="L885" s="10"/>
      <c r="N885" s="10"/>
      <c r="O885" s="10"/>
      <c r="P885" s="10"/>
      <c r="Q885" s="10"/>
      <c r="R885" s="10"/>
      <c r="S885" s="10"/>
    </row>
    <row r="886" spans="1:19" ht="15" x14ac:dyDescent="0.25">
      <c r="A886" s="65">
        <v>62</v>
      </c>
      <c r="B886" s="65" t="s">
        <v>131</v>
      </c>
      <c r="C886" s="65">
        <v>11598</v>
      </c>
      <c r="D886" s="65">
        <v>51.981999999999999</v>
      </c>
      <c r="E886" s="65">
        <v>-9.0269999999999992</v>
      </c>
      <c r="F886" s="65">
        <v>27.463000000000001</v>
      </c>
      <c r="G886" s="108">
        <v>8.8622685185185179E-2</v>
      </c>
      <c r="J886" s="10"/>
      <c r="K886" s="10"/>
      <c r="L886" s="10"/>
      <c r="N886" s="10"/>
      <c r="O886" s="10"/>
      <c r="P886" s="10"/>
      <c r="Q886" s="10"/>
      <c r="R886" s="10"/>
      <c r="S886" s="10"/>
    </row>
    <row r="887" spans="1:19" ht="15" x14ac:dyDescent="0.25">
      <c r="A887" s="65">
        <v>62</v>
      </c>
      <c r="B887" s="65" t="s">
        <v>131</v>
      </c>
      <c r="C887" s="65">
        <v>10968</v>
      </c>
      <c r="D887" s="65">
        <v>49.006999999999998</v>
      </c>
      <c r="E887" s="65">
        <v>-9.0259999999999998</v>
      </c>
      <c r="F887" s="65">
        <v>27.507999999999999</v>
      </c>
      <c r="G887" s="108">
        <v>8.8622685185185179E-2</v>
      </c>
      <c r="J887" s="10"/>
      <c r="K887" s="10"/>
      <c r="L887" s="10"/>
      <c r="N887" s="10"/>
      <c r="O887" s="10"/>
      <c r="P887" s="10"/>
      <c r="Q887" s="10"/>
      <c r="R887" s="10"/>
      <c r="S887" s="10"/>
    </row>
    <row r="888" spans="1:19" ht="15" x14ac:dyDescent="0.25">
      <c r="A888" s="65">
        <v>62</v>
      </c>
      <c r="B888" s="65" t="s">
        <v>131</v>
      </c>
      <c r="C888" s="65">
        <v>10378</v>
      </c>
      <c r="D888" s="65">
        <v>46.212000000000003</v>
      </c>
      <c r="E888" s="65">
        <v>-9.0109999999999992</v>
      </c>
      <c r="F888" s="65">
        <v>27.486000000000001</v>
      </c>
      <c r="G888" s="108">
        <v>8.8622685185185179E-2</v>
      </c>
      <c r="J888" s="10"/>
      <c r="K888" s="10"/>
      <c r="L888" s="10"/>
      <c r="N888" s="10"/>
      <c r="O888" s="10"/>
      <c r="P888" s="10"/>
      <c r="Q888" s="10"/>
      <c r="R888" s="10"/>
      <c r="S888" s="10"/>
    </row>
    <row r="889" spans="1:19" ht="15" x14ac:dyDescent="0.25">
      <c r="A889" s="65">
        <v>62</v>
      </c>
      <c r="B889" s="65" t="s">
        <v>131</v>
      </c>
      <c r="C889" s="65">
        <v>9820</v>
      </c>
      <c r="D889" s="65">
        <v>43.597999999999999</v>
      </c>
      <c r="E889" s="65">
        <v>-9.048</v>
      </c>
      <c r="F889" s="65">
        <v>27.46</v>
      </c>
      <c r="G889" s="108">
        <v>8.8622685185185179E-2</v>
      </c>
      <c r="J889" s="10"/>
      <c r="K889" s="10"/>
      <c r="L889" s="10"/>
      <c r="N889" s="10"/>
      <c r="O889" s="10"/>
      <c r="P889" s="10"/>
      <c r="Q889" s="10"/>
      <c r="R889" s="10"/>
      <c r="S889" s="10"/>
    </row>
    <row r="890" spans="1:19" ht="15" x14ac:dyDescent="0.25">
      <c r="A890" s="65">
        <v>62</v>
      </c>
      <c r="B890" s="65" t="s">
        <v>131</v>
      </c>
      <c r="C890" s="65">
        <v>9280</v>
      </c>
      <c r="D890" s="65">
        <v>41.107999999999997</v>
      </c>
      <c r="E890" s="65">
        <v>-9.0340000000000007</v>
      </c>
      <c r="F890" s="65">
        <v>27.484000000000002</v>
      </c>
      <c r="G890" s="108">
        <v>8.8622685185185179E-2</v>
      </c>
      <c r="J890" s="10"/>
      <c r="K890" s="10"/>
      <c r="L890" s="10"/>
      <c r="N890" s="10"/>
      <c r="O890" s="10"/>
      <c r="P890" s="10"/>
      <c r="Q890" s="10"/>
      <c r="R890" s="10"/>
      <c r="S890" s="10"/>
    </row>
    <row r="891" spans="1:19" ht="15" x14ac:dyDescent="0.25">
      <c r="A891" s="65">
        <v>62</v>
      </c>
      <c r="B891" s="65" t="s">
        <v>131</v>
      </c>
      <c r="C891" s="65">
        <v>8772</v>
      </c>
      <c r="D891" s="65">
        <v>38.691000000000003</v>
      </c>
      <c r="E891" s="65">
        <v>-9.2129999999999992</v>
      </c>
      <c r="F891" s="65">
        <v>27.399000000000001</v>
      </c>
      <c r="G891" s="108">
        <v>8.8622685185185179E-2</v>
      </c>
      <c r="J891" s="10"/>
      <c r="K891" s="10"/>
      <c r="L891" s="10"/>
      <c r="N891" s="10"/>
      <c r="O891" s="10"/>
      <c r="P891" s="10"/>
      <c r="Q891" s="10"/>
      <c r="R891" s="10"/>
      <c r="S891" s="10"/>
    </row>
    <row r="892" spans="1:19" ht="15" x14ac:dyDescent="0.25">
      <c r="A892" s="65">
        <v>62</v>
      </c>
      <c r="B892" s="65" t="s">
        <v>131</v>
      </c>
      <c r="C892" s="65">
        <v>8291</v>
      </c>
      <c r="D892" s="65">
        <v>36.512</v>
      </c>
      <c r="E892" s="65">
        <v>-9.26</v>
      </c>
      <c r="F892" s="65">
        <v>27.405000000000001</v>
      </c>
      <c r="G892" s="108">
        <v>8.8622685185185179E-2</v>
      </c>
      <c r="J892" s="10"/>
      <c r="K892" s="10"/>
      <c r="L892" s="10"/>
      <c r="N892" s="10"/>
      <c r="O892" s="10"/>
      <c r="P892" s="10"/>
      <c r="Q892" s="10"/>
      <c r="R892" s="10"/>
      <c r="S892" s="10"/>
    </row>
    <row r="893" spans="1:19" ht="15" x14ac:dyDescent="0.25">
      <c r="A893" s="65">
        <v>63</v>
      </c>
      <c r="B893" s="65" t="s">
        <v>132</v>
      </c>
      <c r="C893" s="65">
        <v>2809</v>
      </c>
      <c r="D893" s="65">
        <v>39.805</v>
      </c>
      <c r="E893" s="65">
        <v>-41.676000000000002</v>
      </c>
      <c r="F893" s="65">
        <v>2.9580000000000002</v>
      </c>
      <c r="G893" s="108">
        <v>9.8634259259259269E-2</v>
      </c>
      <c r="J893" s="10"/>
      <c r="K893" s="10"/>
      <c r="L893" s="10"/>
      <c r="N893" s="10"/>
      <c r="O893" s="10"/>
      <c r="P893" s="10"/>
      <c r="Q893" s="10"/>
      <c r="R893" s="10"/>
      <c r="S893" s="10"/>
    </row>
    <row r="894" spans="1:19" ht="15" x14ac:dyDescent="0.25">
      <c r="A894" s="65">
        <v>63</v>
      </c>
      <c r="B894" s="65" t="s">
        <v>132</v>
      </c>
      <c r="C894" s="65">
        <v>2807</v>
      </c>
      <c r="D894" s="65">
        <v>40.366999999999997</v>
      </c>
      <c r="E894" s="65">
        <v>-41.7</v>
      </c>
      <c r="F894" s="65">
        <v>2.9</v>
      </c>
      <c r="G894" s="108">
        <v>9.8634259259259269E-2</v>
      </c>
      <c r="J894" s="10"/>
      <c r="K894" s="10"/>
      <c r="L894" s="10"/>
      <c r="N894" s="10"/>
      <c r="O894" s="10"/>
      <c r="P894" s="10"/>
      <c r="Q894" s="10"/>
      <c r="R894" s="10"/>
      <c r="S894" s="10"/>
    </row>
    <row r="895" spans="1:19" ht="15" x14ac:dyDescent="0.25">
      <c r="A895" s="65">
        <v>63</v>
      </c>
      <c r="B895" s="65" t="s">
        <v>132</v>
      </c>
      <c r="C895" s="65">
        <v>2807</v>
      </c>
      <c r="D895" s="65">
        <v>40.372</v>
      </c>
      <c r="E895" s="65">
        <v>-41.695</v>
      </c>
      <c r="F895" s="65">
        <v>2.899</v>
      </c>
      <c r="G895" s="108">
        <v>9.8634259259259269E-2</v>
      </c>
      <c r="J895" s="10"/>
      <c r="K895" s="10"/>
      <c r="L895" s="10"/>
      <c r="N895" s="10"/>
      <c r="O895" s="10"/>
      <c r="P895" s="10"/>
      <c r="Q895" s="10"/>
      <c r="R895" s="10"/>
      <c r="S895" s="10"/>
    </row>
    <row r="896" spans="1:19" ht="15" x14ac:dyDescent="0.25">
      <c r="A896" s="65">
        <v>63</v>
      </c>
      <c r="B896" s="65" t="s">
        <v>132</v>
      </c>
      <c r="C896" s="65">
        <v>2806</v>
      </c>
      <c r="D896" s="65">
        <v>40.363</v>
      </c>
      <c r="E896" s="65">
        <v>-41.698</v>
      </c>
      <c r="F896" s="65">
        <v>2.8479999999999999</v>
      </c>
      <c r="G896" s="108">
        <v>9.8634259259259269E-2</v>
      </c>
      <c r="J896" s="10"/>
      <c r="K896" s="10"/>
      <c r="L896" s="10"/>
      <c r="N896" s="10"/>
      <c r="O896" s="10"/>
      <c r="P896" s="10"/>
      <c r="Q896" s="10"/>
      <c r="R896" s="10"/>
      <c r="S896" s="10"/>
    </row>
    <row r="897" spans="1:19" ht="15" x14ac:dyDescent="0.25">
      <c r="A897" s="65">
        <v>63</v>
      </c>
      <c r="B897" s="65" t="s">
        <v>132</v>
      </c>
      <c r="C897" s="65">
        <v>2809</v>
      </c>
      <c r="D897" s="65">
        <v>40.399000000000001</v>
      </c>
      <c r="E897" s="65">
        <v>-41.701000000000001</v>
      </c>
      <c r="F897" s="65">
        <v>2.8879999999999999</v>
      </c>
      <c r="G897" s="108">
        <v>9.8634259259259269E-2</v>
      </c>
      <c r="J897" s="10"/>
      <c r="K897" s="10"/>
      <c r="L897" s="10"/>
      <c r="N897" s="10"/>
      <c r="O897" s="10"/>
      <c r="P897" s="10"/>
      <c r="Q897" s="10"/>
      <c r="R897" s="10"/>
      <c r="S897" s="10"/>
    </row>
    <row r="898" spans="1:19" ht="15" x14ac:dyDescent="0.25">
      <c r="A898" s="65">
        <v>63</v>
      </c>
      <c r="B898" s="65" t="s">
        <v>132</v>
      </c>
      <c r="C898" s="65">
        <v>3897</v>
      </c>
      <c r="D898" s="65">
        <v>15.265000000000001</v>
      </c>
      <c r="E898" s="65">
        <v>-8.6489999999999991</v>
      </c>
      <c r="F898" s="65">
        <v>28.047000000000001</v>
      </c>
      <c r="G898" s="108">
        <v>9.8634259259259269E-2</v>
      </c>
      <c r="J898" s="10"/>
      <c r="K898" s="10"/>
      <c r="L898" s="10"/>
      <c r="N898" s="10"/>
      <c r="O898" s="10"/>
      <c r="P898" s="10"/>
      <c r="Q898" s="10"/>
      <c r="R898" s="10"/>
      <c r="S898" s="10"/>
    </row>
    <row r="899" spans="1:19" ht="15" x14ac:dyDescent="0.25">
      <c r="A899" s="65">
        <v>63</v>
      </c>
      <c r="B899" s="65" t="s">
        <v>132</v>
      </c>
      <c r="C899" s="65">
        <v>15002</v>
      </c>
      <c r="D899" s="65">
        <v>68.602000000000004</v>
      </c>
      <c r="E899" s="65">
        <v>-8.9610000000000003</v>
      </c>
      <c r="F899" s="65">
        <v>26.957999999999998</v>
      </c>
      <c r="G899" s="108">
        <v>9.8634259259259269E-2</v>
      </c>
      <c r="J899" s="10"/>
      <c r="K899" s="10"/>
      <c r="L899" s="10"/>
      <c r="N899" s="10"/>
      <c r="O899" s="10"/>
      <c r="P899" s="10"/>
      <c r="Q899" s="10"/>
      <c r="R899" s="10"/>
      <c r="S899" s="10"/>
    </row>
    <row r="900" spans="1:19" ht="15" x14ac:dyDescent="0.25">
      <c r="A900" s="65">
        <v>63</v>
      </c>
      <c r="B900" s="65" t="s">
        <v>132</v>
      </c>
      <c r="C900" s="65">
        <v>14195</v>
      </c>
      <c r="D900" s="65">
        <v>64.566000000000003</v>
      </c>
      <c r="E900" s="65">
        <v>-8.98</v>
      </c>
      <c r="F900" s="65">
        <v>26.963000000000001</v>
      </c>
      <c r="G900" s="108">
        <v>9.8634259259259269E-2</v>
      </c>
      <c r="J900" s="10"/>
      <c r="K900" s="10"/>
      <c r="L900" s="10"/>
      <c r="N900" s="10"/>
      <c r="O900" s="10"/>
      <c r="P900" s="10"/>
      <c r="Q900" s="10"/>
      <c r="R900" s="10"/>
      <c r="S900" s="10"/>
    </row>
    <row r="901" spans="1:19" ht="15" x14ac:dyDescent="0.25">
      <c r="A901" s="65">
        <v>63</v>
      </c>
      <c r="B901" s="65" t="s">
        <v>132</v>
      </c>
      <c r="C901" s="65">
        <v>13446</v>
      </c>
      <c r="D901" s="65">
        <v>60.877000000000002</v>
      </c>
      <c r="E901" s="65">
        <v>-8.968</v>
      </c>
      <c r="F901" s="65">
        <v>26.96</v>
      </c>
      <c r="G901" s="108">
        <v>9.8634259259259269E-2</v>
      </c>
      <c r="J901" s="10"/>
      <c r="K901" s="10"/>
      <c r="L901" s="10"/>
      <c r="N901" s="10"/>
      <c r="O901" s="10"/>
      <c r="P901" s="10"/>
      <c r="Q901" s="10"/>
      <c r="R901" s="10"/>
      <c r="S901" s="10"/>
    </row>
    <row r="902" spans="1:19" ht="15" x14ac:dyDescent="0.25">
      <c r="A902" s="65">
        <v>63</v>
      </c>
      <c r="B902" s="65" t="s">
        <v>132</v>
      </c>
      <c r="C902" s="65">
        <v>12736</v>
      </c>
      <c r="D902" s="65">
        <v>57.426000000000002</v>
      </c>
      <c r="E902" s="65">
        <v>-8.9540000000000006</v>
      </c>
      <c r="F902" s="65">
        <v>26.957999999999998</v>
      </c>
      <c r="G902" s="108">
        <v>9.8634259259259269E-2</v>
      </c>
      <c r="J902" s="10"/>
      <c r="K902" s="10"/>
      <c r="L902" s="10"/>
      <c r="N902" s="10"/>
      <c r="O902" s="10"/>
      <c r="P902" s="10"/>
      <c r="Q902" s="10"/>
      <c r="R902" s="10"/>
      <c r="S902" s="10"/>
    </row>
    <row r="903" spans="1:19" ht="15" x14ac:dyDescent="0.25">
      <c r="A903" s="65">
        <v>63</v>
      </c>
      <c r="B903" s="65" t="s">
        <v>132</v>
      </c>
      <c r="C903" s="65">
        <v>12037</v>
      </c>
      <c r="D903" s="65">
        <v>54.109000000000002</v>
      </c>
      <c r="E903" s="65">
        <v>-8.9489999999999998</v>
      </c>
      <c r="F903" s="65">
        <v>26.951000000000001</v>
      </c>
      <c r="G903" s="108">
        <v>9.8634259259259269E-2</v>
      </c>
      <c r="J903" s="10"/>
      <c r="K903" s="10"/>
      <c r="L903" s="10"/>
      <c r="N903" s="10"/>
      <c r="O903" s="10"/>
      <c r="P903" s="10"/>
      <c r="Q903" s="10"/>
      <c r="R903" s="10"/>
      <c r="S903" s="10"/>
    </row>
    <row r="904" spans="1:19" ht="15" x14ac:dyDescent="0.25">
      <c r="A904" s="65">
        <v>63</v>
      </c>
      <c r="B904" s="65" t="s">
        <v>132</v>
      </c>
      <c r="C904" s="65">
        <v>11408</v>
      </c>
      <c r="D904" s="65">
        <v>51.036000000000001</v>
      </c>
      <c r="E904" s="65">
        <v>-8.9600000000000009</v>
      </c>
      <c r="F904" s="65">
        <v>26.991</v>
      </c>
      <c r="G904" s="108">
        <v>9.8634259259259269E-2</v>
      </c>
      <c r="J904" s="10"/>
      <c r="K904" s="10"/>
      <c r="L904" s="10"/>
      <c r="N904" s="10"/>
      <c r="O904" s="10"/>
      <c r="P904" s="10"/>
      <c r="Q904" s="10"/>
      <c r="R904" s="10"/>
      <c r="S904" s="10"/>
    </row>
    <row r="905" spans="1:19" ht="15" x14ac:dyDescent="0.25">
      <c r="A905" s="65">
        <v>63</v>
      </c>
      <c r="B905" s="65" t="s">
        <v>132</v>
      </c>
      <c r="C905" s="65">
        <v>10808</v>
      </c>
      <c r="D905" s="65">
        <v>48.158000000000001</v>
      </c>
      <c r="E905" s="65">
        <v>-8.98</v>
      </c>
      <c r="F905" s="65">
        <v>26.986999999999998</v>
      </c>
      <c r="G905" s="108">
        <v>9.8634259259259269E-2</v>
      </c>
      <c r="J905" s="10"/>
      <c r="K905" s="10"/>
      <c r="L905" s="10"/>
      <c r="N905" s="10"/>
      <c r="O905" s="10"/>
      <c r="P905" s="10"/>
      <c r="Q905" s="10"/>
      <c r="R905" s="10"/>
      <c r="S905" s="10"/>
    </row>
    <row r="906" spans="1:19" ht="15" x14ac:dyDescent="0.25">
      <c r="A906" s="65">
        <v>63</v>
      </c>
      <c r="B906" s="65" t="s">
        <v>132</v>
      </c>
      <c r="C906" s="65">
        <v>10218</v>
      </c>
      <c r="D906" s="65">
        <v>45.398000000000003</v>
      </c>
      <c r="E906" s="65">
        <v>-8.9700000000000006</v>
      </c>
      <c r="F906" s="65">
        <v>27.004999999999999</v>
      </c>
      <c r="G906" s="108">
        <v>9.8634259259259269E-2</v>
      </c>
      <c r="J906" s="10"/>
      <c r="K906" s="10"/>
      <c r="L906" s="10"/>
      <c r="N906" s="10"/>
      <c r="O906" s="10"/>
      <c r="P906" s="10"/>
      <c r="Q906" s="10"/>
      <c r="R906" s="10"/>
      <c r="S906" s="10"/>
    </row>
    <row r="907" spans="1:19" ht="15" x14ac:dyDescent="0.25">
      <c r="A907" s="65">
        <v>63</v>
      </c>
      <c r="B907" s="65" t="s">
        <v>132</v>
      </c>
      <c r="C907" s="65">
        <v>9674</v>
      </c>
      <c r="D907" s="65">
        <v>42.863999999999997</v>
      </c>
      <c r="E907" s="65">
        <v>-8.9239999999999995</v>
      </c>
      <c r="F907" s="65">
        <v>26.989000000000001</v>
      </c>
      <c r="G907" s="108">
        <v>9.8634259259259269E-2</v>
      </c>
      <c r="J907" s="10"/>
      <c r="K907" s="10"/>
      <c r="L907" s="10"/>
      <c r="N907" s="10"/>
      <c r="O907" s="10"/>
      <c r="P907" s="10"/>
      <c r="Q907" s="10"/>
      <c r="R907" s="10"/>
      <c r="S907" s="10"/>
    </row>
    <row r="908" spans="1:19" ht="15" x14ac:dyDescent="0.25">
      <c r="A908" s="65">
        <v>64</v>
      </c>
      <c r="B908" s="65" t="s">
        <v>133</v>
      </c>
      <c r="C908" s="65">
        <v>2787</v>
      </c>
      <c r="D908" s="65">
        <v>39.506999999999998</v>
      </c>
      <c r="E908" s="65">
        <v>-41.71</v>
      </c>
      <c r="F908" s="65">
        <v>2.9350000000000001</v>
      </c>
      <c r="G908" s="108">
        <v>0.10813657407407407</v>
      </c>
      <c r="J908" s="10"/>
      <c r="K908" s="10"/>
      <c r="L908" s="10"/>
      <c r="N908" s="10"/>
      <c r="O908" s="10"/>
      <c r="P908" s="10"/>
      <c r="Q908" s="10"/>
      <c r="R908" s="10"/>
      <c r="S908" s="10"/>
    </row>
    <row r="909" spans="1:19" ht="15" x14ac:dyDescent="0.25">
      <c r="A909" s="65">
        <v>64</v>
      </c>
      <c r="B909" s="65" t="s">
        <v>133</v>
      </c>
      <c r="C909" s="65">
        <v>2788</v>
      </c>
      <c r="D909" s="65">
        <v>40.073</v>
      </c>
      <c r="E909" s="65">
        <v>-41.7</v>
      </c>
      <c r="F909" s="65">
        <v>2.9</v>
      </c>
      <c r="G909" s="108">
        <v>0.10813657407407407</v>
      </c>
      <c r="J909" s="10"/>
      <c r="K909" s="10"/>
      <c r="L909" s="10"/>
      <c r="N909" s="10"/>
      <c r="O909" s="10"/>
      <c r="P909" s="10"/>
      <c r="Q909" s="10"/>
      <c r="R909" s="10"/>
      <c r="S909" s="10"/>
    </row>
    <row r="910" spans="1:19" ht="15" x14ac:dyDescent="0.25">
      <c r="A910" s="65">
        <v>64</v>
      </c>
      <c r="B910" s="65" t="s">
        <v>133</v>
      </c>
      <c r="C910" s="65">
        <v>2788</v>
      </c>
      <c r="D910" s="65">
        <v>40.049999999999997</v>
      </c>
      <c r="E910" s="65">
        <v>-41.692</v>
      </c>
      <c r="F910" s="65">
        <v>2.8450000000000002</v>
      </c>
      <c r="G910" s="108">
        <v>0.10813657407407407</v>
      </c>
      <c r="J910" s="10"/>
      <c r="K910" s="10"/>
      <c r="L910" s="10"/>
      <c r="N910" s="10"/>
      <c r="O910" s="10"/>
      <c r="P910" s="10"/>
      <c r="Q910" s="10"/>
      <c r="R910" s="10"/>
      <c r="S910" s="10"/>
    </row>
    <row r="911" spans="1:19" ht="15" x14ac:dyDescent="0.25">
      <c r="A911" s="65">
        <v>64</v>
      </c>
      <c r="B911" s="65" t="s">
        <v>133</v>
      </c>
      <c r="C911" s="65">
        <v>2789</v>
      </c>
      <c r="D911" s="65">
        <v>40.07</v>
      </c>
      <c r="E911" s="65">
        <v>-41.686999999999998</v>
      </c>
      <c r="F911" s="65">
        <v>2.86</v>
      </c>
      <c r="G911" s="108">
        <v>0.10813657407407407</v>
      </c>
      <c r="J911" s="10"/>
      <c r="K911" s="10"/>
      <c r="L911" s="10"/>
      <c r="N911" s="10"/>
      <c r="O911" s="10"/>
      <c r="P911" s="10"/>
      <c r="Q911" s="10"/>
      <c r="R911" s="10"/>
      <c r="S911" s="10"/>
    </row>
    <row r="912" spans="1:19" ht="15" x14ac:dyDescent="0.25">
      <c r="A912" s="65">
        <v>64</v>
      </c>
      <c r="B912" s="65" t="s">
        <v>133</v>
      </c>
      <c r="C912" s="65">
        <v>2787</v>
      </c>
      <c r="D912" s="65">
        <v>40.067</v>
      </c>
      <c r="E912" s="65">
        <v>-41.701999999999998</v>
      </c>
      <c r="F912" s="65">
        <v>2.819</v>
      </c>
      <c r="G912" s="108">
        <v>0.10813657407407407</v>
      </c>
      <c r="J912" s="10"/>
      <c r="K912" s="10"/>
      <c r="L912" s="10"/>
      <c r="N912" s="10"/>
      <c r="O912" s="10"/>
      <c r="P912" s="10"/>
      <c r="Q912" s="10"/>
      <c r="R912" s="10"/>
      <c r="S912" s="10"/>
    </row>
    <row r="913" spans="1:19" ht="15" x14ac:dyDescent="0.25">
      <c r="A913" s="65">
        <v>64</v>
      </c>
      <c r="B913" s="65" t="s">
        <v>133</v>
      </c>
      <c r="C913" s="65">
        <v>14448</v>
      </c>
      <c r="D913" s="65">
        <v>65.959999999999994</v>
      </c>
      <c r="E913" s="65">
        <v>-8.2110000000000003</v>
      </c>
      <c r="F913" s="65">
        <v>26.248000000000001</v>
      </c>
      <c r="G913" s="108">
        <v>0.10813657407407407</v>
      </c>
      <c r="J913" s="10"/>
      <c r="K913" s="10"/>
      <c r="L913" s="10"/>
      <c r="N913" s="10"/>
      <c r="O913" s="10"/>
      <c r="P913" s="10"/>
      <c r="Q913" s="10"/>
      <c r="R913" s="10"/>
      <c r="S913" s="10"/>
    </row>
    <row r="914" spans="1:19" ht="15" x14ac:dyDescent="0.25">
      <c r="A914" s="65">
        <v>64</v>
      </c>
      <c r="B914" s="65" t="s">
        <v>133</v>
      </c>
      <c r="C914" s="65">
        <v>13713</v>
      </c>
      <c r="D914" s="65">
        <v>62.228000000000002</v>
      </c>
      <c r="E914" s="65">
        <v>-8.19</v>
      </c>
      <c r="F914" s="65">
        <v>26.254999999999999</v>
      </c>
      <c r="G914" s="108">
        <v>0.10813657407407407</v>
      </c>
      <c r="J914" s="10"/>
      <c r="K914" s="10"/>
      <c r="L914" s="10"/>
      <c r="N914" s="10"/>
      <c r="O914" s="10"/>
      <c r="P914" s="10"/>
      <c r="Q914" s="10"/>
      <c r="R914" s="10"/>
      <c r="S914" s="10"/>
    </row>
    <row r="915" spans="1:19" ht="15" x14ac:dyDescent="0.25">
      <c r="A915" s="65">
        <v>64</v>
      </c>
      <c r="B915" s="65" t="s">
        <v>133</v>
      </c>
      <c r="C915" s="65">
        <v>13007</v>
      </c>
      <c r="D915" s="65">
        <v>58.762</v>
      </c>
      <c r="E915" s="65">
        <v>-8.2129999999999992</v>
      </c>
      <c r="F915" s="65">
        <v>26.244</v>
      </c>
      <c r="G915" s="108">
        <v>0.10813657407407407</v>
      </c>
      <c r="J915" s="10"/>
      <c r="K915" s="10"/>
      <c r="L915" s="10"/>
      <c r="N915" s="10"/>
      <c r="O915" s="10"/>
      <c r="P915" s="10"/>
      <c r="Q915" s="10"/>
      <c r="R915" s="10"/>
      <c r="S915" s="10"/>
    </row>
    <row r="916" spans="1:19" ht="15" x14ac:dyDescent="0.25">
      <c r="A916" s="65">
        <v>64</v>
      </c>
      <c r="B916" s="65" t="s">
        <v>133</v>
      </c>
      <c r="C916" s="65">
        <v>12335</v>
      </c>
      <c r="D916" s="65">
        <v>55.497999999999998</v>
      </c>
      <c r="E916" s="65">
        <v>-8.24</v>
      </c>
      <c r="F916" s="65">
        <v>26.225999999999999</v>
      </c>
      <c r="G916" s="108">
        <v>0.10813657407407407</v>
      </c>
      <c r="J916" s="10"/>
      <c r="K916" s="10"/>
      <c r="L916" s="10"/>
      <c r="N916" s="10"/>
      <c r="O916" s="10"/>
      <c r="P916" s="10"/>
      <c r="Q916" s="10"/>
      <c r="R916" s="10"/>
      <c r="S916" s="10"/>
    </row>
    <row r="917" spans="1:19" ht="15" x14ac:dyDescent="0.25">
      <c r="A917" s="65">
        <v>64</v>
      </c>
      <c r="B917" s="65" t="s">
        <v>133</v>
      </c>
      <c r="C917" s="65">
        <v>11691</v>
      </c>
      <c r="D917" s="65">
        <v>52.412999999999997</v>
      </c>
      <c r="E917" s="65">
        <v>-8.2149999999999999</v>
      </c>
      <c r="F917" s="65">
        <v>26.242999999999999</v>
      </c>
      <c r="G917" s="108">
        <v>0.10813657407407407</v>
      </c>
      <c r="J917" s="10"/>
      <c r="K917" s="10"/>
      <c r="L917" s="10"/>
      <c r="N917" s="10"/>
      <c r="O917" s="10"/>
      <c r="P917" s="10"/>
      <c r="Q917" s="10"/>
      <c r="R917" s="10"/>
      <c r="S917" s="10"/>
    </row>
    <row r="918" spans="1:19" ht="15" x14ac:dyDescent="0.25">
      <c r="A918" s="65">
        <v>64</v>
      </c>
      <c r="B918" s="65" t="s">
        <v>133</v>
      </c>
      <c r="C918" s="65">
        <v>11074</v>
      </c>
      <c r="D918" s="65">
        <v>49.476999999999997</v>
      </c>
      <c r="E918" s="65">
        <v>-8.2149999999999999</v>
      </c>
      <c r="F918" s="65">
        <v>26.303000000000001</v>
      </c>
      <c r="G918" s="108">
        <v>0.10813657407407407</v>
      </c>
      <c r="J918" s="10"/>
      <c r="K918" s="10"/>
      <c r="L918" s="10"/>
      <c r="N918" s="10"/>
      <c r="O918" s="10"/>
      <c r="P918" s="10"/>
      <c r="Q918" s="10"/>
      <c r="R918" s="10"/>
      <c r="S918" s="10"/>
    </row>
    <row r="919" spans="1:19" ht="15" x14ac:dyDescent="0.25">
      <c r="A919" s="65">
        <v>64</v>
      </c>
      <c r="B919" s="65" t="s">
        <v>133</v>
      </c>
      <c r="C919" s="65">
        <v>10486</v>
      </c>
      <c r="D919" s="65">
        <v>46.734999999999999</v>
      </c>
      <c r="E919" s="65">
        <v>-8.1999999999999993</v>
      </c>
      <c r="F919" s="65">
        <v>26.292999999999999</v>
      </c>
      <c r="G919" s="108">
        <v>0.10813657407407407</v>
      </c>
      <c r="J919" s="10"/>
      <c r="K919" s="10"/>
      <c r="L919" s="10"/>
      <c r="N919" s="10"/>
      <c r="O919" s="10"/>
      <c r="P919" s="10"/>
      <c r="Q919" s="10"/>
      <c r="R919" s="10"/>
      <c r="S919" s="10"/>
    </row>
    <row r="920" spans="1:19" ht="15" x14ac:dyDescent="0.25">
      <c r="A920" s="65">
        <v>64</v>
      </c>
      <c r="B920" s="65" t="s">
        <v>133</v>
      </c>
      <c r="C920" s="65">
        <v>9913</v>
      </c>
      <c r="D920" s="65">
        <v>44.042999999999999</v>
      </c>
      <c r="E920" s="65">
        <v>-8.3059999999999992</v>
      </c>
      <c r="F920" s="65">
        <v>26.256</v>
      </c>
      <c r="G920" s="108">
        <v>0.10813657407407407</v>
      </c>
      <c r="J920" s="10"/>
      <c r="K920" s="10"/>
      <c r="L920" s="10"/>
      <c r="N920" s="10"/>
      <c r="O920" s="10"/>
      <c r="P920" s="10"/>
      <c r="Q920" s="10"/>
      <c r="R920" s="10"/>
      <c r="S920" s="10"/>
    </row>
    <row r="921" spans="1:19" ht="15" x14ac:dyDescent="0.25">
      <c r="A921" s="65">
        <v>64</v>
      </c>
      <c r="B921" s="65" t="s">
        <v>133</v>
      </c>
      <c r="C921" s="65">
        <v>9405</v>
      </c>
      <c r="D921" s="65">
        <v>41.639000000000003</v>
      </c>
      <c r="E921" s="65">
        <v>-8.282</v>
      </c>
      <c r="F921" s="65">
        <v>26.286000000000001</v>
      </c>
      <c r="G921" s="108">
        <v>0.10813657407407407</v>
      </c>
      <c r="J921" s="10"/>
      <c r="K921" s="10"/>
      <c r="L921" s="10"/>
      <c r="N921" s="10"/>
      <c r="O921" s="10"/>
      <c r="P921" s="10"/>
      <c r="Q921" s="10"/>
      <c r="R921" s="10"/>
      <c r="S921" s="10"/>
    </row>
    <row r="922" spans="1:19" ht="15" x14ac:dyDescent="0.25">
      <c r="A922" s="65">
        <v>65</v>
      </c>
      <c r="B922" s="65" t="s">
        <v>134</v>
      </c>
      <c r="C922" s="65">
        <v>2808</v>
      </c>
      <c r="D922" s="65">
        <v>39.792999999999999</v>
      </c>
      <c r="E922" s="65">
        <v>-41.679000000000002</v>
      </c>
      <c r="F922" s="65">
        <v>2.8660000000000001</v>
      </c>
      <c r="G922" s="108">
        <v>0.11815972222222222</v>
      </c>
      <c r="J922" s="10"/>
      <c r="K922" s="10"/>
      <c r="L922" s="10"/>
      <c r="N922" s="10"/>
      <c r="O922" s="10"/>
      <c r="P922" s="10"/>
      <c r="Q922" s="10"/>
      <c r="R922" s="10"/>
      <c r="S922" s="10"/>
    </row>
    <row r="923" spans="1:19" ht="15" x14ac:dyDescent="0.25">
      <c r="A923" s="65">
        <v>65</v>
      </c>
      <c r="B923" s="65" t="s">
        <v>134</v>
      </c>
      <c r="C923" s="65">
        <v>2805</v>
      </c>
      <c r="D923" s="65">
        <v>40.334000000000003</v>
      </c>
      <c r="E923" s="65">
        <v>-41.7</v>
      </c>
      <c r="F923" s="65">
        <v>2.9</v>
      </c>
      <c r="G923" s="108">
        <v>0.11815972222222222</v>
      </c>
      <c r="J923" s="10"/>
      <c r="K923" s="10"/>
      <c r="L923" s="10"/>
      <c r="N923" s="10"/>
      <c r="O923" s="10"/>
      <c r="P923" s="10"/>
      <c r="Q923" s="10"/>
      <c r="R923" s="10"/>
      <c r="S923" s="10"/>
    </row>
    <row r="924" spans="1:19" ht="15" x14ac:dyDescent="0.25">
      <c r="A924" s="65">
        <v>65</v>
      </c>
      <c r="B924" s="65" t="s">
        <v>134</v>
      </c>
      <c r="C924" s="65">
        <v>2808</v>
      </c>
      <c r="D924" s="65">
        <v>40.348999999999997</v>
      </c>
      <c r="E924" s="65">
        <v>-41.68</v>
      </c>
      <c r="F924" s="65">
        <v>2.859</v>
      </c>
      <c r="G924" s="108">
        <v>0.11815972222222222</v>
      </c>
      <c r="J924" s="10"/>
      <c r="K924" s="10"/>
      <c r="L924" s="10"/>
      <c r="N924" s="10"/>
      <c r="O924" s="10"/>
      <c r="P924" s="10"/>
      <c r="Q924" s="10"/>
      <c r="R924" s="10"/>
      <c r="S924" s="10"/>
    </row>
    <row r="925" spans="1:19" ht="15" x14ac:dyDescent="0.25">
      <c r="A925" s="65">
        <v>65</v>
      </c>
      <c r="B925" s="65" t="s">
        <v>134</v>
      </c>
      <c r="C925" s="65">
        <v>2806</v>
      </c>
      <c r="D925" s="65">
        <v>40.362000000000002</v>
      </c>
      <c r="E925" s="65">
        <v>-41.701999999999998</v>
      </c>
      <c r="F925" s="65">
        <v>2.8929999999999998</v>
      </c>
      <c r="G925" s="108">
        <v>0.11815972222222222</v>
      </c>
      <c r="J925" s="10"/>
      <c r="K925" s="10"/>
      <c r="L925" s="10"/>
      <c r="N925" s="10"/>
      <c r="O925" s="10"/>
      <c r="P925" s="10"/>
      <c r="Q925" s="10"/>
      <c r="R925" s="10"/>
      <c r="S925" s="10"/>
    </row>
    <row r="926" spans="1:19" ht="15" x14ac:dyDescent="0.25">
      <c r="A926" s="65">
        <v>65</v>
      </c>
      <c r="B926" s="65" t="s">
        <v>134</v>
      </c>
      <c r="C926" s="65">
        <v>2807</v>
      </c>
      <c r="D926" s="65">
        <v>40.366</v>
      </c>
      <c r="E926" s="65">
        <v>-41.677</v>
      </c>
      <c r="F926" s="65">
        <v>2.8839999999999999</v>
      </c>
      <c r="G926" s="108">
        <v>0.11815972222222222</v>
      </c>
      <c r="J926" s="10"/>
      <c r="K926" s="10"/>
      <c r="L926" s="10"/>
      <c r="N926" s="10"/>
      <c r="O926" s="10"/>
      <c r="P926" s="10"/>
      <c r="Q926" s="10"/>
      <c r="R926" s="10"/>
      <c r="S926" s="10"/>
    </row>
    <row r="927" spans="1:19" ht="15" x14ac:dyDescent="0.25">
      <c r="A927" s="65">
        <v>65</v>
      </c>
      <c r="B927" s="65" t="s">
        <v>134</v>
      </c>
      <c r="C927" s="65">
        <v>14248</v>
      </c>
      <c r="D927" s="65">
        <v>64.817999999999998</v>
      </c>
      <c r="E927" s="65">
        <v>-7.9980000000000002</v>
      </c>
      <c r="F927" s="65">
        <v>26.044</v>
      </c>
      <c r="G927" s="108">
        <v>0.11815972222222222</v>
      </c>
      <c r="J927" s="10"/>
      <c r="K927" s="10"/>
      <c r="L927" s="10"/>
      <c r="N927" s="10"/>
      <c r="O927" s="10"/>
      <c r="P927" s="10"/>
      <c r="Q927" s="10"/>
      <c r="R927" s="10"/>
      <c r="S927" s="10"/>
    </row>
    <row r="928" spans="1:19" ht="15" x14ac:dyDescent="0.25">
      <c r="A928" s="65">
        <v>65</v>
      </c>
      <c r="B928" s="65" t="s">
        <v>134</v>
      </c>
      <c r="C928" s="65">
        <v>13501</v>
      </c>
      <c r="D928" s="65">
        <v>61.183999999999997</v>
      </c>
      <c r="E928" s="65">
        <v>-8.0020000000000007</v>
      </c>
      <c r="F928" s="65">
        <v>26.05</v>
      </c>
      <c r="G928" s="108">
        <v>0.11815972222222222</v>
      </c>
      <c r="J928" s="10"/>
      <c r="K928" s="10"/>
      <c r="L928" s="10"/>
      <c r="N928" s="10"/>
      <c r="O928" s="10"/>
      <c r="P928" s="10"/>
      <c r="Q928" s="10"/>
      <c r="R928" s="10"/>
      <c r="S928" s="10"/>
    </row>
    <row r="929" spans="1:19" ht="15" x14ac:dyDescent="0.25">
      <c r="A929" s="65">
        <v>65</v>
      </c>
      <c r="B929" s="65" t="s">
        <v>134</v>
      </c>
      <c r="C929" s="65">
        <v>12801</v>
      </c>
      <c r="D929" s="65">
        <v>57.783999999999999</v>
      </c>
      <c r="E929" s="65">
        <v>-7.9969999999999999</v>
      </c>
      <c r="F929" s="65">
        <v>26.05</v>
      </c>
      <c r="G929" s="108">
        <v>0.11815972222222222</v>
      </c>
      <c r="J929" s="10"/>
      <c r="K929" s="10"/>
      <c r="L929" s="10"/>
      <c r="N929" s="10"/>
      <c r="O929" s="10"/>
      <c r="P929" s="10"/>
      <c r="Q929" s="10"/>
      <c r="R929" s="10"/>
      <c r="S929" s="10"/>
    </row>
    <row r="930" spans="1:19" ht="15" x14ac:dyDescent="0.25">
      <c r="A930" s="65">
        <v>65</v>
      </c>
      <c r="B930" s="65" t="s">
        <v>134</v>
      </c>
      <c r="C930" s="65">
        <v>12138</v>
      </c>
      <c r="D930" s="65">
        <v>54.55</v>
      </c>
      <c r="E930" s="65">
        <v>-8.0009999999999994</v>
      </c>
      <c r="F930" s="65">
        <v>26.048999999999999</v>
      </c>
      <c r="G930" s="108">
        <v>0.11815972222222222</v>
      </c>
      <c r="J930" s="10"/>
      <c r="K930" s="10"/>
      <c r="L930" s="10"/>
      <c r="N930" s="10"/>
      <c r="O930" s="10"/>
      <c r="P930" s="10"/>
      <c r="Q930" s="10"/>
      <c r="R930" s="10"/>
      <c r="S930" s="10"/>
    </row>
    <row r="931" spans="1:19" ht="15" x14ac:dyDescent="0.25">
      <c r="A931" s="65">
        <v>65</v>
      </c>
      <c r="B931" s="65" t="s">
        <v>134</v>
      </c>
      <c r="C931" s="65">
        <v>11478</v>
      </c>
      <c r="D931" s="65">
        <v>51.429000000000002</v>
      </c>
      <c r="E931" s="65">
        <v>-7.9809999999999999</v>
      </c>
      <c r="F931" s="65">
        <v>26.099</v>
      </c>
      <c r="G931" s="108">
        <v>0.11815972222222222</v>
      </c>
      <c r="J931" s="10"/>
      <c r="K931" s="10"/>
      <c r="L931" s="10"/>
      <c r="N931" s="10"/>
      <c r="O931" s="10"/>
      <c r="P931" s="10"/>
      <c r="Q931" s="10"/>
      <c r="R931" s="10"/>
      <c r="S931" s="10"/>
    </row>
    <row r="932" spans="1:19" ht="15" x14ac:dyDescent="0.25">
      <c r="A932" s="65">
        <v>65</v>
      </c>
      <c r="B932" s="65" t="s">
        <v>134</v>
      </c>
      <c r="C932" s="65">
        <v>10869</v>
      </c>
      <c r="D932" s="65">
        <v>48.473999999999997</v>
      </c>
      <c r="E932" s="65">
        <v>-8.0220000000000002</v>
      </c>
      <c r="F932" s="65">
        <v>26.094999999999999</v>
      </c>
      <c r="G932" s="108">
        <v>0.11815972222222222</v>
      </c>
      <c r="J932" s="10"/>
      <c r="K932" s="10"/>
      <c r="L932" s="10"/>
      <c r="N932" s="10"/>
      <c r="O932" s="10"/>
      <c r="P932" s="10"/>
      <c r="Q932" s="10"/>
      <c r="R932" s="10"/>
      <c r="S932" s="10"/>
    </row>
    <row r="933" spans="1:19" ht="15" x14ac:dyDescent="0.25">
      <c r="A933" s="65">
        <v>65</v>
      </c>
      <c r="B933" s="65" t="s">
        <v>134</v>
      </c>
      <c r="C933" s="65">
        <v>10257</v>
      </c>
      <c r="D933" s="65">
        <v>45.667999999999999</v>
      </c>
      <c r="E933" s="65">
        <v>-7.9930000000000003</v>
      </c>
      <c r="F933" s="65">
        <v>26.132999999999999</v>
      </c>
      <c r="G933" s="108">
        <v>0.11815972222222222</v>
      </c>
      <c r="I933" s="9"/>
      <c r="J933" s="10"/>
      <c r="K933" s="10"/>
      <c r="L933" s="10"/>
      <c r="N933" s="10"/>
      <c r="O933" s="10"/>
      <c r="P933" s="10"/>
      <c r="Q933" s="10"/>
      <c r="R933" s="10"/>
      <c r="S933" s="10"/>
    </row>
    <row r="934" spans="1:19" ht="15" x14ac:dyDescent="0.25">
      <c r="A934" s="65">
        <v>65</v>
      </c>
      <c r="B934" s="65" t="s">
        <v>134</v>
      </c>
      <c r="C934" s="65">
        <v>9690</v>
      </c>
      <c r="D934" s="65">
        <v>42.97</v>
      </c>
      <c r="E934" s="65">
        <v>-7.9880000000000004</v>
      </c>
      <c r="F934" s="65">
        <v>26.091999999999999</v>
      </c>
      <c r="G934" s="108">
        <v>0.11815972222222222</v>
      </c>
      <c r="I934" s="9"/>
      <c r="J934" s="10"/>
      <c r="K934" s="10"/>
      <c r="L934" s="10"/>
      <c r="N934" s="10"/>
      <c r="O934" s="10"/>
      <c r="P934" s="10"/>
      <c r="Q934" s="10"/>
      <c r="R934" s="10"/>
      <c r="S934" s="10"/>
    </row>
    <row r="935" spans="1:19" ht="15" x14ac:dyDescent="0.25">
      <c r="A935" s="65">
        <v>65</v>
      </c>
      <c r="B935" s="65" t="s">
        <v>134</v>
      </c>
      <c r="C935" s="65">
        <v>9161</v>
      </c>
      <c r="D935" s="65">
        <v>40.543999999999997</v>
      </c>
      <c r="E935" s="65">
        <v>-8.0079999999999991</v>
      </c>
      <c r="F935" s="65">
        <v>26.077999999999999</v>
      </c>
      <c r="G935" s="108">
        <v>0.11815972222222222</v>
      </c>
      <c r="I935" s="9"/>
      <c r="J935" s="10"/>
      <c r="K935" s="10"/>
      <c r="L935" s="10"/>
      <c r="N935" s="10"/>
      <c r="O935" s="10"/>
      <c r="P935" s="10"/>
      <c r="Q935" s="10"/>
      <c r="R935" s="10"/>
      <c r="S935" s="10"/>
    </row>
    <row r="936" spans="1:19" ht="15" x14ac:dyDescent="0.25">
      <c r="A936" s="65">
        <v>66</v>
      </c>
      <c r="B936" s="65" t="s">
        <v>135</v>
      </c>
      <c r="C936" s="65">
        <v>2785</v>
      </c>
      <c r="D936" s="65">
        <v>39.457999999999998</v>
      </c>
      <c r="E936" s="65">
        <v>-41.685000000000002</v>
      </c>
      <c r="F936" s="65">
        <v>2.9140000000000001</v>
      </c>
      <c r="G936" s="108">
        <v>0.12766203703703705</v>
      </c>
      <c r="I936" s="9"/>
      <c r="J936" s="10"/>
      <c r="K936" s="10"/>
      <c r="L936" s="10"/>
      <c r="N936" s="10"/>
      <c r="O936" s="10"/>
      <c r="P936" s="10"/>
      <c r="Q936" s="10"/>
      <c r="R936" s="10"/>
      <c r="S936" s="10"/>
    </row>
    <row r="937" spans="1:19" ht="15" x14ac:dyDescent="0.25">
      <c r="A937" s="65">
        <v>66</v>
      </c>
      <c r="B937" s="65" t="s">
        <v>135</v>
      </c>
      <c r="C937" s="65">
        <v>2785</v>
      </c>
      <c r="D937" s="65">
        <v>40.04</v>
      </c>
      <c r="E937" s="65">
        <v>-41.7</v>
      </c>
      <c r="F937" s="65">
        <v>2.9</v>
      </c>
      <c r="G937" s="108">
        <v>0.12766203703703705</v>
      </c>
      <c r="I937" s="9"/>
      <c r="J937" s="10"/>
      <c r="K937" s="10"/>
      <c r="L937" s="10"/>
      <c r="N937" s="10"/>
      <c r="O937" s="10"/>
      <c r="P937" s="10"/>
      <c r="Q937" s="10"/>
      <c r="R937" s="10"/>
      <c r="S937" s="10"/>
    </row>
    <row r="938" spans="1:19" ht="15" x14ac:dyDescent="0.25">
      <c r="A938" s="65">
        <v>66</v>
      </c>
      <c r="B938" s="65" t="s">
        <v>135</v>
      </c>
      <c r="C938" s="65">
        <v>2785</v>
      </c>
      <c r="D938" s="65">
        <v>40.045999999999999</v>
      </c>
      <c r="E938" s="65">
        <v>-41.723999999999997</v>
      </c>
      <c r="F938" s="65">
        <v>2.9020000000000001</v>
      </c>
      <c r="G938" s="108">
        <v>0.12766203703703705</v>
      </c>
      <c r="I938" s="9"/>
      <c r="J938" s="10"/>
      <c r="K938" s="10"/>
      <c r="L938" s="10"/>
      <c r="N938" s="10"/>
      <c r="O938" s="10"/>
      <c r="P938" s="10"/>
      <c r="Q938" s="10"/>
      <c r="R938" s="10"/>
      <c r="S938" s="10"/>
    </row>
    <row r="939" spans="1:19" ht="15" x14ac:dyDescent="0.25">
      <c r="A939" s="65">
        <v>66</v>
      </c>
      <c r="B939" s="65" t="s">
        <v>135</v>
      </c>
      <c r="C939" s="65">
        <v>2785</v>
      </c>
      <c r="D939" s="65">
        <v>40.046999999999997</v>
      </c>
      <c r="E939" s="65">
        <v>-41.692</v>
      </c>
      <c r="F939" s="65">
        <v>2.8490000000000002</v>
      </c>
      <c r="G939" s="108">
        <v>0.12766203703703705</v>
      </c>
      <c r="I939" s="9"/>
      <c r="J939" s="10"/>
      <c r="K939" s="10"/>
      <c r="L939" s="10"/>
      <c r="N939" s="10"/>
      <c r="O939" s="10"/>
      <c r="P939" s="10"/>
      <c r="Q939" s="10"/>
      <c r="R939" s="10"/>
      <c r="S939" s="10"/>
    </row>
    <row r="940" spans="1:19" ht="15" x14ac:dyDescent="0.25">
      <c r="A940" s="65">
        <v>66</v>
      </c>
      <c r="B940" s="65" t="s">
        <v>135</v>
      </c>
      <c r="C940" s="65">
        <v>2788</v>
      </c>
      <c r="D940" s="65">
        <v>40.049999999999997</v>
      </c>
      <c r="E940" s="65">
        <v>-41.73</v>
      </c>
      <c r="F940" s="65">
        <v>2.8879999999999999</v>
      </c>
      <c r="G940" s="108">
        <v>0.12766203703703705</v>
      </c>
      <c r="I940" s="9"/>
      <c r="J940" s="10"/>
      <c r="K940" s="10"/>
      <c r="L940" s="10"/>
      <c r="N940" s="10"/>
      <c r="O940" s="10"/>
      <c r="P940" s="10"/>
      <c r="Q940" s="10"/>
      <c r="R940" s="10"/>
      <c r="S940" s="10"/>
    </row>
    <row r="941" spans="1:19" ht="15" x14ac:dyDescent="0.25">
      <c r="A941" s="65">
        <v>66</v>
      </c>
      <c r="B941" s="65" t="s">
        <v>135</v>
      </c>
      <c r="C941" s="65">
        <v>11103</v>
      </c>
      <c r="D941" s="65">
        <v>49.548999999999999</v>
      </c>
      <c r="E941" s="65">
        <v>-8.0340000000000007</v>
      </c>
      <c r="F941" s="65">
        <v>26.247</v>
      </c>
      <c r="G941" s="108">
        <v>0.12766203703703705</v>
      </c>
      <c r="I941" s="9"/>
      <c r="J941" s="10"/>
      <c r="K941" s="10"/>
      <c r="L941" s="10"/>
      <c r="N941" s="10"/>
      <c r="O941" s="10"/>
      <c r="P941" s="10"/>
      <c r="Q941" s="10"/>
      <c r="R941" s="10"/>
      <c r="S941" s="10"/>
    </row>
    <row r="942" spans="1:19" ht="15" x14ac:dyDescent="0.25">
      <c r="A942" s="65">
        <v>66</v>
      </c>
      <c r="B942" s="65" t="s">
        <v>135</v>
      </c>
      <c r="C942" s="65">
        <v>10509</v>
      </c>
      <c r="D942" s="65">
        <v>46.749000000000002</v>
      </c>
      <c r="E942" s="65">
        <v>-7.9909999999999997</v>
      </c>
      <c r="F942" s="65">
        <v>26.242000000000001</v>
      </c>
      <c r="G942" s="108">
        <v>0.12766203703703705</v>
      </c>
      <c r="I942" s="9"/>
      <c r="J942" s="10"/>
      <c r="K942" s="10"/>
      <c r="L942" s="10"/>
      <c r="N942" s="10"/>
      <c r="O942" s="10"/>
      <c r="P942" s="10"/>
      <c r="Q942" s="10"/>
      <c r="R942" s="10"/>
      <c r="S942" s="10"/>
    </row>
    <row r="943" spans="1:19" ht="15" x14ac:dyDescent="0.25">
      <c r="A943" s="65">
        <v>66</v>
      </c>
      <c r="B943" s="65" t="s">
        <v>135</v>
      </c>
      <c r="C943" s="65">
        <v>9947</v>
      </c>
      <c r="D943" s="65">
        <v>44.143000000000001</v>
      </c>
      <c r="E943" s="65">
        <v>-8.0500000000000007</v>
      </c>
      <c r="F943" s="65">
        <v>26.239000000000001</v>
      </c>
      <c r="G943" s="108">
        <v>0.12766203703703705</v>
      </c>
      <c r="I943" s="9"/>
      <c r="J943" s="10"/>
      <c r="K943" s="10"/>
      <c r="L943" s="10"/>
      <c r="N943" s="10"/>
      <c r="O943" s="10"/>
      <c r="P943" s="10"/>
      <c r="Q943" s="10"/>
      <c r="R943" s="10"/>
      <c r="S943" s="10"/>
    </row>
    <row r="944" spans="1:19" ht="15" x14ac:dyDescent="0.25">
      <c r="A944" s="65">
        <v>66</v>
      </c>
      <c r="B944" s="65" t="s">
        <v>135</v>
      </c>
      <c r="C944" s="65">
        <v>9412</v>
      </c>
      <c r="D944" s="65">
        <v>41.664999999999999</v>
      </c>
      <c r="E944" s="65">
        <v>-8.0289999999999999</v>
      </c>
      <c r="F944" s="65">
        <v>26.236999999999998</v>
      </c>
      <c r="G944" s="108">
        <v>0.12766203703703705</v>
      </c>
      <c r="I944" s="9"/>
      <c r="J944" s="10"/>
      <c r="K944" s="10"/>
      <c r="L944" s="10"/>
      <c r="N944" s="10"/>
      <c r="O944" s="10"/>
      <c r="P944" s="10"/>
      <c r="Q944" s="10"/>
      <c r="R944" s="10"/>
      <c r="S944" s="10"/>
    </row>
    <row r="945" spans="1:19" ht="15" x14ac:dyDescent="0.25">
      <c r="A945" s="65">
        <v>66</v>
      </c>
      <c r="B945" s="65" t="s">
        <v>135</v>
      </c>
      <c r="C945" s="65">
        <v>8905</v>
      </c>
      <c r="D945" s="65">
        <v>39.332999999999998</v>
      </c>
      <c r="E945" s="65">
        <v>-7.9930000000000003</v>
      </c>
      <c r="F945" s="65">
        <v>26.282</v>
      </c>
      <c r="G945" s="108">
        <v>0.12766203703703705</v>
      </c>
      <c r="I945" s="9"/>
      <c r="J945" s="10"/>
      <c r="K945" s="10"/>
      <c r="L945" s="10"/>
      <c r="N945" s="10"/>
      <c r="O945" s="10"/>
      <c r="P945" s="10"/>
      <c r="Q945" s="10"/>
      <c r="R945" s="10"/>
      <c r="S945" s="10"/>
    </row>
    <row r="946" spans="1:19" ht="15" x14ac:dyDescent="0.25">
      <c r="A946" s="65">
        <v>66</v>
      </c>
      <c r="B946" s="65" t="s">
        <v>135</v>
      </c>
      <c r="C946" s="65">
        <v>8435</v>
      </c>
      <c r="D946" s="65">
        <v>37.130000000000003</v>
      </c>
      <c r="E946" s="65">
        <v>-8.0630000000000006</v>
      </c>
      <c r="F946" s="65">
        <v>26.265999999999998</v>
      </c>
      <c r="G946" s="108">
        <v>0.12766203703703705</v>
      </c>
      <c r="I946" s="9"/>
      <c r="J946" s="10"/>
      <c r="K946" s="10"/>
      <c r="L946" s="10"/>
      <c r="N946" s="10"/>
      <c r="O946" s="10"/>
      <c r="P946" s="10"/>
      <c r="Q946" s="10"/>
      <c r="R946" s="10"/>
      <c r="S946" s="10"/>
    </row>
    <row r="947" spans="1:19" ht="15" x14ac:dyDescent="0.25">
      <c r="A947" s="65">
        <v>66</v>
      </c>
      <c r="B947" s="65" t="s">
        <v>135</v>
      </c>
      <c r="C947" s="65">
        <v>7979</v>
      </c>
      <c r="D947" s="65">
        <v>35.054000000000002</v>
      </c>
      <c r="E947" s="65">
        <v>-8.0299999999999994</v>
      </c>
      <c r="F947" s="65">
        <v>26.262</v>
      </c>
      <c r="G947" s="108">
        <v>0.12766203703703705</v>
      </c>
      <c r="I947" s="9"/>
      <c r="J947" s="10"/>
      <c r="K947" s="10"/>
      <c r="L947" s="10"/>
      <c r="N947" s="10"/>
      <c r="O947" s="10"/>
      <c r="P947" s="10"/>
      <c r="Q947" s="10"/>
      <c r="R947" s="10"/>
      <c r="S947" s="10"/>
    </row>
    <row r="948" spans="1:19" ht="15" x14ac:dyDescent="0.25">
      <c r="A948" s="65">
        <v>66</v>
      </c>
      <c r="B948" s="65" t="s">
        <v>135</v>
      </c>
      <c r="C948" s="65">
        <v>7522</v>
      </c>
      <c r="D948" s="65">
        <v>33.012</v>
      </c>
      <c r="E948" s="65">
        <v>-8.0950000000000006</v>
      </c>
      <c r="F948" s="65">
        <v>26.238</v>
      </c>
      <c r="G948" s="108">
        <v>0.12766203703703705</v>
      </c>
      <c r="J948" s="10"/>
      <c r="K948" s="10"/>
      <c r="L948" s="10"/>
      <c r="N948" s="10"/>
      <c r="O948" s="10"/>
      <c r="P948" s="10"/>
      <c r="Q948" s="10"/>
      <c r="R948" s="10"/>
      <c r="S948" s="10"/>
    </row>
    <row r="949" spans="1:19" ht="15" x14ac:dyDescent="0.25">
      <c r="A949" s="65">
        <v>66</v>
      </c>
      <c r="B949" s="65" t="s">
        <v>135</v>
      </c>
      <c r="C949" s="65">
        <v>7125</v>
      </c>
      <c r="D949" s="65">
        <v>31.19</v>
      </c>
      <c r="E949" s="65">
        <v>-8.0820000000000007</v>
      </c>
      <c r="F949" s="65">
        <v>26.273</v>
      </c>
      <c r="G949" s="108">
        <v>0.12766203703703705</v>
      </c>
      <c r="J949" s="10"/>
      <c r="K949" s="10"/>
      <c r="L949" s="10"/>
      <c r="N949" s="10"/>
      <c r="O949" s="10"/>
      <c r="P949" s="10"/>
      <c r="Q949" s="10"/>
      <c r="R949" s="10"/>
      <c r="S949" s="10"/>
    </row>
    <row r="950" spans="1:19" ht="15" x14ac:dyDescent="0.25">
      <c r="A950" s="65">
        <v>67</v>
      </c>
      <c r="B950" s="65" t="s">
        <v>136</v>
      </c>
      <c r="C950" s="65">
        <v>2807</v>
      </c>
      <c r="D950" s="65">
        <v>39.799999999999997</v>
      </c>
      <c r="E950" s="65">
        <v>-41.662999999999997</v>
      </c>
      <c r="F950" s="65">
        <v>2.9740000000000002</v>
      </c>
      <c r="G950" s="108">
        <v>0.13767361111111112</v>
      </c>
      <c r="J950" s="10"/>
      <c r="K950" s="10"/>
      <c r="L950" s="10"/>
      <c r="N950" s="10"/>
      <c r="O950" s="10"/>
      <c r="P950" s="10"/>
      <c r="Q950" s="10"/>
      <c r="R950" s="10"/>
      <c r="S950" s="10"/>
    </row>
    <row r="951" spans="1:19" ht="15" x14ac:dyDescent="0.25">
      <c r="A951" s="65">
        <v>67</v>
      </c>
      <c r="B951" s="65" t="s">
        <v>136</v>
      </c>
      <c r="C951" s="65">
        <v>2806</v>
      </c>
      <c r="D951" s="65">
        <v>40.311999999999998</v>
      </c>
      <c r="E951" s="65">
        <v>-41.7</v>
      </c>
      <c r="F951" s="65">
        <v>2.9</v>
      </c>
      <c r="G951" s="108">
        <v>0.13767361111111112</v>
      </c>
      <c r="J951" s="10"/>
      <c r="K951" s="10"/>
      <c r="L951" s="10"/>
      <c r="N951" s="10"/>
      <c r="O951" s="10"/>
      <c r="P951" s="10"/>
      <c r="Q951" s="10"/>
      <c r="R951" s="10"/>
      <c r="S951" s="10"/>
    </row>
    <row r="952" spans="1:19" ht="15" x14ac:dyDescent="0.25">
      <c r="A952" s="65">
        <v>67</v>
      </c>
      <c r="B952" s="65" t="s">
        <v>136</v>
      </c>
      <c r="C952" s="65">
        <v>2806</v>
      </c>
      <c r="D952" s="65">
        <v>40.351999999999997</v>
      </c>
      <c r="E952" s="65">
        <v>-41.701999999999998</v>
      </c>
      <c r="F952" s="65">
        <v>2.8919999999999999</v>
      </c>
      <c r="G952" s="108">
        <v>0.13767361111111112</v>
      </c>
      <c r="J952" s="10"/>
      <c r="K952" s="10"/>
      <c r="L952" s="10"/>
      <c r="N952" s="10"/>
      <c r="O952" s="10"/>
      <c r="P952" s="10"/>
      <c r="Q952" s="10"/>
      <c r="R952" s="10"/>
      <c r="S952" s="10"/>
    </row>
    <row r="953" spans="1:19" ht="15" x14ac:dyDescent="0.25">
      <c r="A953" s="65">
        <v>67</v>
      </c>
      <c r="B953" s="65" t="s">
        <v>136</v>
      </c>
      <c r="C953" s="65">
        <v>2805</v>
      </c>
      <c r="D953" s="65">
        <v>40.335000000000001</v>
      </c>
      <c r="E953" s="65">
        <v>-41.698999999999998</v>
      </c>
      <c r="F953" s="65">
        <v>2.9129999999999998</v>
      </c>
      <c r="G953" s="108">
        <v>0.13767361111111112</v>
      </c>
      <c r="J953" s="10"/>
      <c r="K953" s="10"/>
      <c r="L953" s="10"/>
      <c r="N953" s="10"/>
      <c r="O953" s="10"/>
      <c r="P953" s="10"/>
      <c r="Q953" s="10"/>
      <c r="R953" s="10"/>
      <c r="S953" s="10"/>
    </row>
    <row r="954" spans="1:19" ht="15" x14ac:dyDescent="0.25">
      <c r="A954" s="65">
        <v>67</v>
      </c>
      <c r="B954" s="65" t="s">
        <v>136</v>
      </c>
      <c r="C954" s="65">
        <v>2807</v>
      </c>
      <c r="D954" s="65">
        <v>40.338000000000001</v>
      </c>
      <c r="E954" s="65">
        <v>-41.69</v>
      </c>
      <c r="F954" s="65">
        <v>2.9169999999999998</v>
      </c>
      <c r="G954" s="108">
        <v>0.13767361111111112</v>
      </c>
      <c r="J954" s="10"/>
      <c r="K954" s="10"/>
      <c r="L954" s="10"/>
      <c r="N954" s="10"/>
      <c r="O954" s="10"/>
      <c r="P954" s="10"/>
      <c r="Q954" s="10"/>
      <c r="R954" s="10"/>
      <c r="S954" s="10"/>
    </row>
    <row r="955" spans="1:19" ht="15" x14ac:dyDescent="0.25">
      <c r="A955" s="65">
        <v>67</v>
      </c>
      <c r="B955" s="65" t="s">
        <v>136</v>
      </c>
      <c r="C955" s="65">
        <v>812</v>
      </c>
      <c r="D955" s="65">
        <v>3.1150000000000002</v>
      </c>
      <c r="E955" s="65">
        <v>-9.1809999999999992</v>
      </c>
      <c r="F955" s="65">
        <v>26.504999999999999</v>
      </c>
      <c r="G955" s="108">
        <v>0.13767361111111112</v>
      </c>
      <c r="J955" s="10"/>
      <c r="K955" s="10"/>
      <c r="L955" s="10"/>
      <c r="N955" s="10"/>
      <c r="O955" s="10"/>
      <c r="P955" s="10"/>
      <c r="Q955" s="10"/>
      <c r="R955" s="10"/>
      <c r="S955" s="10"/>
    </row>
    <row r="956" spans="1:19" ht="15" x14ac:dyDescent="0.25">
      <c r="A956" s="65">
        <v>67</v>
      </c>
      <c r="B956" s="65" t="s">
        <v>136</v>
      </c>
      <c r="C956" s="65">
        <v>9599</v>
      </c>
      <c r="D956" s="65">
        <v>42.52</v>
      </c>
      <c r="E956" s="65">
        <v>-8.8520000000000003</v>
      </c>
      <c r="F956" s="65">
        <v>26.355</v>
      </c>
      <c r="G956" s="108">
        <v>0.13767361111111112</v>
      </c>
      <c r="J956" s="10"/>
      <c r="K956" s="10"/>
      <c r="L956" s="10"/>
      <c r="N956" s="10"/>
      <c r="O956" s="10"/>
      <c r="P956" s="10"/>
      <c r="Q956" s="10"/>
      <c r="R956" s="10"/>
      <c r="S956" s="10"/>
    </row>
    <row r="957" spans="1:19" ht="15" x14ac:dyDescent="0.25">
      <c r="A957" s="65">
        <v>67</v>
      </c>
      <c r="B957" s="65" t="s">
        <v>136</v>
      </c>
      <c r="C957" s="65">
        <v>9094</v>
      </c>
      <c r="D957" s="65">
        <v>40.139000000000003</v>
      </c>
      <c r="E957" s="65">
        <v>-8.8460000000000001</v>
      </c>
      <c r="F957" s="65">
        <v>26.329000000000001</v>
      </c>
      <c r="G957" s="108">
        <v>0.13767361111111112</v>
      </c>
      <c r="J957" s="10"/>
      <c r="K957" s="10"/>
      <c r="L957" s="10"/>
      <c r="N957" s="10"/>
      <c r="O957" s="10"/>
      <c r="P957" s="10"/>
      <c r="Q957" s="10"/>
      <c r="R957" s="10"/>
      <c r="S957" s="10"/>
    </row>
    <row r="958" spans="1:19" ht="15" x14ac:dyDescent="0.25">
      <c r="A958" s="65">
        <v>67</v>
      </c>
      <c r="B958" s="65" t="s">
        <v>136</v>
      </c>
      <c r="C958" s="65">
        <v>8622</v>
      </c>
      <c r="D958" s="65">
        <v>37.969000000000001</v>
      </c>
      <c r="E958" s="65">
        <v>-8.82</v>
      </c>
      <c r="F958" s="65">
        <v>26.388000000000002</v>
      </c>
      <c r="G958" s="108">
        <v>0.13767361111111112</v>
      </c>
      <c r="J958" s="10"/>
      <c r="K958" s="10"/>
      <c r="L958" s="10"/>
      <c r="N958" s="10"/>
      <c r="O958" s="10"/>
      <c r="P958" s="10"/>
      <c r="Q958" s="10"/>
      <c r="R958" s="10"/>
      <c r="S958" s="10"/>
    </row>
    <row r="959" spans="1:19" ht="15" x14ac:dyDescent="0.25">
      <c r="A959" s="65">
        <v>67</v>
      </c>
      <c r="B959" s="65" t="s">
        <v>136</v>
      </c>
      <c r="C959" s="65">
        <v>8172</v>
      </c>
      <c r="D959" s="65">
        <v>35.905000000000001</v>
      </c>
      <c r="E959" s="65">
        <v>-8.7910000000000004</v>
      </c>
      <c r="F959" s="65">
        <v>26.420999999999999</v>
      </c>
      <c r="G959" s="108">
        <v>0.13767361111111112</v>
      </c>
      <c r="J959" s="10"/>
      <c r="K959" s="10"/>
      <c r="L959" s="10"/>
      <c r="N959" s="10"/>
      <c r="O959" s="10"/>
      <c r="P959" s="10"/>
      <c r="Q959" s="10"/>
      <c r="R959" s="10"/>
      <c r="S959" s="10"/>
    </row>
    <row r="960" spans="1:19" ht="15" x14ac:dyDescent="0.25">
      <c r="A960" s="65">
        <v>67</v>
      </c>
      <c r="B960" s="65" t="s">
        <v>136</v>
      </c>
      <c r="C960" s="65">
        <v>7741</v>
      </c>
      <c r="D960" s="65">
        <v>33.936</v>
      </c>
      <c r="E960" s="65">
        <v>-8.7959999999999994</v>
      </c>
      <c r="F960" s="65">
        <v>26.42</v>
      </c>
      <c r="G960" s="108">
        <v>0.13767361111111112</v>
      </c>
      <c r="J960" s="10"/>
      <c r="K960" s="10"/>
      <c r="L960" s="10"/>
      <c r="N960" s="10"/>
      <c r="O960" s="10"/>
      <c r="P960" s="10"/>
      <c r="Q960" s="10"/>
      <c r="R960" s="10"/>
      <c r="S960" s="10"/>
    </row>
    <row r="961" spans="1:19" ht="15" x14ac:dyDescent="0.25">
      <c r="A961" s="65">
        <v>67</v>
      </c>
      <c r="B961" s="65" t="s">
        <v>136</v>
      </c>
      <c r="C961" s="65">
        <v>7320</v>
      </c>
      <c r="D961" s="65">
        <v>32.042000000000002</v>
      </c>
      <c r="E961" s="65">
        <v>-8.8420000000000005</v>
      </c>
      <c r="F961" s="65">
        <v>26.439</v>
      </c>
      <c r="G961" s="108">
        <v>0.13767361111111112</v>
      </c>
      <c r="J961" s="10"/>
      <c r="K961" s="10"/>
      <c r="L961" s="10"/>
      <c r="N961" s="10"/>
      <c r="O961" s="10"/>
      <c r="P961" s="10"/>
      <c r="Q961" s="10"/>
      <c r="R961" s="10"/>
      <c r="S961" s="10"/>
    </row>
    <row r="962" spans="1:19" ht="15" x14ac:dyDescent="0.25">
      <c r="A962" s="65">
        <v>67</v>
      </c>
      <c r="B962" s="65" t="s">
        <v>136</v>
      </c>
      <c r="C962" s="65">
        <v>6919</v>
      </c>
      <c r="D962" s="65">
        <v>30.271999999999998</v>
      </c>
      <c r="E962" s="65">
        <v>-8.8379999999999992</v>
      </c>
      <c r="F962" s="65">
        <v>26.414999999999999</v>
      </c>
      <c r="G962" s="108">
        <v>0.13767361111111112</v>
      </c>
      <c r="J962" s="10"/>
      <c r="K962" s="10"/>
      <c r="L962" s="10"/>
      <c r="N962" s="10"/>
      <c r="O962" s="10"/>
      <c r="P962" s="10"/>
      <c r="Q962" s="10"/>
      <c r="R962" s="10"/>
      <c r="S962" s="10"/>
    </row>
    <row r="963" spans="1:19" ht="15" x14ac:dyDescent="0.25">
      <c r="A963" s="65">
        <v>67</v>
      </c>
      <c r="B963" s="65" t="s">
        <v>136</v>
      </c>
      <c r="C963" s="65">
        <v>6528</v>
      </c>
      <c r="D963" s="65">
        <v>28.491</v>
      </c>
      <c r="E963" s="65">
        <v>-8.8629999999999995</v>
      </c>
      <c r="F963" s="65">
        <v>26.382999999999999</v>
      </c>
      <c r="G963" s="108">
        <v>0.13767361111111112</v>
      </c>
      <c r="J963" s="10"/>
      <c r="K963" s="10"/>
      <c r="L963" s="10"/>
      <c r="N963" s="10"/>
      <c r="O963" s="10"/>
      <c r="P963" s="10"/>
      <c r="Q963" s="10"/>
      <c r="R963" s="10"/>
      <c r="S963" s="10"/>
    </row>
    <row r="964" spans="1:19" ht="15" x14ac:dyDescent="0.25">
      <c r="A964" s="65">
        <v>67</v>
      </c>
      <c r="B964" s="65" t="s">
        <v>136</v>
      </c>
      <c r="C964" s="65">
        <v>6158</v>
      </c>
      <c r="D964" s="65">
        <v>26.89</v>
      </c>
      <c r="E964" s="65">
        <v>-8.8629999999999995</v>
      </c>
      <c r="F964" s="65">
        <v>26.399000000000001</v>
      </c>
      <c r="G964" s="108">
        <v>0.13767361111111112</v>
      </c>
      <c r="J964" s="10"/>
      <c r="K964" s="10"/>
      <c r="L964" s="10"/>
      <c r="N964" s="10"/>
      <c r="O964" s="10"/>
      <c r="P964" s="10"/>
      <c r="Q964" s="10"/>
      <c r="R964" s="10"/>
      <c r="S964" s="10"/>
    </row>
    <row r="965" spans="1:19" ht="15" x14ac:dyDescent="0.25">
      <c r="A965" s="65">
        <v>68</v>
      </c>
      <c r="B965" s="65" t="s">
        <v>137</v>
      </c>
      <c r="C965" s="65">
        <v>2784</v>
      </c>
      <c r="D965" s="65">
        <v>39.453000000000003</v>
      </c>
      <c r="E965" s="65">
        <v>-41.686</v>
      </c>
      <c r="F965" s="65">
        <v>2.9460000000000002</v>
      </c>
      <c r="G965" s="108">
        <v>0.1471875</v>
      </c>
      <c r="J965" s="10"/>
      <c r="K965" s="10"/>
      <c r="L965" s="10"/>
      <c r="N965" s="10"/>
      <c r="O965" s="10"/>
      <c r="P965" s="10"/>
      <c r="Q965" s="10"/>
      <c r="R965" s="10"/>
      <c r="S965" s="10"/>
    </row>
    <row r="966" spans="1:19" ht="15" x14ac:dyDescent="0.25">
      <c r="A966" s="65">
        <v>68</v>
      </c>
      <c r="B966" s="65" t="s">
        <v>137</v>
      </c>
      <c r="C966" s="65">
        <v>2783</v>
      </c>
      <c r="D966" s="65">
        <v>40.01</v>
      </c>
      <c r="E966" s="65">
        <v>-41.7</v>
      </c>
      <c r="F966" s="65">
        <v>2.9</v>
      </c>
      <c r="G966" s="108">
        <v>0.1471875</v>
      </c>
      <c r="J966" s="10"/>
      <c r="K966" s="10"/>
      <c r="L966" s="10"/>
      <c r="N966" s="10"/>
      <c r="O966" s="10"/>
      <c r="P966" s="10"/>
      <c r="Q966" s="10"/>
      <c r="R966" s="10"/>
      <c r="S966" s="10"/>
    </row>
    <row r="967" spans="1:19" ht="15" x14ac:dyDescent="0.25">
      <c r="A967" s="65">
        <v>68</v>
      </c>
      <c r="B967" s="65" t="s">
        <v>137</v>
      </c>
      <c r="C967" s="65">
        <v>2783</v>
      </c>
      <c r="D967" s="65">
        <v>40.003999999999998</v>
      </c>
      <c r="E967" s="65">
        <v>-41.725000000000001</v>
      </c>
      <c r="F967" s="65">
        <v>2.9180000000000001</v>
      </c>
      <c r="G967" s="108">
        <v>0.1471875</v>
      </c>
      <c r="J967" s="10"/>
      <c r="K967" s="10"/>
      <c r="L967" s="10"/>
      <c r="N967" s="10"/>
      <c r="O967" s="10"/>
      <c r="P967" s="10"/>
      <c r="Q967" s="10"/>
      <c r="R967" s="10"/>
      <c r="S967" s="10"/>
    </row>
    <row r="968" spans="1:19" ht="15" x14ac:dyDescent="0.25">
      <c r="A968" s="65">
        <v>68</v>
      </c>
      <c r="B968" s="65" t="s">
        <v>137</v>
      </c>
      <c r="C968" s="65">
        <v>2785</v>
      </c>
      <c r="D968" s="65">
        <v>40.040999999999997</v>
      </c>
      <c r="E968" s="65">
        <v>-41.725999999999999</v>
      </c>
      <c r="F968" s="65">
        <v>2.9</v>
      </c>
      <c r="G968" s="108">
        <v>0.1471875</v>
      </c>
      <c r="J968" s="10"/>
      <c r="K968" s="10"/>
      <c r="L968" s="10"/>
      <c r="N968" s="10"/>
      <c r="O968" s="10"/>
      <c r="P968" s="10"/>
      <c r="Q968" s="10"/>
      <c r="R968" s="10"/>
      <c r="S968" s="10"/>
    </row>
    <row r="969" spans="1:19" ht="15" x14ac:dyDescent="0.25">
      <c r="A969" s="65">
        <v>68</v>
      </c>
      <c r="B969" s="65" t="s">
        <v>137</v>
      </c>
      <c r="C969" s="65">
        <v>2784</v>
      </c>
      <c r="D969" s="65">
        <v>40.018000000000001</v>
      </c>
      <c r="E969" s="65">
        <v>-41.722000000000001</v>
      </c>
      <c r="F969" s="65">
        <v>2.891</v>
      </c>
      <c r="G969" s="108">
        <v>0.1471875</v>
      </c>
      <c r="J969" s="10"/>
      <c r="K969" s="10"/>
      <c r="L969" s="10"/>
      <c r="N969" s="10"/>
      <c r="O969" s="10"/>
      <c r="P969" s="10"/>
      <c r="Q969" s="10"/>
      <c r="R969" s="10"/>
      <c r="S969" s="10"/>
    </row>
    <row r="970" spans="1:19" ht="15" x14ac:dyDescent="0.25">
      <c r="A970" s="65">
        <v>68</v>
      </c>
      <c r="B970" s="65" t="s">
        <v>137</v>
      </c>
      <c r="C970" s="65">
        <v>10399</v>
      </c>
      <c r="D970" s="65">
        <v>44.898000000000003</v>
      </c>
      <c r="E970" s="65">
        <v>-9.0459999999999994</v>
      </c>
      <c r="F970" s="65">
        <v>27.667000000000002</v>
      </c>
      <c r="G970" s="108">
        <v>0.1471875</v>
      </c>
      <c r="J970" s="10"/>
      <c r="K970" s="10"/>
      <c r="L970" s="10"/>
      <c r="N970" s="10"/>
      <c r="O970" s="10"/>
      <c r="P970" s="10"/>
      <c r="Q970" s="10"/>
      <c r="R970" s="10"/>
      <c r="S970" s="10"/>
    </row>
    <row r="971" spans="1:19" ht="15" x14ac:dyDescent="0.25">
      <c r="A971" s="65">
        <v>68</v>
      </c>
      <c r="B971" s="65" t="s">
        <v>137</v>
      </c>
      <c r="C971" s="65">
        <v>12102</v>
      </c>
      <c r="D971" s="65">
        <v>54.326999999999998</v>
      </c>
      <c r="E971" s="65">
        <v>-9.1349999999999998</v>
      </c>
      <c r="F971" s="65">
        <v>27.292999999999999</v>
      </c>
      <c r="G971" s="108">
        <v>0.1471875</v>
      </c>
      <c r="J971" s="10"/>
      <c r="K971" s="10"/>
      <c r="L971" s="10"/>
      <c r="N971" s="10"/>
      <c r="O971" s="10"/>
      <c r="P971" s="10"/>
      <c r="Q971" s="10"/>
      <c r="R971" s="10"/>
      <c r="S971" s="10"/>
    </row>
    <row r="972" spans="1:19" ht="15" x14ac:dyDescent="0.25">
      <c r="A972" s="65">
        <v>68</v>
      </c>
      <c r="B972" s="65" t="s">
        <v>137</v>
      </c>
      <c r="C972" s="65">
        <v>11455</v>
      </c>
      <c r="D972" s="65">
        <v>51.252000000000002</v>
      </c>
      <c r="E972" s="65">
        <v>-9.17</v>
      </c>
      <c r="F972" s="65">
        <v>27.274000000000001</v>
      </c>
      <c r="G972" s="108">
        <v>0.1471875</v>
      </c>
      <c r="J972" s="10"/>
      <c r="K972" s="10"/>
      <c r="L972" s="10"/>
      <c r="N972" s="10"/>
      <c r="O972" s="10"/>
      <c r="P972" s="10"/>
      <c r="Q972" s="10"/>
      <c r="R972" s="10"/>
      <c r="S972" s="10"/>
    </row>
    <row r="973" spans="1:19" ht="15" x14ac:dyDescent="0.25">
      <c r="A973" s="65">
        <v>68</v>
      </c>
      <c r="B973" s="65" t="s">
        <v>137</v>
      </c>
      <c r="C973" s="65">
        <v>10850</v>
      </c>
      <c r="D973" s="65">
        <v>48.351999999999997</v>
      </c>
      <c r="E973" s="65">
        <v>-9.1820000000000004</v>
      </c>
      <c r="F973" s="65">
        <v>27.27</v>
      </c>
      <c r="G973" s="108">
        <v>0.1471875</v>
      </c>
      <c r="J973" s="10"/>
      <c r="K973" s="10"/>
      <c r="L973" s="10"/>
      <c r="N973" s="10"/>
      <c r="O973" s="10"/>
      <c r="P973" s="10"/>
      <c r="Q973" s="10"/>
      <c r="R973" s="10"/>
      <c r="S973" s="10"/>
    </row>
    <row r="974" spans="1:19" ht="15" x14ac:dyDescent="0.25">
      <c r="A974" s="65">
        <v>68</v>
      </c>
      <c r="B974" s="65" t="s">
        <v>137</v>
      </c>
      <c r="C974" s="65">
        <v>10258</v>
      </c>
      <c r="D974" s="65">
        <v>45.634</v>
      </c>
      <c r="E974" s="65">
        <v>-9.141</v>
      </c>
      <c r="F974" s="65">
        <v>27.280999999999999</v>
      </c>
      <c r="G974" s="108">
        <v>0.1471875</v>
      </c>
      <c r="J974" s="10"/>
      <c r="K974" s="10"/>
      <c r="L974" s="10"/>
      <c r="N974" s="10"/>
      <c r="O974" s="10"/>
      <c r="P974" s="10"/>
      <c r="Q974" s="10"/>
      <c r="R974" s="10"/>
      <c r="S974" s="10"/>
    </row>
    <row r="975" spans="1:19" ht="15" x14ac:dyDescent="0.25">
      <c r="A975" s="65">
        <v>68</v>
      </c>
      <c r="B975" s="65" t="s">
        <v>137</v>
      </c>
      <c r="C975" s="65">
        <v>9724</v>
      </c>
      <c r="D975" s="65">
        <v>43.073</v>
      </c>
      <c r="E975" s="65">
        <v>-9.1489999999999991</v>
      </c>
      <c r="F975" s="65">
        <v>27.303999999999998</v>
      </c>
      <c r="G975" s="108">
        <v>0.1471875</v>
      </c>
      <c r="J975" s="10"/>
      <c r="K975" s="10"/>
      <c r="L975" s="10"/>
      <c r="N975" s="10"/>
      <c r="O975" s="10"/>
      <c r="P975" s="10"/>
      <c r="Q975" s="10"/>
      <c r="R975" s="10"/>
      <c r="S975" s="10"/>
    </row>
    <row r="976" spans="1:19" ht="15" x14ac:dyDescent="0.25">
      <c r="A976" s="65">
        <v>68</v>
      </c>
      <c r="B976" s="65" t="s">
        <v>137</v>
      </c>
      <c r="C976" s="65">
        <v>9188</v>
      </c>
      <c r="D976" s="65">
        <v>40.640999999999998</v>
      </c>
      <c r="E976" s="65">
        <v>-9.1760000000000002</v>
      </c>
      <c r="F976" s="65">
        <v>27.283999999999999</v>
      </c>
      <c r="G976" s="108">
        <v>0.1471875</v>
      </c>
      <c r="J976" s="10"/>
      <c r="K976" s="10"/>
      <c r="L976" s="10"/>
      <c r="N976" s="10"/>
      <c r="O976" s="10"/>
      <c r="P976" s="10"/>
      <c r="Q976" s="10"/>
      <c r="R976" s="10"/>
      <c r="S976" s="10"/>
    </row>
    <row r="977" spans="1:19" ht="15" x14ac:dyDescent="0.25">
      <c r="A977" s="65">
        <v>68</v>
      </c>
      <c r="B977" s="65" t="s">
        <v>137</v>
      </c>
      <c r="C977" s="65">
        <v>8710</v>
      </c>
      <c r="D977" s="65">
        <v>38.356999999999999</v>
      </c>
      <c r="E977" s="65">
        <v>-9.1679999999999993</v>
      </c>
      <c r="F977" s="65">
        <v>27.282</v>
      </c>
      <c r="G977" s="108">
        <v>0.1471875</v>
      </c>
      <c r="J977" s="10"/>
      <c r="K977" s="10"/>
      <c r="L977" s="10"/>
      <c r="N977" s="10"/>
      <c r="O977" s="10"/>
      <c r="P977" s="10"/>
      <c r="Q977" s="10"/>
      <c r="R977" s="10"/>
      <c r="S977" s="10"/>
    </row>
    <row r="978" spans="1:19" ht="15" x14ac:dyDescent="0.25">
      <c r="A978" s="65">
        <v>68</v>
      </c>
      <c r="B978" s="65" t="s">
        <v>137</v>
      </c>
      <c r="C978" s="65">
        <v>8209</v>
      </c>
      <c r="D978" s="65">
        <v>36.140999999999998</v>
      </c>
      <c r="E978" s="65">
        <v>-9.1910000000000007</v>
      </c>
      <c r="F978" s="65">
        <v>27.231000000000002</v>
      </c>
      <c r="G978" s="108">
        <v>0.1471875</v>
      </c>
      <c r="J978" s="10"/>
      <c r="K978" s="10"/>
      <c r="L978" s="10"/>
      <c r="N978" s="10"/>
      <c r="O978" s="10"/>
      <c r="P978" s="10"/>
      <c r="Q978" s="10"/>
      <c r="R978" s="10"/>
      <c r="S978" s="10"/>
    </row>
    <row r="979" spans="1:19" ht="15" x14ac:dyDescent="0.25">
      <c r="A979" s="65">
        <v>68</v>
      </c>
      <c r="B979" s="65" t="s">
        <v>137</v>
      </c>
      <c r="C979" s="65">
        <v>7772</v>
      </c>
      <c r="D979" s="65">
        <v>34.116</v>
      </c>
      <c r="E979" s="65">
        <v>-9.1530000000000005</v>
      </c>
      <c r="F979" s="65">
        <v>27.271000000000001</v>
      </c>
      <c r="G979" s="108">
        <v>0.1471875</v>
      </c>
      <c r="J979" s="10"/>
      <c r="K979" s="10"/>
      <c r="L979" s="10"/>
      <c r="N979" s="10"/>
      <c r="O979" s="10"/>
      <c r="P979" s="10"/>
      <c r="Q979" s="10"/>
      <c r="R979" s="10"/>
      <c r="S979" s="10"/>
    </row>
    <row r="980" spans="1:19" ht="15" x14ac:dyDescent="0.25">
      <c r="A980" s="65">
        <v>69</v>
      </c>
      <c r="B980" s="65" t="s">
        <v>8</v>
      </c>
      <c r="C980" s="65">
        <v>2804</v>
      </c>
      <c r="D980" s="65">
        <v>39.792000000000002</v>
      </c>
      <c r="E980" s="65">
        <v>-41.713000000000001</v>
      </c>
      <c r="F980" s="65">
        <v>2.9689999999999999</v>
      </c>
      <c r="G980" s="108">
        <v>0.15719907407407407</v>
      </c>
      <c r="J980" s="10"/>
      <c r="K980" s="10"/>
      <c r="L980" s="10"/>
      <c r="N980" s="10"/>
      <c r="O980" s="10"/>
      <c r="P980" s="10"/>
      <c r="Q980" s="10"/>
      <c r="R980" s="10"/>
      <c r="S980" s="10"/>
    </row>
    <row r="981" spans="1:19" ht="15" x14ac:dyDescent="0.25">
      <c r="A981" s="65">
        <v>69</v>
      </c>
      <c r="B981" s="65" t="s">
        <v>8</v>
      </c>
      <c r="C981" s="65">
        <v>2803</v>
      </c>
      <c r="D981" s="65">
        <v>40.325000000000003</v>
      </c>
      <c r="E981" s="65">
        <v>-41.7</v>
      </c>
      <c r="F981" s="65">
        <v>2.9</v>
      </c>
      <c r="G981" s="108">
        <v>0.15719907407407407</v>
      </c>
      <c r="J981" s="10"/>
      <c r="K981" s="10"/>
      <c r="L981" s="10"/>
      <c r="N981" s="10"/>
      <c r="O981" s="10"/>
      <c r="P981" s="10"/>
      <c r="Q981" s="10"/>
      <c r="R981" s="10"/>
      <c r="S981" s="10"/>
    </row>
    <row r="982" spans="1:19" ht="15" x14ac:dyDescent="0.25">
      <c r="A982" s="65">
        <v>69</v>
      </c>
      <c r="B982" s="65" t="s">
        <v>8</v>
      </c>
      <c r="C982" s="65">
        <v>2805</v>
      </c>
      <c r="D982" s="65">
        <v>40.326999999999998</v>
      </c>
      <c r="E982" s="65">
        <v>-41.709000000000003</v>
      </c>
      <c r="F982" s="65">
        <v>2.86</v>
      </c>
      <c r="G982" s="108">
        <v>0.15719907407407407</v>
      </c>
      <c r="J982" s="10"/>
      <c r="K982" s="10"/>
      <c r="L982" s="10"/>
      <c r="N982" s="10"/>
      <c r="O982" s="10"/>
      <c r="P982" s="10"/>
      <c r="Q982" s="10"/>
      <c r="R982" s="10"/>
      <c r="S982" s="10"/>
    </row>
    <row r="983" spans="1:19" ht="15" x14ac:dyDescent="0.25">
      <c r="A983" s="65">
        <v>69</v>
      </c>
      <c r="B983" s="65" t="s">
        <v>8</v>
      </c>
      <c r="C983" s="65">
        <v>2805</v>
      </c>
      <c r="D983" s="65">
        <v>40.340000000000003</v>
      </c>
      <c r="E983" s="65">
        <v>-41.688000000000002</v>
      </c>
      <c r="F983" s="65">
        <v>2.871</v>
      </c>
      <c r="G983" s="108">
        <v>0.15719907407407407</v>
      </c>
      <c r="J983" s="10"/>
      <c r="K983" s="10"/>
      <c r="L983" s="10"/>
      <c r="N983" s="10"/>
      <c r="O983" s="10"/>
      <c r="P983" s="10"/>
      <c r="Q983" s="10"/>
      <c r="R983" s="10"/>
      <c r="S983" s="10"/>
    </row>
    <row r="984" spans="1:19" ht="15" x14ac:dyDescent="0.25">
      <c r="A984" s="65">
        <v>69</v>
      </c>
      <c r="B984" s="65" t="s">
        <v>8</v>
      </c>
      <c r="C984" s="65">
        <v>2805</v>
      </c>
      <c r="D984" s="65">
        <v>40.314</v>
      </c>
      <c r="E984" s="65">
        <v>-41.68</v>
      </c>
      <c r="F984" s="65">
        <v>2.87</v>
      </c>
      <c r="G984" s="108">
        <v>0.15719907407407407</v>
      </c>
      <c r="J984" s="10"/>
      <c r="K984" s="10"/>
      <c r="L984" s="10"/>
      <c r="N984" s="10"/>
      <c r="O984" s="10"/>
      <c r="P984" s="10"/>
      <c r="Q984" s="10"/>
      <c r="R984" s="10"/>
      <c r="S984" s="10"/>
    </row>
    <row r="985" spans="1:19" ht="15" x14ac:dyDescent="0.25">
      <c r="A985" s="65">
        <v>69</v>
      </c>
      <c r="B985" s="65" t="s">
        <v>8</v>
      </c>
      <c r="C985" s="65">
        <v>8148</v>
      </c>
      <c r="D985" s="65">
        <v>35.869999999999997</v>
      </c>
      <c r="E985" s="65">
        <v>4.2290000000000001</v>
      </c>
      <c r="F985" s="65">
        <v>25.923999999999999</v>
      </c>
      <c r="G985" s="108">
        <v>0.15719907407407407</v>
      </c>
      <c r="J985" s="10"/>
      <c r="K985" s="10"/>
      <c r="L985" s="10"/>
      <c r="N985" s="10"/>
      <c r="O985" s="10"/>
      <c r="P985" s="10"/>
      <c r="Q985" s="10"/>
      <c r="R985" s="10"/>
      <c r="S985" s="10"/>
    </row>
    <row r="986" spans="1:19" ht="15" x14ac:dyDescent="0.25">
      <c r="A986" s="65">
        <v>69</v>
      </c>
      <c r="B986" s="65" t="s">
        <v>8</v>
      </c>
      <c r="C986" s="65">
        <v>7708</v>
      </c>
      <c r="D986" s="65">
        <v>33.875</v>
      </c>
      <c r="E986" s="65">
        <v>4.2519999999999998</v>
      </c>
      <c r="F986" s="65">
        <v>25.891999999999999</v>
      </c>
      <c r="G986" s="108">
        <v>0.15719907407407407</v>
      </c>
      <c r="J986" s="10"/>
      <c r="K986" s="10"/>
      <c r="L986" s="10"/>
      <c r="N986" s="10"/>
      <c r="O986" s="10"/>
      <c r="P986" s="10"/>
      <c r="Q986" s="10"/>
      <c r="R986" s="10"/>
      <c r="S986" s="10"/>
    </row>
    <row r="987" spans="1:19" ht="15" x14ac:dyDescent="0.25">
      <c r="A987" s="65">
        <v>69</v>
      </c>
      <c r="B987" s="65" t="s">
        <v>8</v>
      </c>
      <c r="C987" s="65">
        <v>7294</v>
      </c>
      <c r="D987" s="65">
        <v>31.984999999999999</v>
      </c>
      <c r="E987" s="65">
        <v>4.2249999999999996</v>
      </c>
      <c r="F987" s="65">
        <v>25.86</v>
      </c>
      <c r="G987" s="108">
        <v>0.15719907407407407</v>
      </c>
      <c r="J987" s="10"/>
      <c r="K987" s="10"/>
      <c r="L987" s="10"/>
      <c r="N987" s="10"/>
      <c r="O987" s="10"/>
      <c r="P987" s="10"/>
      <c r="Q987" s="10"/>
      <c r="R987" s="10"/>
      <c r="S987" s="10"/>
    </row>
    <row r="988" spans="1:19" ht="15" x14ac:dyDescent="0.25">
      <c r="A988" s="65">
        <v>69</v>
      </c>
      <c r="B988" s="65" t="s">
        <v>8</v>
      </c>
      <c r="C988" s="65">
        <v>6906</v>
      </c>
      <c r="D988" s="65">
        <v>30.202000000000002</v>
      </c>
      <c r="E988" s="65">
        <v>4.2539999999999996</v>
      </c>
      <c r="F988" s="65">
        <v>25.885000000000002</v>
      </c>
      <c r="G988" s="108">
        <v>0.15719907407407407</v>
      </c>
      <c r="J988" s="10"/>
      <c r="K988" s="10"/>
      <c r="L988" s="10"/>
      <c r="N988" s="10"/>
      <c r="O988" s="10"/>
      <c r="P988" s="10"/>
      <c r="Q988" s="10"/>
      <c r="R988" s="10"/>
      <c r="S988" s="10"/>
    </row>
    <row r="989" spans="1:19" ht="15" x14ac:dyDescent="0.25">
      <c r="A989" s="65">
        <v>69</v>
      </c>
      <c r="B989" s="65" t="s">
        <v>8</v>
      </c>
      <c r="C989" s="65">
        <v>6528</v>
      </c>
      <c r="D989" s="65">
        <v>28.524000000000001</v>
      </c>
      <c r="E989" s="65">
        <v>4.2389999999999999</v>
      </c>
      <c r="F989" s="65">
        <v>25.895</v>
      </c>
      <c r="G989" s="108">
        <v>0.15719907407407407</v>
      </c>
      <c r="J989" s="10"/>
      <c r="K989" s="10"/>
      <c r="L989" s="10"/>
      <c r="N989" s="10"/>
      <c r="O989" s="10"/>
      <c r="P989" s="10"/>
      <c r="Q989" s="10"/>
      <c r="R989" s="10"/>
      <c r="S989" s="10"/>
    </row>
    <row r="990" spans="1:19" ht="15" x14ac:dyDescent="0.25">
      <c r="A990" s="65">
        <v>69</v>
      </c>
      <c r="B990" s="65" t="s">
        <v>8</v>
      </c>
      <c r="C990" s="65">
        <v>6189</v>
      </c>
      <c r="D990" s="65">
        <v>26.974</v>
      </c>
      <c r="E990" s="65">
        <v>4.2309999999999999</v>
      </c>
      <c r="F990" s="65">
        <v>25.902999999999999</v>
      </c>
      <c r="G990" s="108">
        <v>0.15719907407407407</v>
      </c>
      <c r="J990" s="10"/>
      <c r="K990" s="10"/>
      <c r="L990" s="10"/>
      <c r="N990" s="10"/>
      <c r="O990" s="10"/>
      <c r="P990" s="10"/>
      <c r="Q990" s="10"/>
      <c r="R990" s="10"/>
      <c r="S990" s="10"/>
    </row>
    <row r="991" spans="1:19" ht="15" x14ac:dyDescent="0.25">
      <c r="A991" s="65">
        <v>69</v>
      </c>
      <c r="B991" s="65" t="s">
        <v>8</v>
      </c>
      <c r="C991" s="65">
        <v>5866</v>
      </c>
      <c r="D991" s="65">
        <v>25.507000000000001</v>
      </c>
      <c r="E991" s="65">
        <v>4.2770000000000001</v>
      </c>
      <c r="F991" s="65">
        <v>25.855</v>
      </c>
      <c r="G991" s="108">
        <v>0.15719907407407407</v>
      </c>
      <c r="J991" s="10"/>
      <c r="K991" s="10"/>
      <c r="L991" s="10"/>
      <c r="N991" s="10"/>
      <c r="O991" s="10"/>
      <c r="P991" s="10"/>
      <c r="Q991" s="10"/>
      <c r="R991" s="10"/>
      <c r="S991" s="10"/>
    </row>
    <row r="992" spans="1:19" ht="15" x14ac:dyDescent="0.25">
      <c r="A992" s="65">
        <v>69</v>
      </c>
      <c r="B992" s="65" t="s">
        <v>8</v>
      </c>
      <c r="C992" s="65">
        <v>5550</v>
      </c>
      <c r="D992" s="65">
        <v>24.09</v>
      </c>
      <c r="E992" s="65">
        <v>4.1689999999999996</v>
      </c>
      <c r="F992" s="65">
        <v>25.888000000000002</v>
      </c>
      <c r="G992" s="108">
        <v>0.15719907407407407</v>
      </c>
      <c r="J992" s="10"/>
      <c r="K992" s="10"/>
      <c r="L992" s="10"/>
      <c r="N992" s="10"/>
      <c r="O992" s="10"/>
      <c r="P992" s="10"/>
      <c r="Q992" s="10"/>
      <c r="R992" s="10"/>
      <c r="S992" s="10"/>
    </row>
    <row r="993" spans="1:19" ht="15" x14ac:dyDescent="0.25">
      <c r="A993" s="65">
        <v>69</v>
      </c>
      <c r="B993" s="65" t="s">
        <v>8</v>
      </c>
      <c r="C993" s="65">
        <v>5249</v>
      </c>
      <c r="D993" s="65">
        <v>22.774000000000001</v>
      </c>
      <c r="E993" s="65">
        <v>4.1760000000000002</v>
      </c>
      <c r="F993" s="65">
        <v>25.902000000000001</v>
      </c>
      <c r="G993" s="108">
        <v>0.15719907407407407</v>
      </c>
      <c r="J993" s="10"/>
      <c r="K993" s="10"/>
      <c r="L993" s="10"/>
      <c r="N993" s="10"/>
      <c r="O993" s="10"/>
      <c r="P993" s="10"/>
      <c r="Q993" s="10"/>
      <c r="R993" s="10"/>
      <c r="S993" s="10"/>
    </row>
    <row r="994" spans="1:19" ht="15" x14ac:dyDescent="0.25">
      <c r="A994" s="65">
        <v>70</v>
      </c>
      <c r="B994" s="65" t="s">
        <v>8</v>
      </c>
      <c r="C994" s="65">
        <v>2784</v>
      </c>
      <c r="D994" s="65">
        <v>39.405000000000001</v>
      </c>
      <c r="E994" s="65">
        <v>-41.689</v>
      </c>
      <c r="F994" s="65">
        <v>2.93</v>
      </c>
      <c r="G994" s="108">
        <v>0.16670138888888889</v>
      </c>
      <c r="J994" s="10"/>
      <c r="K994" s="10"/>
      <c r="L994" s="10"/>
      <c r="N994" s="10"/>
      <c r="O994" s="10"/>
      <c r="P994" s="10"/>
      <c r="Q994" s="10"/>
      <c r="R994" s="10"/>
      <c r="S994" s="10"/>
    </row>
    <row r="995" spans="1:19" ht="15" x14ac:dyDescent="0.25">
      <c r="A995" s="65">
        <v>70</v>
      </c>
      <c r="B995" s="65" t="s">
        <v>8</v>
      </c>
      <c r="C995" s="65">
        <v>2783</v>
      </c>
      <c r="D995" s="65">
        <v>40.005000000000003</v>
      </c>
      <c r="E995" s="65">
        <v>-41.7</v>
      </c>
      <c r="F995" s="65">
        <v>2.9</v>
      </c>
      <c r="G995" s="108">
        <v>0.16670138888888889</v>
      </c>
      <c r="J995" s="10"/>
      <c r="K995" s="10"/>
      <c r="L995" s="10"/>
      <c r="N995" s="10"/>
      <c r="O995" s="10"/>
      <c r="P995" s="10"/>
      <c r="Q995" s="10"/>
      <c r="R995" s="10"/>
      <c r="S995" s="10"/>
    </row>
    <row r="996" spans="1:19" ht="15" x14ac:dyDescent="0.25">
      <c r="A996" s="65">
        <v>70</v>
      </c>
      <c r="B996" s="65" t="s">
        <v>8</v>
      </c>
      <c r="C996" s="65">
        <v>2783</v>
      </c>
      <c r="D996" s="65">
        <v>40.015000000000001</v>
      </c>
      <c r="E996" s="65">
        <v>-41.709000000000003</v>
      </c>
      <c r="F996" s="65">
        <v>2.8769999999999998</v>
      </c>
      <c r="G996" s="108">
        <v>0.16670138888888889</v>
      </c>
      <c r="J996" s="10"/>
      <c r="K996" s="10"/>
      <c r="L996" s="10"/>
      <c r="N996" s="10"/>
      <c r="O996" s="10"/>
      <c r="P996" s="10"/>
      <c r="Q996" s="10"/>
      <c r="R996" s="10"/>
      <c r="S996" s="10"/>
    </row>
    <row r="997" spans="1:19" ht="15" x14ac:dyDescent="0.25">
      <c r="A997" s="65">
        <v>70</v>
      </c>
      <c r="B997" s="65" t="s">
        <v>8</v>
      </c>
      <c r="C997" s="65">
        <v>2783</v>
      </c>
      <c r="D997" s="65">
        <v>39.984999999999999</v>
      </c>
      <c r="E997" s="65">
        <v>-41.743000000000002</v>
      </c>
      <c r="F997" s="65">
        <v>2.8559999999999999</v>
      </c>
      <c r="G997" s="108">
        <v>0.16670138888888889</v>
      </c>
      <c r="J997" s="10"/>
      <c r="K997" s="10"/>
      <c r="L997" s="10"/>
      <c r="N997" s="10"/>
      <c r="O997" s="10"/>
      <c r="P997" s="10"/>
      <c r="Q997" s="10"/>
      <c r="R997" s="10"/>
      <c r="S997" s="10"/>
    </row>
    <row r="998" spans="1:19" ht="15" x14ac:dyDescent="0.25">
      <c r="A998" s="65">
        <v>70</v>
      </c>
      <c r="B998" s="65" t="s">
        <v>8</v>
      </c>
      <c r="C998" s="65">
        <v>2783</v>
      </c>
      <c r="D998" s="65">
        <v>40.020000000000003</v>
      </c>
      <c r="E998" s="65">
        <v>-41.679000000000002</v>
      </c>
      <c r="F998" s="65">
        <v>2.867</v>
      </c>
      <c r="G998" s="108">
        <v>0.16670138888888889</v>
      </c>
      <c r="J998" s="10"/>
      <c r="K998" s="10"/>
      <c r="L998" s="10"/>
      <c r="N998" s="10"/>
      <c r="O998" s="10"/>
      <c r="P998" s="10"/>
      <c r="Q998" s="10"/>
      <c r="R998" s="10"/>
      <c r="S998" s="10"/>
    </row>
    <row r="999" spans="1:19" ht="15" x14ac:dyDescent="0.25">
      <c r="A999" s="65">
        <v>70</v>
      </c>
      <c r="B999" s="65" t="s">
        <v>8</v>
      </c>
      <c r="C999" s="65">
        <v>7549</v>
      </c>
      <c r="D999" s="65">
        <v>33.152999999999999</v>
      </c>
      <c r="E999" s="65">
        <v>4.2300000000000004</v>
      </c>
      <c r="F999" s="65">
        <v>26.045999999999999</v>
      </c>
      <c r="G999" s="108">
        <v>0.16670138888888889</v>
      </c>
      <c r="J999" s="10"/>
      <c r="K999" s="10"/>
      <c r="L999" s="10"/>
      <c r="N999" s="10"/>
      <c r="O999" s="10"/>
      <c r="P999" s="10"/>
      <c r="Q999" s="10"/>
      <c r="R999" s="10"/>
      <c r="S999" s="10"/>
    </row>
    <row r="1000" spans="1:19" ht="15" x14ac:dyDescent="0.25">
      <c r="A1000" s="65">
        <v>70</v>
      </c>
      <c r="B1000" s="65" t="s">
        <v>8</v>
      </c>
      <c r="C1000" s="65">
        <v>7123</v>
      </c>
      <c r="D1000" s="65">
        <v>31.215</v>
      </c>
      <c r="E1000" s="65">
        <v>4.2519999999999998</v>
      </c>
      <c r="F1000" s="65">
        <v>26.006</v>
      </c>
      <c r="G1000" s="108">
        <v>0.16670138888888889</v>
      </c>
      <c r="J1000" s="10"/>
      <c r="K1000" s="10"/>
      <c r="L1000" s="10"/>
      <c r="N1000" s="10"/>
      <c r="O1000" s="10"/>
      <c r="P1000" s="10"/>
      <c r="Q1000" s="10"/>
      <c r="R1000" s="10"/>
      <c r="S1000" s="10"/>
    </row>
    <row r="1001" spans="1:19" ht="15" x14ac:dyDescent="0.25">
      <c r="A1001" s="65">
        <v>70</v>
      </c>
      <c r="B1001" s="65" t="s">
        <v>8</v>
      </c>
      <c r="C1001" s="65">
        <v>6725</v>
      </c>
      <c r="D1001" s="65">
        <v>29.399000000000001</v>
      </c>
      <c r="E1001" s="65">
        <v>4.2489999999999997</v>
      </c>
      <c r="F1001" s="65">
        <v>26.015999999999998</v>
      </c>
      <c r="G1001" s="108">
        <v>0.16670138888888889</v>
      </c>
      <c r="J1001" s="10"/>
      <c r="K1001" s="10"/>
      <c r="L1001" s="10"/>
      <c r="N1001" s="10"/>
      <c r="O1001" s="10"/>
      <c r="P1001" s="10"/>
      <c r="Q1001" s="10"/>
      <c r="R1001" s="10"/>
      <c r="S1001" s="10"/>
    </row>
    <row r="1002" spans="1:19" ht="15" x14ac:dyDescent="0.25">
      <c r="A1002" s="65">
        <v>70</v>
      </c>
      <c r="B1002" s="65" t="s">
        <v>8</v>
      </c>
      <c r="C1002" s="65">
        <v>6352</v>
      </c>
      <c r="D1002" s="65">
        <v>27.724</v>
      </c>
      <c r="E1002" s="65">
        <v>4.298</v>
      </c>
      <c r="F1002" s="65">
        <v>26.006</v>
      </c>
      <c r="G1002" s="108">
        <v>0.16670138888888889</v>
      </c>
      <c r="J1002" s="10"/>
      <c r="K1002" s="10"/>
      <c r="L1002" s="10"/>
      <c r="N1002" s="10"/>
      <c r="O1002" s="10"/>
      <c r="P1002" s="10"/>
      <c r="Q1002" s="10"/>
      <c r="R1002" s="10"/>
      <c r="S1002" s="10"/>
    </row>
    <row r="1003" spans="1:19" ht="15" x14ac:dyDescent="0.25">
      <c r="A1003" s="65">
        <v>70</v>
      </c>
      <c r="B1003" s="65" t="s">
        <v>8</v>
      </c>
      <c r="C1003" s="65">
        <v>5995</v>
      </c>
      <c r="D1003" s="65">
        <v>26.123999999999999</v>
      </c>
      <c r="E1003" s="65">
        <v>4.2380000000000004</v>
      </c>
      <c r="F1003" s="65">
        <v>26.062999999999999</v>
      </c>
      <c r="G1003" s="108">
        <v>0.16670138888888889</v>
      </c>
      <c r="J1003" s="10"/>
      <c r="K1003" s="10"/>
      <c r="L1003" s="10"/>
      <c r="N1003" s="10"/>
      <c r="O1003" s="10"/>
      <c r="P1003" s="10"/>
      <c r="Q1003" s="10"/>
      <c r="R1003" s="10"/>
      <c r="S1003" s="10"/>
    </row>
    <row r="1004" spans="1:19" ht="15" x14ac:dyDescent="0.25">
      <c r="A1004" s="65">
        <v>70</v>
      </c>
      <c r="B1004" s="65" t="s">
        <v>8</v>
      </c>
      <c r="C1004" s="65">
        <v>5657</v>
      </c>
      <c r="D1004" s="65">
        <v>24.631</v>
      </c>
      <c r="E1004" s="65">
        <v>4.2320000000000002</v>
      </c>
      <c r="F1004" s="65">
        <v>26.055</v>
      </c>
      <c r="G1004" s="108">
        <v>0.16670138888888889</v>
      </c>
      <c r="J1004" s="10"/>
      <c r="K1004" s="10"/>
      <c r="L1004" s="10"/>
      <c r="N1004" s="10"/>
      <c r="O1004" s="10"/>
      <c r="P1004" s="10"/>
      <c r="Q1004" s="10"/>
      <c r="R1004" s="10"/>
      <c r="S1004" s="10"/>
    </row>
    <row r="1005" spans="1:19" ht="15" x14ac:dyDescent="0.25">
      <c r="A1005" s="65">
        <v>70</v>
      </c>
      <c r="B1005" s="65" t="s">
        <v>8</v>
      </c>
      <c r="C1005" s="65">
        <v>5351</v>
      </c>
      <c r="D1005" s="65">
        <v>23.259</v>
      </c>
      <c r="E1005" s="65">
        <v>4.2590000000000003</v>
      </c>
      <c r="F1005" s="65">
        <v>26.081</v>
      </c>
      <c r="G1005" s="108">
        <v>0.16670138888888889</v>
      </c>
      <c r="J1005" s="10"/>
      <c r="K1005" s="10"/>
      <c r="L1005" s="10"/>
      <c r="N1005" s="10"/>
      <c r="O1005" s="10"/>
      <c r="P1005" s="10"/>
      <c r="Q1005" s="10"/>
      <c r="R1005" s="10"/>
      <c r="S1005" s="10"/>
    </row>
    <row r="1006" spans="1:19" ht="15" x14ac:dyDescent="0.25">
      <c r="A1006" s="65">
        <v>70</v>
      </c>
      <c r="B1006" s="65" t="s">
        <v>8</v>
      </c>
      <c r="C1006" s="65">
        <v>5042</v>
      </c>
      <c r="D1006" s="65">
        <v>21.884</v>
      </c>
      <c r="E1006" s="65">
        <v>4.2629999999999999</v>
      </c>
      <c r="F1006" s="65">
        <v>25.997</v>
      </c>
      <c r="G1006" s="108">
        <v>0.16670138888888889</v>
      </c>
      <c r="J1006" s="10"/>
      <c r="K1006" s="10"/>
      <c r="L1006" s="10"/>
      <c r="N1006" s="10"/>
      <c r="O1006" s="10"/>
      <c r="P1006" s="10"/>
      <c r="Q1006" s="10"/>
      <c r="R1006" s="10"/>
      <c r="S1006" s="10"/>
    </row>
    <row r="1007" spans="1:19" ht="15" x14ac:dyDescent="0.25">
      <c r="A1007" s="65">
        <v>70</v>
      </c>
      <c r="B1007" s="65" t="s">
        <v>8</v>
      </c>
      <c r="C1007" s="65">
        <v>4762</v>
      </c>
      <c r="D1007" s="65">
        <v>20.646000000000001</v>
      </c>
      <c r="E1007" s="65">
        <v>4.2709999999999999</v>
      </c>
      <c r="F1007" s="65">
        <v>25.991</v>
      </c>
      <c r="G1007" s="108">
        <v>0.16670138888888889</v>
      </c>
      <c r="J1007" s="10"/>
      <c r="K1007" s="10"/>
      <c r="L1007" s="10"/>
      <c r="N1007" s="10"/>
      <c r="O1007" s="10"/>
      <c r="P1007" s="10"/>
      <c r="Q1007" s="10"/>
      <c r="R1007" s="10"/>
      <c r="S1007" s="10"/>
    </row>
    <row r="1008" spans="1:19" ht="15" x14ac:dyDescent="0.25">
      <c r="A1008" s="65">
        <v>71</v>
      </c>
      <c r="B1008" s="65" t="s">
        <v>138</v>
      </c>
      <c r="C1008" s="65">
        <v>2804</v>
      </c>
      <c r="D1008" s="65">
        <v>39.783000000000001</v>
      </c>
      <c r="E1008" s="65">
        <v>-41.68</v>
      </c>
      <c r="F1008" s="65">
        <v>2.89</v>
      </c>
      <c r="G1008" s="108">
        <v>0.17672453703703703</v>
      </c>
      <c r="J1008" s="10"/>
      <c r="K1008" s="10"/>
      <c r="L1008" s="10"/>
      <c r="N1008" s="10"/>
      <c r="O1008" s="10"/>
      <c r="P1008" s="10"/>
      <c r="Q1008" s="10"/>
      <c r="R1008" s="10"/>
      <c r="S1008" s="10"/>
    </row>
    <row r="1009" spans="1:19" ht="15" x14ac:dyDescent="0.25">
      <c r="A1009" s="65">
        <v>71</v>
      </c>
      <c r="B1009" s="65" t="s">
        <v>138</v>
      </c>
      <c r="C1009" s="65">
        <v>2805</v>
      </c>
      <c r="D1009" s="65">
        <v>40.338999999999999</v>
      </c>
      <c r="E1009" s="65">
        <v>-41.7</v>
      </c>
      <c r="F1009" s="65">
        <v>2.9</v>
      </c>
      <c r="G1009" s="108">
        <v>0.17672453703703703</v>
      </c>
      <c r="J1009" s="10"/>
      <c r="K1009" s="10"/>
      <c r="L1009" s="10"/>
      <c r="N1009" s="10"/>
      <c r="O1009" s="10"/>
      <c r="P1009" s="10"/>
      <c r="Q1009" s="10"/>
      <c r="R1009" s="10"/>
      <c r="S1009" s="10"/>
    </row>
    <row r="1010" spans="1:19" ht="15" x14ac:dyDescent="0.25">
      <c r="A1010" s="65">
        <v>71</v>
      </c>
      <c r="B1010" s="65" t="s">
        <v>138</v>
      </c>
      <c r="C1010" s="65">
        <v>2803</v>
      </c>
      <c r="D1010" s="65">
        <v>40.338000000000001</v>
      </c>
      <c r="E1010" s="65">
        <v>-41.655999999999999</v>
      </c>
      <c r="F1010" s="65">
        <v>2.8450000000000002</v>
      </c>
      <c r="G1010" s="108">
        <v>0.17672453703703703</v>
      </c>
      <c r="J1010" s="10"/>
      <c r="K1010" s="10"/>
      <c r="L1010" s="10"/>
      <c r="N1010" s="10"/>
      <c r="O1010" s="10"/>
      <c r="P1010" s="10"/>
      <c r="Q1010" s="10"/>
      <c r="R1010" s="10"/>
      <c r="S1010" s="10"/>
    </row>
    <row r="1011" spans="1:19" ht="15" x14ac:dyDescent="0.25">
      <c r="A1011" s="65">
        <v>71</v>
      </c>
      <c r="B1011" s="65" t="s">
        <v>138</v>
      </c>
      <c r="C1011" s="65">
        <v>2806</v>
      </c>
      <c r="D1011" s="65">
        <v>40.307000000000002</v>
      </c>
      <c r="E1011" s="65">
        <v>-41.69</v>
      </c>
      <c r="F1011" s="65">
        <v>2.87</v>
      </c>
      <c r="G1011" s="108">
        <v>0.17672453703703703</v>
      </c>
      <c r="J1011" s="10"/>
      <c r="K1011" s="10"/>
      <c r="L1011" s="10"/>
      <c r="N1011" s="10"/>
      <c r="O1011" s="10"/>
      <c r="P1011" s="10"/>
      <c r="Q1011" s="10"/>
      <c r="R1011" s="10"/>
      <c r="S1011" s="10"/>
    </row>
    <row r="1012" spans="1:19" ht="15" x14ac:dyDescent="0.25">
      <c r="A1012" s="65">
        <v>71</v>
      </c>
      <c r="B1012" s="65" t="s">
        <v>138</v>
      </c>
      <c r="C1012" s="65">
        <v>2805</v>
      </c>
      <c r="D1012" s="65">
        <v>40.305999999999997</v>
      </c>
      <c r="E1012" s="65">
        <v>-41.69</v>
      </c>
      <c r="F1012" s="65">
        <v>2.8919999999999999</v>
      </c>
      <c r="G1012" s="108">
        <v>0.17672453703703703</v>
      </c>
      <c r="J1012" s="10"/>
      <c r="K1012" s="10"/>
      <c r="L1012" s="10"/>
      <c r="N1012" s="10"/>
      <c r="O1012" s="10"/>
      <c r="P1012" s="10"/>
      <c r="Q1012" s="10"/>
      <c r="R1012" s="10"/>
      <c r="S1012" s="10"/>
    </row>
    <row r="1013" spans="1:19" ht="15" x14ac:dyDescent="0.25">
      <c r="A1013" s="65">
        <v>71</v>
      </c>
      <c r="B1013" s="65" t="s">
        <v>138</v>
      </c>
      <c r="C1013" s="65">
        <v>12128</v>
      </c>
      <c r="D1013" s="65">
        <v>54.530999999999999</v>
      </c>
      <c r="E1013" s="65">
        <v>-9.31</v>
      </c>
      <c r="F1013" s="65">
        <v>27.771000000000001</v>
      </c>
      <c r="G1013" s="108">
        <v>0.17672453703703703</v>
      </c>
      <c r="J1013" s="10"/>
      <c r="K1013" s="10"/>
      <c r="L1013" s="10"/>
      <c r="N1013" s="10"/>
      <c r="O1013" s="10"/>
      <c r="P1013" s="10"/>
      <c r="Q1013" s="10"/>
      <c r="R1013" s="10"/>
      <c r="S1013" s="10"/>
    </row>
    <row r="1014" spans="1:19" ht="15" x14ac:dyDescent="0.25">
      <c r="A1014" s="65">
        <v>71</v>
      </c>
      <c r="B1014" s="65" t="s">
        <v>138</v>
      </c>
      <c r="C1014" s="65">
        <v>11483</v>
      </c>
      <c r="D1014" s="65">
        <v>51.473999999999997</v>
      </c>
      <c r="E1014" s="65">
        <v>-9.298</v>
      </c>
      <c r="F1014" s="65">
        <v>27.789000000000001</v>
      </c>
      <c r="G1014" s="108">
        <v>0.17672453703703703</v>
      </c>
      <c r="J1014" s="10"/>
      <c r="K1014" s="10"/>
      <c r="L1014" s="10"/>
      <c r="N1014" s="10"/>
      <c r="O1014" s="10"/>
      <c r="P1014" s="10"/>
      <c r="Q1014" s="10"/>
      <c r="R1014" s="10"/>
      <c r="S1014" s="10"/>
    </row>
    <row r="1015" spans="1:19" ht="15" x14ac:dyDescent="0.25">
      <c r="A1015" s="65">
        <v>71</v>
      </c>
      <c r="B1015" s="65" t="s">
        <v>138</v>
      </c>
      <c r="C1015" s="65">
        <v>10878</v>
      </c>
      <c r="D1015" s="65">
        <v>48.579000000000001</v>
      </c>
      <c r="E1015" s="65">
        <v>-9.2620000000000005</v>
      </c>
      <c r="F1015" s="65">
        <v>27.794</v>
      </c>
      <c r="G1015" s="108">
        <v>0.17672453703703703</v>
      </c>
      <c r="J1015" s="10"/>
      <c r="K1015" s="10"/>
      <c r="L1015" s="10"/>
      <c r="N1015" s="10"/>
      <c r="O1015" s="10"/>
      <c r="P1015" s="10"/>
      <c r="Q1015" s="10"/>
      <c r="R1015" s="10"/>
      <c r="S1015" s="10"/>
    </row>
    <row r="1016" spans="1:19" ht="15" x14ac:dyDescent="0.25">
      <c r="A1016" s="65">
        <v>71</v>
      </c>
      <c r="B1016" s="65" t="s">
        <v>138</v>
      </c>
      <c r="C1016" s="65">
        <v>10300</v>
      </c>
      <c r="D1016" s="65">
        <v>45.832000000000001</v>
      </c>
      <c r="E1016" s="65">
        <v>-9.2479999999999993</v>
      </c>
      <c r="F1016" s="65">
        <v>27.745000000000001</v>
      </c>
      <c r="G1016" s="108">
        <v>0.17672453703703703</v>
      </c>
      <c r="J1016" s="10"/>
      <c r="K1016" s="10"/>
      <c r="L1016" s="10"/>
      <c r="N1016" s="10"/>
      <c r="O1016" s="10"/>
      <c r="P1016" s="10"/>
      <c r="Q1016" s="10"/>
      <c r="R1016" s="10"/>
      <c r="S1016" s="10"/>
    </row>
    <row r="1017" spans="1:19" ht="15" x14ac:dyDescent="0.25">
      <c r="A1017" s="65">
        <v>71</v>
      </c>
      <c r="B1017" s="65" t="s">
        <v>138</v>
      </c>
      <c r="C1017" s="65">
        <v>9744</v>
      </c>
      <c r="D1017" s="65">
        <v>43.258000000000003</v>
      </c>
      <c r="E1017" s="65">
        <v>-9.2590000000000003</v>
      </c>
      <c r="F1017" s="65">
        <v>27.798999999999999</v>
      </c>
      <c r="G1017" s="108">
        <v>0.17672453703703703</v>
      </c>
      <c r="J1017" s="10"/>
      <c r="K1017" s="10"/>
      <c r="L1017" s="10"/>
      <c r="N1017" s="10"/>
      <c r="O1017" s="10"/>
      <c r="P1017" s="10"/>
      <c r="Q1017" s="10"/>
      <c r="R1017" s="10"/>
      <c r="S1017" s="10"/>
    </row>
    <row r="1018" spans="1:19" ht="15" x14ac:dyDescent="0.25">
      <c r="A1018" s="65">
        <v>71</v>
      </c>
      <c r="B1018" s="65" t="s">
        <v>138</v>
      </c>
      <c r="C1018" s="65">
        <v>9216</v>
      </c>
      <c r="D1018" s="65">
        <v>40.835000000000001</v>
      </c>
      <c r="E1018" s="65">
        <v>-9.2309999999999999</v>
      </c>
      <c r="F1018" s="65">
        <v>27.789000000000001</v>
      </c>
      <c r="G1018" s="108">
        <v>0.17672453703703703</v>
      </c>
      <c r="J1018" s="10"/>
      <c r="K1018" s="10"/>
      <c r="L1018" s="10"/>
      <c r="N1018" s="10"/>
      <c r="O1018" s="10"/>
      <c r="P1018" s="10"/>
      <c r="Q1018" s="10"/>
      <c r="R1018" s="10"/>
      <c r="S1018" s="10"/>
    </row>
    <row r="1019" spans="1:19" ht="15" x14ac:dyDescent="0.25">
      <c r="A1019" s="65">
        <v>71</v>
      </c>
      <c r="B1019" s="65" t="s">
        <v>138</v>
      </c>
      <c r="C1019" s="65">
        <v>8725</v>
      </c>
      <c r="D1019" s="65">
        <v>38.537999999999997</v>
      </c>
      <c r="E1019" s="65">
        <v>-9.2409999999999997</v>
      </c>
      <c r="F1019" s="65">
        <v>27.771000000000001</v>
      </c>
      <c r="G1019" s="108">
        <v>0.17672453703703703</v>
      </c>
      <c r="J1019" s="10"/>
      <c r="K1019" s="10"/>
      <c r="L1019" s="10"/>
      <c r="N1019" s="10"/>
      <c r="O1019" s="10"/>
      <c r="P1019" s="10"/>
      <c r="Q1019" s="10"/>
      <c r="R1019" s="10"/>
      <c r="S1019" s="10"/>
    </row>
    <row r="1020" spans="1:19" ht="15" x14ac:dyDescent="0.25">
      <c r="A1020" s="65">
        <v>71</v>
      </c>
      <c r="B1020" s="65" t="s">
        <v>138</v>
      </c>
      <c r="C1020" s="65">
        <v>8253</v>
      </c>
      <c r="D1020" s="65">
        <v>36.320999999999998</v>
      </c>
      <c r="E1020" s="65">
        <v>-9.3770000000000007</v>
      </c>
      <c r="F1020" s="65">
        <v>27.768999999999998</v>
      </c>
      <c r="G1020" s="108">
        <v>0.17672453703703703</v>
      </c>
      <c r="J1020" s="10"/>
      <c r="K1020" s="10"/>
      <c r="L1020" s="10"/>
      <c r="N1020" s="10"/>
      <c r="O1020" s="10"/>
      <c r="P1020" s="10"/>
      <c r="Q1020" s="10"/>
      <c r="R1020" s="10"/>
      <c r="S1020" s="10"/>
    </row>
    <row r="1021" spans="1:19" ht="15" x14ac:dyDescent="0.25">
      <c r="A1021" s="65">
        <v>71</v>
      </c>
      <c r="B1021" s="65" t="s">
        <v>138</v>
      </c>
      <c r="C1021" s="65">
        <v>7799</v>
      </c>
      <c r="D1021" s="65">
        <v>34.298000000000002</v>
      </c>
      <c r="E1021" s="65">
        <v>-9.3710000000000004</v>
      </c>
      <c r="F1021" s="65">
        <v>27.812999999999999</v>
      </c>
      <c r="G1021" s="108">
        <v>0.17672453703703703</v>
      </c>
      <c r="J1021" s="10"/>
      <c r="K1021" s="10"/>
      <c r="L1021" s="10"/>
      <c r="N1021" s="10"/>
      <c r="O1021" s="10"/>
      <c r="P1021" s="10"/>
      <c r="Q1021" s="10"/>
      <c r="R1021" s="10"/>
      <c r="S1021" s="10"/>
    </row>
    <row r="1022" spans="1:19" ht="15" x14ac:dyDescent="0.25">
      <c r="A1022" s="65">
        <v>72</v>
      </c>
      <c r="B1022" s="65" t="s">
        <v>139</v>
      </c>
      <c r="C1022" s="65">
        <v>2781</v>
      </c>
      <c r="D1022" s="65">
        <v>39.436999999999998</v>
      </c>
      <c r="E1022" s="65">
        <v>-41.685000000000002</v>
      </c>
      <c r="F1022" s="65">
        <v>2.996</v>
      </c>
      <c r="G1022" s="108">
        <v>0.18622685185185184</v>
      </c>
      <c r="J1022" s="10"/>
      <c r="K1022" s="10"/>
      <c r="L1022" s="10"/>
      <c r="N1022" s="10"/>
      <c r="O1022" s="10"/>
      <c r="P1022" s="10"/>
      <c r="Q1022" s="10"/>
      <c r="R1022" s="10"/>
      <c r="S1022" s="10"/>
    </row>
    <row r="1023" spans="1:19" ht="15" x14ac:dyDescent="0.25">
      <c r="A1023" s="65">
        <v>72</v>
      </c>
      <c r="B1023" s="65" t="s">
        <v>139</v>
      </c>
      <c r="C1023" s="65">
        <v>2780</v>
      </c>
      <c r="D1023" s="65">
        <v>39.978999999999999</v>
      </c>
      <c r="E1023" s="65">
        <v>-41.7</v>
      </c>
      <c r="F1023" s="65">
        <v>2.9</v>
      </c>
      <c r="G1023" s="108">
        <v>0.18622685185185184</v>
      </c>
      <c r="J1023" s="10"/>
      <c r="K1023" s="10"/>
      <c r="L1023" s="10"/>
      <c r="N1023" s="10"/>
      <c r="O1023" s="10"/>
      <c r="P1023" s="10"/>
      <c r="Q1023" s="10"/>
      <c r="R1023" s="10"/>
      <c r="S1023" s="10"/>
    </row>
    <row r="1024" spans="1:19" ht="15" x14ac:dyDescent="0.25">
      <c r="A1024" s="65">
        <v>72</v>
      </c>
      <c r="B1024" s="65" t="s">
        <v>139</v>
      </c>
      <c r="C1024" s="65">
        <v>2783</v>
      </c>
      <c r="D1024" s="65">
        <v>40.015000000000001</v>
      </c>
      <c r="E1024" s="65">
        <v>-41.677</v>
      </c>
      <c r="F1024" s="65">
        <v>2.9249999999999998</v>
      </c>
      <c r="G1024" s="108">
        <v>0.18622685185185184</v>
      </c>
      <c r="J1024" s="10"/>
      <c r="K1024" s="10"/>
      <c r="L1024" s="10"/>
      <c r="N1024" s="10"/>
      <c r="O1024" s="10"/>
      <c r="P1024" s="10"/>
      <c r="Q1024" s="10"/>
      <c r="R1024" s="10"/>
      <c r="S1024" s="10"/>
    </row>
    <row r="1025" spans="1:19" ht="15" x14ac:dyDescent="0.25">
      <c r="A1025" s="65">
        <v>72</v>
      </c>
      <c r="B1025" s="65" t="s">
        <v>139</v>
      </c>
      <c r="C1025" s="65">
        <v>2783</v>
      </c>
      <c r="D1025" s="65">
        <v>40.006999999999998</v>
      </c>
      <c r="E1025" s="65">
        <v>-41.680999999999997</v>
      </c>
      <c r="F1025" s="65">
        <v>2.91</v>
      </c>
      <c r="G1025" s="108">
        <v>0.18622685185185184</v>
      </c>
      <c r="J1025" s="10"/>
      <c r="K1025" s="10"/>
      <c r="L1025" s="10"/>
      <c r="N1025" s="10"/>
      <c r="O1025" s="10"/>
      <c r="P1025" s="10"/>
      <c r="Q1025" s="10"/>
      <c r="R1025" s="10"/>
      <c r="S1025" s="10"/>
    </row>
    <row r="1026" spans="1:19" ht="15" x14ac:dyDescent="0.25">
      <c r="A1026" s="65">
        <v>72</v>
      </c>
      <c r="B1026" s="65" t="s">
        <v>139</v>
      </c>
      <c r="C1026" s="65">
        <v>2782</v>
      </c>
      <c r="D1026" s="65">
        <v>39.997</v>
      </c>
      <c r="E1026" s="65">
        <v>-41.686999999999998</v>
      </c>
      <c r="F1026" s="65">
        <v>2.87</v>
      </c>
      <c r="G1026" s="108">
        <v>0.18622685185185184</v>
      </c>
      <c r="J1026" s="10"/>
      <c r="K1026" s="10"/>
      <c r="L1026" s="10"/>
      <c r="N1026" s="10"/>
      <c r="O1026" s="10"/>
      <c r="P1026" s="10"/>
      <c r="Q1026" s="10"/>
      <c r="R1026" s="10"/>
      <c r="S1026" s="10"/>
    </row>
    <row r="1027" spans="1:19" ht="15" x14ac:dyDescent="0.25">
      <c r="A1027" s="65">
        <v>72</v>
      </c>
      <c r="B1027" s="65" t="s">
        <v>139</v>
      </c>
      <c r="C1027" s="65">
        <v>8171</v>
      </c>
      <c r="D1027" s="65">
        <v>35.948999999999998</v>
      </c>
      <c r="E1027" s="65">
        <v>-9.1460000000000008</v>
      </c>
      <c r="F1027" s="65">
        <v>27.106999999999999</v>
      </c>
      <c r="G1027" s="108">
        <v>0.18622685185185184</v>
      </c>
      <c r="J1027" s="10"/>
      <c r="K1027" s="10"/>
      <c r="L1027" s="10"/>
      <c r="N1027" s="10"/>
      <c r="O1027" s="10"/>
      <c r="P1027" s="10"/>
      <c r="Q1027" s="10"/>
      <c r="R1027" s="10"/>
      <c r="S1027" s="10"/>
    </row>
    <row r="1028" spans="1:19" ht="15" x14ac:dyDescent="0.25">
      <c r="A1028" s="65">
        <v>72</v>
      </c>
      <c r="B1028" s="65" t="s">
        <v>139</v>
      </c>
      <c r="C1028" s="65">
        <v>7742</v>
      </c>
      <c r="D1028" s="65">
        <v>33.99</v>
      </c>
      <c r="E1028" s="65">
        <v>-9.1539999999999999</v>
      </c>
      <c r="F1028" s="65">
        <v>27.091999999999999</v>
      </c>
      <c r="G1028" s="108">
        <v>0.18622685185185184</v>
      </c>
      <c r="J1028" s="10"/>
      <c r="K1028" s="10"/>
      <c r="L1028" s="10"/>
      <c r="N1028" s="10"/>
      <c r="O1028" s="10"/>
      <c r="P1028" s="10"/>
      <c r="Q1028" s="10"/>
      <c r="R1028" s="10"/>
      <c r="S1028" s="10"/>
    </row>
    <row r="1029" spans="1:19" ht="15" x14ac:dyDescent="0.25">
      <c r="A1029" s="65">
        <v>72</v>
      </c>
      <c r="B1029" s="65" t="s">
        <v>139</v>
      </c>
      <c r="C1029" s="65">
        <v>7324</v>
      </c>
      <c r="D1029" s="65">
        <v>32.098999999999997</v>
      </c>
      <c r="E1029" s="65">
        <v>-9.19</v>
      </c>
      <c r="F1029" s="65">
        <v>27.094999999999999</v>
      </c>
      <c r="G1029" s="108">
        <v>0.18622685185185184</v>
      </c>
      <c r="J1029" s="10"/>
      <c r="K1029" s="10"/>
      <c r="L1029" s="10"/>
      <c r="N1029" s="10"/>
      <c r="O1029" s="10"/>
      <c r="P1029" s="10"/>
      <c r="Q1029" s="10"/>
      <c r="R1029" s="10"/>
      <c r="S1029" s="10"/>
    </row>
    <row r="1030" spans="1:19" ht="15" x14ac:dyDescent="0.25">
      <c r="A1030" s="65">
        <v>72</v>
      </c>
      <c r="B1030" s="65" t="s">
        <v>139</v>
      </c>
      <c r="C1030" s="65">
        <v>6913</v>
      </c>
      <c r="D1030" s="65">
        <v>30.309000000000001</v>
      </c>
      <c r="E1030" s="65">
        <v>-9.18</v>
      </c>
      <c r="F1030" s="65">
        <v>27.085000000000001</v>
      </c>
      <c r="G1030" s="108">
        <v>0.18622685185185184</v>
      </c>
      <c r="J1030" s="10"/>
      <c r="K1030" s="10"/>
      <c r="L1030" s="10"/>
      <c r="N1030" s="10"/>
      <c r="O1030" s="10"/>
      <c r="P1030" s="10"/>
      <c r="Q1030" s="10"/>
      <c r="R1030" s="10"/>
      <c r="S1030" s="10"/>
    </row>
    <row r="1031" spans="1:19" ht="15" x14ac:dyDescent="0.25">
      <c r="A1031" s="65">
        <v>72</v>
      </c>
      <c r="B1031" s="65" t="s">
        <v>139</v>
      </c>
      <c r="C1031" s="65">
        <v>6542</v>
      </c>
      <c r="D1031" s="65">
        <v>28.605</v>
      </c>
      <c r="E1031" s="65">
        <v>-9.1809999999999992</v>
      </c>
      <c r="F1031" s="65">
        <v>27.085000000000001</v>
      </c>
      <c r="G1031" s="108">
        <v>0.18622685185185184</v>
      </c>
      <c r="J1031" s="10"/>
      <c r="K1031" s="10"/>
      <c r="L1031" s="10"/>
      <c r="N1031" s="10"/>
      <c r="O1031" s="10"/>
      <c r="P1031" s="10"/>
      <c r="Q1031" s="10"/>
      <c r="R1031" s="10"/>
      <c r="S1031" s="10"/>
    </row>
    <row r="1032" spans="1:19" ht="15" x14ac:dyDescent="0.25">
      <c r="A1032" s="65">
        <v>72</v>
      </c>
      <c r="B1032" s="65" t="s">
        <v>139</v>
      </c>
      <c r="C1032" s="65">
        <v>6185</v>
      </c>
      <c r="D1032" s="65">
        <v>26.992000000000001</v>
      </c>
      <c r="E1032" s="65">
        <v>-9.1530000000000005</v>
      </c>
      <c r="F1032" s="65">
        <v>27.13</v>
      </c>
      <c r="G1032" s="108">
        <v>0.18622685185185184</v>
      </c>
      <c r="J1032" s="10"/>
      <c r="K1032" s="10"/>
      <c r="L1032" s="10"/>
      <c r="N1032" s="10"/>
      <c r="O1032" s="10"/>
      <c r="P1032" s="10"/>
      <c r="Q1032" s="10"/>
      <c r="R1032" s="10"/>
      <c r="S1032" s="10"/>
    </row>
    <row r="1033" spans="1:19" ht="15" x14ac:dyDescent="0.25">
      <c r="A1033" s="65">
        <v>72</v>
      </c>
      <c r="B1033" s="65" t="s">
        <v>139</v>
      </c>
      <c r="C1033" s="65">
        <v>5842</v>
      </c>
      <c r="D1033" s="65">
        <v>25.49</v>
      </c>
      <c r="E1033" s="65">
        <v>-9.2289999999999992</v>
      </c>
      <c r="F1033" s="65">
        <v>27.138999999999999</v>
      </c>
      <c r="G1033" s="108">
        <v>0.18622685185185184</v>
      </c>
      <c r="J1033" s="10"/>
      <c r="K1033" s="10"/>
      <c r="L1033" s="10"/>
      <c r="N1033" s="10"/>
      <c r="O1033" s="10"/>
      <c r="P1033" s="10"/>
      <c r="Q1033" s="10"/>
      <c r="R1033" s="10"/>
      <c r="S1033" s="10"/>
    </row>
    <row r="1034" spans="1:19" ht="15" x14ac:dyDescent="0.25">
      <c r="A1034" s="65">
        <v>72</v>
      </c>
      <c r="B1034" s="65" t="s">
        <v>139</v>
      </c>
      <c r="C1034" s="65">
        <v>5518</v>
      </c>
      <c r="D1034" s="65">
        <v>24.024999999999999</v>
      </c>
      <c r="E1034" s="65">
        <v>-9.1769999999999996</v>
      </c>
      <c r="F1034" s="65">
        <v>27.013000000000002</v>
      </c>
      <c r="G1034" s="108">
        <v>0.18622685185185184</v>
      </c>
      <c r="J1034" s="10"/>
      <c r="K1034" s="10"/>
      <c r="L1034" s="10"/>
      <c r="N1034" s="10"/>
      <c r="O1034" s="10"/>
      <c r="P1034" s="10"/>
      <c r="Q1034" s="10"/>
      <c r="R1034" s="10"/>
      <c r="S1034" s="10"/>
    </row>
    <row r="1035" spans="1:19" ht="15" x14ac:dyDescent="0.25">
      <c r="A1035" s="65">
        <v>72</v>
      </c>
      <c r="B1035" s="65" t="s">
        <v>139</v>
      </c>
      <c r="C1035" s="65">
        <v>5223</v>
      </c>
      <c r="D1035" s="65">
        <v>22.719000000000001</v>
      </c>
      <c r="E1035" s="65">
        <v>-9.2140000000000004</v>
      </c>
      <c r="F1035" s="65">
        <v>27.123999999999999</v>
      </c>
      <c r="G1035" s="108">
        <v>0.18622685185185184</v>
      </c>
      <c r="J1035" s="10"/>
      <c r="K1035" s="10"/>
      <c r="L1035" s="10"/>
      <c r="N1035" s="10"/>
      <c r="O1035" s="10"/>
      <c r="P1035" s="10"/>
      <c r="Q1035" s="10"/>
      <c r="R1035" s="10"/>
      <c r="S1035" s="10"/>
    </row>
    <row r="1036" spans="1:19" ht="15" x14ac:dyDescent="0.25">
      <c r="A1036" s="65">
        <v>73</v>
      </c>
      <c r="B1036" s="65" t="s">
        <v>140</v>
      </c>
      <c r="C1036" s="65">
        <v>2804</v>
      </c>
      <c r="D1036" s="65">
        <v>39.771999999999998</v>
      </c>
      <c r="E1036" s="65">
        <v>-41.683</v>
      </c>
      <c r="F1036" s="65">
        <v>2.8879999999999999</v>
      </c>
      <c r="G1036" s="108">
        <v>0.19625000000000001</v>
      </c>
      <c r="J1036" s="10"/>
      <c r="K1036" s="10"/>
      <c r="L1036" s="10"/>
      <c r="N1036" s="10"/>
      <c r="O1036" s="10"/>
      <c r="P1036" s="10"/>
      <c r="Q1036" s="10"/>
      <c r="R1036" s="10"/>
      <c r="S1036" s="10"/>
    </row>
    <row r="1037" spans="1:19" ht="15" x14ac:dyDescent="0.25">
      <c r="A1037" s="65">
        <v>73</v>
      </c>
      <c r="B1037" s="65" t="s">
        <v>140</v>
      </c>
      <c r="C1037" s="65">
        <v>2804</v>
      </c>
      <c r="D1037" s="65">
        <v>40.308</v>
      </c>
      <c r="E1037" s="65">
        <v>-41.7</v>
      </c>
      <c r="F1037" s="65">
        <v>2.9</v>
      </c>
      <c r="G1037" s="108">
        <v>0.19625000000000001</v>
      </c>
      <c r="J1037" s="10"/>
      <c r="K1037" s="10"/>
      <c r="L1037" s="10"/>
      <c r="N1037" s="10"/>
      <c r="O1037" s="10"/>
      <c r="P1037" s="10"/>
      <c r="Q1037" s="10"/>
      <c r="R1037" s="10"/>
      <c r="S1037" s="10"/>
    </row>
    <row r="1038" spans="1:19" ht="15" x14ac:dyDescent="0.25">
      <c r="A1038" s="65">
        <v>73</v>
      </c>
      <c r="B1038" s="65" t="s">
        <v>140</v>
      </c>
      <c r="C1038" s="65">
        <v>2804</v>
      </c>
      <c r="D1038" s="65">
        <v>40.317</v>
      </c>
      <c r="E1038" s="65">
        <v>-41.716000000000001</v>
      </c>
      <c r="F1038" s="65">
        <v>2.8530000000000002</v>
      </c>
      <c r="G1038" s="108">
        <v>0.19625000000000001</v>
      </c>
      <c r="J1038" s="10"/>
      <c r="K1038" s="10"/>
      <c r="L1038" s="10"/>
      <c r="N1038" s="10"/>
      <c r="O1038" s="10"/>
      <c r="P1038" s="10"/>
      <c r="Q1038" s="10"/>
      <c r="R1038" s="10"/>
      <c r="S1038" s="10"/>
    </row>
    <row r="1039" spans="1:19" ht="15" x14ac:dyDescent="0.25">
      <c r="A1039" s="65">
        <v>73</v>
      </c>
      <c r="B1039" s="65" t="s">
        <v>140</v>
      </c>
      <c r="C1039" s="65">
        <v>2804</v>
      </c>
      <c r="D1039" s="65">
        <v>40.308999999999997</v>
      </c>
      <c r="E1039" s="65">
        <v>-41.701999999999998</v>
      </c>
      <c r="F1039" s="65">
        <v>2.8380000000000001</v>
      </c>
      <c r="G1039" s="108">
        <v>0.19625000000000001</v>
      </c>
      <c r="J1039" s="10"/>
      <c r="K1039" s="10"/>
      <c r="L1039" s="10"/>
      <c r="N1039" s="10"/>
      <c r="O1039" s="10"/>
      <c r="P1039" s="10"/>
      <c r="Q1039" s="10"/>
      <c r="R1039" s="10"/>
      <c r="S1039" s="10"/>
    </row>
    <row r="1040" spans="1:19" ht="15" x14ac:dyDescent="0.25">
      <c r="A1040" s="65">
        <v>73</v>
      </c>
      <c r="B1040" s="65" t="s">
        <v>140</v>
      </c>
      <c r="C1040" s="65">
        <v>2806</v>
      </c>
      <c r="D1040" s="65">
        <v>40.338999999999999</v>
      </c>
      <c r="E1040" s="65">
        <v>-41.701000000000001</v>
      </c>
      <c r="F1040" s="65">
        <v>2.831</v>
      </c>
      <c r="G1040" s="108">
        <v>0.19625000000000001</v>
      </c>
      <c r="J1040" s="10"/>
      <c r="K1040" s="10"/>
      <c r="L1040" s="10"/>
      <c r="N1040" s="10"/>
      <c r="O1040" s="10"/>
      <c r="P1040" s="10"/>
      <c r="Q1040" s="10"/>
      <c r="R1040" s="10"/>
      <c r="S1040" s="10"/>
    </row>
    <row r="1041" spans="1:19" ht="15" x14ac:dyDescent="0.25">
      <c r="A1041" s="65">
        <v>73</v>
      </c>
      <c r="B1041" s="65" t="s">
        <v>140</v>
      </c>
      <c r="C1041" s="65">
        <v>5135</v>
      </c>
      <c r="D1041" s="65">
        <v>22.280999999999999</v>
      </c>
      <c r="E1041" s="65">
        <v>-9.0809999999999995</v>
      </c>
      <c r="F1041" s="65">
        <v>26.702999999999999</v>
      </c>
      <c r="G1041" s="108">
        <v>0.19625000000000001</v>
      </c>
      <c r="J1041" s="10"/>
      <c r="K1041" s="10"/>
      <c r="L1041" s="10"/>
      <c r="N1041" s="10"/>
      <c r="O1041" s="10"/>
      <c r="P1041" s="10"/>
      <c r="Q1041" s="10"/>
      <c r="R1041" s="10"/>
      <c r="S1041" s="10"/>
    </row>
    <row r="1042" spans="1:19" ht="15" x14ac:dyDescent="0.25">
      <c r="A1042" s="65">
        <v>73</v>
      </c>
      <c r="B1042" s="65" t="s">
        <v>140</v>
      </c>
      <c r="C1042" s="65">
        <v>4855</v>
      </c>
      <c r="D1042" s="65">
        <v>21.038</v>
      </c>
      <c r="E1042" s="65">
        <v>-9.0540000000000003</v>
      </c>
      <c r="F1042" s="65">
        <v>26.638000000000002</v>
      </c>
      <c r="G1042" s="108">
        <v>0.19625000000000001</v>
      </c>
      <c r="J1042" s="10"/>
      <c r="K1042" s="10"/>
      <c r="L1042" s="10"/>
      <c r="N1042" s="10"/>
      <c r="O1042" s="10"/>
      <c r="P1042" s="10"/>
      <c r="Q1042" s="10"/>
      <c r="R1042" s="10"/>
      <c r="S1042" s="10"/>
    </row>
    <row r="1043" spans="1:19" ht="15" x14ac:dyDescent="0.25">
      <c r="A1043" s="65">
        <v>73</v>
      </c>
      <c r="B1043" s="65" t="s">
        <v>140</v>
      </c>
      <c r="C1043" s="65">
        <v>4585</v>
      </c>
      <c r="D1043" s="65">
        <v>19.850999999999999</v>
      </c>
      <c r="E1043" s="65">
        <v>-9.0489999999999995</v>
      </c>
      <c r="F1043" s="65">
        <v>26.637</v>
      </c>
      <c r="G1043" s="108">
        <v>0.19625000000000001</v>
      </c>
      <c r="J1043" s="10"/>
      <c r="K1043" s="10"/>
      <c r="L1043" s="10"/>
      <c r="N1043" s="10"/>
      <c r="O1043" s="10"/>
      <c r="P1043" s="10"/>
      <c r="Q1043" s="10"/>
      <c r="R1043" s="10"/>
      <c r="S1043" s="10"/>
    </row>
    <row r="1044" spans="1:19" ht="15" x14ac:dyDescent="0.25">
      <c r="A1044" s="65">
        <v>73</v>
      </c>
      <c r="B1044" s="65" t="s">
        <v>140</v>
      </c>
      <c r="C1044" s="65">
        <v>4328</v>
      </c>
      <c r="D1044" s="65">
        <v>18.736000000000001</v>
      </c>
      <c r="E1044" s="65">
        <v>-9.0299999999999994</v>
      </c>
      <c r="F1044" s="65">
        <v>26.648</v>
      </c>
      <c r="G1044" s="108">
        <v>0.19625000000000001</v>
      </c>
      <c r="J1044" s="10"/>
      <c r="K1044" s="10"/>
      <c r="L1044" s="10"/>
      <c r="N1044" s="10"/>
      <c r="O1044" s="10"/>
      <c r="P1044" s="10"/>
      <c r="Q1044" s="10"/>
      <c r="R1044" s="10"/>
      <c r="S1044" s="10"/>
    </row>
    <row r="1045" spans="1:19" ht="15" x14ac:dyDescent="0.25">
      <c r="A1045" s="65">
        <v>73</v>
      </c>
      <c r="B1045" s="65" t="s">
        <v>140</v>
      </c>
      <c r="C1045" s="65">
        <v>4092</v>
      </c>
      <c r="D1045" s="65">
        <v>17.681000000000001</v>
      </c>
      <c r="E1045" s="65">
        <v>-9.0250000000000004</v>
      </c>
      <c r="F1045" s="65">
        <v>26.652000000000001</v>
      </c>
      <c r="G1045" s="108">
        <v>0.19625000000000001</v>
      </c>
      <c r="J1045" s="10"/>
      <c r="K1045" s="10"/>
      <c r="L1045" s="10"/>
      <c r="N1045" s="10"/>
      <c r="O1045" s="10"/>
      <c r="P1045" s="10"/>
      <c r="Q1045" s="10"/>
      <c r="R1045" s="10"/>
      <c r="S1045" s="10"/>
    </row>
    <row r="1046" spans="1:19" ht="15" x14ac:dyDescent="0.25">
      <c r="A1046" s="65">
        <v>73</v>
      </c>
      <c r="B1046" s="65" t="s">
        <v>140</v>
      </c>
      <c r="C1046" s="65">
        <v>3864</v>
      </c>
      <c r="D1046" s="65">
        <v>16.68</v>
      </c>
      <c r="E1046" s="65">
        <v>-9.0169999999999995</v>
      </c>
      <c r="F1046" s="65">
        <v>26.65</v>
      </c>
      <c r="G1046" s="108">
        <v>0.19625000000000001</v>
      </c>
      <c r="J1046" s="10"/>
      <c r="K1046" s="10"/>
      <c r="L1046" s="10"/>
      <c r="N1046" s="10"/>
      <c r="O1046" s="10"/>
      <c r="P1046" s="10"/>
      <c r="Q1046" s="10"/>
      <c r="R1046" s="10"/>
      <c r="S1046" s="10"/>
    </row>
    <row r="1047" spans="1:19" ht="15" x14ac:dyDescent="0.25">
      <c r="A1047" s="65">
        <v>73</v>
      </c>
      <c r="B1047" s="65" t="s">
        <v>140</v>
      </c>
      <c r="C1047" s="65">
        <v>3647</v>
      </c>
      <c r="D1047" s="65">
        <v>15.760999999999999</v>
      </c>
      <c r="E1047" s="65">
        <v>-9.0069999999999997</v>
      </c>
      <c r="F1047" s="65">
        <v>26.786000000000001</v>
      </c>
      <c r="G1047" s="108">
        <v>0.19625000000000001</v>
      </c>
      <c r="J1047" s="10"/>
      <c r="K1047" s="10"/>
      <c r="L1047" s="10"/>
      <c r="N1047" s="10"/>
      <c r="O1047" s="10"/>
      <c r="P1047" s="10"/>
      <c r="Q1047" s="10"/>
      <c r="R1047" s="10"/>
      <c r="S1047" s="10"/>
    </row>
    <row r="1048" spans="1:19" ht="15" x14ac:dyDescent="0.25">
      <c r="A1048" s="65">
        <v>73</v>
      </c>
      <c r="B1048" s="65" t="s">
        <v>140</v>
      </c>
      <c r="C1048" s="65">
        <v>3447</v>
      </c>
      <c r="D1048" s="65">
        <v>14.863</v>
      </c>
      <c r="E1048" s="65">
        <v>-9.1</v>
      </c>
      <c r="F1048" s="65">
        <v>26.565000000000001</v>
      </c>
      <c r="G1048" s="108">
        <v>0.19625000000000001</v>
      </c>
      <c r="J1048" s="10"/>
      <c r="K1048" s="10"/>
      <c r="L1048" s="10"/>
      <c r="N1048" s="10"/>
      <c r="O1048" s="10"/>
      <c r="P1048" s="10"/>
      <c r="Q1048" s="10"/>
      <c r="R1048" s="10"/>
      <c r="S1048" s="10"/>
    </row>
    <row r="1049" spans="1:19" ht="15" x14ac:dyDescent="0.25">
      <c r="A1049" s="65">
        <v>73</v>
      </c>
      <c r="B1049" s="65" t="s">
        <v>140</v>
      </c>
      <c r="C1049" s="65">
        <v>3254</v>
      </c>
      <c r="D1049" s="65">
        <v>14.034000000000001</v>
      </c>
      <c r="E1049" s="65">
        <v>-9.0649999999999995</v>
      </c>
      <c r="F1049" s="65">
        <v>26.638000000000002</v>
      </c>
      <c r="G1049" s="108">
        <v>0.19625000000000001</v>
      </c>
      <c r="J1049" s="10"/>
      <c r="K1049" s="10"/>
      <c r="L1049" s="10"/>
      <c r="N1049" s="10"/>
      <c r="O1049" s="10"/>
      <c r="P1049" s="10"/>
      <c r="Q1049" s="10"/>
      <c r="R1049" s="10"/>
      <c r="S1049" s="10"/>
    </row>
    <row r="1050" spans="1:19" ht="15" x14ac:dyDescent="0.25">
      <c r="A1050" s="65">
        <v>74</v>
      </c>
      <c r="B1050" s="65" t="s">
        <v>141</v>
      </c>
      <c r="C1050" s="65">
        <v>2782</v>
      </c>
      <c r="D1050" s="65">
        <v>39.424999999999997</v>
      </c>
      <c r="E1050" s="65">
        <v>-41.685000000000002</v>
      </c>
      <c r="F1050" s="65">
        <v>2.903</v>
      </c>
      <c r="G1050" s="108">
        <v>0.20575231481481482</v>
      </c>
      <c r="J1050" s="10"/>
      <c r="K1050" s="10"/>
      <c r="L1050" s="10"/>
      <c r="N1050" s="10"/>
      <c r="O1050" s="10"/>
      <c r="P1050" s="10"/>
      <c r="Q1050" s="10"/>
      <c r="R1050" s="10"/>
      <c r="S1050" s="10"/>
    </row>
    <row r="1051" spans="1:19" ht="15" x14ac:dyDescent="0.25">
      <c r="A1051" s="65">
        <v>74</v>
      </c>
      <c r="B1051" s="65" t="s">
        <v>141</v>
      </c>
      <c r="C1051" s="65">
        <v>2783</v>
      </c>
      <c r="D1051" s="65">
        <v>39.991999999999997</v>
      </c>
      <c r="E1051" s="65">
        <v>-41.7</v>
      </c>
      <c r="F1051" s="65">
        <v>2.9</v>
      </c>
      <c r="G1051" s="108">
        <v>0.20575231481481482</v>
      </c>
      <c r="J1051" s="10"/>
      <c r="K1051" s="10"/>
      <c r="L1051" s="10"/>
      <c r="N1051" s="10"/>
      <c r="O1051" s="10"/>
      <c r="P1051" s="10"/>
      <c r="Q1051" s="10"/>
      <c r="R1051" s="10"/>
      <c r="S1051" s="10"/>
    </row>
    <row r="1052" spans="1:19" ht="15" x14ac:dyDescent="0.25">
      <c r="A1052" s="65">
        <v>74</v>
      </c>
      <c r="B1052" s="65" t="s">
        <v>141</v>
      </c>
      <c r="C1052" s="65">
        <v>2781</v>
      </c>
      <c r="D1052" s="65">
        <v>39.972000000000001</v>
      </c>
      <c r="E1052" s="65">
        <v>-41.713999999999999</v>
      </c>
      <c r="F1052" s="65">
        <v>2.8759999999999999</v>
      </c>
      <c r="G1052" s="108">
        <v>0.20575231481481482</v>
      </c>
      <c r="J1052" s="10"/>
      <c r="K1052" s="10"/>
      <c r="L1052" s="10"/>
      <c r="N1052" s="10"/>
      <c r="O1052" s="10"/>
      <c r="P1052" s="10"/>
      <c r="Q1052" s="10"/>
      <c r="R1052" s="10"/>
      <c r="S1052" s="10"/>
    </row>
    <row r="1053" spans="1:19" ht="15" x14ac:dyDescent="0.25">
      <c r="A1053" s="65">
        <v>74</v>
      </c>
      <c r="B1053" s="65" t="s">
        <v>141</v>
      </c>
      <c r="C1053" s="65">
        <v>2782</v>
      </c>
      <c r="D1053" s="65">
        <v>39.957000000000001</v>
      </c>
      <c r="E1053" s="65">
        <v>-41.701000000000001</v>
      </c>
      <c r="F1053" s="65">
        <v>2.867</v>
      </c>
      <c r="G1053" s="108">
        <v>0.20575231481481482</v>
      </c>
      <c r="J1053" s="10"/>
      <c r="K1053" s="10"/>
      <c r="L1053" s="10"/>
      <c r="N1053" s="10"/>
      <c r="O1053" s="10"/>
      <c r="P1053" s="10"/>
      <c r="Q1053" s="10"/>
      <c r="R1053" s="10"/>
      <c r="S1053" s="10"/>
    </row>
    <row r="1054" spans="1:19" ht="15" x14ac:dyDescent="0.25">
      <c r="A1054" s="65">
        <v>74</v>
      </c>
      <c r="B1054" s="65" t="s">
        <v>141</v>
      </c>
      <c r="C1054" s="65">
        <v>2780</v>
      </c>
      <c r="D1054" s="65">
        <v>39.984999999999999</v>
      </c>
      <c r="E1054" s="65">
        <v>-41.695999999999998</v>
      </c>
      <c r="F1054" s="65">
        <v>2.8839999999999999</v>
      </c>
      <c r="G1054" s="108">
        <v>0.20575231481481482</v>
      </c>
      <c r="J1054" s="10"/>
      <c r="K1054" s="10"/>
      <c r="L1054" s="10"/>
      <c r="N1054" s="10"/>
      <c r="O1054" s="10"/>
      <c r="P1054" s="10"/>
      <c r="Q1054" s="10"/>
      <c r="R1054" s="10"/>
      <c r="S1054" s="10"/>
    </row>
    <row r="1055" spans="1:19" ht="15" x14ac:dyDescent="0.25">
      <c r="A1055" s="65">
        <v>74</v>
      </c>
      <c r="B1055" s="65" t="s">
        <v>141</v>
      </c>
      <c r="C1055" s="65">
        <v>13412</v>
      </c>
      <c r="D1055" s="65">
        <v>60.795000000000002</v>
      </c>
      <c r="E1055" s="65">
        <v>-7.6429999999999998</v>
      </c>
      <c r="F1055" s="65">
        <v>26.594000000000001</v>
      </c>
      <c r="G1055" s="108">
        <v>0.20575231481481482</v>
      </c>
      <c r="J1055" s="10"/>
      <c r="K1055" s="10"/>
      <c r="L1055" s="10"/>
      <c r="N1055" s="10"/>
      <c r="O1055" s="10"/>
      <c r="P1055" s="10"/>
      <c r="Q1055" s="10"/>
      <c r="R1055" s="10"/>
      <c r="S1055" s="10"/>
    </row>
    <row r="1056" spans="1:19" ht="15" x14ac:dyDescent="0.25">
      <c r="A1056" s="65">
        <v>74</v>
      </c>
      <c r="B1056" s="65" t="s">
        <v>141</v>
      </c>
      <c r="C1056" s="65">
        <v>12723</v>
      </c>
      <c r="D1056" s="65">
        <v>57.411999999999999</v>
      </c>
      <c r="E1056" s="65">
        <v>-7.6820000000000004</v>
      </c>
      <c r="F1056" s="65">
        <v>26.599</v>
      </c>
      <c r="G1056" s="108">
        <v>0.20575231481481482</v>
      </c>
      <c r="J1056" s="10"/>
      <c r="K1056" s="10"/>
      <c r="L1056" s="10"/>
      <c r="N1056" s="10"/>
      <c r="O1056" s="10"/>
      <c r="P1056" s="10"/>
      <c r="Q1056" s="10"/>
      <c r="R1056" s="10"/>
      <c r="S1056" s="10"/>
    </row>
    <row r="1057" spans="1:19" ht="15" x14ac:dyDescent="0.25">
      <c r="A1057" s="65">
        <v>74</v>
      </c>
      <c r="B1057" s="65" t="s">
        <v>141</v>
      </c>
      <c r="C1057" s="65">
        <v>12085</v>
      </c>
      <c r="D1057" s="65">
        <v>54.262</v>
      </c>
      <c r="E1057" s="65">
        <v>-7.6929999999999996</v>
      </c>
      <c r="F1057" s="65">
        <v>26.600999999999999</v>
      </c>
      <c r="G1057" s="108">
        <v>0.20575231481481482</v>
      </c>
      <c r="J1057" s="10"/>
      <c r="K1057" s="10"/>
      <c r="L1057" s="10"/>
      <c r="N1057" s="10"/>
      <c r="O1057" s="10"/>
      <c r="P1057" s="10"/>
      <c r="Q1057" s="10"/>
      <c r="R1057" s="10"/>
      <c r="S1057" s="10"/>
    </row>
    <row r="1058" spans="1:19" ht="15" x14ac:dyDescent="0.25">
      <c r="A1058" s="65">
        <v>74</v>
      </c>
      <c r="B1058" s="65" t="s">
        <v>141</v>
      </c>
      <c r="C1058" s="65">
        <v>11448</v>
      </c>
      <c r="D1058" s="65">
        <v>51.252000000000002</v>
      </c>
      <c r="E1058" s="65">
        <v>-7.6589999999999998</v>
      </c>
      <c r="F1058" s="65">
        <v>26.617999999999999</v>
      </c>
      <c r="G1058" s="108">
        <v>0.20575231481481482</v>
      </c>
      <c r="J1058" s="10"/>
      <c r="K1058" s="10"/>
      <c r="L1058" s="10"/>
      <c r="N1058" s="10"/>
      <c r="O1058" s="10"/>
      <c r="P1058" s="10"/>
      <c r="Q1058" s="10"/>
      <c r="R1058" s="10"/>
      <c r="S1058" s="10"/>
    </row>
    <row r="1059" spans="1:19" ht="15" x14ac:dyDescent="0.25">
      <c r="A1059" s="65">
        <v>74</v>
      </c>
      <c r="B1059" s="65" t="s">
        <v>141</v>
      </c>
      <c r="C1059" s="65">
        <v>10860</v>
      </c>
      <c r="D1059" s="65">
        <v>48.46</v>
      </c>
      <c r="E1059" s="65">
        <v>-7.69</v>
      </c>
      <c r="F1059" s="65">
        <v>26.619</v>
      </c>
      <c r="G1059" s="108">
        <v>0.20575231481481482</v>
      </c>
      <c r="J1059" s="10"/>
      <c r="K1059" s="10"/>
      <c r="L1059" s="10"/>
      <c r="N1059" s="10"/>
      <c r="O1059" s="10"/>
      <c r="P1059" s="10"/>
      <c r="Q1059" s="10"/>
      <c r="R1059" s="10"/>
      <c r="S1059" s="10"/>
    </row>
    <row r="1060" spans="1:19" ht="15" x14ac:dyDescent="0.25">
      <c r="A1060" s="65">
        <v>74</v>
      </c>
      <c r="B1060" s="65" t="s">
        <v>141</v>
      </c>
      <c r="C1060" s="65">
        <v>10295</v>
      </c>
      <c r="D1060" s="65">
        <v>45.768999999999998</v>
      </c>
      <c r="E1060" s="65">
        <v>-7.6980000000000004</v>
      </c>
      <c r="F1060" s="65">
        <v>26.632000000000001</v>
      </c>
      <c r="G1060" s="108">
        <v>0.20575231481481482</v>
      </c>
      <c r="J1060" s="10"/>
      <c r="K1060" s="10"/>
      <c r="L1060" s="10"/>
      <c r="N1060" s="10"/>
      <c r="O1060" s="10"/>
      <c r="P1060" s="10"/>
      <c r="Q1060" s="10"/>
      <c r="R1060" s="10"/>
      <c r="S1060" s="10"/>
    </row>
    <row r="1061" spans="1:19" ht="15" x14ac:dyDescent="0.25">
      <c r="A1061" s="65">
        <v>74</v>
      </c>
      <c r="B1061" s="65" t="s">
        <v>141</v>
      </c>
      <c r="C1061" s="65">
        <v>9746</v>
      </c>
      <c r="D1061" s="65">
        <v>43.183</v>
      </c>
      <c r="E1061" s="65">
        <v>-7.7290000000000001</v>
      </c>
      <c r="F1061" s="65">
        <v>26.614999999999998</v>
      </c>
      <c r="G1061" s="108">
        <v>0.20575231481481482</v>
      </c>
      <c r="J1061" s="10"/>
      <c r="K1061" s="10"/>
      <c r="L1061" s="10"/>
      <c r="N1061" s="10"/>
      <c r="O1061" s="10"/>
      <c r="P1061" s="10"/>
      <c r="Q1061" s="10"/>
      <c r="R1061" s="10"/>
      <c r="S1061" s="10"/>
    </row>
    <row r="1062" spans="1:19" ht="15" x14ac:dyDescent="0.25">
      <c r="A1062" s="65">
        <v>74</v>
      </c>
      <c r="B1062" s="65" t="s">
        <v>141</v>
      </c>
      <c r="C1062" s="65">
        <v>9191</v>
      </c>
      <c r="D1062" s="65">
        <v>40.673999999999999</v>
      </c>
      <c r="E1062" s="65">
        <v>-7.758</v>
      </c>
      <c r="F1062" s="65">
        <v>26.597999999999999</v>
      </c>
      <c r="G1062" s="108">
        <v>0.20575231481481482</v>
      </c>
      <c r="J1062" s="10"/>
      <c r="K1062" s="10"/>
      <c r="L1062" s="10"/>
      <c r="N1062" s="10"/>
      <c r="O1062" s="10"/>
      <c r="P1062" s="10"/>
      <c r="Q1062" s="10"/>
      <c r="R1062" s="10"/>
      <c r="S1062" s="10"/>
    </row>
    <row r="1063" spans="1:19" ht="15" x14ac:dyDescent="0.25">
      <c r="A1063" s="65">
        <v>74</v>
      </c>
      <c r="B1063" s="65" t="s">
        <v>141</v>
      </c>
      <c r="C1063" s="65">
        <v>8688</v>
      </c>
      <c r="D1063" s="65">
        <v>38.350999999999999</v>
      </c>
      <c r="E1063" s="65">
        <v>-7.7690000000000001</v>
      </c>
      <c r="F1063" s="65">
        <v>26.617000000000001</v>
      </c>
      <c r="G1063" s="108">
        <v>0.20575231481481482</v>
      </c>
      <c r="J1063" s="10"/>
      <c r="K1063" s="10"/>
      <c r="L1063" s="10"/>
      <c r="N1063" s="10"/>
      <c r="O1063" s="10"/>
      <c r="P1063" s="10"/>
      <c r="Q1063" s="10"/>
      <c r="R1063" s="10"/>
      <c r="S1063" s="10"/>
    </row>
    <row r="1064" spans="1:19" ht="15" x14ac:dyDescent="0.25">
      <c r="A1064" s="65">
        <v>75</v>
      </c>
      <c r="B1064" s="65" t="s">
        <v>142</v>
      </c>
      <c r="C1064" s="65">
        <v>2805</v>
      </c>
      <c r="D1064" s="65">
        <v>39.786000000000001</v>
      </c>
      <c r="E1064" s="65">
        <v>-41.713999999999999</v>
      </c>
      <c r="F1064" s="65">
        <v>2.9390000000000001</v>
      </c>
      <c r="G1064" s="108">
        <v>0.21576388888888889</v>
      </c>
      <c r="J1064" s="10"/>
      <c r="K1064" s="10"/>
      <c r="L1064" s="10"/>
      <c r="N1064" s="10"/>
      <c r="O1064" s="10"/>
      <c r="P1064" s="10"/>
      <c r="Q1064" s="10"/>
      <c r="R1064" s="10"/>
      <c r="S1064" s="10"/>
    </row>
    <row r="1065" spans="1:19" ht="15" x14ac:dyDescent="0.25">
      <c r="A1065" s="65">
        <v>75</v>
      </c>
      <c r="B1065" s="65" t="s">
        <v>142</v>
      </c>
      <c r="C1065" s="65">
        <v>2804</v>
      </c>
      <c r="D1065" s="65">
        <v>40.334000000000003</v>
      </c>
      <c r="E1065" s="65">
        <v>-41.7</v>
      </c>
      <c r="F1065" s="65">
        <v>2.9</v>
      </c>
      <c r="G1065" s="108">
        <v>0.21576388888888889</v>
      </c>
      <c r="J1065" s="10"/>
      <c r="K1065" s="10"/>
      <c r="L1065" s="10"/>
      <c r="N1065" s="10"/>
      <c r="O1065" s="10"/>
      <c r="P1065" s="10"/>
      <c r="Q1065" s="10"/>
      <c r="R1065" s="10"/>
      <c r="S1065" s="10"/>
    </row>
    <row r="1066" spans="1:19" ht="15" x14ac:dyDescent="0.25">
      <c r="A1066" s="65">
        <v>75</v>
      </c>
      <c r="B1066" s="65" t="s">
        <v>142</v>
      </c>
      <c r="C1066" s="65">
        <v>2804</v>
      </c>
      <c r="D1066" s="65">
        <v>40.340000000000003</v>
      </c>
      <c r="E1066" s="65">
        <v>-41.707000000000001</v>
      </c>
      <c r="F1066" s="65">
        <v>2.9129999999999998</v>
      </c>
      <c r="G1066" s="108">
        <v>0.21576388888888889</v>
      </c>
      <c r="J1066" s="10"/>
      <c r="K1066" s="10"/>
      <c r="L1066" s="10"/>
      <c r="N1066" s="10"/>
      <c r="O1066" s="10"/>
      <c r="P1066" s="10"/>
      <c r="Q1066" s="10"/>
      <c r="R1066" s="10"/>
      <c r="S1066" s="10"/>
    </row>
    <row r="1067" spans="1:19" ht="15" x14ac:dyDescent="0.25">
      <c r="A1067" s="65">
        <v>75</v>
      </c>
      <c r="B1067" s="65" t="s">
        <v>142</v>
      </c>
      <c r="C1067" s="65">
        <v>2806</v>
      </c>
      <c r="D1067" s="65">
        <v>40.307000000000002</v>
      </c>
      <c r="E1067" s="65">
        <v>-41.73</v>
      </c>
      <c r="F1067" s="65">
        <v>2.8980000000000001</v>
      </c>
      <c r="G1067" s="108">
        <v>0.21576388888888889</v>
      </c>
      <c r="J1067" s="10"/>
      <c r="K1067" s="10"/>
      <c r="L1067" s="10"/>
      <c r="N1067" s="10"/>
      <c r="O1067" s="10"/>
      <c r="P1067" s="10"/>
      <c r="Q1067" s="10"/>
      <c r="R1067" s="10"/>
      <c r="S1067" s="10"/>
    </row>
    <row r="1068" spans="1:19" ht="15" x14ac:dyDescent="0.25">
      <c r="A1068" s="65">
        <v>75</v>
      </c>
      <c r="B1068" s="65" t="s">
        <v>142</v>
      </c>
      <c r="C1068" s="65">
        <v>2805</v>
      </c>
      <c r="D1068" s="65">
        <v>40.33</v>
      </c>
      <c r="E1068" s="65">
        <v>-41.706000000000003</v>
      </c>
      <c r="F1068" s="65">
        <v>2.944</v>
      </c>
      <c r="G1068" s="108">
        <v>0.21576388888888889</v>
      </c>
      <c r="J1068" s="10"/>
      <c r="K1068" s="10"/>
      <c r="L1068" s="10"/>
      <c r="N1068" s="10"/>
      <c r="O1068" s="10"/>
      <c r="P1068" s="10"/>
      <c r="Q1068" s="10"/>
      <c r="R1068" s="10"/>
      <c r="S1068" s="10"/>
    </row>
    <row r="1069" spans="1:19" ht="15" x14ac:dyDescent="0.25">
      <c r="A1069" s="65">
        <v>75</v>
      </c>
      <c r="B1069" s="65" t="s">
        <v>142</v>
      </c>
      <c r="C1069" s="65">
        <v>18123</v>
      </c>
      <c r="D1069" s="65">
        <v>84.706000000000003</v>
      </c>
      <c r="E1069" s="65">
        <v>-8.0950000000000006</v>
      </c>
      <c r="F1069" s="65">
        <v>25.651</v>
      </c>
      <c r="G1069" s="108">
        <v>0.21576388888888889</v>
      </c>
      <c r="J1069" s="10"/>
      <c r="K1069" s="10"/>
      <c r="L1069" s="10"/>
      <c r="N1069" s="10"/>
      <c r="O1069" s="10"/>
      <c r="P1069" s="10"/>
      <c r="Q1069" s="10"/>
      <c r="R1069" s="10"/>
      <c r="S1069" s="10"/>
    </row>
    <row r="1070" spans="1:19" ht="15" x14ac:dyDescent="0.25">
      <c r="A1070" s="65">
        <v>75</v>
      </c>
      <c r="B1070" s="65" t="s">
        <v>142</v>
      </c>
      <c r="C1070" s="65">
        <v>17211</v>
      </c>
      <c r="D1070" s="65">
        <v>79.906000000000006</v>
      </c>
      <c r="E1070" s="65">
        <v>-8.0690000000000008</v>
      </c>
      <c r="F1070" s="65">
        <v>25.687000000000001</v>
      </c>
      <c r="G1070" s="108">
        <v>0.21576388888888889</v>
      </c>
      <c r="J1070" s="10"/>
      <c r="K1070" s="10"/>
      <c r="L1070" s="10"/>
      <c r="N1070" s="10"/>
      <c r="O1070" s="10"/>
      <c r="P1070" s="10"/>
      <c r="Q1070" s="10"/>
      <c r="R1070" s="10"/>
      <c r="S1070" s="10"/>
    </row>
    <row r="1071" spans="1:19" ht="15" x14ac:dyDescent="0.25">
      <c r="A1071" s="65">
        <v>75</v>
      </c>
      <c r="B1071" s="65" t="s">
        <v>142</v>
      </c>
      <c r="C1071" s="65">
        <v>16349</v>
      </c>
      <c r="D1071" s="65">
        <v>75.436000000000007</v>
      </c>
      <c r="E1071" s="65">
        <v>-8.0679999999999996</v>
      </c>
      <c r="F1071" s="65">
        <v>25.672999999999998</v>
      </c>
      <c r="G1071" s="108">
        <v>0.21576388888888889</v>
      </c>
      <c r="J1071" s="10"/>
      <c r="K1071" s="10"/>
      <c r="L1071" s="10"/>
      <c r="N1071" s="10"/>
      <c r="O1071" s="10"/>
      <c r="P1071" s="10"/>
      <c r="Q1071" s="10"/>
      <c r="R1071" s="10"/>
      <c r="S1071" s="10"/>
    </row>
    <row r="1072" spans="1:19" ht="15" x14ac:dyDescent="0.25">
      <c r="A1072" s="65">
        <v>75</v>
      </c>
      <c r="B1072" s="65" t="s">
        <v>142</v>
      </c>
      <c r="C1072" s="65">
        <v>15517</v>
      </c>
      <c r="D1072" s="65">
        <v>71.227999999999994</v>
      </c>
      <c r="E1072" s="65">
        <v>-8.0570000000000004</v>
      </c>
      <c r="F1072" s="65">
        <v>25.699000000000002</v>
      </c>
      <c r="G1072" s="108">
        <v>0.21576388888888889</v>
      </c>
      <c r="J1072" s="10"/>
      <c r="K1072" s="10"/>
      <c r="L1072" s="10"/>
      <c r="N1072" s="10"/>
      <c r="O1072" s="10"/>
      <c r="P1072" s="10"/>
      <c r="Q1072" s="10"/>
      <c r="R1072" s="10"/>
      <c r="S1072" s="10"/>
    </row>
    <row r="1073" spans="1:19" ht="15" x14ac:dyDescent="0.25">
      <c r="A1073" s="65">
        <v>75</v>
      </c>
      <c r="B1073" s="65" t="s">
        <v>142</v>
      </c>
      <c r="C1073" s="65">
        <v>14718</v>
      </c>
      <c r="D1073" s="65">
        <v>67.176000000000002</v>
      </c>
      <c r="E1073" s="65">
        <v>-8.0280000000000005</v>
      </c>
      <c r="F1073" s="65">
        <v>25.727</v>
      </c>
      <c r="G1073" s="108">
        <v>0.21576388888888889</v>
      </c>
      <c r="J1073" s="10"/>
      <c r="K1073" s="10"/>
      <c r="L1073" s="10"/>
      <c r="N1073" s="10"/>
      <c r="O1073" s="10"/>
      <c r="P1073" s="10"/>
      <c r="Q1073" s="10"/>
      <c r="R1073" s="10"/>
      <c r="S1073" s="10"/>
    </row>
    <row r="1074" spans="1:19" ht="15" x14ac:dyDescent="0.25">
      <c r="A1074" s="65">
        <v>75</v>
      </c>
      <c r="B1074" s="65" t="s">
        <v>142</v>
      </c>
      <c r="C1074" s="65">
        <v>13975</v>
      </c>
      <c r="D1074" s="65">
        <v>63.444000000000003</v>
      </c>
      <c r="E1074" s="65">
        <v>-8.0289999999999999</v>
      </c>
      <c r="F1074" s="65">
        <v>25.719000000000001</v>
      </c>
      <c r="G1074" s="108">
        <v>0.21576388888888889</v>
      </c>
      <c r="J1074" s="10"/>
      <c r="K1074" s="10"/>
      <c r="L1074" s="10"/>
      <c r="N1074" s="10"/>
      <c r="O1074" s="10"/>
      <c r="P1074" s="10"/>
      <c r="Q1074" s="10"/>
      <c r="R1074" s="10"/>
      <c r="S1074" s="10"/>
    </row>
    <row r="1075" spans="1:19" ht="15" x14ac:dyDescent="0.25">
      <c r="A1075" s="65">
        <v>75</v>
      </c>
      <c r="B1075" s="65" t="s">
        <v>142</v>
      </c>
      <c r="C1075" s="65">
        <v>13249</v>
      </c>
      <c r="D1075" s="65">
        <v>59.866999999999997</v>
      </c>
      <c r="E1075" s="65">
        <v>-8.032</v>
      </c>
      <c r="F1075" s="65">
        <v>25.742999999999999</v>
      </c>
      <c r="G1075" s="108">
        <v>0.21576388888888889</v>
      </c>
      <c r="J1075" s="10"/>
      <c r="K1075" s="10"/>
      <c r="L1075" s="10"/>
      <c r="N1075" s="10"/>
      <c r="O1075" s="10"/>
      <c r="P1075" s="10"/>
      <c r="Q1075" s="10"/>
      <c r="R1075" s="10"/>
      <c r="S1075" s="10"/>
    </row>
    <row r="1076" spans="1:19" ht="15" x14ac:dyDescent="0.25">
      <c r="A1076" s="65">
        <v>75</v>
      </c>
      <c r="B1076" s="65" t="s">
        <v>142</v>
      </c>
      <c r="C1076" s="65">
        <v>12513</v>
      </c>
      <c r="D1076" s="65">
        <v>56.418999999999997</v>
      </c>
      <c r="E1076" s="65">
        <v>-8.0570000000000004</v>
      </c>
      <c r="F1076" s="65">
        <v>25.736000000000001</v>
      </c>
      <c r="G1076" s="108">
        <v>0.21576388888888889</v>
      </c>
      <c r="J1076" s="10"/>
      <c r="K1076" s="10"/>
      <c r="L1076" s="10"/>
      <c r="N1076" s="10"/>
      <c r="O1076" s="10"/>
      <c r="P1076" s="10"/>
      <c r="Q1076" s="10"/>
      <c r="R1076" s="10"/>
      <c r="S1076" s="10"/>
    </row>
    <row r="1077" spans="1:19" ht="15" x14ac:dyDescent="0.25">
      <c r="A1077" s="65">
        <v>75</v>
      </c>
      <c r="B1077" s="65" t="s">
        <v>142</v>
      </c>
      <c r="C1077" s="65">
        <v>11867</v>
      </c>
      <c r="D1077" s="65">
        <v>53.232999999999997</v>
      </c>
      <c r="E1077" s="65">
        <v>-8.0429999999999993</v>
      </c>
      <c r="F1077" s="65">
        <v>25.722000000000001</v>
      </c>
      <c r="G1077" s="108">
        <v>0.21576388888888889</v>
      </c>
      <c r="J1077" s="10"/>
      <c r="K1077" s="10"/>
      <c r="L1077" s="10"/>
      <c r="N1077" s="10"/>
      <c r="O1077" s="10"/>
      <c r="P1077" s="10"/>
      <c r="Q1077" s="10"/>
      <c r="R1077" s="10"/>
      <c r="S1077" s="10"/>
    </row>
    <row r="1078" spans="1:19" ht="15" x14ac:dyDescent="0.25">
      <c r="A1078" s="65">
        <v>76</v>
      </c>
      <c r="B1078" s="65" t="s">
        <v>143</v>
      </c>
      <c r="C1078" s="65">
        <v>2781</v>
      </c>
      <c r="D1078" s="65">
        <v>39.418999999999997</v>
      </c>
      <c r="E1078" s="65">
        <v>-41.7</v>
      </c>
      <c r="F1078" s="65">
        <v>2.8690000000000002</v>
      </c>
      <c r="G1078" s="108">
        <v>0.22527777777777777</v>
      </c>
      <c r="J1078" s="10"/>
      <c r="K1078" s="10"/>
      <c r="L1078" s="10"/>
      <c r="N1078" s="10"/>
      <c r="O1078" s="10"/>
      <c r="P1078" s="10"/>
      <c r="Q1078" s="10"/>
      <c r="R1078" s="10"/>
      <c r="S1078" s="10"/>
    </row>
    <row r="1079" spans="1:19" ht="15" x14ac:dyDescent="0.25">
      <c r="A1079" s="65">
        <v>76</v>
      </c>
      <c r="B1079" s="65" t="s">
        <v>143</v>
      </c>
      <c r="C1079" s="65">
        <v>2783</v>
      </c>
      <c r="D1079" s="65">
        <v>39.997999999999998</v>
      </c>
      <c r="E1079" s="65">
        <v>-41.7</v>
      </c>
      <c r="F1079" s="65">
        <v>2.9</v>
      </c>
      <c r="G1079" s="108">
        <v>0.22527777777777777</v>
      </c>
      <c r="J1079" s="10"/>
      <c r="K1079" s="10"/>
      <c r="L1079" s="10"/>
      <c r="N1079" s="10"/>
      <c r="O1079" s="10"/>
      <c r="P1079" s="10"/>
      <c r="Q1079" s="10"/>
      <c r="R1079" s="10"/>
      <c r="S1079" s="10"/>
    </row>
    <row r="1080" spans="1:19" ht="15" x14ac:dyDescent="0.25">
      <c r="A1080" s="65">
        <v>76</v>
      </c>
      <c r="B1080" s="65" t="s">
        <v>143</v>
      </c>
      <c r="C1080" s="65">
        <v>2781</v>
      </c>
      <c r="D1080" s="65">
        <v>39.994999999999997</v>
      </c>
      <c r="E1080" s="65">
        <v>-41.69</v>
      </c>
      <c r="F1080" s="65">
        <v>2.8050000000000002</v>
      </c>
      <c r="G1080" s="108">
        <v>0.22527777777777777</v>
      </c>
      <c r="J1080" s="10"/>
      <c r="K1080" s="10"/>
      <c r="L1080" s="10"/>
      <c r="N1080" s="10"/>
      <c r="O1080" s="10"/>
      <c r="P1080" s="10"/>
      <c r="Q1080" s="10"/>
      <c r="R1080" s="10"/>
      <c r="S1080" s="10"/>
    </row>
    <row r="1081" spans="1:19" ht="15" x14ac:dyDescent="0.25">
      <c r="A1081" s="65">
        <v>76</v>
      </c>
      <c r="B1081" s="65" t="s">
        <v>143</v>
      </c>
      <c r="C1081" s="65">
        <v>2782</v>
      </c>
      <c r="D1081" s="65">
        <v>39.975000000000001</v>
      </c>
      <c r="E1081" s="65">
        <v>-41.713000000000001</v>
      </c>
      <c r="F1081" s="65">
        <v>2.7839999999999998</v>
      </c>
      <c r="G1081" s="108">
        <v>0.22527777777777777</v>
      </c>
      <c r="J1081" s="10"/>
      <c r="K1081" s="10"/>
      <c r="L1081" s="10"/>
      <c r="N1081" s="10"/>
      <c r="O1081" s="10"/>
      <c r="P1081" s="10"/>
      <c r="Q1081" s="10"/>
      <c r="R1081" s="10"/>
      <c r="S1081" s="10"/>
    </row>
    <row r="1082" spans="1:19" ht="15" x14ac:dyDescent="0.25">
      <c r="A1082" s="65">
        <v>76</v>
      </c>
      <c r="B1082" s="65" t="s">
        <v>143</v>
      </c>
      <c r="C1082" s="65">
        <v>2782</v>
      </c>
      <c r="D1082" s="65">
        <v>40.006999999999998</v>
      </c>
      <c r="E1082" s="65">
        <v>-41.71</v>
      </c>
      <c r="F1082" s="65">
        <v>2.8090000000000002</v>
      </c>
      <c r="G1082" s="108">
        <v>0.22527777777777777</v>
      </c>
      <c r="J1082" s="10"/>
      <c r="K1082" s="10"/>
      <c r="L1082" s="10"/>
      <c r="N1082" s="10"/>
      <c r="O1082" s="10"/>
      <c r="P1082" s="10"/>
      <c r="Q1082" s="10"/>
      <c r="R1082" s="10"/>
      <c r="S1082" s="10"/>
    </row>
    <row r="1083" spans="1:19" ht="15" x14ac:dyDescent="0.25">
      <c r="A1083" s="65">
        <v>76</v>
      </c>
      <c r="B1083" s="65" t="s">
        <v>143</v>
      </c>
      <c r="C1083" s="65">
        <v>13238</v>
      </c>
      <c r="D1083" s="65">
        <v>60.039000000000001</v>
      </c>
      <c r="E1083" s="65">
        <v>-8.1630000000000003</v>
      </c>
      <c r="F1083" s="65">
        <v>26.132000000000001</v>
      </c>
      <c r="G1083" s="108">
        <v>0.22527777777777777</v>
      </c>
      <c r="J1083" s="10"/>
      <c r="K1083" s="10"/>
      <c r="L1083" s="10"/>
      <c r="N1083" s="10"/>
      <c r="O1083" s="10"/>
      <c r="P1083" s="10"/>
      <c r="Q1083" s="10"/>
      <c r="R1083" s="10"/>
      <c r="S1083" s="10"/>
    </row>
    <row r="1084" spans="1:19" ht="15" x14ac:dyDescent="0.25">
      <c r="A1084" s="65">
        <v>76</v>
      </c>
      <c r="B1084" s="65" t="s">
        <v>143</v>
      </c>
      <c r="C1084" s="65">
        <v>12537</v>
      </c>
      <c r="D1084" s="65">
        <v>56.612000000000002</v>
      </c>
      <c r="E1084" s="65">
        <v>-8.1530000000000005</v>
      </c>
      <c r="F1084" s="65">
        <v>26.164999999999999</v>
      </c>
      <c r="G1084" s="108">
        <v>0.22527777777777777</v>
      </c>
      <c r="J1084" s="10"/>
      <c r="K1084" s="10"/>
      <c r="L1084" s="10"/>
      <c r="N1084" s="10"/>
      <c r="O1084" s="10"/>
      <c r="P1084" s="10"/>
      <c r="Q1084" s="10"/>
      <c r="R1084" s="10"/>
      <c r="S1084" s="10"/>
    </row>
    <row r="1085" spans="1:19" ht="15" x14ac:dyDescent="0.25">
      <c r="A1085" s="65">
        <v>76</v>
      </c>
      <c r="B1085" s="65" t="s">
        <v>143</v>
      </c>
      <c r="C1085" s="65">
        <v>11892</v>
      </c>
      <c r="D1085" s="65">
        <v>53.454000000000001</v>
      </c>
      <c r="E1085" s="65">
        <v>-8.1639999999999997</v>
      </c>
      <c r="F1085" s="65">
        <v>26.122</v>
      </c>
      <c r="G1085" s="108">
        <v>0.22527777777777777</v>
      </c>
      <c r="J1085" s="10"/>
      <c r="K1085" s="10"/>
      <c r="L1085" s="10"/>
      <c r="N1085" s="10"/>
      <c r="O1085" s="10"/>
      <c r="P1085" s="10"/>
      <c r="Q1085" s="10"/>
      <c r="R1085" s="10"/>
      <c r="S1085" s="10"/>
    </row>
    <row r="1086" spans="1:19" ht="15" x14ac:dyDescent="0.25">
      <c r="A1086" s="65">
        <v>76</v>
      </c>
      <c r="B1086" s="65" t="s">
        <v>143</v>
      </c>
      <c r="C1086" s="65">
        <v>11280</v>
      </c>
      <c r="D1086" s="65">
        <v>50.473999999999997</v>
      </c>
      <c r="E1086" s="65">
        <v>-8.2089999999999996</v>
      </c>
      <c r="F1086" s="65">
        <v>26.149000000000001</v>
      </c>
      <c r="G1086" s="108">
        <v>0.22527777777777777</v>
      </c>
      <c r="J1086" s="10"/>
      <c r="K1086" s="10"/>
      <c r="L1086" s="10"/>
      <c r="N1086" s="10"/>
      <c r="O1086" s="10"/>
      <c r="P1086" s="10"/>
      <c r="Q1086" s="10"/>
      <c r="R1086" s="10"/>
      <c r="S1086" s="10"/>
    </row>
    <row r="1087" spans="1:19" ht="15" x14ac:dyDescent="0.25">
      <c r="A1087" s="65">
        <v>76</v>
      </c>
      <c r="B1087" s="65" t="s">
        <v>143</v>
      </c>
      <c r="C1087" s="65">
        <v>10686</v>
      </c>
      <c r="D1087" s="65">
        <v>47.67</v>
      </c>
      <c r="E1087" s="65">
        <v>-8.2149999999999999</v>
      </c>
      <c r="F1087" s="65">
        <v>26.167000000000002</v>
      </c>
      <c r="G1087" s="108">
        <v>0.22527777777777777</v>
      </c>
      <c r="J1087" s="10"/>
      <c r="K1087" s="10"/>
      <c r="L1087" s="10"/>
      <c r="N1087" s="10"/>
      <c r="O1087" s="10"/>
      <c r="P1087" s="10"/>
      <c r="Q1087" s="10"/>
      <c r="R1087" s="10"/>
      <c r="S1087" s="10"/>
    </row>
    <row r="1088" spans="1:19" ht="15" x14ac:dyDescent="0.25">
      <c r="A1088" s="65">
        <v>76</v>
      </c>
      <c r="B1088" s="65" t="s">
        <v>143</v>
      </c>
      <c r="C1088" s="65">
        <v>10138</v>
      </c>
      <c r="D1088" s="65">
        <v>45.052999999999997</v>
      </c>
      <c r="E1088" s="65">
        <v>-8.2059999999999995</v>
      </c>
      <c r="F1088" s="65">
        <v>26.157</v>
      </c>
      <c r="G1088" s="108">
        <v>0.22527777777777777</v>
      </c>
      <c r="J1088" s="10"/>
      <c r="K1088" s="10"/>
      <c r="L1088" s="10"/>
      <c r="N1088" s="10"/>
      <c r="O1088" s="10"/>
      <c r="P1088" s="10"/>
      <c r="Q1088" s="10"/>
      <c r="R1088" s="10"/>
      <c r="S1088" s="10"/>
    </row>
    <row r="1089" spans="1:19" ht="15" x14ac:dyDescent="0.25">
      <c r="A1089" s="65">
        <v>76</v>
      </c>
      <c r="B1089" s="65" t="s">
        <v>143</v>
      </c>
      <c r="C1089" s="65">
        <v>9613</v>
      </c>
      <c r="D1089" s="65">
        <v>42.564</v>
      </c>
      <c r="E1089" s="65">
        <v>-8.2330000000000005</v>
      </c>
      <c r="F1089" s="65">
        <v>26.187000000000001</v>
      </c>
      <c r="G1089" s="108">
        <v>0.22527777777777777</v>
      </c>
      <c r="J1089" s="10"/>
      <c r="K1089" s="10"/>
      <c r="L1089" s="10"/>
      <c r="N1089" s="10"/>
      <c r="O1089" s="10"/>
      <c r="P1089" s="10"/>
      <c r="Q1089" s="10"/>
      <c r="R1089" s="10"/>
      <c r="S1089" s="10"/>
    </row>
    <row r="1090" spans="1:19" ht="15" x14ac:dyDescent="0.25">
      <c r="A1090" s="65">
        <v>76</v>
      </c>
      <c r="B1090" s="65" t="s">
        <v>143</v>
      </c>
      <c r="C1090" s="65">
        <v>9097</v>
      </c>
      <c r="D1090" s="65">
        <v>40.222999999999999</v>
      </c>
      <c r="E1090" s="65">
        <v>-8.298</v>
      </c>
      <c r="F1090" s="65">
        <v>26.164999999999999</v>
      </c>
      <c r="G1090" s="108">
        <v>0.22527777777777777</v>
      </c>
      <c r="J1090" s="10"/>
      <c r="K1090" s="10"/>
      <c r="L1090" s="10"/>
      <c r="N1090" s="10"/>
      <c r="O1090" s="10"/>
      <c r="P1090" s="10"/>
      <c r="Q1090" s="10"/>
      <c r="R1090" s="10"/>
      <c r="S1090" s="10"/>
    </row>
    <row r="1091" spans="1:19" ht="15" x14ac:dyDescent="0.25">
      <c r="A1091" s="65">
        <v>76</v>
      </c>
      <c r="B1091" s="65" t="s">
        <v>143</v>
      </c>
      <c r="C1091" s="65">
        <v>8617</v>
      </c>
      <c r="D1091" s="65">
        <v>37.996000000000002</v>
      </c>
      <c r="E1091" s="65">
        <v>-8.3040000000000003</v>
      </c>
      <c r="F1091" s="65">
        <v>26.158999999999999</v>
      </c>
      <c r="G1091" s="108">
        <v>0.22527777777777777</v>
      </c>
      <c r="J1091" s="10"/>
      <c r="K1091" s="10"/>
      <c r="L1091" s="10"/>
      <c r="N1091" s="10"/>
      <c r="O1091" s="10"/>
      <c r="P1091" s="10"/>
      <c r="Q1091" s="10"/>
      <c r="R1091" s="10"/>
      <c r="S1091" s="10"/>
    </row>
    <row r="1092" spans="1:19" ht="15" x14ac:dyDescent="0.25">
      <c r="A1092" s="65">
        <v>77</v>
      </c>
      <c r="B1092" s="65" t="s">
        <v>144</v>
      </c>
      <c r="C1092" s="65">
        <v>2805</v>
      </c>
      <c r="D1092" s="65">
        <v>39.817999999999998</v>
      </c>
      <c r="E1092" s="65">
        <v>-41.701000000000001</v>
      </c>
      <c r="F1092" s="65">
        <v>2.9289999999999998</v>
      </c>
      <c r="G1092" s="108">
        <v>0.23528935185185185</v>
      </c>
      <c r="J1092" s="10"/>
      <c r="K1092" s="10"/>
      <c r="L1092" s="10"/>
      <c r="N1092" s="10"/>
      <c r="O1092" s="10"/>
      <c r="P1092" s="10"/>
      <c r="Q1092" s="10"/>
      <c r="R1092" s="10"/>
      <c r="S1092" s="10"/>
    </row>
    <row r="1093" spans="1:19" ht="15" x14ac:dyDescent="0.25">
      <c r="A1093" s="65">
        <v>77</v>
      </c>
      <c r="B1093" s="65" t="s">
        <v>144</v>
      </c>
      <c r="C1093" s="65">
        <v>2804</v>
      </c>
      <c r="D1093" s="65">
        <v>40.325000000000003</v>
      </c>
      <c r="E1093" s="65">
        <v>-41.7</v>
      </c>
      <c r="F1093" s="65">
        <v>2.9</v>
      </c>
      <c r="G1093" s="108">
        <v>0.23528935185185185</v>
      </c>
      <c r="J1093" s="10"/>
      <c r="K1093" s="10"/>
      <c r="L1093" s="10"/>
      <c r="N1093" s="10"/>
      <c r="O1093" s="10"/>
      <c r="P1093" s="10"/>
      <c r="Q1093" s="10"/>
      <c r="R1093" s="10"/>
      <c r="S1093" s="10"/>
    </row>
    <row r="1094" spans="1:19" ht="15" x14ac:dyDescent="0.25">
      <c r="A1094" s="65">
        <v>77</v>
      </c>
      <c r="B1094" s="65" t="s">
        <v>144</v>
      </c>
      <c r="C1094" s="65">
        <v>2805</v>
      </c>
      <c r="D1094" s="65">
        <v>40.337000000000003</v>
      </c>
      <c r="E1094" s="65">
        <v>-41.743000000000002</v>
      </c>
      <c r="F1094" s="65">
        <v>2.8769999999999998</v>
      </c>
      <c r="G1094" s="108">
        <v>0.23528935185185185</v>
      </c>
      <c r="J1094" s="10"/>
      <c r="K1094" s="10"/>
      <c r="L1094" s="10"/>
      <c r="N1094" s="10"/>
      <c r="O1094" s="10"/>
      <c r="P1094" s="10"/>
      <c r="Q1094" s="10"/>
      <c r="R1094" s="10"/>
      <c r="S1094" s="10"/>
    </row>
    <row r="1095" spans="1:19" ht="15" x14ac:dyDescent="0.25">
      <c r="A1095" s="65">
        <v>77</v>
      </c>
      <c r="B1095" s="65" t="s">
        <v>144</v>
      </c>
      <c r="C1095" s="65">
        <v>2802</v>
      </c>
      <c r="D1095" s="65">
        <v>40.332000000000001</v>
      </c>
      <c r="E1095" s="65">
        <v>-41.718000000000004</v>
      </c>
      <c r="F1095" s="65">
        <v>2.859</v>
      </c>
      <c r="G1095" s="108">
        <v>0.23528935185185185</v>
      </c>
      <c r="J1095" s="10"/>
      <c r="K1095" s="10"/>
      <c r="L1095" s="10"/>
      <c r="N1095" s="10"/>
      <c r="O1095" s="10"/>
      <c r="P1095" s="10"/>
      <c r="Q1095" s="10"/>
      <c r="R1095" s="10"/>
      <c r="S1095" s="10"/>
    </row>
    <row r="1096" spans="1:19" ht="15" x14ac:dyDescent="0.25">
      <c r="A1096" s="65">
        <v>77</v>
      </c>
      <c r="B1096" s="65" t="s">
        <v>144</v>
      </c>
      <c r="C1096" s="65">
        <v>2806</v>
      </c>
      <c r="D1096" s="65">
        <v>40.292999999999999</v>
      </c>
      <c r="E1096" s="65">
        <v>-41.732999999999997</v>
      </c>
      <c r="F1096" s="65">
        <v>2.871</v>
      </c>
      <c r="G1096" s="108">
        <v>0.23528935185185185</v>
      </c>
      <c r="J1096" s="10"/>
      <c r="K1096" s="10"/>
      <c r="L1096" s="10"/>
      <c r="N1096" s="10"/>
      <c r="O1096" s="10"/>
      <c r="P1096" s="10"/>
      <c r="Q1096" s="10"/>
      <c r="R1096" s="10"/>
      <c r="S1096" s="10"/>
    </row>
    <row r="1097" spans="1:19" ht="15" x14ac:dyDescent="0.25">
      <c r="A1097" s="65">
        <v>77</v>
      </c>
      <c r="B1097" s="65" t="s">
        <v>144</v>
      </c>
      <c r="C1097" s="65">
        <v>9872</v>
      </c>
      <c r="D1097" s="65">
        <v>43.872</v>
      </c>
      <c r="E1097" s="65">
        <v>-9.4</v>
      </c>
      <c r="F1097" s="65">
        <v>26.416</v>
      </c>
      <c r="G1097" s="108">
        <v>0.23528935185185185</v>
      </c>
      <c r="J1097" s="10"/>
      <c r="K1097" s="10"/>
      <c r="L1097" s="10"/>
      <c r="N1097" s="10"/>
      <c r="O1097" s="10"/>
      <c r="P1097" s="10"/>
      <c r="Q1097" s="10"/>
      <c r="R1097" s="10"/>
      <c r="S1097" s="10"/>
    </row>
    <row r="1098" spans="1:19" ht="15" x14ac:dyDescent="0.25">
      <c r="A1098" s="65">
        <v>77</v>
      </c>
      <c r="B1098" s="65" t="s">
        <v>144</v>
      </c>
      <c r="C1098" s="65">
        <v>9335</v>
      </c>
      <c r="D1098" s="65">
        <v>41.351999999999997</v>
      </c>
      <c r="E1098" s="65">
        <v>-9.3670000000000009</v>
      </c>
      <c r="F1098" s="65">
        <v>26.434999999999999</v>
      </c>
      <c r="G1098" s="108">
        <v>0.23528935185185185</v>
      </c>
      <c r="J1098" s="10"/>
      <c r="K1098" s="10"/>
      <c r="L1098" s="10"/>
      <c r="N1098" s="10"/>
      <c r="O1098" s="10"/>
      <c r="P1098" s="10"/>
      <c r="Q1098" s="10"/>
      <c r="R1098" s="10"/>
      <c r="S1098" s="10"/>
    </row>
    <row r="1099" spans="1:19" ht="15" x14ac:dyDescent="0.25">
      <c r="A1099" s="65">
        <v>77</v>
      </c>
      <c r="B1099" s="65" t="s">
        <v>144</v>
      </c>
      <c r="C1099" s="65">
        <v>8842</v>
      </c>
      <c r="D1099" s="65">
        <v>39.055999999999997</v>
      </c>
      <c r="E1099" s="65">
        <v>-9.3789999999999996</v>
      </c>
      <c r="F1099" s="65">
        <v>26.462</v>
      </c>
      <c r="G1099" s="108">
        <v>0.23528935185185185</v>
      </c>
      <c r="J1099" s="10"/>
      <c r="K1099" s="10"/>
      <c r="L1099" s="10"/>
      <c r="N1099" s="10"/>
      <c r="O1099" s="10"/>
      <c r="P1099" s="10"/>
      <c r="Q1099" s="10"/>
      <c r="R1099" s="10"/>
      <c r="S1099" s="10"/>
    </row>
    <row r="1100" spans="1:19" ht="15" x14ac:dyDescent="0.25">
      <c r="A1100" s="65">
        <v>77</v>
      </c>
      <c r="B1100" s="65" t="s">
        <v>144</v>
      </c>
      <c r="C1100" s="65">
        <v>8376</v>
      </c>
      <c r="D1100" s="65">
        <v>36.884999999999998</v>
      </c>
      <c r="E1100" s="65">
        <v>-9.3670000000000009</v>
      </c>
      <c r="F1100" s="65">
        <v>26.431000000000001</v>
      </c>
      <c r="G1100" s="108">
        <v>0.23528935185185185</v>
      </c>
      <c r="J1100" s="10"/>
      <c r="K1100" s="10"/>
      <c r="L1100" s="10"/>
      <c r="N1100" s="10"/>
      <c r="O1100" s="10"/>
      <c r="P1100" s="10"/>
      <c r="Q1100" s="10"/>
      <c r="R1100" s="10"/>
      <c r="S1100" s="10"/>
    </row>
    <row r="1101" spans="1:19" ht="15" x14ac:dyDescent="0.25">
      <c r="A1101" s="65">
        <v>77</v>
      </c>
      <c r="B1101" s="65" t="s">
        <v>144</v>
      </c>
      <c r="C1101" s="65">
        <v>7936</v>
      </c>
      <c r="D1101" s="65">
        <v>34.850999999999999</v>
      </c>
      <c r="E1101" s="65">
        <v>-9.3610000000000007</v>
      </c>
      <c r="F1101" s="65">
        <v>26.466999999999999</v>
      </c>
      <c r="G1101" s="108">
        <v>0.23528935185185185</v>
      </c>
      <c r="J1101" s="10"/>
      <c r="K1101" s="10"/>
      <c r="L1101" s="10"/>
      <c r="N1101" s="10"/>
      <c r="O1101" s="10"/>
      <c r="P1101" s="10"/>
      <c r="Q1101" s="10"/>
      <c r="R1101" s="10"/>
      <c r="S1101" s="10"/>
    </row>
    <row r="1102" spans="1:19" ht="15" x14ac:dyDescent="0.25">
      <c r="A1102" s="65">
        <v>77</v>
      </c>
      <c r="B1102" s="65" t="s">
        <v>144</v>
      </c>
      <c r="C1102" s="65">
        <v>7507</v>
      </c>
      <c r="D1102" s="65">
        <v>32.911000000000001</v>
      </c>
      <c r="E1102" s="65">
        <v>-9.3130000000000006</v>
      </c>
      <c r="F1102" s="65">
        <v>26.507000000000001</v>
      </c>
      <c r="G1102" s="108">
        <v>0.23528935185185185</v>
      </c>
      <c r="J1102" s="10"/>
      <c r="K1102" s="10"/>
      <c r="L1102" s="10"/>
      <c r="N1102" s="10"/>
      <c r="O1102" s="10"/>
      <c r="P1102" s="10"/>
      <c r="Q1102" s="10"/>
      <c r="R1102" s="10"/>
      <c r="S1102" s="10"/>
    </row>
    <row r="1103" spans="1:19" ht="15" x14ac:dyDescent="0.25">
      <c r="A1103" s="65">
        <v>77</v>
      </c>
      <c r="B1103" s="65" t="s">
        <v>144</v>
      </c>
      <c r="C1103" s="65">
        <v>7097</v>
      </c>
      <c r="D1103" s="65">
        <v>31.085999999999999</v>
      </c>
      <c r="E1103" s="65">
        <v>-9.327</v>
      </c>
      <c r="F1103" s="65">
        <v>26.486999999999998</v>
      </c>
      <c r="G1103" s="108">
        <v>0.23528935185185185</v>
      </c>
      <c r="J1103" s="10"/>
      <c r="K1103" s="10"/>
      <c r="L1103" s="10"/>
      <c r="N1103" s="10"/>
      <c r="O1103" s="10"/>
      <c r="P1103" s="10"/>
      <c r="Q1103" s="10"/>
      <c r="R1103" s="10"/>
      <c r="S1103" s="10"/>
    </row>
    <row r="1104" spans="1:19" ht="15" x14ac:dyDescent="0.25">
      <c r="A1104" s="65">
        <v>77</v>
      </c>
      <c r="B1104" s="65" t="s">
        <v>144</v>
      </c>
      <c r="C1104" s="65">
        <v>6705</v>
      </c>
      <c r="D1104" s="65">
        <v>29.29</v>
      </c>
      <c r="E1104" s="65">
        <v>-9.3569999999999993</v>
      </c>
      <c r="F1104" s="65">
        <v>26.478999999999999</v>
      </c>
      <c r="G1104" s="108">
        <v>0.23528935185185185</v>
      </c>
      <c r="J1104" s="10"/>
      <c r="K1104" s="10"/>
      <c r="L1104" s="10"/>
      <c r="N1104" s="10"/>
      <c r="O1104" s="10"/>
      <c r="P1104" s="10"/>
      <c r="Q1104" s="10"/>
      <c r="R1104" s="10"/>
      <c r="S1104" s="10"/>
    </row>
    <row r="1105" spans="1:19" ht="15" x14ac:dyDescent="0.25">
      <c r="A1105" s="65">
        <v>77</v>
      </c>
      <c r="B1105" s="65" t="s">
        <v>144</v>
      </c>
      <c r="C1105" s="65">
        <v>6343</v>
      </c>
      <c r="D1105" s="65">
        <v>27.664999999999999</v>
      </c>
      <c r="E1105" s="65">
        <v>-9.343</v>
      </c>
      <c r="F1105" s="65">
        <v>26.443000000000001</v>
      </c>
      <c r="G1105" s="108">
        <v>0.23528935185185185</v>
      </c>
      <c r="J1105" s="10"/>
      <c r="K1105" s="10"/>
      <c r="L1105" s="10"/>
      <c r="N1105" s="10"/>
      <c r="O1105" s="10"/>
      <c r="P1105" s="10"/>
      <c r="Q1105" s="10"/>
      <c r="R1105" s="10"/>
      <c r="S1105" s="10"/>
    </row>
    <row r="1106" spans="1:19" ht="15" x14ac:dyDescent="0.25">
      <c r="A1106" s="65">
        <v>78</v>
      </c>
      <c r="B1106" s="65" t="s">
        <v>145</v>
      </c>
      <c r="C1106" s="65">
        <v>2781</v>
      </c>
      <c r="D1106" s="65">
        <v>39.402999999999999</v>
      </c>
      <c r="E1106" s="65">
        <v>-41.76</v>
      </c>
      <c r="F1106" s="65">
        <v>2.9369999999999998</v>
      </c>
      <c r="G1106" s="108">
        <v>0.24480324074074075</v>
      </c>
      <c r="J1106" s="10"/>
      <c r="K1106" s="10"/>
      <c r="L1106" s="10"/>
      <c r="N1106" s="10"/>
      <c r="O1106" s="10"/>
      <c r="P1106" s="10"/>
      <c r="Q1106" s="10"/>
      <c r="R1106" s="10"/>
      <c r="S1106" s="10"/>
    </row>
    <row r="1107" spans="1:19" ht="15" x14ac:dyDescent="0.25">
      <c r="A1107" s="65">
        <v>78</v>
      </c>
      <c r="B1107" s="65" t="s">
        <v>145</v>
      </c>
      <c r="C1107" s="65">
        <v>2779</v>
      </c>
      <c r="D1107" s="65">
        <v>39.957000000000001</v>
      </c>
      <c r="E1107" s="65">
        <v>-41.7</v>
      </c>
      <c r="F1107" s="65">
        <v>2.9</v>
      </c>
      <c r="G1107" s="108">
        <v>0.24480324074074075</v>
      </c>
      <c r="J1107" s="10"/>
      <c r="K1107" s="10"/>
      <c r="L1107" s="10"/>
      <c r="N1107" s="10"/>
      <c r="O1107" s="10"/>
      <c r="P1107" s="10"/>
      <c r="Q1107" s="10"/>
      <c r="R1107" s="10"/>
      <c r="S1107" s="10"/>
    </row>
    <row r="1108" spans="1:19" ht="15" x14ac:dyDescent="0.25">
      <c r="A1108" s="65">
        <v>78</v>
      </c>
      <c r="B1108" s="65" t="s">
        <v>145</v>
      </c>
      <c r="C1108" s="65">
        <v>2780</v>
      </c>
      <c r="D1108" s="65">
        <v>39.987000000000002</v>
      </c>
      <c r="E1108" s="65">
        <v>-41.74</v>
      </c>
      <c r="F1108" s="65">
        <v>2.8370000000000002</v>
      </c>
      <c r="G1108" s="108">
        <v>0.24480324074074075</v>
      </c>
      <c r="J1108" s="10"/>
      <c r="K1108" s="10"/>
      <c r="L1108" s="10"/>
      <c r="N1108" s="10"/>
      <c r="O1108" s="10"/>
      <c r="P1108" s="10"/>
      <c r="Q1108" s="10"/>
      <c r="R1108" s="10"/>
      <c r="S1108" s="10"/>
    </row>
    <row r="1109" spans="1:19" ht="15" x14ac:dyDescent="0.25">
      <c r="A1109" s="65">
        <v>78</v>
      </c>
      <c r="B1109" s="65" t="s">
        <v>145</v>
      </c>
      <c r="C1109" s="65">
        <v>2779</v>
      </c>
      <c r="D1109" s="65">
        <v>39.962000000000003</v>
      </c>
      <c r="E1109" s="65">
        <v>-41.749000000000002</v>
      </c>
      <c r="F1109" s="65">
        <v>2.8650000000000002</v>
      </c>
      <c r="G1109" s="108">
        <v>0.24480324074074075</v>
      </c>
      <c r="J1109" s="10"/>
      <c r="K1109" s="10"/>
      <c r="L1109" s="10"/>
      <c r="N1109" s="10"/>
      <c r="O1109" s="10"/>
      <c r="P1109" s="10"/>
      <c r="Q1109" s="10"/>
      <c r="R1109" s="10"/>
      <c r="S1109" s="10"/>
    </row>
    <row r="1110" spans="1:19" ht="15" x14ac:dyDescent="0.25">
      <c r="A1110" s="65">
        <v>78</v>
      </c>
      <c r="B1110" s="65" t="s">
        <v>145</v>
      </c>
      <c r="C1110" s="65">
        <v>2781</v>
      </c>
      <c r="D1110" s="65">
        <v>39.962000000000003</v>
      </c>
      <c r="E1110" s="65">
        <v>-41.777000000000001</v>
      </c>
      <c r="F1110" s="65">
        <v>2.859</v>
      </c>
      <c r="G1110" s="108">
        <v>0.24480324074074075</v>
      </c>
      <c r="J1110" s="10"/>
      <c r="K1110" s="10"/>
      <c r="L1110" s="10"/>
      <c r="N1110" s="10"/>
      <c r="O1110" s="10"/>
      <c r="P1110" s="10"/>
      <c r="Q1110" s="10"/>
      <c r="R1110" s="10"/>
      <c r="S1110" s="10"/>
    </row>
    <row r="1111" spans="1:19" ht="15" x14ac:dyDescent="0.25">
      <c r="A1111" s="65">
        <v>78</v>
      </c>
      <c r="B1111" s="65" t="s">
        <v>145</v>
      </c>
      <c r="C1111" s="65">
        <v>4749</v>
      </c>
      <c r="D1111" s="65">
        <v>20.611000000000001</v>
      </c>
      <c r="E1111" s="65">
        <v>-9.4870000000000001</v>
      </c>
      <c r="F1111" s="65">
        <v>27.117999999999999</v>
      </c>
      <c r="G1111" s="108">
        <v>0.24480324074074075</v>
      </c>
      <c r="J1111" s="10"/>
      <c r="K1111" s="10"/>
      <c r="L1111" s="10"/>
      <c r="N1111" s="10"/>
      <c r="O1111" s="10"/>
      <c r="P1111" s="10"/>
      <c r="Q1111" s="10"/>
      <c r="R1111" s="10"/>
      <c r="S1111" s="10"/>
    </row>
    <row r="1112" spans="1:19" ht="15" x14ac:dyDescent="0.25">
      <c r="A1112" s="65">
        <v>78</v>
      </c>
      <c r="B1112" s="65" t="s">
        <v>145</v>
      </c>
      <c r="C1112" s="65">
        <v>4490</v>
      </c>
      <c r="D1112" s="65">
        <v>19.478000000000002</v>
      </c>
      <c r="E1112" s="65">
        <v>-9.4390000000000001</v>
      </c>
      <c r="F1112" s="65">
        <v>27.094999999999999</v>
      </c>
      <c r="G1112" s="108">
        <v>0.24480324074074075</v>
      </c>
      <c r="J1112" s="10"/>
      <c r="K1112" s="10"/>
      <c r="L1112" s="10"/>
      <c r="N1112" s="10"/>
      <c r="O1112" s="10"/>
      <c r="P1112" s="10"/>
      <c r="Q1112" s="10"/>
      <c r="R1112" s="10"/>
      <c r="S1112" s="10"/>
    </row>
    <row r="1113" spans="1:19" ht="15" x14ac:dyDescent="0.25">
      <c r="A1113" s="65">
        <v>78</v>
      </c>
      <c r="B1113" s="65" t="s">
        <v>145</v>
      </c>
      <c r="C1113" s="65">
        <v>4250</v>
      </c>
      <c r="D1113" s="65">
        <v>18.401</v>
      </c>
      <c r="E1113" s="65">
        <v>-9.4540000000000006</v>
      </c>
      <c r="F1113" s="65">
        <v>27.145</v>
      </c>
      <c r="G1113" s="108">
        <v>0.24480324074074075</v>
      </c>
      <c r="J1113" s="10"/>
      <c r="K1113" s="10"/>
      <c r="L1113" s="10"/>
      <c r="N1113" s="10"/>
      <c r="O1113" s="10"/>
      <c r="P1113" s="10"/>
      <c r="Q1113" s="10"/>
      <c r="R1113" s="10"/>
      <c r="S1113" s="10"/>
    </row>
    <row r="1114" spans="1:19" ht="15" x14ac:dyDescent="0.25">
      <c r="A1114" s="65">
        <v>78</v>
      </c>
      <c r="B1114" s="65" t="s">
        <v>145</v>
      </c>
      <c r="C1114" s="65">
        <v>4022</v>
      </c>
      <c r="D1114" s="65">
        <v>17.388000000000002</v>
      </c>
      <c r="E1114" s="65">
        <v>-9.4350000000000005</v>
      </c>
      <c r="F1114" s="65">
        <v>27.152999999999999</v>
      </c>
      <c r="G1114" s="108">
        <v>0.24480324074074075</v>
      </c>
      <c r="J1114" s="10"/>
      <c r="K1114" s="10"/>
      <c r="L1114" s="10"/>
      <c r="N1114" s="10"/>
      <c r="O1114" s="10"/>
      <c r="P1114" s="10"/>
      <c r="Q1114" s="10"/>
      <c r="R1114" s="10"/>
      <c r="S1114" s="10"/>
    </row>
    <row r="1115" spans="1:19" ht="15" x14ac:dyDescent="0.25">
      <c r="A1115" s="65">
        <v>78</v>
      </c>
      <c r="B1115" s="65" t="s">
        <v>145</v>
      </c>
      <c r="C1115" s="65">
        <v>3802</v>
      </c>
      <c r="D1115" s="65">
        <v>16.423999999999999</v>
      </c>
      <c r="E1115" s="65">
        <v>-9.4529999999999994</v>
      </c>
      <c r="F1115" s="65">
        <v>27.088999999999999</v>
      </c>
      <c r="G1115" s="108">
        <v>0.24480324074074075</v>
      </c>
      <c r="J1115" s="10"/>
      <c r="K1115" s="10"/>
      <c r="L1115" s="10"/>
      <c r="N1115" s="10"/>
      <c r="O1115" s="10"/>
      <c r="P1115" s="10"/>
      <c r="Q1115" s="10"/>
      <c r="R1115" s="10"/>
      <c r="S1115" s="10"/>
    </row>
    <row r="1116" spans="1:19" ht="15" x14ac:dyDescent="0.25">
      <c r="A1116" s="65">
        <v>78</v>
      </c>
      <c r="B1116" s="65" t="s">
        <v>145</v>
      </c>
      <c r="C1116" s="65">
        <v>3593</v>
      </c>
      <c r="D1116" s="65">
        <v>15.512</v>
      </c>
      <c r="E1116" s="65">
        <v>-9.3759999999999994</v>
      </c>
      <c r="F1116" s="65">
        <v>27.065000000000001</v>
      </c>
      <c r="G1116" s="108">
        <v>0.24480324074074075</v>
      </c>
      <c r="J1116" s="10"/>
      <c r="K1116" s="10"/>
      <c r="L1116" s="10"/>
      <c r="N1116" s="10"/>
      <c r="O1116" s="10"/>
      <c r="P1116" s="10"/>
      <c r="Q1116" s="10"/>
      <c r="R1116" s="10"/>
      <c r="S1116" s="10"/>
    </row>
    <row r="1117" spans="1:19" ht="15" x14ac:dyDescent="0.25">
      <c r="A1117" s="65">
        <v>78</v>
      </c>
      <c r="B1117" s="65" t="s">
        <v>145</v>
      </c>
      <c r="C1117" s="65">
        <v>3401</v>
      </c>
      <c r="D1117" s="65">
        <v>14.664999999999999</v>
      </c>
      <c r="E1117" s="65">
        <v>-9.3960000000000008</v>
      </c>
      <c r="F1117" s="65">
        <v>27.129000000000001</v>
      </c>
      <c r="G1117" s="108">
        <v>0.24480324074074075</v>
      </c>
      <c r="J1117" s="10"/>
      <c r="K1117" s="10"/>
      <c r="L1117" s="10"/>
      <c r="N1117" s="10"/>
      <c r="O1117" s="10"/>
      <c r="P1117" s="10"/>
      <c r="Q1117" s="10"/>
      <c r="R1117" s="10"/>
      <c r="S1117" s="10"/>
    </row>
    <row r="1118" spans="1:19" ht="15" x14ac:dyDescent="0.25">
      <c r="A1118" s="65">
        <v>78</v>
      </c>
      <c r="B1118" s="65" t="s">
        <v>145</v>
      </c>
      <c r="C1118" s="65">
        <v>3218</v>
      </c>
      <c r="D1118" s="65">
        <v>13.853</v>
      </c>
      <c r="E1118" s="65">
        <v>-9.4689999999999994</v>
      </c>
      <c r="F1118" s="65">
        <v>27.094999999999999</v>
      </c>
      <c r="G1118" s="108">
        <v>0.24480324074074075</v>
      </c>
      <c r="J1118" s="10"/>
      <c r="K1118" s="10"/>
      <c r="L1118" s="10"/>
      <c r="N1118" s="10"/>
      <c r="O1118" s="10"/>
      <c r="P1118" s="10"/>
      <c r="Q1118" s="10"/>
      <c r="R1118" s="10"/>
      <c r="S1118" s="10"/>
    </row>
    <row r="1119" spans="1:19" ht="15" x14ac:dyDescent="0.25">
      <c r="A1119" s="65">
        <v>78</v>
      </c>
      <c r="B1119" s="65" t="s">
        <v>145</v>
      </c>
      <c r="C1119" s="65">
        <v>3045</v>
      </c>
      <c r="D1119" s="65">
        <v>13.095000000000001</v>
      </c>
      <c r="E1119" s="65">
        <v>-9.5210000000000008</v>
      </c>
      <c r="F1119" s="65">
        <v>27.088000000000001</v>
      </c>
      <c r="G1119" s="108">
        <v>0.24480324074074075</v>
      </c>
      <c r="J1119" s="10"/>
      <c r="K1119" s="10"/>
      <c r="L1119" s="10"/>
      <c r="N1119" s="10"/>
      <c r="O1119" s="10"/>
      <c r="P1119" s="10"/>
      <c r="Q1119" s="10"/>
      <c r="R1119" s="10"/>
      <c r="S1119" s="10"/>
    </row>
    <row r="1120" spans="1:19" ht="15" x14ac:dyDescent="0.25">
      <c r="A1120" s="65">
        <v>79</v>
      </c>
      <c r="B1120" s="65" t="s">
        <v>146</v>
      </c>
      <c r="C1120" s="65">
        <v>2802</v>
      </c>
      <c r="D1120" s="65">
        <v>39.780999999999999</v>
      </c>
      <c r="E1120" s="65">
        <v>-41.718000000000004</v>
      </c>
      <c r="F1120" s="65">
        <v>2.9319999999999999</v>
      </c>
      <c r="G1120" s="108">
        <v>0.25481481481481483</v>
      </c>
      <c r="J1120" s="10"/>
      <c r="K1120" s="10"/>
      <c r="L1120" s="10"/>
      <c r="N1120" s="10"/>
      <c r="O1120" s="10"/>
      <c r="P1120" s="10"/>
      <c r="Q1120" s="10"/>
      <c r="R1120" s="10"/>
      <c r="S1120" s="10"/>
    </row>
    <row r="1121" spans="1:19" ht="15" x14ac:dyDescent="0.25">
      <c r="A1121" s="65">
        <v>79</v>
      </c>
      <c r="B1121" s="65" t="s">
        <v>146</v>
      </c>
      <c r="C1121" s="65">
        <v>2802</v>
      </c>
      <c r="D1121" s="65">
        <v>40.281999999999996</v>
      </c>
      <c r="E1121" s="65">
        <v>-41.7</v>
      </c>
      <c r="F1121" s="65">
        <v>2.9</v>
      </c>
      <c r="G1121" s="108">
        <v>0.25481481481481483</v>
      </c>
      <c r="J1121" s="10"/>
      <c r="K1121" s="10"/>
      <c r="L1121" s="10"/>
      <c r="N1121" s="10"/>
      <c r="O1121" s="10"/>
      <c r="P1121" s="10"/>
      <c r="Q1121" s="10"/>
      <c r="R1121" s="10"/>
      <c r="S1121" s="10"/>
    </row>
    <row r="1122" spans="1:19" ht="15" x14ac:dyDescent="0.25">
      <c r="A1122" s="65">
        <v>79</v>
      </c>
      <c r="B1122" s="65" t="s">
        <v>146</v>
      </c>
      <c r="C1122" s="65">
        <v>2802</v>
      </c>
      <c r="D1122" s="65">
        <v>40.313000000000002</v>
      </c>
      <c r="E1122" s="65">
        <v>-41.735999999999997</v>
      </c>
      <c r="F1122" s="65">
        <v>2.8740000000000001</v>
      </c>
      <c r="G1122" s="108">
        <v>0.25481481481481483</v>
      </c>
      <c r="J1122" s="10"/>
      <c r="K1122" s="10"/>
      <c r="L1122" s="10"/>
      <c r="N1122" s="10"/>
      <c r="O1122" s="10"/>
      <c r="P1122" s="10"/>
      <c r="Q1122" s="10"/>
      <c r="R1122" s="10"/>
      <c r="S1122" s="10"/>
    </row>
    <row r="1123" spans="1:19" ht="15" x14ac:dyDescent="0.25">
      <c r="A1123" s="65">
        <v>79</v>
      </c>
      <c r="B1123" s="65" t="s">
        <v>146</v>
      </c>
      <c r="C1123" s="65">
        <v>2803</v>
      </c>
      <c r="D1123" s="65">
        <v>40.273000000000003</v>
      </c>
      <c r="E1123" s="65">
        <v>-41.713000000000001</v>
      </c>
      <c r="F1123" s="65">
        <v>2.8490000000000002</v>
      </c>
      <c r="G1123" s="108">
        <v>0.25481481481481483</v>
      </c>
      <c r="J1123" s="10"/>
      <c r="K1123" s="10"/>
      <c r="L1123" s="10"/>
      <c r="N1123" s="10"/>
      <c r="O1123" s="10"/>
      <c r="P1123" s="10"/>
      <c r="Q1123" s="10"/>
      <c r="R1123" s="10"/>
      <c r="S1123" s="10"/>
    </row>
    <row r="1124" spans="1:19" ht="15" x14ac:dyDescent="0.25">
      <c r="A1124" s="65">
        <v>79</v>
      </c>
      <c r="B1124" s="65" t="s">
        <v>146</v>
      </c>
      <c r="C1124" s="65">
        <v>2802</v>
      </c>
      <c r="D1124" s="65">
        <v>40.292999999999999</v>
      </c>
      <c r="E1124" s="65">
        <v>-41.726999999999997</v>
      </c>
      <c r="F1124" s="65">
        <v>2.8809999999999998</v>
      </c>
      <c r="G1124" s="108">
        <v>0.25481481481481483</v>
      </c>
      <c r="J1124" s="10"/>
      <c r="K1124" s="10"/>
      <c r="L1124" s="10"/>
      <c r="N1124" s="10"/>
      <c r="O1124" s="10"/>
      <c r="P1124" s="10"/>
      <c r="Q1124" s="10"/>
      <c r="R1124" s="10"/>
      <c r="S1124" s="10"/>
    </row>
    <row r="1125" spans="1:19" ht="15" x14ac:dyDescent="0.25">
      <c r="A1125" s="65">
        <v>79</v>
      </c>
      <c r="B1125" s="65" t="s">
        <v>146</v>
      </c>
      <c r="C1125" s="65">
        <v>13842</v>
      </c>
      <c r="D1125" s="65">
        <v>62.914999999999999</v>
      </c>
      <c r="E1125" s="65">
        <v>-8.6790000000000003</v>
      </c>
      <c r="F1125" s="65">
        <v>27.989000000000001</v>
      </c>
      <c r="G1125" s="108">
        <v>0.25481481481481483</v>
      </c>
      <c r="J1125" s="10"/>
      <c r="K1125" s="10"/>
      <c r="L1125" s="10"/>
      <c r="N1125" s="10"/>
      <c r="O1125" s="10"/>
      <c r="P1125" s="10"/>
      <c r="Q1125" s="10"/>
      <c r="R1125" s="10"/>
      <c r="S1125" s="10"/>
    </row>
    <row r="1126" spans="1:19" ht="15" x14ac:dyDescent="0.25">
      <c r="A1126" s="65">
        <v>79</v>
      </c>
      <c r="B1126" s="65" t="s">
        <v>146</v>
      </c>
      <c r="C1126" s="65">
        <v>13091</v>
      </c>
      <c r="D1126" s="65">
        <v>59.250999999999998</v>
      </c>
      <c r="E1126" s="65">
        <v>-8.657</v>
      </c>
      <c r="F1126" s="65">
        <v>27.994</v>
      </c>
      <c r="G1126" s="108">
        <v>0.25481481481481483</v>
      </c>
      <c r="J1126" s="10"/>
      <c r="K1126" s="10"/>
      <c r="L1126" s="10"/>
      <c r="N1126" s="10"/>
      <c r="O1126" s="10"/>
      <c r="P1126" s="10"/>
      <c r="Q1126" s="10"/>
      <c r="R1126" s="10"/>
      <c r="S1126" s="10"/>
    </row>
    <row r="1127" spans="1:19" ht="15" x14ac:dyDescent="0.25">
      <c r="A1127" s="65">
        <v>79</v>
      </c>
      <c r="B1127" s="65" t="s">
        <v>146</v>
      </c>
      <c r="C1127" s="65">
        <v>12397</v>
      </c>
      <c r="D1127" s="65">
        <v>55.82</v>
      </c>
      <c r="E1127" s="65">
        <v>-8.6590000000000007</v>
      </c>
      <c r="F1127" s="65">
        <v>28.026</v>
      </c>
      <c r="G1127" s="108">
        <v>0.25481481481481483</v>
      </c>
      <c r="J1127" s="10"/>
      <c r="K1127" s="10"/>
      <c r="L1127" s="10"/>
      <c r="N1127" s="10"/>
      <c r="O1127" s="10"/>
      <c r="P1127" s="10"/>
      <c r="Q1127" s="10"/>
      <c r="R1127" s="10"/>
      <c r="S1127" s="10"/>
    </row>
    <row r="1128" spans="1:19" ht="15" x14ac:dyDescent="0.25">
      <c r="A1128" s="65">
        <v>79</v>
      </c>
      <c r="B1128" s="65" t="s">
        <v>146</v>
      </c>
      <c r="C1128" s="65">
        <v>11743</v>
      </c>
      <c r="D1128" s="65">
        <v>52.674999999999997</v>
      </c>
      <c r="E1128" s="65">
        <v>-8.6630000000000003</v>
      </c>
      <c r="F1128" s="65">
        <v>27.983000000000001</v>
      </c>
      <c r="G1128" s="108">
        <v>0.25481481481481483</v>
      </c>
      <c r="J1128" s="10"/>
      <c r="K1128" s="10"/>
      <c r="L1128" s="10"/>
      <c r="N1128" s="10"/>
      <c r="O1128" s="10"/>
      <c r="P1128" s="10"/>
      <c r="Q1128" s="10"/>
      <c r="R1128" s="10"/>
      <c r="S1128" s="10"/>
    </row>
    <row r="1129" spans="1:19" ht="15" x14ac:dyDescent="0.25">
      <c r="A1129" s="65">
        <v>79</v>
      </c>
      <c r="B1129" s="65" t="s">
        <v>146</v>
      </c>
      <c r="C1129" s="65">
        <v>11108</v>
      </c>
      <c r="D1129" s="65">
        <v>49.661999999999999</v>
      </c>
      <c r="E1129" s="65">
        <v>-8.6530000000000005</v>
      </c>
      <c r="F1129" s="65">
        <v>28.023</v>
      </c>
      <c r="G1129" s="108">
        <v>0.25481481481481483</v>
      </c>
      <c r="J1129" s="10"/>
      <c r="K1129" s="10"/>
      <c r="L1129" s="10"/>
      <c r="N1129" s="10"/>
      <c r="O1129" s="10"/>
      <c r="P1129" s="10"/>
      <c r="Q1129" s="10"/>
      <c r="R1129" s="10"/>
      <c r="S1129" s="10"/>
    </row>
    <row r="1130" spans="1:19" ht="15" x14ac:dyDescent="0.25">
      <c r="A1130" s="65">
        <v>79</v>
      </c>
      <c r="B1130" s="65" t="s">
        <v>146</v>
      </c>
      <c r="C1130" s="65">
        <v>10511</v>
      </c>
      <c r="D1130" s="65">
        <v>46.832000000000001</v>
      </c>
      <c r="E1130" s="65">
        <v>-8.6430000000000007</v>
      </c>
      <c r="F1130" s="65">
        <v>28.045000000000002</v>
      </c>
      <c r="G1130" s="108">
        <v>0.25481481481481483</v>
      </c>
      <c r="J1130" s="10"/>
      <c r="K1130" s="10"/>
      <c r="L1130" s="10"/>
      <c r="N1130" s="10"/>
      <c r="O1130" s="10"/>
      <c r="P1130" s="10"/>
      <c r="Q1130" s="10"/>
      <c r="R1130" s="10"/>
      <c r="S1130" s="10"/>
    </row>
    <row r="1131" spans="1:19" ht="15" x14ac:dyDescent="0.25">
      <c r="A1131" s="65">
        <v>79</v>
      </c>
      <c r="B1131" s="65" t="s">
        <v>146</v>
      </c>
      <c r="C1131" s="65">
        <v>9959</v>
      </c>
      <c r="D1131" s="65">
        <v>44.192999999999998</v>
      </c>
      <c r="E1131" s="65">
        <v>-8.6590000000000007</v>
      </c>
      <c r="F1131" s="65">
        <v>28.056999999999999</v>
      </c>
      <c r="G1131" s="108">
        <v>0.25481481481481483</v>
      </c>
      <c r="J1131" s="10"/>
      <c r="K1131" s="10"/>
      <c r="L1131" s="10"/>
      <c r="N1131" s="10"/>
      <c r="O1131" s="10"/>
      <c r="P1131" s="10"/>
      <c r="Q1131" s="10"/>
      <c r="R1131" s="10"/>
      <c r="S1131" s="10"/>
    </row>
    <row r="1132" spans="1:19" ht="15" x14ac:dyDescent="0.25">
      <c r="A1132" s="65">
        <v>79</v>
      </c>
      <c r="B1132" s="65" t="s">
        <v>146</v>
      </c>
      <c r="C1132" s="65">
        <v>9411</v>
      </c>
      <c r="D1132" s="65">
        <v>41.667000000000002</v>
      </c>
      <c r="E1132" s="65">
        <v>-8.6289999999999996</v>
      </c>
      <c r="F1132" s="65">
        <v>28.012</v>
      </c>
      <c r="G1132" s="108">
        <v>0.25481481481481483</v>
      </c>
      <c r="J1132" s="10"/>
      <c r="K1132" s="10"/>
      <c r="L1132" s="10"/>
      <c r="N1132" s="10"/>
      <c r="O1132" s="10"/>
      <c r="P1132" s="10"/>
      <c r="Q1132" s="10"/>
      <c r="R1132" s="10"/>
      <c r="S1132" s="10"/>
    </row>
    <row r="1133" spans="1:19" ht="15" x14ac:dyDescent="0.25">
      <c r="A1133" s="65">
        <v>79</v>
      </c>
      <c r="B1133" s="65" t="s">
        <v>146</v>
      </c>
      <c r="C1133" s="65">
        <v>8908</v>
      </c>
      <c r="D1133" s="65">
        <v>39.348999999999997</v>
      </c>
      <c r="E1133" s="65">
        <v>-8.6050000000000004</v>
      </c>
      <c r="F1133" s="65">
        <v>28.079000000000001</v>
      </c>
      <c r="G1133" s="108">
        <v>0.25481481481481483</v>
      </c>
      <c r="J1133" s="10"/>
      <c r="K1133" s="10"/>
      <c r="L1133" s="10"/>
      <c r="N1133" s="10"/>
      <c r="O1133" s="10"/>
      <c r="P1133" s="10"/>
      <c r="Q1133" s="10"/>
      <c r="R1133" s="10"/>
      <c r="S1133" s="10"/>
    </row>
    <row r="1134" spans="1:19" ht="15" x14ac:dyDescent="0.25">
      <c r="A1134" s="65">
        <v>80</v>
      </c>
      <c r="B1134" s="65" t="s">
        <v>147</v>
      </c>
      <c r="C1134" s="65">
        <v>2780</v>
      </c>
      <c r="D1134" s="65">
        <v>39.405999999999999</v>
      </c>
      <c r="E1134" s="65">
        <v>-41.673999999999999</v>
      </c>
      <c r="F1134" s="65">
        <v>2.9510000000000001</v>
      </c>
      <c r="G1134" s="108">
        <v>0.26431712962962967</v>
      </c>
      <c r="J1134" s="10"/>
      <c r="K1134" s="10"/>
      <c r="L1134" s="10"/>
      <c r="N1134" s="10"/>
      <c r="O1134" s="10"/>
      <c r="P1134" s="10"/>
      <c r="Q1134" s="10"/>
      <c r="R1134" s="10"/>
      <c r="S1134" s="10"/>
    </row>
    <row r="1135" spans="1:19" ht="15" x14ac:dyDescent="0.25">
      <c r="A1135" s="65">
        <v>80</v>
      </c>
      <c r="B1135" s="65" t="s">
        <v>147</v>
      </c>
      <c r="C1135" s="65">
        <v>2782</v>
      </c>
      <c r="D1135" s="65">
        <v>39.97</v>
      </c>
      <c r="E1135" s="65">
        <v>-41.7</v>
      </c>
      <c r="F1135" s="65">
        <v>2.9</v>
      </c>
      <c r="G1135" s="108">
        <v>0.26431712962962967</v>
      </c>
      <c r="J1135" s="10"/>
      <c r="K1135" s="10"/>
      <c r="L1135" s="10"/>
      <c r="N1135" s="10"/>
      <c r="O1135" s="10"/>
      <c r="P1135" s="10"/>
      <c r="Q1135" s="10"/>
      <c r="R1135" s="10"/>
      <c r="S1135" s="10"/>
    </row>
    <row r="1136" spans="1:19" ht="15" x14ac:dyDescent="0.25">
      <c r="A1136" s="65">
        <v>80</v>
      </c>
      <c r="B1136" s="65" t="s">
        <v>147</v>
      </c>
      <c r="C1136" s="65">
        <v>2781</v>
      </c>
      <c r="D1136" s="65">
        <v>40</v>
      </c>
      <c r="E1136" s="65">
        <v>-41.716999999999999</v>
      </c>
      <c r="F1136" s="65">
        <v>2.8380000000000001</v>
      </c>
      <c r="G1136" s="108">
        <v>0.26431712962962967</v>
      </c>
      <c r="J1136" s="10"/>
      <c r="K1136" s="10"/>
      <c r="L1136" s="10"/>
      <c r="N1136" s="10"/>
      <c r="O1136" s="10"/>
      <c r="P1136" s="10"/>
      <c r="Q1136" s="10"/>
      <c r="R1136" s="10"/>
      <c r="S1136" s="10"/>
    </row>
    <row r="1137" spans="1:19" ht="15" x14ac:dyDescent="0.25">
      <c r="A1137" s="65">
        <v>80</v>
      </c>
      <c r="B1137" s="65" t="s">
        <v>147</v>
      </c>
      <c r="C1137" s="65">
        <v>2783</v>
      </c>
      <c r="D1137" s="65">
        <v>39.993000000000002</v>
      </c>
      <c r="E1137" s="65">
        <v>-41.728000000000002</v>
      </c>
      <c r="F1137" s="65">
        <v>2.8380000000000001</v>
      </c>
      <c r="G1137" s="108">
        <v>0.26431712962962967</v>
      </c>
      <c r="J1137" s="10"/>
      <c r="K1137" s="10"/>
      <c r="L1137" s="10"/>
      <c r="N1137" s="10"/>
      <c r="O1137" s="10"/>
      <c r="P1137" s="10"/>
      <c r="Q1137" s="10"/>
      <c r="R1137" s="10"/>
      <c r="S1137" s="10"/>
    </row>
    <row r="1138" spans="1:19" ht="15" x14ac:dyDescent="0.25">
      <c r="A1138" s="65">
        <v>80</v>
      </c>
      <c r="B1138" s="65" t="s">
        <v>147</v>
      </c>
      <c r="C1138" s="65">
        <v>2782</v>
      </c>
      <c r="D1138" s="65">
        <v>39.993000000000002</v>
      </c>
      <c r="E1138" s="65">
        <v>-41.682000000000002</v>
      </c>
      <c r="F1138" s="65">
        <v>2.8359999999999999</v>
      </c>
      <c r="G1138" s="108">
        <v>0.26431712962962967</v>
      </c>
      <c r="J1138" s="10"/>
      <c r="K1138" s="10"/>
      <c r="L1138" s="10"/>
      <c r="N1138" s="10"/>
      <c r="O1138" s="10"/>
      <c r="P1138" s="10"/>
      <c r="Q1138" s="10"/>
      <c r="R1138" s="10"/>
      <c r="S1138" s="10"/>
    </row>
    <row r="1139" spans="1:19" ht="15" x14ac:dyDescent="0.25">
      <c r="A1139" s="65">
        <v>80</v>
      </c>
      <c r="B1139" s="65" t="s">
        <v>147</v>
      </c>
      <c r="C1139" s="65">
        <v>15388</v>
      </c>
      <c r="D1139" s="65">
        <v>70.688999999999993</v>
      </c>
      <c r="E1139" s="65">
        <v>-8.1649999999999991</v>
      </c>
      <c r="F1139" s="65">
        <v>26.971</v>
      </c>
      <c r="G1139" s="108">
        <v>0.26431712962962967</v>
      </c>
      <c r="J1139" s="10"/>
      <c r="K1139" s="10"/>
      <c r="L1139" s="10"/>
      <c r="N1139" s="10"/>
      <c r="O1139" s="10"/>
      <c r="P1139" s="10"/>
      <c r="Q1139" s="10"/>
      <c r="R1139" s="10"/>
      <c r="S1139" s="10"/>
    </row>
    <row r="1140" spans="1:19" ht="15" x14ac:dyDescent="0.25">
      <c r="A1140" s="65">
        <v>80</v>
      </c>
      <c r="B1140" s="65" t="s">
        <v>147</v>
      </c>
      <c r="C1140" s="65">
        <v>14634</v>
      </c>
      <c r="D1140" s="65">
        <v>66.808999999999997</v>
      </c>
      <c r="E1140" s="65">
        <v>-8.19</v>
      </c>
      <c r="F1140" s="65">
        <v>26.951000000000001</v>
      </c>
      <c r="G1140" s="108">
        <v>0.26431712962962967</v>
      </c>
      <c r="J1140" s="10"/>
      <c r="K1140" s="10"/>
      <c r="L1140" s="10"/>
      <c r="N1140" s="10"/>
      <c r="O1140" s="10"/>
      <c r="P1140" s="10"/>
      <c r="Q1140" s="10"/>
      <c r="R1140" s="10"/>
      <c r="S1140" s="10"/>
    </row>
    <row r="1141" spans="1:19" ht="15" x14ac:dyDescent="0.25">
      <c r="A1141" s="65">
        <v>80</v>
      </c>
      <c r="B1141" s="65" t="s">
        <v>147</v>
      </c>
      <c r="C1141" s="65">
        <v>13906</v>
      </c>
      <c r="D1141" s="65">
        <v>63.191000000000003</v>
      </c>
      <c r="E1141" s="65">
        <v>-8.2230000000000008</v>
      </c>
      <c r="F1141" s="65">
        <v>26.925000000000001</v>
      </c>
      <c r="G1141" s="108">
        <v>0.26431712962962967</v>
      </c>
      <c r="J1141" s="10"/>
      <c r="K1141" s="10"/>
      <c r="L1141" s="10"/>
      <c r="N1141" s="10"/>
      <c r="O1141" s="10"/>
      <c r="P1141" s="10"/>
      <c r="Q1141" s="10"/>
      <c r="R1141" s="10"/>
      <c r="S1141" s="10"/>
    </row>
    <row r="1142" spans="1:19" ht="15" x14ac:dyDescent="0.25">
      <c r="A1142" s="65">
        <v>80</v>
      </c>
      <c r="B1142" s="65" t="s">
        <v>147</v>
      </c>
      <c r="C1142" s="65">
        <v>13206</v>
      </c>
      <c r="D1142" s="65">
        <v>59.741</v>
      </c>
      <c r="E1142" s="65">
        <v>-8.19</v>
      </c>
      <c r="F1142" s="65">
        <v>26.946999999999999</v>
      </c>
      <c r="G1142" s="108">
        <v>0.26431712962962967</v>
      </c>
      <c r="J1142" s="10"/>
      <c r="K1142" s="10"/>
      <c r="L1142" s="10"/>
      <c r="N1142" s="10"/>
      <c r="O1142" s="10"/>
      <c r="P1142" s="10"/>
      <c r="Q1142" s="10"/>
      <c r="R1142" s="10"/>
      <c r="S1142" s="10"/>
    </row>
    <row r="1143" spans="1:19" ht="15" x14ac:dyDescent="0.25">
      <c r="A1143" s="65">
        <v>80</v>
      </c>
      <c r="B1143" s="65" t="s">
        <v>147</v>
      </c>
      <c r="C1143" s="65">
        <v>12537</v>
      </c>
      <c r="D1143" s="65">
        <v>56.470999999999997</v>
      </c>
      <c r="E1143" s="65">
        <v>-8.2360000000000007</v>
      </c>
      <c r="F1143" s="65">
        <v>26.978999999999999</v>
      </c>
      <c r="G1143" s="108">
        <v>0.26431712962962967</v>
      </c>
      <c r="J1143" s="10"/>
      <c r="K1143" s="10"/>
      <c r="L1143" s="10"/>
      <c r="N1143" s="10"/>
      <c r="O1143" s="10"/>
      <c r="P1143" s="10"/>
      <c r="Q1143" s="10"/>
      <c r="R1143" s="10"/>
      <c r="S1143" s="10"/>
    </row>
    <row r="1144" spans="1:19" ht="15" x14ac:dyDescent="0.25">
      <c r="A1144" s="65">
        <v>80</v>
      </c>
      <c r="B1144" s="65" t="s">
        <v>147</v>
      </c>
      <c r="C1144" s="65">
        <v>11896</v>
      </c>
      <c r="D1144" s="65">
        <v>53.404000000000003</v>
      </c>
      <c r="E1144" s="65">
        <v>-8.2240000000000002</v>
      </c>
      <c r="F1144" s="65">
        <v>26.969000000000001</v>
      </c>
      <c r="G1144" s="108">
        <v>0.26431712962962967</v>
      </c>
      <c r="J1144" s="10"/>
      <c r="K1144" s="10"/>
      <c r="L1144" s="10"/>
      <c r="N1144" s="10"/>
      <c r="O1144" s="10"/>
      <c r="P1144" s="10"/>
      <c r="Q1144" s="10"/>
      <c r="R1144" s="10"/>
      <c r="S1144" s="10"/>
    </row>
    <row r="1145" spans="1:19" ht="15" x14ac:dyDescent="0.25">
      <c r="A1145" s="65">
        <v>80</v>
      </c>
      <c r="B1145" s="65" t="s">
        <v>147</v>
      </c>
      <c r="C1145" s="65">
        <v>11286</v>
      </c>
      <c r="D1145" s="65">
        <v>50.496000000000002</v>
      </c>
      <c r="E1145" s="65">
        <v>-8.2219999999999995</v>
      </c>
      <c r="F1145" s="65">
        <v>26.931999999999999</v>
      </c>
      <c r="G1145" s="108">
        <v>0.26431712962962967</v>
      </c>
      <c r="J1145" s="10"/>
      <c r="K1145" s="10"/>
      <c r="L1145" s="10"/>
      <c r="N1145" s="10"/>
      <c r="O1145" s="10"/>
      <c r="P1145" s="10"/>
      <c r="Q1145" s="10"/>
      <c r="R1145" s="10"/>
      <c r="S1145" s="10"/>
    </row>
    <row r="1146" spans="1:19" ht="15" x14ac:dyDescent="0.25">
      <c r="A1146" s="65">
        <v>80</v>
      </c>
      <c r="B1146" s="65" t="s">
        <v>147</v>
      </c>
      <c r="C1146" s="65">
        <v>10683</v>
      </c>
      <c r="D1146" s="65">
        <v>47.673999999999999</v>
      </c>
      <c r="E1146" s="65">
        <v>-8.2769999999999992</v>
      </c>
      <c r="F1146" s="65">
        <v>26.974</v>
      </c>
      <c r="G1146" s="108">
        <v>0.26431712962962967</v>
      </c>
      <c r="J1146" s="10"/>
      <c r="K1146" s="10"/>
      <c r="L1146" s="10"/>
      <c r="N1146" s="10"/>
      <c r="O1146" s="10"/>
      <c r="P1146" s="10"/>
      <c r="Q1146" s="10"/>
      <c r="R1146" s="10"/>
      <c r="S1146" s="10"/>
    </row>
    <row r="1147" spans="1:19" ht="15" x14ac:dyDescent="0.25">
      <c r="A1147" s="65">
        <v>80</v>
      </c>
      <c r="B1147" s="65" t="s">
        <v>147</v>
      </c>
      <c r="C1147" s="65">
        <v>10133</v>
      </c>
      <c r="D1147" s="65">
        <v>45.106000000000002</v>
      </c>
      <c r="E1147" s="65">
        <v>-8.3059999999999992</v>
      </c>
      <c r="F1147" s="65">
        <v>26.949000000000002</v>
      </c>
      <c r="G1147" s="108">
        <v>0.26431712962962967</v>
      </c>
      <c r="J1147" s="10"/>
      <c r="K1147" s="10"/>
      <c r="L1147" s="10"/>
      <c r="N1147" s="10"/>
      <c r="O1147" s="10"/>
      <c r="P1147" s="10"/>
      <c r="Q1147" s="10"/>
      <c r="R1147" s="10"/>
      <c r="S1147" s="10"/>
    </row>
    <row r="1148" spans="1:19" ht="15" x14ac:dyDescent="0.25">
      <c r="A1148" s="65">
        <v>81</v>
      </c>
      <c r="B1148" s="65" t="s">
        <v>8</v>
      </c>
      <c r="C1148" s="65">
        <v>2805</v>
      </c>
      <c r="D1148" s="65">
        <v>39.801000000000002</v>
      </c>
      <c r="E1148" s="65">
        <v>-41.697000000000003</v>
      </c>
      <c r="F1148" s="65">
        <v>2.9710000000000001</v>
      </c>
      <c r="G1148" s="108">
        <v>0.27434027777777775</v>
      </c>
      <c r="J1148" s="10"/>
      <c r="K1148" s="10"/>
      <c r="L1148" s="10"/>
      <c r="N1148" s="10"/>
      <c r="O1148" s="10"/>
      <c r="P1148" s="10"/>
      <c r="Q1148" s="10"/>
      <c r="R1148" s="10"/>
      <c r="S1148" s="10"/>
    </row>
    <row r="1149" spans="1:19" ht="15" x14ac:dyDescent="0.25">
      <c r="A1149" s="65">
        <v>81</v>
      </c>
      <c r="B1149" s="65" t="s">
        <v>8</v>
      </c>
      <c r="C1149" s="65">
        <v>2803</v>
      </c>
      <c r="D1149" s="65">
        <v>40.317999999999998</v>
      </c>
      <c r="E1149" s="65">
        <v>-41.7</v>
      </c>
      <c r="F1149" s="65">
        <v>2.9</v>
      </c>
      <c r="G1149" s="108">
        <v>0.27434027777777775</v>
      </c>
      <c r="J1149" s="10"/>
      <c r="K1149" s="10"/>
      <c r="L1149" s="10"/>
      <c r="N1149" s="10"/>
      <c r="O1149" s="10"/>
      <c r="P1149" s="10"/>
      <c r="Q1149" s="10"/>
      <c r="R1149" s="10"/>
      <c r="S1149" s="10"/>
    </row>
    <row r="1150" spans="1:19" ht="15" x14ac:dyDescent="0.25">
      <c r="A1150" s="65">
        <v>81</v>
      </c>
      <c r="B1150" s="65" t="s">
        <v>8</v>
      </c>
      <c r="C1150" s="65">
        <v>2805</v>
      </c>
      <c r="D1150" s="65">
        <v>40.317</v>
      </c>
      <c r="E1150" s="65">
        <v>-41.692</v>
      </c>
      <c r="F1150" s="65">
        <v>2.919</v>
      </c>
      <c r="G1150" s="108">
        <v>0.27434027777777775</v>
      </c>
      <c r="J1150" s="10"/>
      <c r="K1150" s="10"/>
      <c r="L1150" s="10"/>
      <c r="N1150" s="10"/>
      <c r="O1150" s="10"/>
      <c r="P1150" s="10"/>
      <c r="Q1150" s="10"/>
      <c r="R1150" s="10"/>
      <c r="S1150" s="10"/>
    </row>
    <row r="1151" spans="1:19" ht="15" x14ac:dyDescent="0.25">
      <c r="A1151" s="65">
        <v>81</v>
      </c>
      <c r="B1151" s="65" t="s">
        <v>8</v>
      </c>
      <c r="C1151" s="65">
        <v>2803</v>
      </c>
      <c r="D1151" s="65">
        <v>40.305</v>
      </c>
      <c r="E1151" s="65">
        <v>-41.716999999999999</v>
      </c>
      <c r="F1151" s="65">
        <v>2.92</v>
      </c>
      <c r="G1151" s="108">
        <v>0.27434027777777775</v>
      </c>
      <c r="J1151" s="10"/>
      <c r="K1151" s="10"/>
      <c r="L1151" s="10"/>
      <c r="N1151" s="10"/>
      <c r="O1151" s="10"/>
      <c r="P1151" s="10"/>
      <c r="Q1151" s="10"/>
      <c r="R1151" s="10"/>
      <c r="S1151" s="10"/>
    </row>
    <row r="1152" spans="1:19" ht="15" x14ac:dyDescent="0.25">
      <c r="A1152" s="65">
        <v>81</v>
      </c>
      <c r="B1152" s="65" t="s">
        <v>8</v>
      </c>
      <c r="C1152" s="65">
        <v>2806</v>
      </c>
      <c r="D1152" s="65">
        <v>40.298999999999999</v>
      </c>
      <c r="E1152" s="65">
        <v>-41.726999999999997</v>
      </c>
      <c r="F1152" s="65">
        <v>2.89</v>
      </c>
      <c r="G1152" s="108">
        <v>0.27434027777777775</v>
      </c>
      <c r="J1152" s="10"/>
      <c r="K1152" s="10"/>
      <c r="L1152" s="10"/>
      <c r="N1152" s="10"/>
      <c r="O1152" s="10"/>
      <c r="P1152" s="10"/>
      <c r="Q1152" s="10"/>
      <c r="R1152" s="10"/>
      <c r="S1152" s="10"/>
    </row>
    <row r="1153" spans="1:19" ht="15" x14ac:dyDescent="0.25">
      <c r="A1153" s="65">
        <v>81</v>
      </c>
      <c r="B1153" s="65" t="s">
        <v>8</v>
      </c>
      <c r="C1153" s="65">
        <v>6303</v>
      </c>
      <c r="D1153" s="65">
        <v>27.466000000000001</v>
      </c>
      <c r="E1153" s="65">
        <v>4.2220000000000004</v>
      </c>
      <c r="F1153" s="65">
        <v>26.209</v>
      </c>
      <c r="G1153" s="108">
        <v>0.27434027777777775</v>
      </c>
      <c r="J1153" s="10"/>
      <c r="K1153" s="10"/>
      <c r="L1153" s="10"/>
      <c r="N1153" s="10"/>
      <c r="O1153" s="10"/>
      <c r="P1153" s="10"/>
      <c r="Q1153" s="10"/>
      <c r="R1153" s="10"/>
      <c r="S1153" s="10"/>
    </row>
    <row r="1154" spans="1:19" ht="15" x14ac:dyDescent="0.25">
      <c r="A1154" s="65">
        <v>81</v>
      </c>
      <c r="B1154" s="65" t="s">
        <v>8</v>
      </c>
      <c r="C1154" s="65">
        <v>5978</v>
      </c>
      <c r="D1154" s="65">
        <v>26.01</v>
      </c>
      <c r="E1154" s="65">
        <v>4.2409999999999997</v>
      </c>
      <c r="F1154" s="65">
        <v>26.244</v>
      </c>
      <c r="G1154" s="108">
        <v>0.27434027777777775</v>
      </c>
      <c r="J1154" s="10"/>
      <c r="K1154" s="10"/>
      <c r="L1154" s="10"/>
      <c r="N1154" s="10"/>
      <c r="O1154" s="10"/>
      <c r="P1154" s="10"/>
      <c r="Q1154" s="10"/>
      <c r="R1154" s="10"/>
      <c r="S1154" s="10"/>
    </row>
    <row r="1155" spans="1:19" ht="15" x14ac:dyDescent="0.25">
      <c r="A1155" s="65">
        <v>81</v>
      </c>
      <c r="B1155" s="65" t="s">
        <v>8</v>
      </c>
      <c r="C1155" s="65">
        <v>5662</v>
      </c>
      <c r="D1155" s="65">
        <v>24.628</v>
      </c>
      <c r="E1155" s="65">
        <v>4.2220000000000004</v>
      </c>
      <c r="F1155" s="65">
        <v>26.271999999999998</v>
      </c>
      <c r="G1155" s="108">
        <v>0.27434027777777775</v>
      </c>
      <c r="J1155" s="10"/>
      <c r="K1155" s="10"/>
      <c r="L1155" s="10"/>
      <c r="N1155" s="10"/>
      <c r="O1155" s="10"/>
      <c r="P1155" s="10"/>
      <c r="Q1155" s="10"/>
      <c r="R1155" s="10"/>
      <c r="S1155" s="10"/>
    </row>
    <row r="1156" spans="1:19" ht="15" x14ac:dyDescent="0.25">
      <c r="A1156" s="65">
        <v>81</v>
      </c>
      <c r="B1156" s="65" t="s">
        <v>8</v>
      </c>
      <c r="C1156" s="65">
        <v>5355</v>
      </c>
      <c r="D1156" s="65">
        <v>23.282</v>
      </c>
      <c r="E1156" s="65">
        <v>4.2450000000000001</v>
      </c>
      <c r="F1156" s="65">
        <v>26.254000000000001</v>
      </c>
      <c r="G1156" s="108">
        <v>0.27434027777777775</v>
      </c>
      <c r="J1156" s="10"/>
      <c r="K1156" s="10"/>
      <c r="L1156" s="10"/>
      <c r="N1156" s="10"/>
      <c r="O1156" s="10"/>
      <c r="P1156" s="10"/>
      <c r="Q1156" s="10"/>
      <c r="R1156" s="10"/>
      <c r="S1156" s="10"/>
    </row>
    <row r="1157" spans="1:19" ht="15" x14ac:dyDescent="0.25">
      <c r="A1157" s="65">
        <v>81</v>
      </c>
      <c r="B1157" s="65" t="s">
        <v>8</v>
      </c>
      <c r="C1157" s="65">
        <v>5069</v>
      </c>
      <c r="D1157" s="65">
        <v>21.995000000000001</v>
      </c>
      <c r="E1157" s="65">
        <v>4.1760000000000002</v>
      </c>
      <c r="F1157" s="65">
        <v>26.317</v>
      </c>
      <c r="G1157" s="108">
        <v>0.27434027777777775</v>
      </c>
      <c r="J1157" s="10"/>
      <c r="K1157" s="10"/>
      <c r="L1157" s="10"/>
      <c r="N1157" s="10"/>
      <c r="O1157" s="10"/>
      <c r="P1157" s="10"/>
      <c r="Q1157" s="10"/>
      <c r="R1157" s="10"/>
      <c r="S1157" s="10"/>
    </row>
    <row r="1158" spans="1:19" s="9" customFormat="1" ht="15" x14ac:dyDescent="0.25">
      <c r="A1158" s="65">
        <v>81</v>
      </c>
      <c r="B1158" s="65" t="s">
        <v>8</v>
      </c>
      <c r="C1158" s="65">
        <v>4780</v>
      </c>
      <c r="D1158" s="65">
        <v>20.75</v>
      </c>
      <c r="E1158" s="65">
        <v>4.2320000000000002</v>
      </c>
      <c r="F1158" s="65">
        <v>26.344000000000001</v>
      </c>
      <c r="G1158" s="108">
        <v>0.27434027777777775</v>
      </c>
      <c r="J1158" s="10"/>
      <c r="K1158" s="10"/>
      <c r="L1158" s="10"/>
      <c r="N1158" s="10"/>
      <c r="O1158" s="10"/>
      <c r="P1158" s="10"/>
      <c r="Q1158" s="10"/>
      <c r="R1158" s="10"/>
      <c r="S1158" s="10"/>
    </row>
    <row r="1159" spans="1:19" ht="15" x14ac:dyDescent="0.25">
      <c r="A1159" s="65">
        <v>81</v>
      </c>
      <c r="B1159" s="65" t="s">
        <v>8</v>
      </c>
      <c r="C1159" s="65">
        <v>4519</v>
      </c>
      <c r="D1159" s="65">
        <v>19.579999999999998</v>
      </c>
      <c r="E1159" s="65">
        <v>4.2030000000000003</v>
      </c>
      <c r="F1159" s="65">
        <v>26.353999999999999</v>
      </c>
      <c r="G1159" s="108">
        <v>0.27434027777777775</v>
      </c>
      <c r="J1159" s="10"/>
      <c r="K1159" s="10"/>
      <c r="L1159" s="10"/>
      <c r="N1159" s="10"/>
      <c r="O1159" s="10"/>
      <c r="P1159" s="10"/>
      <c r="Q1159" s="10"/>
      <c r="R1159" s="10"/>
      <c r="S1159" s="10"/>
    </row>
    <row r="1160" spans="1:19" ht="15" x14ac:dyDescent="0.25">
      <c r="A1160" s="65">
        <v>81</v>
      </c>
      <c r="B1160" s="65" t="s">
        <v>8</v>
      </c>
      <c r="C1160" s="65">
        <v>4254</v>
      </c>
      <c r="D1160" s="65">
        <v>18.440999999999999</v>
      </c>
      <c r="E1160" s="65">
        <v>4.2069999999999999</v>
      </c>
      <c r="F1160" s="65">
        <v>26.167000000000002</v>
      </c>
      <c r="G1160" s="108">
        <v>0.27434027777777775</v>
      </c>
      <c r="J1160" s="10"/>
      <c r="K1160" s="10"/>
      <c r="L1160" s="10"/>
      <c r="N1160" s="10"/>
      <c r="O1160" s="10"/>
      <c r="P1160" s="10"/>
      <c r="Q1160" s="10"/>
      <c r="R1160" s="10"/>
      <c r="S1160" s="10"/>
    </row>
    <row r="1161" spans="1:19" ht="15" x14ac:dyDescent="0.25">
      <c r="A1161" s="65">
        <v>81</v>
      </c>
      <c r="B1161" s="65" t="s">
        <v>8</v>
      </c>
      <c r="C1161" s="65">
        <v>4014</v>
      </c>
      <c r="D1161" s="65">
        <v>17.390999999999998</v>
      </c>
      <c r="E1161" s="65">
        <v>4.2229999999999999</v>
      </c>
      <c r="F1161" s="65">
        <v>26.222999999999999</v>
      </c>
      <c r="G1161" s="108">
        <v>0.27434027777777775</v>
      </c>
      <c r="J1161" s="10"/>
      <c r="K1161" s="10"/>
      <c r="L1161" s="10"/>
      <c r="N1161" s="10"/>
      <c r="O1161" s="10"/>
      <c r="P1161" s="10"/>
      <c r="Q1161" s="10"/>
      <c r="R1161" s="10"/>
      <c r="S1161" s="10"/>
    </row>
    <row r="1162" spans="1:19" ht="15" x14ac:dyDescent="0.25">
      <c r="A1162" s="65">
        <v>82</v>
      </c>
      <c r="B1162" s="65" t="s">
        <v>8</v>
      </c>
      <c r="C1162" s="65">
        <v>2780</v>
      </c>
      <c r="D1162" s="65">
        <v>39.377000000000002</v>
      </c>
      <c r="E1162" s="65">
        <v>-41.66</v>
      </c>
      <c r="F1162" s="65">
        <v>2.91</v>
      </c>
      <c r="G1162" s="108">
        <v>0.28384259259259259</v>
      </c>
      <c r="J1162" s="10"/>
      <c r="K1162" s="10"/>
      <c r="L1162" s="10"/>
      <c r="N1162" s="10"/>
      <c r="O1162" s="10"/>
      <c r="P1162" s="10"/>
      <c r="Q1162" s="10"/>
      <c r="R1162" s="10"/>
      <c r="S1162" s="10"/>
    </row>
    <row r="1163" spans="1:19" ht="15" x14ac:dyDescent="0.25">
      <c r="A1163" s="65">
        <v>82</v>
      </c>
      <c r="B1163" s="65" t="s">
        <v>8</v>
      </c>
      <c r="C1163" s="65">
        <v>2781</v>
      </c>
      <c r="D1163" s="65">
        <v>39.988</v>
      </c>
      <c r="E1163" s="65">
        <v>-41.7</v>
      </c>
      <c r="F1163" s="65">
        <v>2.9</v>
      </c>
      <c r="G1163" s="108">
        <v>0.28384259259259259</v>
      </c>
      <c r="J1163" s="10"/>
      <c r="K1163" s="10"/>
      <c r="L1163" s="10"/>
      <c r="N1163" s="10"/>
      <c r="O1163" s="10"/>
      <c r="P1163" s="10"/>
      <c r="Q1163" s="10"/>
      <c r="R1163" s="10"/>
      <c r="S1163" s="10"/>
    </row>
    <row r="1164" spans="1:19" ht="15" x14ac:dyDescent="0.25">
      <c r="A1164" s="65">
        <v>82</v>
      </c>
      <c r="B1164" s="65" t="s">
        <v>8</v>
      </c>
      <c r="C1164" s="65">
        <v>2780</v>
      </c>
      <c r="D1164" s="65">
        <v>39.99</v>
      </c>
      <c r="E1164" s="65">
        <v>-41.716000000000001</v>
      </c>
      <c r="F1164" s="65">
        <v>2.9</v>
      </c>
      <c r="G1164" s="108">
        <v>0.28384259259259259</v>
      </c>
      <c r="J1164" s="10"/>
      <c r="K1164" s="10"/>
      <c r="L1164" s="10"/>
      <c r="N1164" s="10"/>
      <c r="O1164" s="10"/>
      <c r="P1164" s="10"/>
      <c r="Q1164" s="10"/>
      <c r="R1164" s="10"/>
      <c r="S1164" s="10"/>
    </row>
    <row r="1165" spans="1:19" ht="15" x14ac:dyDescent="0.25">
      <c r="A1165" s="65">
        <v>82</v>
      </c>
      <c r="B1165" s="65" t="s">
        <v>8</v>
      </c>
      <c r="C1165" s="65">
        <v>2782</v>
      </c>
      <c r="D1165" s="65">
        <v>40.009</v>
      </c>
      <c r="E1165" s="65">
        <v>-41.698999999999998</v>
      </c>
      <c r="F1165" s="65">
        <v>2.8450000000000002</v>
      </c>
      <c r="G1165" s="108">
        <v>0.28384259259259259</v>
      </c>
      <c r="J1165" s="10"/>
      <c r="K1165" s="10"/>
      <c r="L1165" s="10"/>
      <c r="N1165" s="10"/>
      <c r="O1165" s="10"/>
      <c r="P1165" s="10"/>
      <c r="Q1165" s="10"/>
      <c r="R1165" s="10"/>
      <c r="S1165" s="10"/>
    </row>
    <row r="1166" spans="1:19" ht="15" x14ac:dyDescent="0.25">
      <c r="A1166" s="65">
        <v>82</v>
      </c>
      <c r="B1166" s="65" t="s">
        <v>8</v>
      </c>
      <c r="C1166" s="65">
        <v>2781</v>
      </c>
      <c r="D1166" s="65">
        <v>39.984999999999999</v>
      </c>
      <c r="E1166" s="65">
        <v>-41.709000000000003</v>
      </c>
      <c r="F1166" s="65">
        <v>2.8580000000000001</v>
      </c>
      <c r="G1166" s="108">
        <v>0.28384259259259259</v>
      </c>
      <c r="J1166" s="10"/>
      <c r="K1166" s="10"/>
      <c r="L1166" s="10"/>
      <c r="N1166" s="10"/>
      <c r="O1166" s="10"/>
      <c r="P1166" s="10"/>
      <c r="Q1166" s="10"/>
      <c r="R1166" s="10"/>
      <c r="S1166" s="10"/>
    </row>
    <row r="1167" spans="1:19" ht="15" x14ac:dyDescent="0.25">
      <c r="A1167" s="65">
        <v>82</v>
      </c>
      <c r="B1167" s="65" t="s">
        <v>8</v>
      </c>
      <c r="C1167" s="65">
        <v>6292</v>
      </c>
      <c r="D1167" s="65">
        <v>27.420999999999999</v>
      </c>
      <c r="E1167" s="65">
        <v>4.3090000000000002</v>
      </c>
      <c r="F1167" s="65">
        <v>26.364999999999998</v>
      </c>
      <c r="G1167" s="108">
        <v>0.28384259259259259</v>
      </c>
      <c r="J1167" s="10"/>
      <c r="K1167" s="10"/>
      <c r="L1167" s="10"/>
      <c r="N1167" s="10"/>
      <c r="O1167" s="10"/>
      <c r="P1167" s="10"/>
      <c r="Q1167" s="10"/>
      <c r="R1167" s="10"/>
      <c r="S1167" s="10"/>
    </row>
    <row r="1168" spans="1:19" ht="15" x14ac:dyDescent="0.25">
      <c r="A1168" s="65">
        <v>82</v>
      </c>
      <c r="B1168" s="65" t="s">
        <v>8</v>
      </c>
      <c r="C1168" s="65">
        <v>5948</v>
      </c>
      <c r="D1168" s="65">
        <v>25.881</v>
      </c>
      <c r="E1168" s="65">
        <v>4.3220000000000001</v>
      </c>
      <c r="F1168" s="65">
        <v>26.326000000000001</v>
      </c>
      <c r="G1168" s="108">
        <v>0.28384259259259259</v>
      </c>
      <c r="J1168" s="10"/>
      <c r="K1168" s="10"/>
      <c r="L1168" s="10"/>
      <c r="N1168" s="10"/>
      <c r="O1168" s="10"/>
      <c r="P1168" s="10"/>
      <c r="Q1168" s="10"/>
      <c r="R1168" s="10"/>
      <c r="S1168" s="10"/>
    </row>
    <row r="1169" spans="1:19" ht="15" x14ac:dyDescent="0.25">
      <c r="A1169" s="65">
        <v>82</v>
      </c>
      <c r="B1169" s="65" t="s">
        <v>8</v>
      </c>
      <c r="C1169" s="65">
        <v>5627</v>
      </c>
      <c r="D1169" s="65">
        <v>24.443999999999999</v>
      </c>
      <c r="E1169" s="65">
        <v>4.343</v>
      </c>
      <c r="F1169" s="65">
        <v>26.335999999999999</v>
      </c>
      <c r="G1169" s="108">
        <v>0.28384259259259259</v>
      </c>
      <c r="J1169" s="10"/>
      <c r="K1169" s="10"/>
      <c r="L1169" s="10"/>
      <c r="N1169" s="10"/>
      <c r="O1169" s="10"/>
      <c r="P1169" s="10"/>
      <c r="Q1169" s="10"/>
      <c r="R1169" s="10"/>
      <c r="S1169" s="10"/>
    </row>
    <row r="1170" spans="1:19" ht="15" x14ac:dyDescent="0.25">
      <c r="A1170" s="65">
        <v>82</v>
      </c>
      <c r="B1170" s="65" t="s">
        <v>8</v>
      </c>
      <c r="C1170" s="65">
        <v>5315</v>
      </c>
      <c r="D1170" s="65">
        <v>23.082999999999998</v>
      </c>
      <c r="E1170" s="65">
        <v>4.3620000000000001</v>
      </c>
      <c r="F1170" s="65">
        <v>26.318999999999999</v>
      </c>
      <c r="G1170" s="108">
        <v>0.28384259259259259</v>
      </c>
      <c r="J1170" s="10"/>
      <c r="K1170" s="10"/>
      <c r="L1170" s="10"/>
      <c r="N1170" s="10"/>
      <c r="O1170" s="10"/>
      <c r="P1170" s="10"/>
      <c r="Q1170" s="10"/>
      <c r="R1170" s="10"/>
      <c r="S1170" s="10"/>
    </row>
    <row r="1171" spans="1:19" ht="15" x14ac:dyDescent="0.25">
      <c r="A1171" s="65">
        <v>82</v>
      </c>
      <c r="B1171" s="65" t="s">
        <v>8</v>
      </c>
      <c r="C1171" s="65">
        <v>5028</v>
      </c>
      <c r="D1171" s="65">
        <v>21.776</v>
      </c>
      <c r="E1171" s="65">
        <v>4.3440000000000003</v>
      </c>
      <c r="F1171" s="65">
        <v>26.321000000000002</v>
      </c>
      <c r="G1171" s="108">
        <v>0.28384259259259259</v>
      </c>
      <c r="J1171" s="10"/>
      <c r="K1171" s="10"/>
      <c r="L1171" s="10"/>
      <c r="N1171" s="10"/>
      <c r="O1171" s="10"/>
      <c r="P1171" s="10"/>
      <c r="Q1171" s="10"/>
      <c r="R1171" s="10"/>
      <c r="S1171" s="10"/>
    </row>
    <row r="1172" spans="1:19" ht="15" x14ac:dyDescent="0.25">
      <c r="A1172" s="65">
        <v>82</v>
      </c>
      <c r="B1172" s="65" t="s">
        <v>8</v>
      </c>
      <c r="C1172" s="65">
        <v>4747</v>
      </c>
      <c r="D1172" s="65">
        <v>20.564</v>
      </c>
      <c r="E1172" s="65">
        <v>4.3719999999999999</v>
      </c>
      <c r="F1172" s="65">
        <v>26.361000000000001</v>
      </c>
      <c r="G1172" s="108">
        <v>0.28384259259259259</v>
      </c>
      <c r="J1172" s="10"/>
      <c r="K1172" s="10"/>
      <c r="L1172" s="10"/>
      <c r="N1172" s="10"/>
      <c r="O1172" s="10"/>
      <c r="P1172" s="10"/>
      <c r="Q1172" s="10"/>
      <c r="R1172" s="10"/>
      <c r="S1172" s="10"/>
    </row>
    <row r="1173" spans="1:19" ht="15" x14ac:dyDescent="0.25">
      <c r="A1173" s="65">
        <v>82</v>
      </c>
      <c r="B1173" s="65" t="s">
        <v>8</v>
      </c>
      <c r="C1173" s="65">
        <v>4487</v>
      </c>
      <c r="D1173" s="65">
        <v>19.408000000000001</v>
      </c>
      <c r="E1173" s="65">
        <v>4.3869999999999996</v>
      </c>
      <c r="F1173" s="65">
        <v>26.41</v>
      </c>
      <c r="G1173" s="108">
        <v>0.28384259259259259</v>
      </c>
      <c r="J1173" s="10"/>
      <c r="K1173" s="10"/>
      <c r="L1173" s="10"/>
      <c r="N1173" s="10"/>
      <c r="O1173" s="10"/>
      <c r="P1173" s="10"/>
      <c r="Q1173" s="10"/>
      <c r="R1173" s="10"/>
      <c r="S1173" s="10"/>
    </row>
    <row r="1174" spans="1:19" ht="15" x14ac:dyDescent="0.25">
      <c r="A1174" s="65">
        <v>82</v>
      </c>
      <c r="B1174" s="65" t="s">
        <v>8</v>
      </c>
      <c r="C1174" s="65">
        <v>4217</v>
      </c>
      <c r="D1174" s="65">
        <v>18.239999999999998</v>
      </c>
      <c r="E1174" s="65">
        <v>4.2140000000000004</v>
      </c>
      <c r="F1174" s="65">
        <v>26.111999999999998</v>
      </c>
      <c r="G1174" s="108">
        <v>0.28384259259259259</v>
      </c>
      <c r="J1174" s="10"/>
      <c r="K1174" s="10"/>
      <c r="L1174" s="10"/>
      <c r="N1174" s="10"/>
      <c r="O1174" s="10"/>
      <c r="P1174" s="10"/>
      <c r="Q1174" s="10"/>
      <c r="R1174" s="10"/>
      <c r="S1174" s="10"/>
    </row>
    <row r="1175" spans="1:19" ht="15" x14ac:dyDescent="0.25">
      <c r="A1175" s="65">
        <v>82</v>
      </c>
      <c r="B1175" s="65" t="s">
        <v>8</v>
      </c>
      <c r="C1175" s="65">
        <v>3982</v>
      </c>
      <c r="D1175" s="65">
        <v>17.219000000000001</v>
      </c>
      <c r="E1175" s="65">
        <v>4.2569999999999997</v>
      </c>
      <c r="F1175" s="65">
        <v>26.149000000000001</v>
      </c>
      <c r="G1175" s="108">
        <v>0.28384259259259259</v>
      </c>
      <c r="J1175" s="10"/>
      <c r="K1175" s="10"/>
      <c r="L1175" s="10"/>
      <c r="N1175" s="10"/>
      <c r="O1175" s="10"/>
      <c r="P1175" s="10"/>
      <c r="Q1175" s="10"/>
      <c r="R1175" s="10"/>
      <c r="S1175" s="10"/>
    </row>
    <row r="1176" spans="1:19" ht="15" x14ac:dyDescent="0.25">
      <c r="A1176" s="65">
        <v>83</v>
      </c>
      <c r="B1176" s="65" t="s">
        <v>148</v>
      </c>
      <c r="C1176" s="65">
        <v>2802</v>
      </c>
      <c r="D1176" s="65">
        <v>39.744999999999997</v>
      </c>
      <c r="E1176" s="65">
        <v>-41.695999999999998</v>
      </c>
      <c r="F1176" s="65">
        <v>2.98</v>
      </c>
      <c r="G1176" s="108">
        <v>0.29385416666666669</v>
      </c>
      <c r="J1176" s="10"/>
      <c r="K1176" s="10"/>
      <c r="L1176" s="10"/>
      <c r="N1176" s="10"/>
      <c r="O1176" s="10"/>
      <c r="P1176" s="10"/>
      <c r="Q1176" s="10"/>
      <c r="R1176" s="10"/>
      <c r="S1176" s="10"/>
    </row>
    <row r="1177" spans="1:19" ht="15" x14ac:dyDescent="0.25">
      <c r="A1177" s="65">
        <v>83</v>
      </c>
      <c r="B1177" s="65" t="s">
        <v>148</v>
      </c>
      <c r="C1177" s="65">
        <v>2803</v>
      </c>
      <c r="D1177" s="65">
        <v>40.317</v>
      </c>
      <c r="E1177" s="65">
        <v>-41.7</v>
      </c>
      <c r="F1177" s="65">
        <v>2.9</v>
      </c>
      <c r="G1177" s="108">
        <v>0.29385416666666669</v>
      </c>
      <c r="J1177" s="10"/>
      <c r="K1177" s="10"/>
      <c r="L1177" s="10"/>
      <c r="N1177" s="10"/>
      <c r="O1177" s="10"/>
      <c r="P1177" s="10"/>
      <c r="Q1177" s="10"/>
      <c r="R1177" s="10"/>
      <c r="S1177" s="10"/>
    </row>
    <row r="1178" spans="1:19" ht="15" x14ac:dyDescent="0.25">
      <c r="A1178" s="65">
        <v>83</v>
      </c>
      <c r="B1178" s="65" t="s">
        <v>148</v>
      </c>
      <c r="C1178" s="65">
        <v>2805</v>
      </c>
      <c r="D1178" s="65">
        <v>40.317</v>
      </c>
      <c r="E1178" s="65">
        <v>-41.72</v>
      </c>
      <c r="F1178" s="65">
        <v>2.87</v>
      </c>
      <c r="G1178" s="108">
        <v>0.29385416666666669</v>
      </c>
      <c r="J1178" s="10"/>
      <c r="K1178" s="10"/>
      <c r="L1178" s="10"/>
      <c r="N1178" s="10"/>
      <c r="O1178" s="10"/>
      <c r="P1178" s="10"/>
      <c r="Q1178" s="10"/>
      <c r="R1178" s="10"/>
      <c r="S1178" s="10"/>
    </row>
    <row r="1179" spans="1:19" ht="15" x14ac:dyDescent="0.25">
      <c r="A1179" s="65">
        <v>83</v>
      </c>
      <c r="B1179" s="65" t="s">
        <v>148</v>
      </c>
      <c r="C1179" s="65">
        <v>2803</v>
      </c>
      <c r="D1179" s="65">
        <v>40.274999999999999</v>
      </c>
      <c r="E1179" s="65">
        <v>-41.716999999999999</v>
      </c>
      <c r="F1179" s="65">
        <v>2.9079999999999999</v>
      </c>
      <c r="G1179" s="108">
        <v>0.29385416666666669</v>
      </c>
      <c r="J1179" s="10"/>
      <c r="K1179" s="10"/>
      <c r="L1179" s="10"/>
      <c r="N1179" s="10"/>
      <c r="O1179" s="10"/>
      <c r="P1179" s="10"/>
      <c r="Q1179" s="10"/>
      <c r="R1179" s="10"/>
      <c r="S1179" s="10"/>
    </row>
    <row r="1180" spans="1:19" ht="15" x14ac:dyDescent="0.25">
      <c r="A1180" s="65">
        <v>83</v>
      </c>
      <c r="B1180" s="65" t="s">
        <v>148</v>
      </c>
      <c r="C1180" s="65">
        <v>2802</v>
      </c>
      <c r="D1180" s="65">
        <v>40.283999999999999</v>
      </c>
      <c r="E1180" s="65">
        <v>-41.707999999999998</v>
      </c>
      <c r="F1180" s="65">
        <v>2.8839999999999999</v>
      </c>
      <c r="G1180" s="108">
        <v>0.29385416666666669</v>
      </c>
      <c r="J1180" s="10"/>
      <c r="K1180" s="10"/>
      <c r="L1180" s="10"/>
      <c r="N1180" s="10"/>
      <c r="O1180" s="10"/>
      <c r="P1180" s="10"/>
      <c r="Q1180" s="10"/>
      <c r="R1180" s="10"/>
      <c r="S1180" s="10"/>
    </row>
    <row r="1181" spans="1:19" ht="15" x14ac:dyDescent="0.25">
      <c r="A1181" s="65">
        <v>83</v>
      </c>
      <c r="B1181" s="65" t="s">
        <v>148</v>
      </c>
      <c r="C1181" s="65">
        <v>8287</v>
      </c>
      <c r="D1181" s="65">
        <v>36.521000000000001</v>
      </c>
      <c r="E1181" s="65">
        <v>-9.3049999999999997</v>
      </c>
      <c r="F1181" s="65">
        <v>26.245999999999999</v>
      </c>
      <c r="G1181" s="108">
        <v>0.29385416666666669</v>
      </c>
      <c r="J1181" s="10"/>
      <c r="K1181" s="10"/>
      <c r="L1181" s="10"/>
      <c r="N1181" s="10"/>
      <c r="O1181" s="10"/>
      <c r="P1181" s="10"/>
      <c r="Q1181" s="10"/>
      <c r="R1181" s="10"/>
      <c r="S1181" s="10"/>
    </row>
    <row r="1182" spans="1:19" ht="15" x14ac:dyDescent="0.25">
      <c r="A1182" s="65">
        <v>83</v>
      </c>
      <c r="B1182" s="65" t="s">
        <v>148</v>
      </c>
      <c r="C1182" s="65">
        <v>7838</v>
      </c>
      <c r="D1182" s="65">
        <v>34.476999999999997</v>
      </c>
      <c r="E1182" s="65">
        <v>-9.3040000000000003</v>
      </c>
      <c r="F1182" s="65">
        <v>26.224</v>
      </c>
      <c r="G1182" s="108">
        <v>0.29385416666666669</v>
      </c>
      <c r="J1182" s="10"/>
      <c r="K1182" s="10"/>
      <c r="L1182" s="10"/>
      <c r="N1182" s="10"/>
      <c r="O1182" s="10"/>
      <c r="P1182" s="10"/>
      <c r="Q1182" s="10"/>
      <c r="R1182" s="10"/>
      <c r="S1182" s="10"/>
    </row>
    <row r="1183" spans="1:19" ht="15" x14ac:dyDescent="0.25">
      <c r="A1183" s="65">
        <v>83</v>
      </c>
      <c r="B1183" s="65" t="s">
        <v>148</v>
      </c>
      <c r="C1183" s="65">
        <v>7430</v>
      </c>
      <c r="D1183" s="65">
        <v>32.561</v>
      </c>
      <c r="E1183" s="65">
        <v>-9.2590000000000003</v>
      </c>
      <c r="F1183" s="65">
        <v>26.245999999999999</v>
      </c>
      <c r="G1183" s="108">
        <v>0.29385416666666669</v>
      </c>
      <c r="J1183" s="10"/>
      <c r="K1183" s="10"/>
      <c r="L1183" s="10"/>
      <c r="N1183" s="10"/>
      <c r="O1183" s="10"/>
      <c r="P1183" s="10"/>
      <c r="Q1183" s="10"/>
      <c r="R1183" s="10"/>
      <c r="S1183" s="10"/>
    </row>
    <row r="1184" spans="1:19" ht="15" x14ac:dyDescent="0.25">
      <c r="A1184" s="65">
        <v>83</v>
      </c>
      <c r="B1184" s="65" t="s">
        <v>148</v>
      </c>
      <c r="C1184" s="65">
        <v>7031</v>
      </c>
      <c r="D1184" s="65">
        <v>30.766999999999999</v>
      </c>
      <c r="E1184" s="65">
        <v>-9.2899999999999991</v>
      </c>
      <c r="F1184" s="65">
        <v>26.213000000000001</v>
      </c>
      <c r="G1184" s="108">
        <v>0.29385416666666669</v>
      </c>
      <c r="J1184" s="10"/>
      <c r="K1184" s="10"/>
      <c r="L1184" s="10"/>
      <c r="N1184" s="10"/>
      <c r="O1184" s="10"/>
      <c r="P1184" s="10"/>
      <c r="Q1184" s="10"/>
      <c r="R1184" s="10"/>
      <c r="S1184" s="10"/>
    </row>
    <row r="1185" spans="1:19" ht="15" x14ac:dyDescent="0.25">
      <c r="A1185" s="65">
        <v>83</v>
      </c>
      <c r="B1185" s="65" t="s">
        <v>148</v>
      </c>
      <c r="C1185" s="65">
        <v>6658</v>
      </c>
      <c r="D1185" s="65">
        <v>29.097999999999999</v>
      </c>
      <c r="E1185" s="65">
        <v>-9.3179999999999996</v>
      </c>
      <c r="F1185" s="65">
        <v>26.257999999999999</v>
      </c>
      <c r="G1185" s="108">
        <v>0.29385416666666669</v>
      </c>
      <c r="J1185" s="10"/>
      <c r="K1185" s="10"/>
      <c r="L1185" s="10"/>
      <c r="N1185" s="10"/>
      <c r="O1185" s="10"/>
      <c r="P1185" s="10"/>
      <c r="Q1185" s="10"/>
      <c r="R1185" s="10"/>
      <c r="S1185" s="10"/>
    </row>
    <row r="1186" spans="1:19" ht="15" x14ac:dyDescent="0.25">
      <c r="A1186" s="65">
        <v>83</v>
      </c>
      <c r="B1186" s="65" t="s">
        <v>148</v>
      </c>
      <c r="C1186" s="65">
        <v>6310</v>
      </c>
      <c r="D1186" s="65">
        <v>27.515999999999998</v>
      </c>
      <c r="E1186" s="65">
        <v>-9.266</v>
      </c>
      <c r="F1186" s="65">
        <v>26.245000000000001</v>
      </c>
      <c r="G1186" s="108">
        <v>0.29385416666666669</v>
      </c>
      <c r="J1186" s="10"/>
      <c r="K1186" s="10"/>
      <c r="L1186" s="10"/>
      <c r="N1186" s="10"/>
      <c r="O1186" s="10"/>
      <c r="P1186" s="10"/>
      <c r="Q1186" s="10"/>
      <c r="R1186" s="10"/>
      <c r="S1186" s="10"/>
    </row>
    <row r="1187" spans="1:19" ht="15" x14ac:dyDescent="0.25">
      <c r="A1187" s="65">
        <v>83</v>
      </c>
      <c r="B1187" s="65" t="s">
        <v>148</v>
      </c>
      <c r="C1187" s="65">
        <v>5977</v>
      </c>
      <c r="D1187" s="65">
        <v>25.995000000000001</v>
      </c>
      <c r="E1187" s="65">
        <v>-9.3339999999999996</v>
      </c>
      <c r="F1187" s="65">
        <v>26.361999999999998</v>
      </c>
      <c r="G1187" s="108">
        <v>0.29385416666666669</v>
      </c>
      <c r="J1187" s="10"/>
      <c r="K1187" s="10"/>
      <c r="L1187" s="10"/>
      <c r="N1187" s="10"/>
      <c r="O1187" s="10"/>
      <c r="P1187" s="10"/>
      <c r="Q1187" s="10"/>
      <c r="R1187" s="10"/>
      <c r="S1187" s="10"/>
    </row>
    <row r="1188" spans="1:19" ht="15" x14ac:dyDescent="0.25">
      <c r="A1188" s="65">
        <v>83</v>
      </c>
      <c r="B1188" s="65" t="s">
        <v>148</v>
      </c>
      <c r="C1188" s="65">
        <v>5633</v>
      </c>
      <c r="D1188" s="65">
        <v>24.484999999999999</v>
      </c>
      <c r="E1188" s="65">
        <v>-9.4529999999999994</v>
      </c>
      <c r="F1188" s="65">
        <v>26.207000000000001</v>
      </c>
      <c r="G1188" s="108">
        <v>0.29385416666666669</v>
      </c>
      <c r="J1188" s="10"/>
      <c r="K1188" s="10"/>
      <c r="L1188" s="10"/>
      <c r="N1188" s="10"/>
      <c r="O1188" s="10"/>
      <c r="P1188" s="10"/>
      <c r="Q1188" s="10"/>
      <c r="R1188" s="10"/>
      <c r="S1188" s="10"/>
    </row>
    <row r="1189" spans="1:19" ht="15" x14ac:dyDescent="0.25">
      <c r="A1189" s="65">
        <v>83</v>
      </c>
      <c r="B1189" s="65" t="s">
        <v>148</v>
      </c>
      <c r="C1189" s="65">
        <v>5315</v>
      </c>
      <c r="D1189" s="65">
        <v>23.126000000000001</v>
      </c>
      <c r="E1189" s="65">
        <v>-9.4339999999999993</v>
      </c>
      <c r="F1189" s="65">
        <v>26.207999999999998</v>
      </c>
      <c r="G1189" s="108">
        <v>0.29385416666666669</v>
      </c>
      <c r="J1189" s="10"/>
      <c r="K1189" s="10"/>
      <c r="L1189" s="10"/>
      <c r="N1189" s="10"/>
      <c r="O1189" s="10"/>
      <c r="P1189" s="10"/>
      <c r="Q1189" s="10"/>
      <c r="R1189" s="10"/>
      <c r="S1189" s="10"/>
    </row>
    <row r="1190" spans="1:19" ht="15" x14ac:dyDescent="0.25">
      <c r="A1190" s="65">
        <v>84</v>
      </c>
      <c r="B1190" s="65" t="s">
        <v>149</v>
      </c>
      <c r="C1190" s="65">
        <v>2778</v>
      </c>
      <c r="D1190" s="65">
        <v>39.381999999999998</v>
      </c>
      <c r="E1190" s="65">
        <v>-41.701000000000001</v>
      </c>
      <c r="F1190" s="65">
        <v>2.9649999999999999</v>
      </c>
      <c r="G1190" s="108">
        <v>0.30336805555555557</v>
      </c>
      <c r="J1190" s="10"/>
      <c r="K1190" s="10"/>
      <c r="L1190" s="10"/>
      <c r="N1190" s="10"/>
      <c r="O1190" s="10"/>
      <c r="P1190" s="10"/>
      <c r="Q1190" s="10"/>
      <c r="R1190" s="10"/>
      <c r="S1190" s="10"/>
    </row>
    <row r="1191" spans="1:19" ht="15" x14ac:dyDescent="0.25">
      <c r="A1191" s="65">
        <v>84</v>
      </c>
      <c r="B1191" s="65" t="s">
        <v>149</v>
      </c>
      <c r="C1191" s="65">
        <v>2779</v>
      </c>
      <c r="D1191" s="65">
        <v>39.936</v>
      </c>
      <c r="E1191" s="65">
        <v>-41.7</v>
      </c>
      <c r="F1191" s="65">
        <v>2.9</v>
      </c>
      <c r="G1191" s="108">
        <v>0.30336805555555557</v>
      </c>
      <c r="J1191" s="10"/>
      <c r="K1191" s="10"/>
      <c r="L1191" s="10"/>
      <c r="N1191" s="10"/>
      <c r="O1191" s="10"/>
      <c r="P1191" s="10"/>
      <c r="Q1191" s="10"/>
      <c r="R1191" s="10"/>
      <c r="S1191" s="10"/>
    </row>
    <row r="1192" spans="1:19" ht="15" x14ac:dyDescent="0.25">
      <c r="A1192" s="65">
        <v>84</v>
      </c>
      <c r="B1192" s="65" t="s">
        <v>149</v>
      </c>
      <c r="C1192" s="65">
        <v>2780</v>
      </c>
      <c r="D1192" s="65">
        <v>39.976999999999997</v>
      </c>
      <c r="E1192" s="65">
        <v>-41.716999999999999</v>
      </c>
      <c r="F1192" s="65">
        <v>2.919</v>
      </c>
      <c r="G1192" s="108">
        <v>0.30336805555555557</v>
      </c>
      <c r="J1192" s="10"/>
      <c r="K1192" s="10"/>
      <c r="L1192" s="10"/>
      <c r="N1192" s="10"/>
      <c r="O1192" s="10"/>
      <c r="P1192" s="10"/>
      <c r="Q1192" s="10"/>
      <c r="R1192" s="10"/>
      <c r="S1192" s="10"/>
    </row>
    <row r="1193" spans="1:19" ht="15" x14ac:dyDescent="0.25">
      <c r="A1193" s="65">
        <v>84</v>
      </c>
      <c r="B1193" s="65" t="s">
        <v>149</v>
      </c>
      <c r="C1193" s="65">
        <v>2780</v>
      </c>
      <c r="D1193" s="65">
        <v>39.956000000000003</v>
      </c>
      <c r="E1193" s="65">
        <v>-41.698999999999998</v>
      </c>
      <c r="F1193" s="65">
        <v>2.923</v>
      </c>
      <c r="G1193" s="108">
        <v>0.30336805555555557</v>
      </c>
      <c r="J1193" s="10"/>
      <c r="K1193" s="10"/>
      <c r="L1193" s="10"/>
      <c r="N1193" s="10"/>
      <c r="O1193" s="10"/>
      <c r="P1193" s="10"/>
      <c r="Q1193" s="10"/>
      <c r="R1193" s="10"/>
      <c r="S1193" s="10"/>
    </row>
    <row r="1194" spans="1:19" ht="15" x14ac:dyDescent="0.25">
      <c r="A1194" s="65">
        <v>84</v>
      </c>
      <c r="B1194" s="65" t="s">
        <v>149</v>
      </c>
      <c r="C1194" s="65">
        <v>2781</v>
      </c>
      <c r="D1194" s="65">
        <v>39.944000000000003</v>
      </c>
      <c r="E1194" s="65">
        <v>-41.695999999999998</v>
      </c>
      <c r="F1194" s="65">
        <v>2.8980000000000001</v>
      </c>
      <c r="G1194" s="108">
        <v>0.30336805555555557</v>
      </c>
      <c r="J1194" s="10"/>
      <c r="K1194" s="10"/>
      <c r="L1194" s="10"/>
      <c r="N1194" s="10"/>
      <c r="O1194" s="10"/>
      <c r="P1194" s="10"/>
      <c r="Q1194" s="10"/>
      <c r="R1194" s="10"/>
      <c r="S1194" s="10"/>
    </row>
    <row r="1195" spans="1:19" ht="15" x14ac:dyDescent="0.25">
      <c r="A1195" s="65">
        <v>84</v>
      </c>
      <c r="B1195" s="65" t="s">
        <v>149</v>
      </c>
      <c r="C1195" s="65">
        <v>120</v>
      </c>
      <c r="D1195" s="65">
        <v>0.50800000000000001</v>
      </c>
      <c r="E1195" s="65">
        <v>-9.1769999999999996</v>
      </c>
      <c r="F1195" s="65">
        <v>30.427</v>
      </c>
      <c r="G1195" s="108">
        <v>0.30336805555555557</v>
      </c>
      <c r="J1195" s="10"/>
      <c r="K1195" s="10"/>
      <c r="L1195" s="10"/>
      <c r="N1195" s="10"/>
      <c r="O1195" s="10"/>
      <c r="P1195" s="10"/>
      <c r="Q1195" s="10"/>
      <c r="R1195" s="10"/>
      <c r="S1195" s="10"/>
    </row>
    <row r="1196" spans="1:19" ht="15" x14ac:dyDescent="0.25">
      <c r="A1196" s="65">
        <v>84</v>
      </c>
      <c r="B1196" s="65" t="s">
        <v>149</v>
      </c>
      <c r="C1196" s="65">
        <v>113</v>
      </c>
      <c r="D1196" s="65">
        <v>0.48</v>
      </c>
      <c r="E1196" s="65">
        <v>-9.0960000000000001</v>
      </c>
      <c r="F1196" s="65">
        <v>30.516999999999999</v>
      </c>
      <c r="G1196" s="108">
        <v>0.30336805555555557</v>
      </c>
      <c r="J1196" s="10"/>
      <c r="K1196" s="10"/>
      <c r="L1196" s="10"/>
      <c r="N1196" s="10"/>
      <c r="O1196" s="10"/>
      <c r="P1196" s="10"/>
      <c r="Q1196" s="10"/>
      <c r="R1196" s="10"/>
      <c r="S1196" s="10"/>
    </row>
    <row r="1197" spans="1:19" ht="15" x14ac:dyDescent="0.25">
      <c r="A1197" s="65">
        <v>84</v>
      </c>
      <c r="B1197" s="65" t="s">
        <v>149</v>
      </c>
      <c r="C1197" s="65">
        <v>108</v>
      </c>
      <c r="D1197" s="65">
        <v>0.45500000000000002</v>
      </c>
      <c r="E1197" s="65">
        <v>-9.2439999999999998</v>
      </c>
      <c r="F1197" s="65">
        <v>31.888999999999999</v>
      </c>
      <c r="G1197" s="108">
        <v>0.30336805555555557</v>
      </c>
      <c r="J1197" s="10"/>
      <c r="K1197" s="10"/>
      <c r="L1197" s="10"/>
      <c r="N1197" s="10"/>
      <c r="O1197" s="10"/>
      <c r="P1197" s="10"/>
      <c r="Q1197" s="10"/>
      <c r="R1197" s="10"/>
      <c r="S1197" s="10"/>
    </row>
    <row r="1198" spans="1:19" ht="15" x14ac:dyDescent="0.25">
      <c r="A1198" s="65">
        <v>84</v>
      </c>
      <c r="B1198" s="65" t="s">
        <v>149</v>
      </c>
      <c r="C1198" s="65">
        <v>102</v>
      </c>
      <c r="D1198" s="65">
        <v>0.43</v>
      </c>
      <c r="E1198" s="65">
        <v>-8.4469999999999992</v>
      </c>
      <c r="F1198" s="65">
        <v>31.872</v>
      </c>
      <c r="G1198" s="108">
        <v>0.30336805555555557</v>
      </c>
      <c r="J1198" s="10"/>
      <c r="K1198" s="10"/>
      <c r="L1198" s="10"/>
      <c r="N1198" s="10"/>
      <c r="O1198" s="10"/>
      <c r="P1198" s="10"/>
      <c r="Q1198" s="10"/>
      <c r="R1198" s="10"/>
      <c r="S1198" s="10"/>
    </row>
    <row r="1199" spans="1:19" ht="15" x14ac:dyDescent="0.25">
      <c r="A1199" s="65">
        <v>84</v>
      </c>
      <c r="B1199" s="65" t="s">
        <v>149</v>
      </c>
      <c r="C1199" s="65">
        <v>97</v>
      </c>
      <c r="D1199" s="65">
        <v>0.40799999999999997</v>
      </c>
      <c r="E1199" s="65">
        <v>-9.6850000000000005</v>
      </c>
      <c r="F1199" s="65">
        <v>31.856999999999999</v>
      </c>
      <c r="G1199" s="108">
        <v>0.30336805555555557</v>
      </c>
      <c r="J1199" s="10"/>
      <c r="K1199" s="10"/>
      <c r="L1199" s="10"/>
      <c r="N1199" s="10"/>
      <c r="O1199" s="10"/>
      <c r="P1199" s="10"/>
      <c r="Q1199" s="10"/>
      <c r="R1199" s="10"/>
      <c r="S1199" s="10"/>
    </row>
    <row r="1200" spans="1:19" ht="15" x14ac:dyDescent="0.25">
      <c r="A1200" s="65">
        <v>84</v>
      </c>
      <c r="B1200" s="65" t="s">
        <v>149</v>
      </c>
      <c r="C1200" s="65">
        <v>92</v>
      </c>
      <c r="D1200" s="65">
        <v>0.38700000000000001</v>
      </c>
      <c r="E1200" s="65">
        <v>-9.2680000000000007</v>
      </c>
      <c r="F1200" s="65">
        <v>32.392000000000003</v>
      </c>
      <c r="G1200" s="108">
        <v>0.30336805555555557</v>
      </c>
      <c r="J1200" s="10"/>
      <c r="K1200" s="10"/>
      <c r="L1200" s="10"/>
      <c r="N1200" s="10"/>
      <c r="O1200" s="10"/>
      <c r="P1200" s="10"/>
      <c r="Q1200" s="10"/>
      <c r="R1200" s="10"/>
      <c r="S1200" s="10"/>
    </row>
    <row r="1201" spans="1:19" ht="15" x14ac:dyDescent="0.25">
      <c r="A1201" s="65">
        <v>84</v>
      </c>
      <c r="B1201" s="65" t="s">
        <v>149</v>
      </c>
      <c r="C1201" s="65">
        <v>87</v>
      </c>
      <c r="D1201" s="65">
        <v>0.36599999999999999</v>
      </c>
      <c r="E1201" s="65">
        <v>-9.4489999999999998</v>
      </c>
      <c r="F1201" s="65">
        <v>31.777999999999999</v>
      </c>
      <c r="G1201" s="108">
        <v>0.30336805555555557</v>
      </c>
      <c r="J1201" s="10"/>
      <c r="K1201" s="10"/>
      <c r="L1201" s="10"/>
      <c r="N1201" s="10"/>
      <c r="O1201" s="10"/>
      <c r="P1201" s="10"/>
      <c r="Q1201" s="10"/>
      <c r="R1201" s="10"/>
      <c r="S1201" s="10"/>
    </row>
    <row r="1202" spans="1:19" ht="15" x14ac:dyDescent="0.25">
      <c r="A1202" s="65">
        <v>84</v>
      </c>
      <c r="B1202" s="65" t="s">
        <v>149</v>
      </c>
      <c r="C1202" s="65">
        <v>82</v>
      </c>
      <c r="D1202" s="65">
        <v>0.34399999999999997</v>
      </c>
      <c r="E1202" s="65">
        <v>-9.2490000000000006</v>
      </c>
      <c r="F1202" s="65">
        <v>24.88</v>
      </c>
      <c r="G1202" s="108">
        <v>0.30336805555555557</v>
      </c>
      <c r="J1202" s="10"/>
      <c r="K1202" s="10"/>
      <c r="L1202" s="10"/>
      <c r="N1202" s="10"/>
      <c r="O1202" s="10"/>
      <c r="P1202" s="10"/>
      <c r="Q1202" s="10"/>
      <c r="R1202" s="10"/>
      <c r="S1202" s="10"/>
    </row>
    <row r="1203" spans="1:19" ht="15" x14ac:dyDescent="0.25">
      <c r="A1203" s="65">
        <v>84</v>
      </c>
      <c r="B1203" s="65" t="s">
        <v>149</v>
      </c>
      <c r="C1203" s="65">
        <v>78</v>
      </c>
      <c r="D1203" s="65">
        <v>0.32700000000000001</v>
      </c>
      <c r="E1203" s="65">
        <v>-9.1219999999999999</v>
      </c>
      <c r="F1203" s="65">
        <v>25.274000000000001</v>
      </c>
      <c r="G1203" s="108">
        <v>0.30336805555555557</v>
      </c>
      <c r="J1203" s="10"/>
      <c r="K1203" s="10"/>
      <c r="L1203" s="10"/>
      <c r="N1203" s="10"/>
      <c r="O1203" s="10"/>
      <c r="P1203" s="10"/>
      <c r="Q1203" s="10"/>
      <c r="R1203" s="10"/>
      <c r="S1203" s="10"/>
    </row>
    <row r="1204" spans="1:19" ht="15" x14ac:dyDescent="0.25">
      <c r="A1204" s="65">
        <v>85</v>
      </c>
      <c r="B1204" s="65" t="s">
        <v>150</v>
      </c>
      <c r="C1204" s="65">
        <v>2802</v>
      </c>
      <c r="D1204" s="65">
        <v>39.777000000000001</v>
      </c>
      <c r="E1204" s="65">
        <v>-41.668999999999997</v>
      </c>
      <c r="F1204" s="65">
        <v>3.0129999999999999</v>
      </c>
      <c r="G1204" s="108">
        <v>0.31337962962962962</v>
      </c>
      <c r="J1204" s="10"/>
      <c r="K1204" s="10"/>
      <c r="L1204" s="10"/>
      <c r="N1204" s="10"/>
      <c r="O1204" s="10"/>
      <c r="P1204" s="10"/>
      <c r="Q1204" s="10"/>
      <c r="R1204" s="10"/>
      <c r="S1204" s="10"/>
    </row>
    <row r="1205" spans="1:19" ht="15" x14ac:dyDescent="0.25">
      <c r="A1205" s="65">
        <v>85</v>
      </c>
      <c r="B1205" s="65" t="s">
        <v>150</v>
      </c>
      <c r="C1205" s="65">
        <v>2802</v>
      </c>
      <c r="D1205" s="65">
        <v>40.29</v>
      </c>
      <c r="E1205" s="65">
        <v>-41.7</v>
      </c>
      <c r="F1205" s="65">
        <v>2.9</v>
      </c>
      <c r="G1205" s="108">
        <v>0.31337962962962962</v>
      </c>
      <c r="J1205" s="10"/>
      <c r="K1205" s="10"/>
      <c r="L1205" s="10"/>
      <c r="N1205" s="10"/>
      <c r="O1205" s="10"/>
      <c r="P1205" s="10"/>
      <c r="Q1205" s="10"/>
      <c r="R1205" s="10"/>
      <c r="S1205" s="10"/>
    </row>
    <row r="1206" spans="1:19" ht="15" x14ac:dyDescent="0.25">
      <c r="A1206" s="65">
        <v>85</v>
      </c>
      <c r="B1206" s="65" t="s">
        <v>150</v>
      </c>
      <c r="C1206" s="65">
        <v>2803</v>
      </c>
      <c r="D1206" s="65">
        <v>40.299999999999997</v>
      </c>
      <c r="E1206" s="65">
        <v>-41.677999999999997</v>
      </c>
      <c r="F1206" s="65">
        <v>2.927</v>
      </c>
      <c r="G1206" s="108">
        <v>0.31337962962962962</v>
      </c>
      <c r="J1206" s="10"/>
      <c r="K1206" s="10"/>
      <c r="L1206" s="10"/>
      <c r="N1206" s="10"/>
      <c r="O1206" s="10"/>
      <c r="P1206" s="10"/>
      <c r="Q1206" s="10"/>
      <c r="R1206" s="10"/>
      <c r="S1206" s="10"/>
    </row>
    <row r="1207" spans="1:19" ht="15" x14ac:dyDescent="0.25">
      <c r="A1207" s="65">
        <v>85</v>
      </c>
      <c r="B1207" s="65" t="s">
        <v>150</v>
      </c>
      <c r="C1207" s="65">
        <v>2802</v>
      </c>
      <c r="D1207" s="65">
        <v>40.270000000000003</v>
      </c>
      <c r="E1207" s="65">
        <v>-41.695999999999998</v>
      </c>
      <c r="F1207" s="65">
        <v>2.9089999999999998</v>
      </c>
      <c r="G1207" s="108">
        <v>0.31337962962962962</v>
      </c>
      <c r="J1207" s="10"/>
      <c r="K1207" s="10"/>
      <c r="L1207" s="10"/>
      <c r="N1207" s="10"/>
      <c r="O1207" s="10"/>
      <c r="P1207" s="10"/>
      <c r="Q1207" s="10"/>
      <c r="R1207" s="10"/>
      <c r="S1207" s="10"/>
    </row>
    <row r="1208" spans="1:19" ht="15" x14ac:dyDescent="0.25">
      <c r="A1208" s="65">
        <v>85</v>
      </c>
      <c r="B1208" s="65" t="s">
        <v>150</v>
      </c>
      <c r="C1208" s="65">
        <v>2802</v>
      </c>
      <c r="D1208" s="65">
        <v>40.29</v>
      </c>
      <c r="E1208" s="65">
        <v>-41.704000000000001</v>
      </c>
      <c r="F1208" s="65">
        <v>2.94</v>
      </c>
      <c r="G1208" s="108">
        <v>0.31337962962962962</v>
      </c>
      <c r="J1208" s="10"/>
      <c r="K1208" s="10"/>
      <c r="L1208" s="10"/>
      <c r="N1208" s="10"/>
      <c r="O1208" s="10"/>
      <c r="P1208" s="10"/>
      <c r="Q1208" s="10"/>
      <c r="R1208" s="10"/>
      <c r="S1208" s="10"/>
    </row>
    <row r="1209" spans="1:19" ht="15" x14ac:dyDescent="0.25">
      <c r="A1209" s="65">
        <v>85</v>
      </c>
      <c r="B1209" s="65" t="s">
        <v>150</v>
      </c>
      <c r="C1209" s="65">
        <v>3997</v>
      </c>
      <c r="D1209" s="65">
        <v>17.292999999999999</v>
      </c>
      <c r="E1209" s="65">
        <v>-8.8759999999999994</v>
      </c>
      <c r="F1209" s="65">
        <v>26.928999999999998</v>
      </c>
      <c r="G1209" s="108">
        <v>0.31337962962962962</v>
      </c>
      <c r="J1209" s="10"/>
      <c r="K1209" s="10"/>
      <c r="L1209" s="10"/>
      <c r="N1209" s="10"/>
      <c r="O1209" s="10"/>
      <c r="P1209" s="10"/>
      <c r="Q1209" s="10"/>
      <c r="R1209" s="10"/>
      <c r="S1209" s="10"/>
    </row>
    <row r="1210" spans="1:19" ht="15" x14ac:dyDescent="0.25">
      <c r="A1210" s="65">
        <v>85</v>
      </c>
      <c r="B1210" s="65" t="s">
        <v>150</v>
      </c>
      <c r="C1210" s="65">
        <v>3779</v>
      </c>
      <c r="D1210" s="65">
        <v>16.34</v>
      </c>
      <c r="E1210" s="65">
        <v>-8.8879999999999999</v>
      </c>
      <c r="F1210" s="65">
        <v>26.919</v>
      </c>
      <c r="G1210" s="108">
        <v>0.31337962962962962</v>
      </c>
      <c r="J1210" s="10"/>
      <c r="K1210" s="10"/>
      <c r="L1210" s="10"/>
      <c r="N1210" s="10"/>
      <c r="O1210" s="10"/>
      <c r="P1210" s="10"/>
      <c r="Q1210" s="10"/>
      <c r="R1210" s="10"/>
      <c r="S1210" s="10"/>
    </row>
    <row r="1211" spans="1:19" ht="15" x14ac:dyDescent="0.25">
      <c r="A1211" s="65">
        <v>85</v>
      </c>
      <c r="B1211" s="65" t="s">
        <v>150</v>
      </c>
      <c r="C1211" s="65">
        <v>3568</v>
      </c>
      <c r="D1211" s="65">
        <v>15.409000000000001</v>
      </c>
      <c r="E1211" s="65">
        <v>-8.8360000000000003</v>
      </c>
      <c r="F1211" s="65">
        <v>26.934000000000001</v>
      </c>
      <c r="G1211" s="108">
        <v>0.31337962962962962</v>
      </c>
      <c r="J1211" s="10"/>
      <c r="K1211" s="10"/>
      <c r="L1211" s="10"/>
      <c r="N1211" s="10"/>
      <c r="O1211" s="10"/>
      <c r="P1211" s="10"/>
      <c r="Q1211" s="10"/>
      <c r="R1211" s="10"/>
      <c r="S1211" s="10"/>
    </row>
    <row r="1212" spans="1:19" ht="15" x14ac:dyDescent="0.25">
      <c r="A1212" s="65">
        <v>85</v>
      </c>
      <c r="B1212" s="65" t="s">
        <v>150</v>
      </c>
      <c r="C1212" s="65">
        <v>3368</v>
      </c>
      <c r="D1212" s="65">
        <v>14.534000000000001</v>
      </c>
      <c r="E1212" s="65">
        <v>-8.8239999999999998</v>
      </c>
      <c r="F1212" s="65">
        <v>26.885999999999999</v>
      </c>
      <c r="G1212" s="108">
        <v>0.31337962962962962</v>
      </c>
      <c r="J1212" s="10"/>
      <c r="K1212" s="10"/>
      <c r="L1212" s="10"/>
      <c r="N1212" s="10"/>
      <c r="O1212" s="10"/>
      <c r="P1212" s="10"/>
      <c r="Q1212" s="10"/>
      <c r="R1212" s="10"/>
      <c r="S1212" s="10"/>
    </row>
    <row r="1213" spans="1:19" ht="15" x14ac:dyDescent="0.25">
      <c r="A1213" s="65">
        <v>85</v>
      </c>
      <c r="B1213" s="65" t="s">
        <v>150</v>
      </c>
      <c r="C1213" s="65">
        <v>3175</v>
      </c>
      <c r="D1213" s="65">
        <v>13.712999999999999</v>
      </c>
      <c r="E1213" s="65">
        <v>-8.8480000000000008</v>
      </c>
      <c r="F1213" s="65">
        <v>26.899000000000001</v>
      </c>
      <c r="G1213" s="108">
        <v>0.31337962962962962</v>
      </c>
      <c r="J1213" s="10"/>
      <c r="K1213" s="10"/>
      <c r="L1213" s="10"/>
      <c r="N1213" s="10"/>
      <c r="O1213" s="10"/>
      <c r="P1213" s="10"/>
      <c r="Q1213" s="10"/>
      <c r="R1213" s="10"/>
      <c r="S1213" s="10"/>
    </row>
    <row r="1214" spans="1:19" ht="15" x14ac:dyDescent="0.25">
      <c r="A1214" s="65">
        <v>85</v>
      </c>
      <c r="B1214" s="65" t="s">
        <v>150</v>
      </c>
      <c r="C1214" s="65">
        <v>3004</v>
      </c>
      <c r="D1214" s="65">
        <v>12.936</v>
      </c>
      <c r="E1214" s="65">
        <v>-8.8620000000000001</v>
      </c>
      <c r="F1214" s="65">
        <v>26.922999999999998</v>
      </c>
      <c r="G1214" s="108">
        <v>0.31337962962962962</v>
      </c>
      <c r="J1214" s="10"/>
      <c r="K1214" s="10"/>
      <c r="L1214" s="10"/>
      <c r="N1214" s="10"/>
      <c r="O1214" s="10"/>
      <c r="P1214" s="10"/>
      <c r="Q1214" s="10"/>
      <c r="R1214" s="10"/>
      <c r="S1214" s="10"/>
    </row>
    <row r="1215" spans="1:19" ht="15" x14ac:dyDescent="0.25">
      <c r="A1215" s="65">
        <v>85</v>
      </c>
      <c r="B1215" s="65" t="s">
        <v>150</v>
      </c>
      <c r="C1215" s="65">
        <v>2835</v>
      </c>
      <c r="D1215" s="65">
        <v>12.206</v>
      </c>
      <c r="E1215" s="65">
        <v>-8.8360000000000003</v>
      </c>
      <c r="F1215" s="65">
        <v>26.853999999999999</v>
      </c>
      <c r="G1215" s="108">
        <v>0.31337962962962962</v>
      </c>
      <c r="J1215" s="10"/>
      <c r="K1215" s="10"/>
      <c r="L1215" s="10"/>
      <c r="N1215" s="10"/>
      <c r="O1215" s="10"/>
      <c r="P1215" s="10"/>
      <c r="Q1215" s="10"/>
      <c r="R1215" s="10"/>
      <c r="S1215" s="10"/>
    </row>
    <row r="1216" spans="1:19" ht="15" x14ac:dyDescent="0.25">
      <c r="A1216" s="65">
        <v>85</v>
      </c>
      <c r="B1216" s="65" t="s">
        <v>150</v>
      </c>
      <c r="C1216" s="65">
        <v>2671</v>
      </c>
      <c r="D1216" s="65">
        <v>11.491</v>
      </c>
      <c r="E1216" s="65">
        <v>-9.0190000000000001</v>
      </c>
      <c r="F1216" s="65">
        <v>26.477</v>
      </c>
      <c r="G1216" s="108">
        <v>0.31337962962962962</v>
      </c>
      <c r="J1216" s="10"/>
      <c r="K1216" s="10"/>
      <c r="L1216" s="10"/>
      <c r="N1216" s="10"/>
      <c r="O1216" s="10"/>
      <c r="P1216" s="10"/>
      <c r="Q1216" s="10"/>
      <c r="R1216" s="10"/>
      <c r="S1216" s="10"/>
    </row>
    <row r="1217" spans="1:19" ht="15" x14ac:dyDescent="0.25">
      <c r="A1217" s="65">
        <v>85</v>
      </c>
      <c r="B1217" s="65" t="s">
        <v>150</v>
      </c>
      <c r="C1217" s="65">
        <v>2525</v>
      </c>
      <c r="D1217" s="65">
        <v>10.858000000000001</v>
      </c>
      <c r="E1217" s="65">
        <v>-9.0850000000000009</v>
      </c>
      <c r="F1217" s="65">
        <v>26.466999999999999</v>
      </c>
      <c r="G1217" s="108">
        <v>0.31337962962962962</v>
      </c>
      <c r="J1217" s="10"/>
      <c r="K1217" s="10"/>
      <c r="L1217" s="10"/>
      <c r="N1217" s="10"/>
      <c r="O1217" s="10"/>
      <c r="P1217" s="10"/>
      <c r="Q1217" s="10"/>
      <c r="R1217" s="10"/>
      <c r="S1217" s="10"/>
    </row>
    <row r="1218" spans="1:19" ht="15" x14ac:dyDescent="0.25">
      <c r="A1218" s="65">
        <v>86</v>
      </c>
      <c r="B1218" s="65" t="s">
        <v>151</v>
      </c>
      <c r="C1218" s="65">
        <v>2777</v>
      </c>
      <c r="D1218" s="65">
        <v>39.35</v>
      </c>
      <c r="E1218" s="65">
        <v>-41.732999999999997</v>
      </c>
      <c r="F1218" s="65">
        <v>2.9209999999999998</v>
      </c>
      <c r="G1218" s="108">
        <v>0.3228935185185185</v>
      </c>
      <c r="J1218" s="10"/>
      <c r="K1218" s="10"/>
      <c r="L1218" s="10"/>
      <c r="N1218" s="10"/>
      <c r="O1218" s="10"/>
      <c r="P1218" s="10"/>
      <c r="Q1218" s="10"/>
      <c r="R1218" s="10"/>
      <c r="S1218" s="10"/>
    </row>
    <row r="1219" spans="1:19" ht="15" x14ac:dyDescent="0.25">
      <c r="A1219" s="65">
        <v>86</v>
      </c>
      <c r="B1219" s="65" t="s">
        <v>151</v>
      </c>
      <c r="C1219" s="65">
        <v>2777</v>
      </c>
      <c r="D1219" s="65">
        <v>39.947000000000003</v>
      </c>
      <c r="E1219" s="65">
        <v>-41.7</v>
      </c>
      <c r="F1219" s="65">
        <v>2.9</v>
      </c>
      <c r="G1219" s="108">
        <v>0.3228935185185185</v>
      </c>
      <c r="J1219" s="10"/>
      <c r="K1219" s="10"/>
      <c r="L1219" s="10"/>
      <c r="N1219" s="10"/>
      <c r="O1219" s="10"/>
      <c r="P1219" s="10"/>
      <c r="Q1219" s="10"/>
      <c r="R1219" s="10"/>
      <c r="S1219" s="10"/>
    </row>
    <row r="1220" spans="1:19" ht="15" x14ac:dyDescent="0.25">
      <c r="A1220" s="65">
        <v>86</v>
      </c>
      <c r="B1220" s="65" t="s">
        <v>151</v>
      </c>
      <c r="C1220" s="65">
        <v>2777</v>
      </c>
      <c r="D1220" s="65">
        <v>39.923000000000002</v>
      </c>
      <c r="E1220" s="65">
        <v>-41.764000000000003</v>
      </c>
      <c r="F1220" s="65">
        <v>2.8330000000000002</v>
      </c>
      <c r="G1220" s="108">
        <v>0.3228935185185185</v>
      </c>
      <c r="J1220" s="10"/>
      <c r="K1220" s="10"/>
      <c r="L1220" s="10"/>
      <c r="N1220" s="10"/>
      <c r="O1220" s="10"/>
      <c r="P1220" s="10"/>
      <c r="Q1220" s="10"/>
      <c r="R1220" s="10"/>
      <c r="S1220" s="10"/>
    </row>
    <row r="1221" spans="1:19" ht="15" x14ac:dyDescent="0.25">
      <c r="A1221" s="65">
        <v>86</v>
      </c>
      <c r="B1221" s="65" t="s">
        <v>151</v>
      </c>
      <c r="C1221" s="65">
        <v>2778</v>
      </c>
      <c r="D1221" s="65">
        <v>39.915999999999997</v>
      </c>
      <c r="E1221" s="65">
        <v>-41.731999999999999</v>
      </c>
      <c r="F1221" s="65">
        <v>2.8220000000000001</v>
      </c>
      <c r="G1221" s="108">
        <v>0.3228935185185185</v>
      </c>
      <c r="J1221" s="10"/>
      <c r="K1221" s="10"/>
      <c r="L1221" s="10"/>
      <c r="N1221" s="10"/>
      <c r="O1221" s="10"/>
      <c r="P1221" s="10"/>
      <c r="Q1221" s="10"/>
      <c r="R1221" s="10"/>
      <c r="S1221" s="10"/>
    </row>
    <row r="1222" spans="1:19" ht="15" x14ac:dyDescent="0.25">
      <c r="A1222" s="65">
        <v>86</v>
      </c>
      <c r="B1222" s="65" t="s">
        <v>151</v>
      </c>
      <c r="C1222" s="65">
        <v>2777</v>
      </c>
      <c r="D1222" s="65">
        <v>39.929000000000002</v>
      </c>
      <c r="E1222" s="65">
        <v>-41.78</v>
      </c>
      <c r="F1222" s="65">
        <v>2.8069999999999999</v>
      </c>
      <c r="G1222" s="108">
        <v>0.3228935185185185</v>
      </c>
      <c r="J1222" s="10"/>
      <c r="K1222" s="10"/>
      <c r="L1222" s="10"/>
      <c r="N1222" s="10"/>
      <c r="O1222" s="10"/>
      <c r="P1222" s="10"/>
      <c r="Q1222" s="10"/>
      <c r="R1222" s="10"/>
      <c r="S1222" s="10"/>
    </row>
    <row r="1223" spans="1:19" ht="15" x14ac:dyDescent="0.25">
      <c r="A1223">
        <v>86</v>
      </c>
      <c r="B1223" t="s">
        <v>151</v>
      </c>
      <c r="C1223">
        <v>3952</v>
      </c>
      <c r="D1223">
        <v>17.077000000000002</v>
      </c>
      <c r="E1223">
        <v>-8.6940000000000008</v>
      </c>
      <c r="F1223">
        <v>26.452999999999999</v>
      </c>
      <c r="G1223" s="109">
        <v>0.3228935185185185</v>
      </c>
      <c r="J1223" s="10"/>
      <c r="K1223" s="10"/>
      <c r="L1223" s="10"/>
      <c r="N1223" s="10"/>
      <c r="O1223" s="10"/>
      <c r="P1223" s="10"/>
      <c r="Q1223" s="10"/>
      <c r="R1223" s="10"/>
      <c r="S1223" s="10"/>
    </row>
    <row r="1224" spans="1:19" ht="15" x14ac:dyDescent="0.25">
      <c r="A1224">
        <v>86</v>
      </c>
      <c r="B1224" t="s">
        <v>151</v>
      </c>
      <c r="C1224">
        <v>3726</v>
      </c>
      <c r="D1224">
        <v>16.114999999999998</v>
      </c>
      <c r="E1224">
        <v>-8.7050000000000001</v>
      </c>
      <c r="F1224">
        <v>26.544</v>
      </c>
      <c r="G1224" s="109">
        <v>0.3228935185185185</v>
      </c>
      <c r="J1224" s="10"/>
      <c r="K1224" s="10"/>
      <c r="L1224" s="10"/>
      <c r="N1224" s="10"/>
      <c r="O1224" s="10"/>
      <c r="P1224" s="10"/>
      <c r="Q1224" s="10"/>
      <c r="R1224" s="10"/>
      <c r="S1224" s="10"/>
    </row>
    <row r="1225" spans="1:19" ht="15" x14ac:dyDescent="0.25">
      <c r="A1225">
        <v>86</v>
      </c>
      <c r="B1225" t="s">
        <v>151</v>
      </c>
      <c r="C1225">
        <v>3522</v>
      </c>
      <c r="D1225">
        <v>15.205</v>
      </c>
      <c r="E1225">
        <v>-8.7219999999999995</v>
      </c>
      <c r="F1225">
        <v>26.48</v>
      </c>
      <c r="G1225" s="109">
        <v>0.3228935185185185</v>
      </c>
      <c r="J1225" s="10"/>
      <c r="K1225" s="10"/>
      <c r="L1225" s="10"/>
      <c r="N1225" s="10"/>
      <c r="O1225" s="10"/>
      <c r="P1225" s="10"/>
      <c r="Q1225" s="10"/>
      <c r="R1225" s="10"/>
      <c r="S1225" s="10"/>
    </row>
    <row r="1226" spans="1:19" ht="15" x14ac:dyDescent="0.25">
      <c r="A1226">
        <v>86</v>
      </c>
      <c r="B1226" t="s">
        <v>151</v>
      </c>
      <c r="C1226">
        <v>3323</v>
      </c>
      <c r="D1226">
        <v>14.349</v>
      </c>
      <c r="E1226">
        <v>-8.69</v>
      </c>
      <c r="F1226">
        <v>26.513000000000002</v>
      </c>
      <c r="G1226" s="109">
        <v>0.3228935185185185</v>
      </c>
      <c r="J1226" s="10"/>
      <c r="K1226" s="10"/>
      <c r="L1226" s="10"/>
      <c r="N1226" s="10"/>
      <c r="O1226" s="10"/>
      <c r="P1226" s="10"/>
      <c r="Q1226" s="10"/>
      <c r="R1226" s="10"/>
      <c r="S1226" s="10"/>
    </row>
    <row r="1227" spans="1:19" ht="15" x14ac:dyDescent="0.25">
      <c r="A1227">
        <v>86</v>
      </c>
      <c r="B1227" t="s">
        <v>151</v>
      </c>
      <c r="C1227">
        <v>3141</v>
      </c>
      <c r="D1227">
        <v>13.541</v>
      </c>
      <c r="E1227">
        <v>-8.6829999999999998</v>
      </c>
      <c r="F1227">
        <v>26.478000000000002</v>
      </c>
      <c r="G1227" s="109">
        <v>0.3228935185185185</v>
      </c>
      <c r="J1227" s="10"/>
      <c r="K1227" s="10"/>
      <c r="L1227" s="10"/>
      <c r="N1227" s="10"/>
      <c r="O1227" s="10"/>
      <c r="P1227" s="10"/>
      <c r="Q1227" s="10"/>
      <c r="R1227" s="10"/>
      <c r="S1227" s="10"/>
    </row>
    <row r="1228" spans="1:19" ht="15" x14ac:dyDescent="0.25">
      <c r="A1228">
        <v>86</v>
      </c>
      <c r="B1228" t="s">
        <v>151</v>
      </c>
      <c r="C1228">
        <v>2968</v>
      </c>
      <c r="D1228">
        <v>12.782</v>
      </c>
      <c r="E1228">
        <v>-8.68</v>
      </c>
      <c r="F1228">
        <v>26.567</v>
      </c>
      <c r="G1228" s="109">
        <v>0.3228935185185185</v>
      </c>
      <c r="J1228" s="10"/>
      <c r="K1228" s="10"/>
      <c r="L1228" s="10"/>
      <c r="N1228" s="10"/>
      <c r="O1228" s="10"/>
      <c r="P1228" s="10"/>
      <c r="Q1228" s="10"/>
      <c r="R1228" s="10"/>
      <c r="S1228" s="10"/>
    </row>
    <row r="1229" spans="1:19" ht="15" x14ac:dyDescent="0.25">
      <c r="A1229">
        <v>86</v>
      </c>
      <c r="B1229" t="s">
        <v>151</v>
      </c>
      <c r="C1229">
        <v>2806</v>
      </c>
      <c r="D1229">
        <v>12.081</v>
      </c>
      <c r="E1229">
        <v>-8.6720000000000006</v>
      </c>
      <c r="F1229">
        <v>26.616</v>
      </c>
      <c r="G1229" s="109">
        <v>0.3228935185185185</v>
      </c>
      <c r="J1229" s="10"/>
      <c r="K1229" s="10"/>
      <c r="L1229" s="10"/>
      <c r="N1229" s="10"/>
      <c r="O1229" s="10"/>
      <c r="P1229" s="10"/>
      <c r="Q1229" s="10"/>
      <c r="R1229" s="10"/>
      <c r="S1229" s="10"/>
    </row>
    <row r="1230" spans="1:19" ht="15" x14ac:dyDescent="0.25">
      <c r="A1230">
        <v>86</v>
      </c>
      <c r="B1230" t="s">
        <v>151</v>
      </c>
      <c r="C1230">
        <v>2636</v>
      </c>
      <c r="D1230">
        <v>11.366</v>
      </c>
      <c r="E1230">
        <v>-8.702</v>
      </c>
      <c r="F1230">
        <v>26.248999999999999</v>
      </c>
      <c r="G1230" s="109">
        <v>0.3228935185185185</v>
      </c>
      <c r="J1230" s="10"/>
      <c r="K1230" s="10"/>
      <c r="L1230" s="10"/>
      <c r="N1230" s="10"/>
      <c r="O1230" s="10"/>
      <c r="P1230" s="10"/>
      <c r="Q1230" s="10"/>
      <c r="R1230" s="10"/>
      <c r="S1230" s="10"/>
    </row>
    <row r="1231" spans="1:19" ht="15" x14ac:dyDescent="0.25">
      <c r="A1231">
        <v>86</v>
      </c>
      <c r="B1231" t="s">
        <v>151</v>
      </c>
      <c r="C1231">
        <v>2495</v>
      </c>
      <c r="D1231">
        <v>10.74</v>
      </c>
      <c r="E1231">
        <v>-8.7789999999999999</v>
      </c>
      <c r="F1231">
        <v>26.323</v>
      </c>
      <c r="G1231" s="109">
        <v>0.3228935185185185</v>
      </c>
      <c r="J1231" s="10"/>
      <c r="K1231" s="10"/>
      <c r="L1231" s="10"/>
      <c r="N1231" s="10"/>
      <c r="O1231" s="10"/>
      <c r="P1231" s="10"/>
      <c r="Q1231" s="10"/>
      <c r="R1231" s="10"/>
      <c r="S1231" s="10"/>
    </row>
    <row r="1232" spans="1:19" ht="15" x14ac:dyDescent="0.25">
      <c r="A1232">
        <v>87</v>
      </c>
      <c r="B1232" t="s">
        <v>152</v>
      </c>
      <c r="C1232">
        <v>2802</v>
      </c>
      <c r="D1232">
        <v>39.770000000000003</v>
      </c>
      <c r="E1232">
        <v>-41.7</v>
      </c>
      <c r="F1232">
        <v>2.976</v>
      </c>
      <c r="G1232" s="109">
        <v>0.3329050925925926</v>
      </c>
      <c r="J1232" s="10"/>
      <c r="K1232" s="10"/>
      <c r="L1232" s="10"/>
      <c r="N1232" s="10"/>
      <c r="O1232" s="10"/>
      <c r="P1232" s="10"/>
      <c r="Q1232" s="10"/>
      <c r="R1232" s="10"/>
      <c r="S1232" s="10"/>
    </row>
    <row r="1233" spans="1:19" ht="15" x14ac:dyDescent="0.25">
      <c r="A1233">
        <v>87</v>
      </c>
      <c r="B1233" t="s">
        <v>152</v>
      </c>
      <c r="C1233">
        <v>2801</v>
      </c>
      <c r="D1233">
        <v>40.253999999999998</v>
      </c>
      <c r="E1233">
        <v>-41.7</v>
      </c>
      <c r="F1233">
        <v>2.9</v>
      </c>
      <c r="G1233" s="109">
        <v>0.3329050925925926</v>
      </c>
      <c r="J1233" s="10"/>
      <c r="K1233" s="10"/>
      <c r="L1233" s="10"/>
      <c r="N1233" s="10"/>
      <c r="O1233" s="10"/>
      <c r="P1233" s="10"/>
      <c r="Q1233" s="10"/>
      <c r="R1233" s="10"/>
      <c r="S1233" s="10"/>
    </row>
    <row r="1234" spans="1:19" ht="15" x14ac:dyDescent="0.25">
      <c r="A1234">
        <v>87</v>
      </c>
      <c r="B1234" t="s">
        <v>152</v>
      </c>
      <c r="C1234">
        <v>2800</v>
      </c>
      <c r="D1234">
        <v>40.271000000000001</v>
      </c>
      <c r="E1234">
        <v>-41.7</v>
      </c>
      <c r="F1234">
        <v>2.8580000000000001</v>
      </c>
      <c r="G1234" s="109">
        <v>0.3329050925925926</v>
      </c>
      <c r="J1234" s="10"/>
      <c r="K1234" s="10"/>
      <c r="L1234" s="10"/>
      <c r="N1234" s="10"/>
      <c r="O1234" s="10"/>
      <c r="P1234" s="10"/>
      <c r="Q1234" s="10"/>
      <c r="R1234" s="10"/>
      <c r="S1234" s="10"/>
    </row>
    <row r="1235" spans="1:19" ht="15" x14ac:dyDescent="0.25">
      <c r="A1235">
        <v>87</v>
      </c>
      <c r="B1235" t="s">
        <v>152</v>
      </c>
      <c r="C1235">
        <v>2801</v>
      </c>
      <c r="D1235">
        <v>40.25</v>
      </c>
      <c r="E1235">
        <v>-41.679000000000002</v>
      </c>
      <c r="F1235">
        <v>2.8769999999999998</v>
      </c>
      <c r="G1235" s="109">
        <v>0.3329050925925926</v>
      </c>
      <c r="J1235" s="10"/>
      <c r="K1235" s="10"/>
      <c r="L1235" s="10"/>
      <c r="N1235" s="10"/>
      <c r="O1235" s="10"/>
      <c r="P1235" s="10"/>
      <c r="Q1235" s="10"/>
      <c r="R1235" s="10"/>
      <c r="S1235" s="10"/>
    </row>
    <row r="1236" spans="1:19" ht="15" x14ac:dyDescent="0.25">
      <c r="A1236">
        <v>87</v>
      </c>
      <c r="B1236" t="s">
        <v>152</v>
      </c>
      <c r="C1236">
        <v>2802</v>
      </c>
      <c r="D1236">
        <v>40.295000000000002</v>
      </c>
      <c r="E1236">
        <v>-41.698999999999998</v>
      </c>
      <c r="F1236">
        <v>2.899</v>
      </c>
      <c r="G1236" s="109">
        <v>0.3329050925925926</v>
      </c>
      <c r="J1236" s="10"/>
      <c r="K1236" s="10"/>
      <c r="L1236" s="10"/>
      <c r="N1236" s="10"/>
      <c r="O1236" s="10"/>
      <c r="P1236" s="10"/>
      <c r="Q1236" s="10"/>
      <c r="R1236" s="10"/>
      <c r="S1236" s="10"/>
    </row>
    <row r="1237" spans="1:19" ht="15" x14ac:dyDescent="0.25">
      <c r="A1237">
        <v>87</v>
      </c>
      <c r="B1237" t="s">
        <v>152</v>
      </c>
      <c r="C1237">
        <v>8968</v>
      </c>
      <c r="D1237">
        <v>39.6</v>
      </c>
      <c r="E1237">
        <v>-7.8460000000000001</v>
      </c>
      <c r="F1237">
        <v>26.43</v>
      </c>
      <c r="G1237" s="109">
        <v>0.3329050925925926</v>
      </c>
      <c r="J1237" s="10"/>
      <c r="K1237" s="10"/>
      <c r="L1237" s="10"/>
      <c r="N1237" s="10"/>
      <c r="O1237" s="10"/>
      <c r="P1237" s="10"/>
      <c r="Q1237" s="10"/>
      <c r="R1237" s="10"/>
      <c r="S1237" s="10"/>
    </row>
    <row r="1238" spans="1:19" ht="15" x14ac:dyDescent="0.25">
      <c r="A1238">
        <v>87</v>
      </c>
      <c r="B1238" t="s">
        <v>152</v>
      </c>
      <c r="C1238">
        <v>8478</v>
      </c>
      <c r="D1238">
        <v>37.338999999999999</v>
      </c>
      <c r="E1238">
        <v>-7.7990000000000004</v>
      </c>
      <c r="F1238">
        <v>26.446999999999999</v>
      </c>
      <c r="G1238" s="109">
        <v>0.3329050925925926</v>
      </c>
      <c r="J1238" s="10"/>
      <c r="K1238" s="10"/>
      <c r="L1238" s="10"/>
      <c r="N1238" s="10"/>
      <c r="O1238" s="10"/>
      <c r="P1238" s="10"/>
      <c r="Q1238" s="10"/>
      <c r="R1238" s="10"/>
      <c r="S1238" s="10"/>
    </row>
    <row r="1239" spans="1:19" ht="15" x14ac:dyDescent="0.25">
      <c r="A1239">
        <v>87</v>
      </c>
      <c r="B1239" t="s">
        <v>152</v>
      </c>
      <c r="C1239">
        <v>8020</v>
      </c>
      <c r="D1239">
        <v>35.244999999999997</v>
      </c>
      <c r="E1239">
        <v>-7.7939999999999996</v>
      </c>
      <c r="F1239">
        <v>26.44</v>
      </c>
      <c r="G1239" s="109">
        <v>0.3329050925925926</v>
      </c>
      <c r="J1239" s="10"/>
      <c r="K1239" s="10"/>
      <c r="L1239" s="10"/>
      <c r="N1239" s="10"/>
      <c r="O1239" s="10"/>
      <c r="P1239" s="10"/>
      <c r="Q1239" s="10"/>
      <c r="R1239" s="10"/>
      <c r="S1239" s="10"/>
    </row>
    <row r="1240" spans="1:19" ht="15" x14ac:dyDescent="0.25">
      <c r="A1240">
        <v>87</v>
      </c>
      <c r="B1240" t="s">
        <v>152</v>
      </c>
      <c r="C1240">
        <v>7586</v>
      </c>
      <c r="D1240">
        <v>33.277000000000001</v>
      </c>
      <c r="E1240">
        <v>-7.7679999999999998</v>
      </c>
      <c r="F1240">
        <v>26.469000000000001</v>
      </c>
      <c r="G1240" s="109">
        <v>0.3329050925925926</v>
      </c>
      <c r="J1240" s="10"/>
      <c r="K1240" s="10"/>
      <c r="L1240" s="10"/>
      <c r="N1240" s="10"/>
      <c r="O1240" s="10"/>
      <c r="P1240" s="10"/>
      <c r="Q1240" s="10"/>
      <c r="R1240" s="10"/>
      <c r="S1240" s="10"/>
    </row>
    <row r="1241" spans="1:19" ht="15" x14ac:dyDescent="0.25">
      <c r="A1241">
        <v>87</v>
      </c>
      <c r="B1241" t="s">
        <v>152</v>
      </c>
      <c r="C1241">
        <v>7171</v>
      </c>
      <c r="D1241">
        <v>31.405000000000001</v>
      </c>
      <c r="E1241">
        <v>-7.7679999999999998</v>
      </c>
      <c r="F1241">
        <v>26.446000000000002</v>
      </c>
      <c r="G1241" s="109">
        <v>0.3329050925925926</v>
      </c>
      <c r="J1241" s="10"/>
      <c r="K1241" s="10"/>
      <c r="L1241" s="10"/>
      <c r="N1241" s="10"/>
      <c r="O1241" s="10"/>
      <c r="P1241" s="10"/>
      <c r="Q1241" s="10"/>
      <c r="R1241" s="10"/>
      <c r="S1241" s="10"/>
    </row>
    <row r="1242" spans="1:19" ht="15" x14ac:dyDescent="0.25">
      <c r="A1242">
        <v>87</v>
      </c>
      <c r="B1242" t="s">
        <v>152</v>
      </c>
      <c r="C1242">
        <v>6774</v>
      </c>
      <c r="D1242">
        <v>29.63</v>
      </c>
      <c r="E1242">
        <v>-7.75</v>
      </c>
      <c r="F1242">
        <v>26.472000000000001</v>
      </c>
      <c r="G1242" s="109">
        <v>0.3329050925925926</v>
      </c>
      <c r="J1242" s="10"/>
      <c r="K1242" s="10"/>
      <c r="L1242" s="10"/>
      <c r="N1242" s="10"/>
      <c r="O1242" s="10"/>
      <c r="P1242" s="10"/>
      <c r="Q1242" s="10"/>
      <c r="R1242" s="10"/>
      <c r="S1242" s="10"/>
    </row>
    <row r="1243" spans="1:19" ht="15" x14ac:dyDescent="0.25">
      <c r="A1243">
        <v>87</v>
      </c>
      <c r="B1243" t="s">
        <v>152</v>
      </c>
      <c r="C1243">
        <v>6400</v>
      </c>
      <c r="D1243">
        <v>27.975999999999999</v>
      </c>
      <c r="E1243">
        <v>-7.7759999999999998</v>
      </c>
      <c r="F1243">
        <v>26.41</v>
      </c>
      <c r="G1243" s="109">
        <v>0.3329050925925926</v>
      </c>
      <c r="J1243" s="10"/>
      <c r="K1243" s="10"/>
      <c r="L1243" s="10"/>
      <c r="N1243" s="10"/>
      <c r="O1243" s="10"/>
      <c r="P1243" s="10"/>
      <c r="Q1243" s="10"/>
      <c r="R1243" s="10"/>
      <c r="S1243" s="10"/>
    </row>
    <row r="1244" spans="1:19" ht="15" x14ac:dyDescent="0.25">
      <c r="A1244">
        <v>87</v>
      </c>
      <c r="B1244" t="s">
        <v>152</v>
      </c>
      <c r="C1244">
        <v>6044</v>
      </c>
      <c r="D1244">
        <v>26.335999999999999</v>
      </c>
      <c r="E1244">
        <v>-7.9050000000000002</v>
      </c>
      <c r="F1244">
        <v>26.334</v>
      </c>
      <c r="G1244" s="109">
        <v>0.3329050925925926</v>
      </c>
      <c r="J1244" s="10"/>
      <c r="K1244" s="10"/>
      <c r="L1244" s="10"/>
      <c r="N1244" s="10"/>
      <c r="O1244" s="10"/>
      <c r="P1244" s="10"/>
      <c r="Q1244" s="10"/>
      <c r="R1244" s="10"/>
      <c r="S1244" s="10"/>
    </row>
    <row r="1245" spans="1:19" ht="15" x14ac:dyDescent="0.25">
      <c r="A1245">
        <v>87</v>
      </c>
      <c r="B1245" t="s">
        <v>152</v>
      </c>
      <c r="C1245">
        <v>5711</v>
      </c>
      <c r="D1245">
        <v>24.867999999999999</v>
      </c>
      <c r="E1245">
        <v>-7.9130000000000003</v>
      </c>
      <c r="F1245">
        <v>26.367999999999999</v>
      </c>
      <c r="G1245" s="109">
        <v>0.3329050925925926</v>
      </c>
      <c r="J1245" s="10"/>
      <c r="K1245" s="10"/>
      <c r="L1245" s="10"/>
      <c r="N1245" s="10"/>
      <c r="O1245" s="10"/>
      <c r="P1245" s="10"/>
      <c r="Q1245" s="10"/>
      <c r="R1245" s="10"/>
      <c r="S1245" s="10"/>
    </row>
    <row r="1246" spans="1:19" ht="15" x14ac:dyDescent="0.25">
      <c r="A1246">
        <v>88</v>
      </c>
      <c r="B1246" t="s">
        <v>153</v>
      </c>
      <c r="C1246">
        <v>2775</v>
      </c>
      <c r="D1246">
        <v>39.345999999999997</v>
      </c>
      <c r="E1246">
        <v>-41.698</v>
      </c>
      <c r="F1246">
        <v>2.9279999999999999</v>
      </c>
      <c r="G1246" s="109">
        <v>0.34241898148148148</v>
      </c>
      <c r="J1246" s="10"/>
      <c r="K1246" s="10"/>
      <c r="L1246" s="10"/>
      <c r="N1246" s="10"/>
      <c r="O1246" s="10"/>
      <c r="P1246" s="10"/>
      <c r="Q1246" s="10"/>
      <c r="R1246" s="10"/>
      <c r="S1246" s="10"/>
    </row>
    <row r="1247" spans="1:19" ht="15" x14ac:dyDescent="0.25">
      <c r="A1247">
        <v>88</v>
      </c>
      <c r="B1247" t="s">
        <v>153</v>
      </c>
      <c r="C1247">
        <v>2778</v>
      </c>
      <c r="D1247">
        <v>39.939</v>
      </c>
      <c r="E1247">
        <v>-41.7</v>
      </c>
      <c r="F1247">
        <v>2.9</v>
      </c>
      <c r="G1247" s="109">
        <v>0.34241898148148148</v>
      </c>
      <c r="J1247" s="10"/>
      <c r="K1247" s="10"/>
      <c r="L1247" s="10"/>
      <c r="N1247" s="10"/>
      <c r="O1247" s="10"/>
      <c r="P1247" s="10"/>
      <c r="Q1247" s="10"/>
      <c r="R1247" s="10"/>
      <c r="S1247" s="10"/>
    </row>
    <row r="1248" spans="1:19" ht="15" x14ac:dyDescent="0.25">
      <c r="A1248">
        <v>88</v>
      </c>
      <c r="B1248" t="s">
        <v>153</v>
      </c>
      <c r="C1248">
        <v>2778</v>
      </c>
      <c r="D1248">
        <v>39.924999999999997</v>
      </c>
      <c r="E1248">
        <v>-41.728999999999999</v>
      </c>
      <c r="F1248">
        <v>2.8820000000000001</v>
      </c>
      <c r="G1248" s="109">
        <v>0.34241898148148148</v>
      </c>
      <c r="J1248" s="10"/>
      <c r="K1248" s="10"/>
      <c r="L1248" s="10"/>
      <c r="N1248" s="10"/>
      <c r="O1248" s="10"/>
      <c r="P1248" s="10"/>
      <c r="Q1248" s="10"/>
      <c r="R1248" s="10"/>
      <c r="S1248" s="10"/>
    </row>
    <row r="1249" spans="1:19" ht="15" x14ac:dyDescent="0.25">
      <c r="A1249">
        <v>88</v>
      </c>
      <c r="B1249" t="s">
        <v>153</v>
      </c>
      <c r="C1249">
        <v>2778</v>
      </c>
      <c r="D1249">
        <v>39.921999999999997</v>
      </c>
      <c r="E1249">
        <v>-41.683999999999997</v>
      </c>
      <c r="F1249">
        <v>2.8460000000000001</v>
      </c>
      <c r="G1249" s="109">
        <v>0.34241898148148148</v>
      </c>
      <c r="J1249" s="10"/>
      <c r="K1249" s="10"/>
      <c r="L1249" s="10"/>
      <c r="N1249" s="10"/>
      <c r="O1249" s="10"/>
      <c r="P1249" s="10"/>
      <c r="Q1249" s="10"/>
      <c r="R1249" s="10"/>
      <c r="S1249" s="10"/>
    </row>
    <row r="1250" spans="1:19" ht="15" x14ac:dyDescent="0.25">
      <c r="A1250">
        <v>88</v>
      </c>
      <c r="B1250" t="s">
        <v>153</v>
      </c>
      <c r="C1250">
        <v>2778</v>
      </c>
      <c r="D1250">
        <v>39.935000000000002</v>
      </c>
      <c r="E1250">
        <v>-41.712000000000003</v>
      </c>
      <c r="F1250">
        <v>2.867</v>
      </c>
      <c r="G1250" s="109">
        <v>0.34241898148148148</v>
      </c>
      <c r="J1250" s="10"/>
      <c r="K1250" s="10"/>
      <c r="L1250" s="10"/>
      <c r="N1250" s="10"/>
      <c r="O1250" s="10"/>
      <c r="P1250" s="10"/>
      <c r="Q1250" s="10"/>
      <c r="R1250" s="10"/>
      <c r="S1250" s="10"/>
    </row>
    <row r="1251" spans="1:19" ht="15" x14ac:dyDescent="0.25">
      <c r="A1251">
        <v>88</v>
      </c>
      <c r="B1251" t="s">
        <v>153</v>
      </c>
      <c r="C1251">
        <v>12807</v>
      </c>
      <c r="D1251">
        <v>57.811999999999998</v>
      </c>
      <c r="E1251">
        <v>-7.8490000000000002</v>
      </c>
      <c r="F1251">
        <v>26.253</v>
      </c>
      <c r="G1251" s="109">
        <v>0.34241898148148148</v>
      </c>
      <c r="J1251" s="10"/>
      <c r="K1251" s="10"/>
      <c r="L1251" s="10"/>
      <c r="N1251" s="10"/>
      <c r="O1251" s="10"/>
      <c r="P1251" s="10"/>
      <c r="Q1251" s="10"/>
      <c r="R1251" s="10"/>
      <c r="S1251" s="10"/>
    </row>
    <row r="1252" spans="1:19" ht="15" x14ac:dyDescent="0.25">
      <c r="A1252">
        <v>88</v>
      </c>
      <c r="B1252" t="s">
        <v>153</v>
      </c>
      <c r="C1252">
        <v>12144</v>
      </c>
      <c r="D1252">
        <v>54.576999999999998</v>
      </c>
      <c r="E1252">
        <v>-7.8920000000000003</v>
      </c>
      <c r="F1252">
        <v>26.251000000000001</v>
      </c>
      <c r="G1252" s="109">
        <v>0.34241898148148148</v>
      </c>
      <c r="J1252" s="10"/>
      <c r="K1252" s="10"/>
      <c r="L1252" s="10"/>
      <c r="N1252" s="10"/>
      <c r="O1252" s="10"/>
      <c r="P1252" s="10"/>
      <c r="Q1252" s="10"/>
      <c r="R1252" s="10"/>
      <c r="S1252" s="10"/>
    </row>
    <row r="1253" spans="1:19" ht="15" x14ac:dyDescent="0.25">
      <c r="A1253">
        <v>88</v>
      </c>
      <c r="B1253" t="s">
        <v>153</v>
      </c>
      <c r="C1253">
        <v>11511</v>
      </c>
      <c r="D1253">
        <v>51.533999999999999</v>
      </c>
      <c r="E1253">
        <v>-7.9080000000000004</v>
      </c>
      <c r="F1253">
        <v>26.254000000000001</v>
      </c>
      <c r="G1253" s="109">
        <v>0.34241898148148148</v>
      </c>
      <c r="J1253" s="10"/>
      <c r="K1253" s="10"/>
      <c r="L1253" s="10"/>
      <c r="N1253" s="10"/>
      <c r="O1253" s="10"/>
      <c r="P1253" s="10"/>
      <c r="Q1253" s="10"/>
      <c r="R1253" s="10"/>
      <c r="S1253" s="10"/>
    </row>
    <row r="1254" spans="1:19" ht="15" x14ac:dyDescent="0.25">
      <c r="A1254">
        <v>88</v>
      </c>
      <c r="B1254" t="s">
        <v>153</v>
      </c>
      <c r="C1254">
        <v>10890</v>
      </c>
      <c r="D1254">
        <v>48.594999999999999</v>
      </c>
      <c r="E1254">
        <v>-7.95</v>
      </c>
      <c r="F1254">
        <v>26.21</v>
      </c>
      <c r="G1254" s="109">
        <v>0.34241898148148148</v>
      </c>
      <c r="J1254" s="10"/>
      <c r="K1254" s="10"/>
      <c r="L1254" s="10"/>
      <c r="N1254" s="10"/>
      <c r="O1254" s="10"/>
      <c r="P1254" s="10"/>
      <c r="Q1254" s="10"/>
      <c r="R1254" s="10"/>
      <c r="S1254" s="10"/>
    </row>
    <row r="1255" spans="1:19" ht="15" x14ac:dyDescent="0.25">
      <c r="A1255">
        <v>88</v>
      </c>
      <c r="B1255" t="s">
        <v>153</v>
      </c>
      <c r="C1255">
        <v>10294</v>
      </c>
      <c r="D1255">
        <v>45.835000000000001</v>
      </c>
      <c r="E1255">
        <v>-7.984</v>
      </c>
      <c r="F1255">
        <v>26.260999999999999</v>
      </c>
      <c r="G1255" s="109">
        <v>0.34241898148148148</v>
      </c>
      <c r="J1255" s="10"/>
      <c r="K1255" s="10"/>
      <c r="L1255" s="10"/>
      <c r="N1255" s="10"/>
      <c r="O1255" s="10"/>
      <c r="P1255" s="10"/>
      <c r="Q1255" s="10"/>
      <c r="R1255" s="10"/>
      <c r="S1255" s="10"/>
    </row>
    <row r="1256" spans="1:19" ht="15" x14ac:dyDescent="0.25">
      <c r="A1256">
        <v>88</v>
      </c>
      <c r="B1256" t="s">
        <v>153</v>
      </c>
      <c r="C1256">
        <v>9744</v>
      </c>
      <c r="D1256">
        <v>43.231999999999999</v>
      </c>
      <c r="E1256">
        <v>-7.9710000000000001</v>
      </c>
      <c r="F1256">
        <v>26.297000000000001</v>
      </c>
      <c r="G1256" s="109">
        <v>0.34241898148148148</v>
      </c>
      <c r="J1256" s="10"/>
      <c r="K1256" s="10"/>
      <c r="L1256" s="10"/>
      <c r="N1256" s="10"/>
      <c r="O1256" s="10"/>
      <c r="P1256" s="10"/>
      <c r="Q1256" s="10"/>
      <c r="R1256" s="10"/>
      <c r="S1256" s="10"/>
    </row>
    <row r="1257" spans="1:19" ht="15" x14ac:dyDescent="0.25">
      <c r="A1257">
        <v>88</v>
      </c>
      <c r="B1257" t="s">
        <v>153</v>
      </c>
      <c r="C1257">
        <v>9201</v>
      </c>
      <c r="D1257">
        <v>40.749000000000002</v>
      </c>
      <c r="E1257">
        <v>-7.9669999999999996</v>
      </c>
      <c r="F1257">
        <v>26.280999999999999</v>
      </c>
      <c r="G1257" s="109">
        <v>0.34241898148148148</v>
      </c>
      <c r="J1257" s="10"/>
      <c r="K1257" s="10"/>
      <c r="L1257" s="10"/>
      <c r="N1257" s="10"/>
      <c r="O1257" s="10"/>
      <c r="P1257" s="10"/>
      <c r="Q1257" s="10"/>
      <c r="R1257" s="10"/>
      <c r="S1257" s="10"/>
    </row>
    <row r="1258" spans="1:19" ht="15" x14ac:dyDescent="0.25">
      <c r="A1258">
        <v>88</v>
      </c>
      <c r="B1258" t="s">
        <v>153</v>
      </c>
      <c r="C1258">
        <v>8679</v>
      </c>
      <c r="D1258">
        <v>38.323</v>
      </c>
      <c r="E1258">
        <v>-7.9960000000000004</v>
      </c>
      <c r="F1258">
        <v>26.202000000000002</v>
      </c>
      <c r="G1258" s="109">
        <v>0.34241898148148148</v>
      </c>
      <c r="J1258" s="10"/>
      <c r="K1258" s="10"/>
      <c r="L1258" s="10"/>
      <c r="N1258" s="10"/>
      <c r="O1258" s="10"/>
      <c r="P1258" s="10"/>
      <c r="Q1258" s="10"/>
      <c r="R1258" s="10"/>
      <c r="S1258" s="10"/>
    </row>
    <row r="1259" spans="1:19" ht="15" x14ac:dyDescent="0.25">
      <c r="A1259">
        <v>88</v>
      </c>
      <c r="B1259" t="s">
        <v>153</v>
      </c>
      <c r="C1259">
        <v>8208</v>
      </c>
      <c r="D1259">
        <v>36.179000000000002</v>
      </c>
      <c r="E1259">
        <v>-8.0239999999999991</v>
      </c>
      <c r="F1259">
        <v>26.213999999999999</v>
      </c>
      <c r="G1259" s="109">
        <v>0.34241898148148148</v>
      </c>
      <c r="J1259" s="10"/>
      <c r="K1259" s="10"/>
      <c r="L1259" s="10"/>
      <c r="N1259" s="10"/>
      <c r="O1259" s="10"/>
      <c r="P1259" s="10"/>
      <c r="Q1259" s="10"/>
      <c r="R1259" s="10"/>
      <c r="S1259" s="10"/>
    </row>
    <row r="1260" spans="1:19" ht="15" x14ac:dyDescent="0.25">
      <c r="A1260">
        <v>89</v>
      </c>
      <c r="B1260" t="s">
        <v>154</v>
      </c>
      <c r="C1260">
        <v>2800</v>
      </c>
      <c r="D1260">
        <v>39.701999999999998</v>
      </c>
      <c r="E1260">
        <v>-41.661999999999999</v>
      </c>
      <c r="F1260">
        <v>2.8969999999999998</v>
      </c>
      <c r="G1260" s="109">
        <v>0.35243055555555558</v>
      </c>
      <c r="J1260" s="10"/>
      <c r="K1260" s="10"/>
      <c r="L1260" s="10"/>
      <c r="N1260" s="10"/>
      <c r="O1260" s="10"/>
      <c r="P1260" s="10"/>
      <c r="Q1260" s="10"/>
      <c r="R1260" s="10"/>
      <c r="S1260" s="10"/>
    </row>
    <row r="1261" spans="1:19" ht="15" x14ac:dyDescent="0.25">
      <c r="A1261">
        <v>89</v>
      </c>
      <c r="B1261" t="s">
        <v>154</v>
      </c>
      <c r="C1261">
        <v>2799</v>
      </c>
      <c r="D1261">
        <v>40.256999999999998</v>
      </c>
      <c r="E1261">
        <v>-41.7</v>
      </c>
      <c r="F1261">
        <v>2.9</v>
      </c>
      <c r="G1261" s="109">
        <v>0.35243055555555558</v>
      </c>
      <c r="J1261" s="10"/>
      <c r="K1261" s="10"/>
      <c r="L1261" s="10"/>
      <c r="N1261" s="10"/>
      <c r="O1261" s="10"/>
      <c r="P1261" s="10"/>
      <c r="Q1261" s="10"/>
      <c r="R1261" s="10"/>
      <c r="S1261" s="10"/>
    </row>
    <row r="1262" spans="1:19" ht="15" x14ac:dyDescent="0.25">
      <c r="A1262">
        <v>89</v>
      </c>
      <c r="B1262" t="s">
        <v>154</v>
      </c>
      <c r="C1262">
        <v>2799</v>
      </c>
      <c r="D1262">
        <v>40.259</v>
      </c>
      <c r="E1262">
        <v>-41.670999999999999</v>
      </c>
      <c r="F1262">
        <v>2.839</v>
      </c>
      <c r="G1262" s="109">
        <v>0.35243055555555558</v>
      </c>
      <c r="J1262" s="10"/>
      <c r="K1262" s="10"/>
      <c r="L1262" s="10"/>
      <c r="N1262" s="10"/>
      <c r="O1262" s="10"/>
      <c r="P1262" s="10"/>
      <c r="Q1262" s="10"/>
      <c r="R1262" s="10"/>
      <c r="S1262" s="10"/>
    </row>
    <row r="1263" spans="1:19" ht="15" x14ac:dyDescent="0.25">
      <c r="A1263">
        <v>89</v>
      </c>
      <c r="B1263" t="s">
        <v>154</v>
      </c>
      <c r="C1263">
        <v>2800</v>
      </c>
      <c r="D1263">
        <v>40.265000000000001</v>
      </c>
      <c r="E1263">
        <v>-41.68</v>
      </c>
      <c r="F1263">
        <v>2.867</v>
      </c>
      <c r="G1263" s="109">
        <v>0.35243055555555558</v>
      </c>
      <c r="J1263" s="10"/>
      <c r="K1263" s="10"/>
      <c r="L1263" s="10"/>
      <c r="N1263" s="10"/>
      <c r="O1263" s="10"/>
      <c r="P1263" s="10"/>
      <c r="Q1263" s="10"/>
      <c r="R1263" s="10"/>
      <c r="S1263" s="10"/>
    </row>
    <row r="1264" spans="1:19" ht="15" x14ac:dyDescent="0.25">
      <c r="A1264">
        <v>89</v>
      </c>
      <c r="B1264" t="s">
        <v>154</v>
      </c>
      <c r="C1264">
        <v>2802</v>
      </c>
      <c r="D1264">
        <v>40.241999999999997</v>
      </c>
      <c r="E1264">
        <v>-41.69</v>
      </c>
      <c r="F1264">
        <v>2.8159999999999998</v>
      </c>
      <c r="G1264" s="109">
        <v>0.35243055555555558</v>
      </c>
      <c r="J1264" s="10"/>
      <c r="K1264" s="10"/>
      <c r="L1264" s="10"/>
      <c r="N1264" s="10"/>
      <c r="O1264" s="10"/>
      <c r="P1264" s="10"/>
      <c r="Q1264" s="10"/>
      <c r="R1264" s="10"/>
      <c r="S1264" s="10"/>
    </row>
    <row r="1265" spans="1:19" ht="15" x14ac:dyDescent="0.25">
      <c r="A1265">
        <v>89</v>
      </c>
      <c r="B1265" t="s">
        <v>154</v>
      </c>
      <c r="C1265">
        <v>7492</v>
      </c>
      <c r="D1265">
        <v>32.856999999999999</v>
      </c>
      <c r="E1265">
        <v>-8.1649999999999991</v>
      </c>
      <c r="F1265">
        <v>26.477</v>
      </c>
      <c r="G1265" s="109">
        <v>0.35243055555555558</v>
      </c>
      <c r="J1265" s="10"/>
      <c r="K1265" s="10"/>
      <c r="L1265" s="10"/>
      <c r="N1265" s="10"/>
      <c r="O1265" s="10"/>
      <c r="P1265" s="10"/>
      <c r="Q1265" s="10"/>
      <c r="R1265" s="10"/>
      <c r="S1265" s="10"/>
    </row>
    <row r="1266" spans="1:19" ht="15" x14ac:dyDescent="0.25">
      <c r="A1266">
        <v>89</v>
      </c>
      <c r="B1266" t="s">
        <v>154</v>
      </c>
      <c r="C1266">
        <v>7078</v>
      </c>
      <c r="D1266">
        <v>31.024000000000001</v>
      </c>
      <c r="E1266">
        <v>-8.1579999999999995</v>
      </c>
      <c r="F1266">
        <v>26.483000000000001</v>
      </c>
      <c r="G1266" s="109">
        <v>0.35243055555555558</v>
      </c>
      <c r="J1266" s="10"/>
      <c r="K1266" s="10"/>
      <c r="L1266" s="10"/>
      <c r="N1266" s="10"/>
      <c r="O1266" s="10"/>
      <c r="P1266" s="10"/>
      <c r="Q1266" s="10"/>
      <c r="R1266" s="10"/>
      <c r="S1266" s="10"/>
    </row>
    <row r="1267" spans="1:19" ht="15" x14ac:dyDescent="0.25">
      <c r="A1267">
        <v>89</v>
      </c>
      <c r="B1267" t="s">
        <v>154</v>
      </c>
      <c r="C1267">
        <v>6693</v>
      </c>
      <c r="D1267">
        <v>29.259</v>
      </c>
      <c r="E1267">
        <v>-8.1739999999999995</v>
      </c>
      <c r="F1267">
        <v>26.5</v>
      </c>
      <c r="G1267" s="109">
        <v>0.35243055555555558</v>
      </c>
      <c r="J1267" s="10"/>
      <c r="K1267" s="10"/>
      <c r="L1267" s="10"/>
      <c r="N1267" s="10"/>
      <c r="O1267" s="10"/>
      <c r="P1267" s="10"/>
      <c r="Q1267" s="10"/>
      <c r="R1267" s="10"/>
      <c r="S1267" s="10"/>
    </row>
    <row r="1268" spans="1:19" ht="15" x14ac:dyDescent="0.25">
      <c r="A1268">
        <v>89</v>
      </c>
      <c r="B1268" t="s">
        <v>154</v>
      </c>
      <c r="C1268">
        <v>6332</v>
      </c>
      <c r="D1268">
        <v>27.620999999999999</v>
      </c>
      <c r="E1268">
        <v>-8.14</v>
      </c>
      <c r="F1268">
        <v>26.510999999999999</v>
      </c>
      <c r="G1268" s="109">
        <v>0.35243055555555558</v>
      </c>
      <c r="J1268" s="10"/>
      <c r="K1268" s="10"/>
      <c r="L1268" s="10"/>
      <c r="N1268" s="10"/>
      <c r="O1268" s="10"/>
      <c r="P1268" s="10"/>
      <c r="Q1268" s="10"/>
      <c r="R1268" s="10"/>
      <c r="S1268" s="10"/>
    </row>
    <row r="1269" spans="1:19" ht="15" x14ac:dyDescent="0.25">
      <c r="A1269">
        <v>89</v>
      </c>
      <c r="B1269" t="s">
        <v>154</v>
      </c>
      <c r="C1269">
        <v>5985</v>
      </c>
      <c r="D1269">
        <v>26.062000000000001</v>
      </c>
      <c r="E1269">
        <v>-8.109</v>
      </c>
      <c r="F1269">
        <v>26.484999999999999</v>
      </c>
      <c r="G1269" s="109">
        <v>0.35243055555555558</v>
      </c>
      <c r="J1269" s="10"/>
      <c r="K1269" s="10"/>
      <c r="L1269" s="10"/>
      <c r="N1269" s="10"/>
      <c r="O1269" s="10"/>
      <c r="P1269" s="10"/>
      <c r="Q1269" s="10"/>
      <c r="R1269" s="10"/>
      <c r="S1269" s="10"/>
    </row>
    <row r="1270" spans="1:19" ht="15" x14ac:dyDescent="0.25">
      <c r="A1270">
        <v>89</v>
      </c>
      <c r="B1270" t="s">
        <v>154</v>
      </c>
      <c r="C1270">
        <v>5649</v>
      </c>
      <c r="D1270">
        <v>24.599</v>
      </c>
      <c r="E1270">
        <v>-8.0850000000000009</v>
      </c>
      <c r="F1270">
        <v>26.507999999999999</v>
      </c>
      <c r="G1270" s="109">
        <v>0.35243055555555558</v>
      </c>
      <c r="J1270" s="10"/>
      <c r="K1270" s="10"/>
      <c r="L1270" s="10"/>
      <c r="N1270" s="10"/>
      <c r="O1270" s="10"/>
      <c r="P1270" s="10"/>
      <c r="Q1270" s="10"/>
      <c r="R1270" s="10"/>
      <c r="S1270" s="10"/>
    </row>
    <row r="1271" spans="1:19" ht="15" x14ac:dyDescent="0.25">
      <c r="A1271">
        <v>89</v>
      </c>
      <c r="B1271" t="s">
        <v>154</v>
      </c>
      <c r="C1271">
        <v>5342</v>
      </c>
      <c r="D1271">
        <v>23.209</v>
      </c>
      <c r="E1271">
        <v>-8.093</v>
      </c>
      <c r="F1271">
        <v>26.518000000000001</v>
      </c>
      <c r="G1271" s="109">
        <v>0.35243055555555558</v>
      </c>
      <c r="J1271" s="10"/>
      <c r="K1271" s="10"/>
      <c r="L1271" s="10"/>
      <c r="N1271" s="10"/>
      <c r="O1271" s="10"/>
      <c r="P1271" s="10"/>
      <c r="Q1271" s="10"/>
      <c r="R1271" s="10"/>
      <c r="S1271" s="10"/>
    </row>
    <row r="1272" spans="1:19" ht="15" x14ac:dyDescent="0.25">
      <c r="A1272">
        <v>89</v>
      </c>
      <c r="B1272" t="s">
        <v>154</v>
      </c>
      <c r="C1272">
        <v>5043</v>
      </c>
      <c r="D1272">
        <v>21.878</v>
      </c>
      <c r="E1272">
        <v>-8.173</v>
      </c>
      <c r="F1272">
        <v>26.431000000000001</v>
      </c>
      <c r="G1272" s="109">
        <v>0.35243055555555558</v>
      </c>
      <c r="J1272" s="10"/>
      <c r="K1272" s="10"/>
      <c r="L1272" s="10"/>
      <c r="N1272" s="10"/>
      <c r="O1272" s="10"/>
      <c r="P1272" s="10"/>
      <c r="Q1272" s="10"/>
      <c r="R1272" s="10"/>
      <c r="S1272" s="10"/>
    </row>
    <row r="1273" spans="1:19" ht="15" x14ac:dyDescent="0.25">
      <c r="A1273">
        <v>89</v>
      </c>
      <c r="B1273" t="s">
        <v>154</v>
      </c>
      <c r="C1273">
        <v>4758</v>
      </c>
      <c r="D1273">
        <v>20.651</v>
      </c>
      <c r="E1273">
        <v>-8.1820000000000004</v>
      </c>
      <c r="F1273">
        <v>26.49</v>
      </c>
      <c r="G1273" s="109">
        <v>0.35243055555555558</v>
      </c>
      <c r="J1273" s="10"/>
      <c r="K1273" s="10"/>
      <c r="L1273" s="10"/>
      <c r="N1273" s="10"/>
      <c r="O1273" s="10"/>
      <c r="P1273" s="10"/>
      <c r="Q1273" s="10"/>
      <c r="R1273" s="10"/>
      <c r="S1273" s="10"/>
    </row>
    <row r="1274" spans="1:19" ht="15" x14ac:dyDescent="0.25">
      <c r="A1274">
        <v>90</v>
      </c>
      <c r="B1274" t="s">
        <v>155</v>
      </c>
      <c r="C1274">
        <v>2778</v>
      </c>
      <c r="D1274">
        <v>39.381999999999998</v>
      </c>
      <c r="E1274">
        <v>-41.706000000000003</v>
      </c>
      <c r="F1274">
        <v>2.9369999999999998</v>
      </c>
      <c r="G1274" s="109">
        <v>0.36193287037037036</v>
      </c>
      <c r="J1274" s="10"/>
      <c r="K1274" s="10"/>
      <c r="L1274" s="10"/>
      <c r="N1274" s="10"/>
      <c r="O1274" s="10"/>
      <c r="P1274" s="10"/>
      <c r="Q1274" s="10"/>
      <c r="R1274" s="10"/>
      <c r="S1274" s="10"/>
    </row>
    <row r="1275" spans="1:19" ht="15" x14ac:dyDescent="0.25">
      <c r="A1275">
        <v>90</v>
      </c>
      <c r="B1275" t="s">
        <v>155</v>
      </c>
      <c r="C1275">
        <v>2777</v>
      </c>
      <c r="D1275">
        <v>39.929000000000002</v>
      </c>
      <c r="E1275">
        <v>-41.7</v>
      </c>
      <c r="F1275">
        <v>2.9</v>
      </c>
      <c r="G1275" s="109">
        <v>0.36193287037037036</v>
      </c>
      <c r="J1275" s="10"/>
      <c r="K1275" s="10"/>
      <c r="L1275" s="10"/>
      <c r="N1275" s="10"/>
      <c r="O1275" s="10"/>
      <c r="P1275" s="10"/>
      <c r="Q1275" s="10"/>
      <c r="R1275" s="10"/>
      <c r="S1275" s="10"/>
    </row>
    <row r="1276" spans="1:19" ht="15" x14ac:dyDescent="0.25">
      <c r="A1276">
        <v>90</v>
      </c>
      <c r="B1276" t="s">
        <v>155</v>
      </c>
      <c r="C1276">
        <v>2777</v>
      </c>
      <c r="D1276">
        <v>39.926000000000002</v>
      </c>
      <c r="E1276">
        <v>-41.738999999999997</v>
      </c>
      <c r="F1276">
        <v>2.8380000000000001</v>
      </c>
      <c r="G1276" s="109">
        <v>0.36193287037037036</v>
      </c>
      <c r="J1276" s="10"/>
      <c r="K1276" s="10"/>
      <c r="L1276" s="10"/>
      <c r="N1276" s="10"/>
      <c r="O1276" s="10"/>
      <c r="P1276" s="10"/>
      <c r="Q1276" s="10"/>
      <c r="R1276" s="10"/>
      <c r="S1276" s="10"/>
    </row>
    <row r="1277" spans="1:19" ht="15" x14ac:dyDescent="0.25">
      <c r="A1277">
        <v>90</v>
      </c>
      <c r="B1277" t="s">
        <v>155</v>
      </c>
      <c r="C1277">
        <v>2778</v>
      </c>
      <c r="D1277">
        <v>39.918999999999997</v>
      </c>
      <c r="E1277">
        <v>-41.749000000000002</v>
      </c>
      <c r="F1277">
        <v>2.8210000000000002</v>
      </c>
      <c r="G1277" s="109">
        <v>0.36193287037037036</v>
      </c>
      <c r="J1277" s="10"/>
      <c r="K1277" s="10"/>
      <c r="L1277" s="10"/>
      <c r="N1277" s="10"/>
      <c r="O1277" s="10"/>
      <c r="P1277" s="10"/>
      <c r="Q1277" s="10"/>
      <c r="R1277" s="10"/>
      <c r="S1277" s="10"/>
    </row>
    <row r="1278" spans="1:19" ht="15" x14ac:dyDescent="0.25">
      <c r="A1278">
        <v>90</v>
      </c>
      <c r="B1278" t="s">
        <v>155</v>
      </c>
      <c r="C1278">
        <v>2778</v>
      </c>
      <c r="D1278">
        <v>39.930999999999997</v>
      </c>
      <c r="E1278">
        <v>-41.734999999999999</v>
      </c>
      <c r="F1278">
        <v>2.8340000000000001</v>
      </c>
      <c r="G1278" s="109">
        <v>0.36193287037037036</v>
      </c>
      <c r="J1278" s="10"/>
      <c r="K1278" s="10"/>
      <c r="L1278" s="10"/>
      <c r="N1278" s="10"/>
      <c r="O1278" s="10"/>
      <c r="P1278" s="10"/>
      <c r="Q1278" s="10"/>
      <c r="R1278" s="10"/>
      <c r="S1278" s="10"/>
    </row>
    <row r="1279" spans="1:19" ht="15" x14ac:dyDescent="0.25">
      <c r="A1279">
        <v>90</v>
      </c>
      <c r="B1279" t="s">
        <v>155</v>
      </c>
      <c r="C1279">
        <v>17607</v>
      </c>
      <c r="D1279">
        <v>82.382000000000005</v>
      </c>
      <c r="E1279">
        <v>-7.4109999999999996</v>
      </c>
      <c r="F1279">
        <v>27.917000000000002</v>
      </c>
      <c r="G1279" s="109">
        <v>0.36193287037037036</v>
      </c>
      <c r="J1279" s="10"/>
      <c r="K1279" s="10"/>
      <c r="L1279" s="10"/>
      <c r="N1279" s="10"/>
      <c r="O1279" s="10"/>
      <c r="P1279" s="10"/>
      <c r="Q1279" s="10"/>
      <c r="R1279" s="10"/>
      <c r="S1279" s="10"/>
    </row>
    <row r="1280" spans="1:19" ht="15" x14ac:dyDescent="0.25">
      <c r="A1280">
        <v>90</v>
      </c>
      <c r="B1280" t="s">
        <v>155</v>
      </c>
      <c r="C1280">
        <v>16772</v>
      </c>
      <c r="D1280">
        <v>77.850999999999999</v>
      </c>
      <c r="E1280">
        <v>-7.43</v>
      </c>
      <c r="F1280">
        <v>27.893999999999998</v>
      </c>
      <c r="G1280" s="109">
        <v>0.36193287037037036</v>
      </c>
      <c r="J1280" s="10"/>
      <c r="K1280" s="10"/>
      <c r="L1280" s="10"/>
      <c r="N1280" s="10"/>
      <c r="O1280" s="10"/>
      <c r="P1280" s="10"/>
      <c r="Q1280" s="10"/>
      <c r="R1280" s="10"/>
      <c r="S1280" s="10"/>
    </row>
    <row r="1281" spans="1:19" ht="15" x14ac:dyDescent="0.25">
      <c r="A1281">
        <v>90</v>
      </c>
      <c r="B1281" t="s">
        <v>155</v>
      </c>
      <c r="C1281">
        <v>15949</v>
      </c>
      <c r="D1281">
        <v>73.555999999999997</v>
      </c>
      <c r="E1281">
        <v>-7.444</v>
      </c>
      <c r="F1281">
        <v>27.89</v>
      </c>
      <c r="G1281" s="109">
        <v>0.36193287037037036</v>
      </c>
      <c r="J1281" s="10"/>
      <c r="K1281" s="10"/>
      <c r="L1281" s="10"/>
      <c r="N1281" s="10"/>
      <c r="O1281" s="10"/>
      <c r="P1281" s="10"/>
      <c r="Q1281" s="10"/>
      <c r="R1281" s="10"/>
      <c r="S1281" s="10"/>
    </row>
    <row r="1282" spans="1:19" ht="15" x14ac:dyDescent="0.25">
      <c r="A1282">
        <v>90</v>
      </c>
      <c r="B1282" t="s">
        <v>155</v>
      </c>
      <c r="C1282">
        <v>15166</v>
      </c>
      <c r="D1282">
        <v>69.468999999999994</v>
      </c>
      <c r="E1282">
        <v>-7.484</v>
      </c>
      <c r="F1282">
        <v>27.925000000000001</v>
      </c>
      <c r="G1282" s="109">
        <v>0.36193287037037036</v>
      </c>
      <c r="J1282" s="10"/>
      <c r="K1282" s="10"/>
      <c r="L1282" s="10"/>
      <c r="N1282" s="10"/>
      <c r="O1282" s="10"/>
      <c r="P1282" s="10"/>
      <c r="Q1282" s="10"/>
      <c r="R1282" s="10"/>
      <c r="S1282" s="10"/>
    </row>
    <row r="1283" spans="1:19" ht="15" x14ac:dyDescent="0.25">
      <c r="A1283">
        <v>90</v>
      </c>
      <c r="B1283" t="s">
        <v>155</v>
      </c>
      <c r="C1283">
        <v>14399</v>
      </c>
      <c r="D1283">
        <v>65.658000000000001</v>
      </c>
      <c r="E1283">
        <v>-7.4809999999999999</v>
      </c>
      <c r="F1283">
        <v>27.925000000000001</v>
      </c>
      <c r="G1283" s="109">
        <v>0.36193287037037036</v>
      </c>
      <c r="J1283" s="10"/>
      <c r="K1283" s="10"/>
      <c r="L1283" s="10"/>
      <c r="N1283" s="10"/>
      <c r="O1283" s="10"/>
      <c r="P1283" s="10"/>
      <c r="Q1283" s="10"/>
      <c r="R1283" s="10"/>
      <c r="S1283" s="10"/>
    </row>
    <row r="1284" spans="1:19" ht="15" x14ac:dyDescent="0.25">
      <c r="A1284">
        <v>90</v>
      </c>
      <c r="B1284" t="s">
        <v>155</v>
      </c>
      <c r="C1284">
        <v>13666</v>
      </c>
      <c r="D1284">
        <v>61.975999999999999</v>
      </c>
      <c r="E1284">
        <v>-7.5179999999999998</v>
      </c>
      <c r="F1284">
        <v>27.937999999999999</v>
      </c>
      <c r="G1284" s="109">
        <v>0.36193287037037036</v>
      </c>
      <c r="J1284" s="10"/>
      <c r="K1284" s="10"/>
      <c r="L1284" s="10"/>
      <c r="N1284" s="10"/>
      <c r="O1284" s="10"/>
      <c r="P1284" s="10"/>
      <c r="Q1284" s="10"/>
      <c r="R1284" s="10"/>
      <c r="S1284" s="10"/>
    </row>
    <row r="1285" spans="1:19" ht="15" x14ac:dyDescent="0.25">
      <c r="A1285">
        <v>90</v>
      </c>
      <c r="B1285" t="s">
        <v>155</v>
      </c>
      <c r="C1285">
        <v>12947</v>
      </c>
      <c r="D1285">
        <v>58.445</v>
      </c>
      <c r="E1285">
        <v>-7.5229999999999997</v>
      </c>
      <c r="F1285">
        <v>27.952000000000002</v>
      </c>
      <c r="G1285" s="109">
        <v>0.36193287037037036</v>
      </c>
      <c r="J1285" s="10"/>
      <c r="K1285" s="10"/>
      <c r="L1285" s="10"/>
      <c r="N1285" s="10"/>
      <c r="O1285" s="10"/>
      <c r="P1285" s="10"/>
      <c r="Q1285" s="10"/>
      <c r="R1285" s="10"/>
      <c r="S1285" s="10"/>
    </row>
    <row r="1286" spans="1:19" ht="15" x14ac:dyDescent="0.25">
      <c r="A1286">
        <v>90</v>
      </c>
      <c r="B1286" t="s">
        <v>155</v>
      </c>
      <c r="C1286">
        <v>12223</v>
      </c>
      <c r="D1286">
        <v>55.012999999999998</v>
      </c>
      <c r="E1286">
        <v>-7.5419999999999998</v>
      </c>
      <c r="F1286">
        <v>27.920999999999999</v>
      </c>
      <c r="G1286" s="109">
        <v>0.36193287037037036</v>
      </c>
      <c r="J1286" s="10"/>
      <c r="K1286" s="10"/>
      <c r="L1286" s="10"/>
      <c r="N1286" s="10"/>
      <c r="O1286" s="10"/>
      <c r="P1286" s="10"/>
      <c r="Q1286" s="10"/>
      <c r="R1286" s="10"/>
      <c r="S1286" s="10"/>
    </row>
    <row r="1287" spans="1:19" ht="15" x14ac:dyDescent="0.25">
      <c r="A1287">
        <v>90</v>
      </c>
      <c r="B1287" t="s">
        <v>155</v>
      </c>
      <c r="C1287">
        <v>11570</v>
      </c>
      <c r="D1287">
        <v>51.850999999999999</v>
      </c>
      <c r="E1287">
        <v>-7.5679999999999996</v>
      </c>
      <c r="F1287">
        <v>27.917999999999999</v>
      </c>
      <c r="G1287" s="109">
        <v>0.36193287037037036</v>
      </c>
      <c r="J1287" s="10"/>
      <c r="K1287" s="10"/>
      <c r="L1287" s="10"/>
      <c r="N1287" s="10"/>
      <c r="O1287" s="10"/>
      <c r="P1287" s="10"/>
      <c r="Q1287" s="10"/>
      <c r="R1287" s="10"/>
      <c r="S1287" s="10"/>
    </row>
    <row r="1288" spans="1:19" ht="15" x14ac:dyDescent="0.25">
      <c r="A1288">
        <v>91</v>
      </c>
      <c r="B1288" t="s">
        <v>156</v>
      </c>
      <c r="C1288">
        <v>2801</v>
      </c>
      <c r="D1288">
        <v>39.799999999999997</v>
      </c>
      <c r="E1288">
        <v>-41.715000000000003</v>
      </c>
      <c r="F1288">
        <v>2.9769999999999999</v>
      </c>
      <c r="G1288" s="109">
        <v>0.37195601851851851</v>
      </c>
      <c r="J1288" s="10"/>
      <c r="K1288" s="10"/>
      <c r="L1288" s="10"/>
      <c r="N1288" s="10"/>
      <c r="O1288" s="10"/>
      <c r="P1288" s="10"/>
      <c r="Q1288" s="10"/>
      <c r="R1288" s="10"/>
      <c r="S1288" s="10"/>
    </row>
    <row r="1289" spans="1:19" ht="15" x14ac:dyDescent="0.25">
      <c r="A1289">
        <v>91</v>
      </c>
      <c r="B1289" t="s">
        <v>156</v>
      </c>
      <c r="C1289">
        <v>2801</v>
      </c>
      <c r="D1289">
        <v>40.299999999999997</v>
      </c>
      <c r="E1289">
        <v>-41.7</v>
      </c>
      <c r="F1289">
        <v>2.9</v>
      </c>
      <c r="G1289" s="109">
        <v>0.37195601851851851</v>
      </c>
      <c r="J1289" s="10"/>
      <c r="K1289" s="10"/>
      <c r="L1289" s="10"/>
      <c r="N1289" s="10"/>
      <c r="O1289" s="10"/>
      <c r="P1289" s="10"/>
      <c r="Q1289" s="10"/>
      <c r="R1289" s="10"/>
      <c r="S1289" s="10"/>
    </row>
    <row r="1290" spans="1:19" ht="15" x14ac:dyDescent="0.25">
      <c r="A1290">
        <v>91</v>
      </c>
      <c r="B1290" t="s">
        <v>156</v>
      </c>
      <c r="C1290">
        <v>2802</v>
      </c>
      <c r="D1290">
        <v>40.298999999999999</v>
      </c>
      <c r="E1290">
        <v>-41.686999999999998</v>
      </c>
      <c r="F1290">
        <v>2.915</v>
      </c>
      <c r="G1290" s="109">
        <v>0.37195601851851851</v>
      </c>
      <c r="J1290" s="10"/>
      <c r="K1290" s="10"/>
      <c r="L1290" s="10"/>
      <c r="N1290" s="10"/>
      <c r="O1290" s="10"/>
      <c r="P1290" s="10"/>
      <c r="Q1290" s="10"/>
      <c r="R1290" s="10"/>
      <c r="S1290" s="10"/>
    </row>
    <row r="1291" spans="1:19" ht="15" x14ac:dyDescent="0.25">
      <c r="A1291">
        <v>91</v>
      </c>
      <c r="B1291" t="s">
        <v>156</v>
      </c>
      <c r="C1291">
        <v>2802</v>
      </c>
      <c r="D1291">
        <v>40.268000000000001</v>
      </c>
      <c r="E1291">
        <v>-41.69</v>
      </c>
      <c r="F1291">
        <v>2.8860000000000001</v>
      </c>
      <c r="G1291" s="109">
        <v>0.37195601851851851</v>
      </c>
      <c r="J1291" s="10"/>
      <c r="K1291" s="10"/>
      <c r="L1291" s="10"/>
      <c r="N1291" s="10"/>
      <c r="O1291" s="10"/>
      <c r="P1291" s="10"/>
      <c r="Q1291" s="10"/>
      <c r="R1291" s="10"/>
      <c r="S1291" s="10"/>
    </row>
    <row r="1292" spans="1:19" ht="15" x14ac:dyDescent="0.25">
      <c r="A1292">
        <v>91</v>
      </c>
      <c r="B1292" t="s">
        <v>156</v>
      </c>
      <c r="C1292">
        <v>2803</v>
      </c>
      <c r="D1292">
        <v>40.268000000000001</v>
      </c>
      <c r="E1292">
        <v>-41.707000000000001</v>
      </c>
      <c r="F1292">
        <v>2.8839999999999999</v>
      </c>
      <c r="G1292" s="109">
        <v>0.37195601851851851</v>
      </c>
      <c r="J1292" s="10"/>
      <c r="K1292" s="10"/>
      <c r="L1292" s="10"/>
      <c r="N1292" s="10"/>
      <c r="O1292" s="10"/>
      <c r="P1292" s="10"/>
      <c r="Q1292" s="10"/>
      <c r="R1292" s="10"/>
      <c r="S1292" s="10"/>
    </row>
    <row r="1293" spans="1:19" ht="15" x14ac:dyDescent="0.25">
      <c r="A1293">
        <v>91</v>
      </c>
      <c r="B1293" t="s">
        <v>156</v>
      </c>
      <c r="C1293">
        <v>15215</v>
      </c>
      <c r="D1293">
        <v>69.665999999999997</v>
      </c>
      <c r="E1293">
        <v>-7.97</v>
      </c>
      <c r="F1293">
        <v>27.023</v>
      </c>
      <c r="G1293" s="109">
        <v>0.37195601851851851</v>
      </c>
      <c r="J1293" s="10"/>
      <c r="K1293" s="10"/>
      <c r="L1293" s="10"/>
      <c r="N1293" s="10"/>
      <c r="O1293" s="10"/>
      <c r="P1293" s="10"/>
      <c r="Q1293" s="10"/>
      <c r="R1293" s="10"/>
      <c r="S1293" s="10"/>
    </row>
    <row r="1294" spans="1:19" ht="15" x14ac:dyDescent="0.25">
      <c r="A1294">
        <v>91</v>
      </c>
      <c r="B1294" t="s">
        <v>156</v>
      </c>
      <c r="C1294">
        <v>14444</v>
      </c>
      <c r="D1294">
        <v>65.778999999999996</v>
      </c>
      <c r="E1294">
        <v>-7.9429999999999996</v>
      </c>
      <c r="F1294">
        <v>27.024999999999999</v>
      </c>
      <c r="G1294" s="109">
        <v>0.37195601851851851</v>
      </c>
      <c r="J1294" s="10"/>
      <c r="K1294" s="10"/>
      <c r="L1294" s="10"/>
      <c r="N1294" s="10"/>
      <c r="O1294" s="10"/>
      <c r="P1294" s="10"/>
      <c r="Q1294" s="10"/>
      <c r="R1294" s="10"/>
      <c r="S1294" s="10"/>
    </row>
    <row r="1295" spans="1:19" ht="15" x14ac:dyDescent="0.25">
      <c r="A1295">
        <v>91</v>
      </c>
      <c r="B1295" t="s">
        <v>156</v>
      </c>
      <c r="C1295">
        <v>13709</v>
      </c>
      <c r="D1295">
        <v>62.143999999999998</v>
      </c>
      <c r="E1295">
        <v>-7.9569999999999999</v>
      </c>
      <c r="F1295">
        <v>27.065999999999999</v>
      </c>
      <c r="G1295" s="109">
        <v>0.37195601851851851</v>
      </c>
      <c r="J1295" s="10"/>
      <c r="K1295" s="10"/>
      <c r="L1295" s="10"/>
      <c r="N1295" s="10"/>
      <c r="O1295" s="10"/>
      <c r="P1295" s="10"/>
      <c r="Q1295" s="10"/>
      <c r="R1295" s="10"/>
      <c r="S1295" s="10"/>
    </row>
    <row r="1296" spans="1:19" ht="15" x14ac:dyDescent="0.25">
      <c r="A1296">
        <v>91</v>
      </c>
      <c r="B1296" t="s">
        <v>156</v>
      </c>
      <c r="C1296">
        <v>13012</v>
      </c>
      <c r="D1296">
        <v>58.725000000000001</v>
      </c>
      <c r="E1296">
        <v>-7.9180000000000001</v>
      </c>
      <c r="F1296">
        <v>27.055</v>
      </c>
      <c r="G1296" s="109">
        <v>0.37195601851851851</v>
      </c>
      <c r="J1296" s="10"/>
      <c r="K1296" s="10"/>
      <c r="L1296" s="10"/>
      <c r="N1296" s="10"/>
      <c r="O1296" s="10"/>
      <c r="P1296" s="10"/>
      <c r="Q1296" s="10"/>
      <c r="R1296" s="10"/>
      <c r="S1296" s="10"/>
    </row>
    <row r="1297" spans="1:19" ht="15" x14ac:dyDescent="0.25">
      <c r="A1297">
        <v>91</v>
      </c>
      <c r="B1297" t="s">
        <v>156</v>
      </c>
      <c r="C1297">
        <v>12325</v>
      </c>
      <c r="D1297">
        <v>55.46</v>
      </c>
      <c r="E1297">
        <v>-7.9379999999999997</v>
      </c>
      <c r="F1297">
        <v>27.073</v>
      </c>
      <c r="G1297" s="109">
        <v>0.37195601851851851</v>
      </c>
      <c r="J1297" s="10"/>
      <c r="K1297" s="10"/>
      <c r="L1297" s="10"/>
      <c r="N1297" s="10"/>
      <c r="O1297" s="10"/>
      <c r="P1297" s="10"/>
      <c r="Q1297" s="10"/>
      <c r="R1297" s="10"/>
      <c r="S1297" s="10"/>
    </row>
    <row r="1298" spans="1:19" ht="15" x14ac:dyDescent="0.25">
      <c r="A1298">
        <v>91</v>
      </c>
      <c r="B1298" t="s">
        <v>156</v>
      </c>
      <c r="C1298">
        <v>11690</v>
      </c>
      <c r="D1298">
        <v>52.365000000000002</v>
      </c>
      <c r="E1298">
        <v>-7.9020000000000001</v>
      </c>
      <c r="F1298">
        <v>27.119</v>
      </c>
      <c r="G1298" s="109">
        <v>0.37195601851851851</v>
      </c>
      <c r="J1298" s="10"/>
      <c r="K1298" s="10"/>
      <c r="L1298" s="10"/>
      <c r="N1298" s="10"/>
      <c r="O1298" s="10"/>
      <c r="P1298" s="10"/>
      <c r="Q1298" s="10"/>
      <c r="R1298" s="10"/>
      <c r="S1298" s="10"/>
    </row>
    <row r="1299" spans="1:19" ht="15" x14ac:dyDescent="0.25">
      <c r="A1299">
        <v>91</v>
      </c>
      <c r="B1299" t="s">
        <v>156</v>
      </c>
      <c r="C1299">
        <v>11087</v>
      </c>
      <c r="D1299">
        <v>49.470999999999997</v>
      </c>
      <c r="E1299">
        <v>-7.88</v>
      </c>
      <c r="F1299">
        <v>27.094000000000001</v>
      </c>
      <c r="G1299" s="109">
        <v>0.37195601851851851</v>
      </c>
      <c r="J1299" s="10"/>
      <c r="K1299" s="10"/>
      <c r="L1299" s="10"/>
      <c r="N1299" s="10"/>
      <c r="O1299" s="10"/>
      <c r="P1299" s="10"/>
      <c r="Q1299" s="10"/>
      <c r="R1299" s="10"/>
      <c r="S1299" s="10"/>
    </row>
    <row r="1300" spans="1:19" ht="15" x14ac:dyDescent="0.25">
      <c r="A1300">
        <v>91</v>
      </c>
      <c r="B1300" t="s">
        <v>156</v>
      </c>
      <c r="C1300">
        <v>10482</v>
      </c>
      <c r="D1300">
        <v>46.670999999999999</v>
      </c>
      <c r="E1300">
        <v>-7.9249999999999998</v>
      </c>
      <c r="F1300">
        <v>27.082999999999998</v>
      </c>
      <c r="G1300" s="109">
        <v>0.37195601851851851</v>
      </c>
      <c r="J1300" s="10"/>
      <c r="K1300" s="10"/>
      <c r="L1300" s="10"/>
      <c r="N1300" s="10"/>
      <c r="O1300" s="10"/>
      <c r="P1300" s="10"/>
      <c r="Q1300" s="10"/>
      <c r="R1300" s="10"/>
      <c r="S1300" s="10"/>
    </row>
    <row r="1301" spans="1:19" ht="15" x14ac:dyDescent="0.25">
      <c r="A1301">
        <v>91</v>
      </c>
      <c r="B1301" t="s">
        <v>156</v>
      </c>
      <c r="C1301">
        <v>9928</v>
      </c>
      <c r="D1301">
        <v>44.087000000000003</v>
      </c>
      <c r="E1301">
        <v>-7.9269999999999996</v>
      </c>
      <c r="F1301">
        <v>27.135000000000002</v>
      </c>
      <c r="G1301" s="109">
        <v>0.37195601851851851</v>
      </c>
      <c r="J1301" s="10"/>
      <c r="K1301" s="10"/>
      <c r="L1301" s="10"/>
      <c r="N1301" s="10"/>
      <c r="O1301" s="10"/>
      <c r="P1301" s="10"/>
      <c r="Q1301" s="10"/>
      <c r="R1301" s="10"/>
      <c r="S1301" s="10"/>
    </row>
    <row r="1302" spans="1:19" ht="15" x14ac:dyDescent="0.25">
      <c r="A1302">
        <v>92</v>
      </c>
      <c r="B1302" t="s">
        <v>157</v>
      </c>
      <c r="C1302">
        <v>2777</v>
      </c>
      <c r="D1302">
        <v>39.378999999999998</v>
      </c>
      <c r="E1302">
        <v>-41.707000000000001</v>
      </c>
      <c r="F1302">
        <v>2.9550000000000001</v>
      </c>
      <c r="G1302" s="109">
        <v>0.38145833333333329</v>
      </c>
      <c r="J1302" s="10"/>
      <c r="K1302" s="10"/>
      <c r="L1302" s="10"/>
      <c r="N1302" s="10"/>
      <c r="O1302" s="10"/>
      <c r="P1302" s="10"/>
      <c r="Q1302" s="10"/>
      <c r="R1302" s="10"/>
      <c r="S1302" s="10"/>
    </row>
    <row r="1303" spans="1:19" ht="15" x14ac:dyDescent="0.25">
      <c r="A1303">
        <v>92</v>
      </c>
      <c r="B1303" t="s">
        <v>157</v>
      </c>
      <c r="C1303">
        <v>2778</v>
      </c>
      <c r="D1303">
        <v>39.923999999999999</v>
      </c>
      <c r="E1303">
        <v>-41.7</v>
      </c>
      <c r="F1303">
        <v>2.9</v>
      </c>
      <c r="G1303" s="109">
        <v>0.38145833333333329</v>
      </c>
      <c r="J1303" s="10"/>
      <c r="K1303" s="10"/>
      <c r="L1303" s="10"/>
      <c r="N1303" s="10"/>
      <c r="O1303" s="10"/>
      <c r="P1303" s="10"/>
      <c r="Q1303" s="10"/>
      <c r="R1303" s="10"/>
      <c r="S1303" s="10"/>
    </row>
    <row r="1304" spans="1:19" ht="15" x14ac:dyDescent="0.25">
      <c r="A1304">
        <v>92</v>
      </c>
      <c r="B1304" t="s">
        <v>157</v>
      </c>
      <c r="C1304">
        <v>2778</v>
      </c>
      <c r="D1304">
        <v>39.933</v>
      </c>
      <c r="E1304">
        <v>-41.713999999999999</v>
      </c>
      <c r="F1304">
        <v>2.8759999999999999</v>
      </c>
      <c r="G1304" s="109">
        <v>0.38145833333333329</v>
      </c>
      <c r="J1304" s="10"/>
      <c r="K1304" s="10"/>
      <c r="L1304" s="10"/>
      <c r="N1304" s="10"/>
      <c r="O1304" s="10"/>
      <c r="P1304" s="10"/>
      <c r="Q1304" s="10"/>
      <c r="R1304" s="10"/>
      <c r="S1304" s="10"/>
    </row>
    <row r="1305" spans="1:19" ht="15" x14ac:dyDescent="0.25">
      <c r="A1305">
        <v>92</v>
      </c>
      <c r="B1305" t="s">
        <v>157</v>
      </c>
      <c r="C1305">
        <v>2779</v>
      </c>
      <c r="D1305">
        <v>39.944000000000003</v>
      </c>
      <c r="E1305">
        <v>-41.709000000000003</v>
      </c>
      <c r="F1305">
        <v>2.871</v>
      </c>
      <c r="G1305" s="109">
        <v>0.38145833333333329</v>
      </c>
      <c r="J1305" s="10"/>
      <c r="K1305" s="10"/>
      <c r="L1305" s="10"/>
      <c r="N1305" s="10"/>
      <c r="O1305" s="10"/>
      <c r="P1305" s="10"/>
      <c r="Q1305" s="10"/>
      <c r="R1305" s="10"/>
      <c r="S1305" s="10"/>
    </row>
    <row r="1306" spans="1:19" ht="15" x14ac:dyDescent="0.25">
      <c r="A1306">
        <v>92</v>
      </c>
      <c r="B1306" t="s">
        <v>157</v>
      </c>
      <c r="C1306">
        <v>2779</v>
      </c>
      <c r="D1306">
        <v>39.941000000000003</v>
      </c>
      <c r="E1306">
        <v>-41.716999999999999</v>
      </c>
      <c r="F1306">
        <v>2.87</v>
      </c>
      <c r="G1306" s="109">
        <v>0.38145833333333329</v>
      </c>
      <c r="J1306" s="10"/>
      <c r="K1306" s="10"/>
      <c r="L1306" s="10"/>
      <c r="N1306" s="10"/>
      <c r="O1306" s="10"/>
      <c r="P1306" s="10"/>
      <c r="Q1306" s="10"/>
      <c r="R1306" s="10"/>
      <c r="S1306" s="10"/>
    </row>
    <row r="1307" spans="1:19" ht="15" x14ac:dyDescent="0.25">
      <c r="A1307">
        <v>92</v>
      </c>
      <c r="B1307" t="s">
        <v>157</v>
      </c>
      <c r="C1307">
        <v>16619</v>
      </c>
      <c r="D1307">
        <v>77.298000000000002</v>
      </c>
      <c r="E1307">
        <v>-8.8569999999999993</v>
      </c>
      <c r="F1307">
        <v>26.629000000000001</v>
      </c>
      <c r="G1307" s="109">
        <v>0.38145833333333329</v>
      </c>
      <c r="J1307" s="10"/>
      <c r="K1307" s="10"/>
      <c r="L1307" s="10"/>
      <c r="N1307" s="10"/>
      <c r="O1307" s="10"/>
      <c r="P1307" s="10"/>
      <c r="Q1307" s="10"/>
      <c r="R1307" s="10"/>
      <c r="S1307" s="10"/>
    </row>
    <row r="1308" spans="1:19" ht="15" x14ac:dyDescent="0.25">
      <c r="A1308">
        <v>92</v>
      </c>
      <c r="B1308" t="s">
        <v>157</v>
      </c>
      <c r="C1308">
        <v>15809</v>
      </c>
      <c r="D1308">
        <v>72.995999999999995</v>
      </c>
      <c r="E1308">
        <v>-8.9190000000000005</v>
      </c>
      <c r="F1308">
        <v>26.594000000000001</v>
      </c>
      <c r="G1308" s="109">
        <v>0.38145833333333329</v>
      </c>
      <c r="J1308" s="10"/>
      <c r="K1308" s="10"/>
      <c r="L1308" s="10"/>
      <c r="N1308" s="10"/>
      <c r="O1308" s="10"/>
      <c r="P1308" s="10"/>
      <c r="Q1308" s="10"/>
      <c r="R1308" s="10"/>
      <c r="S1308" s="10"/>
    </row>
    <row r="1309" spans="1:19" ht="15" x14ac:dyDescent="0.25">
      <c r="A1309">
        <v>92</v>
      </c>
      <c r="B1309" t="s">
        <v>157</v>
      </c>
      <c r="C1309">
        <v>15029</v>
      </c>
      <c r="D1309">
        <v>68.950999999999993</v>
      </c>
      <c r="E1309">
        <v>-8.8870000000000005</v>
      </c>
      <c r="F1309">
        <v>26.611000000000001</v>
      </c>
      <c r="G1309" s="109">
        <v>0.38145833333333329</v>
      </c>
      <c r="J1309" s="10"/>
      <c r="K1309" s="10"/>
      <c r="L1309" s="10"/>
      <c r="N1309" s="10"/>
      <c r="O1309" s="10"/>
      <c r="P1309" s="10"/>
      <c r="Q1309" s="10"/>
      <c r="R1309" s="10"/>
      <c r="S1309" s="10"/>
    </row>
    <row r="1310" spans="1:19" ht="15" x14ac:dyDescent="0.25">
      <c r="A1310">
        <v>92</v>
      </c>
      <c r="B1310" t="s">
        <v>157</v>
      </c>
      <c r="C1310">
        <v>14278</v>
      </c>
      <c r="D1310">
        <v>65.168999999999997</v>
      </c>
      <c r="E1310">
        <v>-8.9359999999999999</v>
      </c>
      <c r="F1310">
        <v>26.606999999999999</v>
      </c>
      <c r="G1310" s="109">
        <v>0.38145833333333329</v>
      </c>
      <c r="J1310" s="10"/>
      <c r="K1310" s="10"/>
      <c r="L1310" s="10"/>
      <c r="N1310" s="10"/>
      <c r="O1310" s="10"/>
      <c r="P1310" s="10"/>
      <c r="Q1310" s="10"/>
      <c r="R1310" s="10"/>
      <c r="S1310" s="10"/>
    </row>
    <row r="1311" spans="1:19" ht="15" x14ac:dyDescent="0.25">
      <c r="A1311">
        <v>92</v>
      </c>
      <c r="B1311" t="s">
        <v>157</v>
      </c>
      <c r="C1311">
        <v>13579</v>
      </c>
      <c r="D1311">
        <v>61.631</v>
      </c>
      <c r="E1311">
        <v>-8.93</v>
      </c>
      <c r="F1311">
        <v>26.611000000000001</v>
      </c>
      <c r="G1311" s="109">
        <v>0.38145833333333329</v>
      </c>
      <c r="J1311" s="10"/>
      <c r="K1311" s="10"/>
      <c r="L1311" s="10"/>
      <c r="N1311" s="10"/>
      <c r="O1311" s="10"/>
      <c r="P1311" s="10"/>
      <c r="Q1311" s="10"/>
      <c r="R1311" s="10"/>
      <c r="S1311" s="10"/>
    </row>
    <row r="1312" spans="1:19" ht="15" x14ac:dyDescent="0.25">
      <c r="A1312">
        <v>92</v>
      </c>
      <c r="B1312" t="s">
        <v>157</v>
      </c>
      <c r="C1312">
        <v>12898</v>
      </c>
      <c r="D1312">
        <v>58.314999999999998</v>
      </c>
      <c r="E1312">
        <v>-8.9619999999999997</v>
      </c>
      <c r="F1312">
        <v>26.637</v>
      </c>
      <c r="G1312" s="109">
        <v>0.38145833333333329</v>
      </c>
      <c r="J1312" s="10"/>
      <c r="K1312" s="10"/>
      <c r="L1312" s="10"/>
      <c r="N1312" s="10"/>
      <c r="O1312" s="10"/>
      <c r="P1312" s="10"/>
      <c r="Q1312" s="10"/>
      <c r="R1312" s="10"/>
      <c r="S1312" s="10"/>
    </row>
    <row r="1313" spans="1:19" ht="15" x14ac:dyDescent="0.25">
      <c r="A1313">
        <v>92</v>
      </c>
      <c r="B1313" t="s">
        <v>157</v>
      </c>
      <c r="C1313">
        <v>12254</v>
      </c>
      <c r="D1313">
        <v>55.133000000000003</v>
      </c>
      <c r="E1313">
        <v>-8.9860000000000007</v>
      </c>
      <c r="F1313">
        <v>26.657</v>
      </c>
      <c r="G1313" s="109">
        <v>0.38145833333333329</v>
      </c>
      <c r="J1313" s="10"/>
      <c r="K1313" s="10"/>
      <c r="L1313" s="10"/>
      <c r="N1313" s="10"/>
      <c r="O1313" s="10"/>
      <c r="P1313" s="10"/>
      <c r="Q1313" s="10"/>
      <c r="R1313" s="10"/>
      <c r="S1313" s="10"/>
    </row>
    <row r="1314" spans="1:19" ht="15" x14ac:dyDescent="0.25">
      <c r="A1314">
        <v>92</v>
      </c>
      <c r="B1314" t="s">
        <v>157</v>
      </c>
      <c r="C1314">
        <v>11627</v>
      </c>
      <c r="D1314">
        <v>52.095999999999997</v>
      </c>
      <c r="E1314">
        <v>-9.0340000000000007</v>
      </c>
      <c r="F1314">
        <v>26.646999999999998</v>
      </c>
      <c r="G1314" s="109">
        <v>0.38145833333333329</v>
      </c>
      <c r="J1314" s="10"/>
      <c r="K1314" s="10"/>
      <c r="L1314" s="10"/>
      <c r="N1314" s="10"/>
      <c r="O1314" s="10"/>
      <c r="P1314" s="10"/>
      <c r="Q1314" s="10"/>
      <c r="R1314" s="10"/>
      <c r="S1314" s="10"/>
    </row>
    <row r="1315" spans="1:19" ht="15" x14ac:dyDescent="0.25">
      <c r="A1315">
        <v>92</v>
      </c>
      <c r="B1315" t="s">
        <v>157</v>
      </c>
      <c r="C1315">
        <v>11046</v>
      </c>
      <c r="D1315">
        <v>49.325000000000003</v>
      </c>
      <c r="E1315">
        <v>-9.0389999999999997</v>
      </c>
      <c r="F1315">
        <v>26.629000000000001</v>
      </c>
      <c r="G1315" s="109">
        <v>0.38145833333333329</v>
      </c>
      <c r="J1315" s="10"/>
      <c r="K1315" s="10"/>
      <c r="L1315" s="10"/>
      <c r="N1315" s="10"/>
      <c r="O1315" s="10"/>
      <c r="P1315" s="10"/>
      <c r="Q1315" s="10"/>
      <c r="R1315" s="10"/>
      <c r="S1315" s="10"/>
    </row>
    <row r="1316" spans="1:19" ht="15" x14ac:dyDescent="0.25">
      <c r="A1316">
        <v>93</v>
      </c>
      <c r="B1316" t="s">
        <v>8</v>
      </c>
      <c r="C1316">
        <v>2801</v>
      </c>
      <c r="D1316">
        <v>39.613</v>
      </c>
      <c r="E1316">
        <v>-41.691000000000003</v>
      </c>
      <c r="F1316">
        <v>2.9660000000000002</v>
      </c>
      <c r="G1316" s="109">
        <v>0.39148148148148149</v>
      </c>
      <c r="J1316" s="10"/>
      <c r="K1316" s="10"/>
      <c r="L1316" s="10"/>
      <c r="N1316" s="10"/>
      <c r="O1316" s="10"/>
      <c r="P1316" s="10"/>
      <c r="Q1316" s="10"/>
      <c r="R1316" s="10"/>
      <c r="S1316" s="10"/>
    </row>
    <row r="1317" spans="1:19" ht="15" x14ac:dyDescent="0.25">
      <c r="A1317">
        <v>93</v>
      </c>
      <c r="B1317" t="s">
        <v>8</v>
      </c>
      <c r="C1317">
        <v>2800</v>
      </c>
      <c r="D1317">
        <v>40.277000000000001</v>
      </c>
      <c r="E1317">
        <v>-41.7</v>
      </c>
      <c r="F1317">
        <v>2.9</v>
      </c>
      <c r="G1317" s="109">
        <v>0.39148148148148149</v>
      </c>
      <c r="J1317" s="10"/>
      <c r="K1317" s="10"/>
      <c r="L1317" s="10"/>
      <c r="N1317" s="10"/>
      <c r="O1317" s="10"/>
      <c r="P1317" s="10"/>
      <c r="Q1317" s="10"/>
      <c r="R1317" s="10"/>
      <c r="S1317" s="10"/>
    </row>
    <row r="1318" spans="1:19" ht="15" x14ac:dyDescent="0.25">
      <c r="A1318">
        <v>93</v>
      </c>
      <c r="B1318" t="s">
        <v>8</v>
      </c>
      <c r="C1318">
        <v>2801</v>
      </c>
      <c r="D1318">
        <v>40.267000000000003</v>
      </c>
      <c r="E1318">
        <v>-41.706000000000003</v>
      </c>
      <c r="F1318">
        <v>2.899</v>
      </c>
      <c r="G1318" s="109">
        <v>0.39148148148148149</v>
      </c>
      <c r="J1318" s="10"/>
      <c r="K1318" s="10"/>
      <c r="L1318" s="10"/>
      <c r="N1318" s="10"/>
      <c r="O1318" s="10"/>
      <c r="P1318" s="10"/>
      <c r="Q1318" s="10"/>
      <c r="R1318" s="10"/>
      <c r="S1318" s="10"/>
    </row>
    <row r="1319" spans="1:19" ht="15" x14ac:dyDescent="0.25">
      <c r="A1319">
        <v>93</v>
      </c>
      <c r="B1319" t="s">
        <v>8</v>
      </c>
      <c r="C1319">
        <v>2801</v>
      </c>
      <c r="D1319">
        <v>40.26</v>
      </c>
      <c r="E1319">
        <v>-41.686999999999998</v>
      </c>
      <c r="F1319">
        <v>2.8849999999999998</v>
      </c>
      <c r="G1319" s="109">
        <v>0.39148148148148149</v>
      </c>
      <c r="J1319" s="10"/>
      <c r="K1319" s="10"/>
      <c r="L1319" s="10"/>
      <c r="N1319" s="10"/>
      <c r="O1319" s="10"/>
      <c r="P1319" s="10"/>
      <c r="Q1319" s="10"/>
      <c r="R1319" s="10"/>
      <c r="S1319" s="10"/>
    </row>
    <row r="1320" spans="1:19" ht="15" x14ac:dyDescent="0.25">
      <c r="A1320">
        <v>93</v>
      </c>
      <c r="B1320" t="s">
        <v>8</v>
      </c>
      <c r="C1320">
        <v>2801</v>
      </c>
      <c r="D1320">
        <v>40.29</v>
      </c>
      <c r="E1320">
        <v>-41.71</v>
      </c>
      <c r="F1320">
        <v>2.8959999999999999</v>
      </c>
      <c r="G1320" s="109">
        <v>0.39148148148148149</v>
      </c>
      <c r="J1320" s="10"/>
      <c r="K1320" s="10"/>
      <c r="L1320" s="10"/>
      <c r="N1320" s="10"/>
      <c r="O1320" s="10"/>
      <c r="P1320" s="10"/>
      <c r="Q1320" s="10"/>
      <c r="R1320" s="10"/>
      <c r="S1320" s="10"/>
    </row>
    <row r="1321" spans="1:19" ht="15" x14ac:dyDescent="0.25">
      <c r="A1321">
        <v>93</v>
      </c>
      <c r="B1321" t="s">
        <v>8</v>
      </c>
      <c r="C1321">
        <v>10562</v>
      </c>
      <c r="D1321">
        <v>47.100999999999999</v>
      </c>
      <c r="E1321">
        <v>2.3039999999999998</v>
      </c>
      <c r="F1321">
        <v>26.751000000000001</v>
      </c>
      <c r="G1321" s="109">
        <v>0.39148148148148149</v>
      </c>
      <c r="J1321" s="10"/>
      <c r="K1321" s="10"/>
      <c r="L1321" s="10"/>
      <c r="N1321" s="10"/>
      <c r="O1321" s="10"/>
      <c r="P1321" s="10"/>
      <c r="Q1321" s="10"/>
      <c r="R1321" s="10"/>
      <c r="S1321" s="10"/>
    </row>
    <row r="1322" spans="1:19" ht="15" x14ac:dyDescent="0.25">
      <c r="A1322">
        <v>93</v>
      </c>
      <c r="B1322" t="s">
        <v>8</v>
      </c>
      <c r="C1322">
        <v>9998</v>
      </c>
      <c r="D1322">
        <v>44.426000000000002</v>
      </c>
      <c r="E1322">
        <v>2.335</v>
      </c>
      <c r="F1322">
        <v>26.751000000000001</v>
      </c>
      <c r="G1322" s="109">
        <v>0.39148148148148149</v>
      </c>
      <c r="J1322" s="10"/>
      <c r="K1322" s="10"/>
      <c r="L1322" s="10"/>
      <c r="N1322" s="10"/>
      <c r="O1322" s="10"/>
      <c r="P1322" s="10"/>
      <c r="Q1322" s="10"/>
      <c r="R1322" s="10"/>
      <c r="S1322" s="10"/>
    </row>
    <row r="1323" spans="1:19" ht="15" x14ac:dyDescent="0.25">
      <c r="A1323">
        <v>93</v>
      </c>
      <c r="B1323" t="s">
        <v>8</v>
      </c>
      <c r="C1323">
        <v>9470</v>
      </c>
      <c r="D1323">
        <v>41.962000000000003</v>
      </c>
      <c r="E1323">
        <v>2.3679999999999999</v>
      </c>
      <c r="F1323">
        <v>26.734999999999999</v>
      </c>
      <c r="G1323" s="109">
        <v>0.39148148148148149</v>
      </c>
      <c r="J1323" s="10"/>
      <c r="K1323" s="10"/>
      <c r="L1323" s="10"/>
      <c r="N1323" s="10"/>
      <c r="O1323" s="10"/>
      <c r="P1323" s="10"/>
      <c r="Q1323" s="10"/>
      <c r="R1323" s="10"/>
      <c r="S1323" s="10"/>
    </row>
    <row r="1324" spans="1:19" ht="15" x14ac:dyDescent="0.25">
      <c r="A1324">
        <v>93</v>
      </c>
      <c r="B1324" t="s">
        <v>8</v>
      </c>
      <c r="C1324">
        <v>8970</v>
      </c>
      <c r="D1324">
        <v>39.612000000000002</v>
      </c>
      <c r="E1324">
        <v>2.3540000000000001</v>
      </c>
      <c r="F1324">
        <v>26.736000000000001</v>
      </c>
      <c r="G1324" s="109">
        <v>0.39148148148148149</v>
      </c>
      <c r="J1324" s="10"/>
      <c r="K1324" s="10"/>
      <c r="L1324" s="10"/>
      <c r="N1324" s="10"/>
      <c r="O1324" s="10"/>
      <c r="P1324" s="10"/>
      <c r="Q1324" s="10"/>
      <c r="R1324" s="10"/>
      <c r="S1324" s="10"/>
    </row>
    <row r="1325" spans="1:19" ht="15" x14ac:dyDescent="0.25">
      <c r="A1325">
        <v>93</v>
      </c>
      <c r="B1325" t="s">
        <v>8</v>
      </c>
      <c r="C1325">
        <v>8495</v>
      </c>
      <c r="D1325">
        <v>37.405000000000001</v>
      </c>
      <c r="E1325">
        <v>2.3759999999999999</v>
      </c>
      <c r="F1325">
        <v>26.774999999999999</v>
      </c>
      <c r="G1325" s="109">
        <v>0.39148148148148149</v>
      </c>
      <c r="J1325" s="10"/>
      <c r="K1325" s="10"/>
      <c r="L1325" s="10"/>
      <c r="N1325" s="10"/>
      <c r="O1325" s="10"/>
      <c r="P1325" s="10"/>
      <c r="Q1325" s="10"/>
      <c r="R1325" s="10"/>
      <c r="S1325" s="10"/>
    </row>
    <row r="1326" spans="1:19" ht="15" x14ac:dyDescent="0.25">
      <c r="A1326">
        <v>93</v>
      </c>
      <c r="B1326" t="s">
        <v>8</v>
      </c>
      <c r="C1326">
        <v>8044</v>
      </c>
      <c r="D1326">
        <v>35.326000000000001</v>
      </c>
      <c r="E1326">
        <v>2.391</v>
      </c>
      <c r="F1326">
        <v>26.802</v>
      </c>
      <c r="G1326" s="109">
        <v>0.39148148148148149</v>
      </c>
      <c r="J1326" s="10"/>
      <c r="K1326" s="10"/>
      <c r="L1326" s="10"/>
      <c r="N1326" s="10"/>
      <c r="O1326" s="10"/>
      <c r="P1326" s="10"/>
      <c r="Q1326" s="10"/>
      <c r="R1326" s="10"/>
      <c r="S1326" s="10"/>
    </row>
    <row r="1327" spans="1:19" ht="15" x14ac:dyDescent="0.25">
      <c r="A1327">
        <v>93</v>
      </c>
      <c r="B1327" t="s">
        <v>8</v>
      </c>
      <c r="C1327">
        <v>7611</v>
      </c>
      <c r="D1327">
        <v>33.348999999999997</v>
      </c>
      <c r="E1327">
        <v>2.4159999999999999</v>
      </c>
      <c r="F1327">
        <v>26.795999999999999</v>
      </c>
      <c r="G1327" s="109">
        <v>0.39148148148148149</v>
      </c>
      <c r="J1327" s="10"/>
      <c r="K1327" s="10"/>
      <c r="L1327" s="10"/>
      <c r="N1327" s="10"/>
      <c r="O1327" s="10"/>
      <c r="P1327" s="10"/>
      <c r="Q1327" s="10"/>
      <c r="R1327" s="10"/>
      <c r="S1327" s="10"/>
    </row>
    <row r="1328" spans="1:19" ht="15" x14ac:dyDescent="0.25">
      <c r="A1328">
        <v>93</v>
      </c>
      <c r="B1328" t="s">
        <v>8</v>
      </c>
      <c r="C1328">
        <v>7174</v>
      </c>
      <c r="D1328">
        <v>31.446000000000002</v>
      </c>
      <c r="E1328">
        <v>2.4060000000000001</v>
      </c>
      <c r="F1328">
        <v>26.777999999999999</v>
      </c>
      <c r="G1328" s="109">
        <v>0.39148148148148149</v>
      </c>
      <c r="J1328" s="10"/>
      <c r="K1328" s="10"/>
      <c r="L1328" s="10"/>
      <c r="N1328" s="10"/>
      <c r="O1328" s="10"/>
      <c r="P1328" s="10"/>
      <c r="Q1328" s="10"/>
      <c r="R1328" s="10"/>
      <c r="S1328" s="10"/>
    </row>
    <row r="1329" spans="1:19" ht="15" x14ac:dyDescent="0.25">
      <c r="A1329">
        <v>93</v>
      </c>
      <c r="B1329" t="s">
        <v>8</v>
      </c>
      <c r="C1329">
        <v>6796</v>
      </c>
      <c r="D1329">
        <v>29.683</v>
      </c>
      <c r="E1329">
        <v>2.3730000000000002</v>
      </c>
      <c r="F1329">
        <v>26.777000000000001</v>
      </c>
      <c r="G1329" s="109">
        <v>0.39148148148148149</v>
      </c>
      <c r="J1329" s="10"/>
      <c r="K1329" s="10"/>
      <c r="L1329" s="10"/>
      <c r="N1329" s="10"/>
      <c r="O1329" s="10"/>
      <c r="P1329" s="10"/>
      <c r="Q1329" s="10"/>
      <c r="R1329" s="10"/>
      <c r="S1329" s="10"/>
    </row>
    <row r="1330" spans="1:19" ht="15" x14ac:dyDescent="0.25">
      <c r="A1330">
        <v>94</v>
      </c>
      <c r="B1330" t="s">
        <v>8</v>
      </c>
      <c r="C1330">
        <v>2777</v>
      </c>
      <c r="D1330">
        <v>39.381999999999998</v>
      </c>
      <c r="E1330">
        <v>-41.735999999999997</v>
      </c>
      <c r="F1330">
        <v>2.927</v>
      </c>
      <c r="G1330" s="109">
        <v>0.40098379629629632</v>
      </c>
      <c r="J1330" s="10"/>
      <c r="K1330" s="10"/>
      <c r="L1330" s="10"/>
      <c r="N1330" s="10"/>
      <c r="O1330" s="10"/>
      <c r="P1330" s="10"/>
      <c r="Q1330" s="10"/>
      <c r="R1330" s="10"/>
      <c r="S1330" s="10"/>
    </row>
    <row r="1331" spans="1:19" ht="15" x14ac:dyDescent="0.25">
      <c r="A1331">
        <v>94</v>
      </c>
      <c r="B1331" t="s">
        <v>8</v>
      </c>
      <c r="C1331">
        <v>2778</v>
      </c>
      <c r="D1331">
        <v>39.935000000000002</v>
      </c>
      <c r="E1331">
        <v>-41.7</v>
      </c>
      <c r="F1331">
        <v>2.9</v>
      </c>
      <c r="G1331" s="109">
        <v>0.40098379629629632</v>
      </c>
      <c r="J1331" s="10"/>
      <c r="K1331" s="10"/>
      <c r="L1331" s="10"/>
      <c r="N1331" s="10"/>
      <c r="O1331" s="10"/>
      <c r="P1331" s="10"/>
      <c r="Q1331" s="10"/>
      <c r="R1331" s="10"/>
      <c r="S1331" s="10"/>
    </row>
    <row r="1332" spans="1:19" ht="15" x14ac:dyDescent="0.25">
      <c r="A1332">
        <v>94</v>
      </c>
      <c r="B1332" t="s">
        <v>8</v>
      </c>
      <c r="C1332">
        <v>2777</v>
      </c>
      <c r="D1332">
        <v>39.953000000000003</v>
      </c>
      <c r="E1332">
        <v>-41.734999999999999</v>
      </c>
      <c r="F1332">
        <v>2.8570000000000002</v>
      </c>
      <c r="G1332" s="109">
        <v>0.40098379629629632</v>
      </c>
      <c r="J1332" s="10"/>
      <c r="K1332" s="10"/>
      <c r="L1332" s="10"/>
      <c r="N1332" s="10"/>
      <c r="O1332" s="10"/>
      <c r="P1332" s="10"/>
      <c r="Q1332" s="10"/>
      <c r="R1332" s="10"/>
      <c r="S1332" s="10"/>
    </row>
    <row r="1333" spans="1:19" ht="15" x14ac:dyDescent="0.25">
      <c r="A1333">
        <v>94</v>
      </c>
      <c r="B1333" t="s">
        <v>8</v>
      </c>
      <c r="C1333">
        <v>2779</v>
      </c>
      <c r="D1333">
        <v>39.956000000000003</v>
      </c>
      <c r="E1333">
        <v>-41.716000000000001</v>
      </c>
      <c r="F1333">
        <v>2.7869999999999999</v>
      </c>
      <c r="G1333" s="109">
        <v>0.40098379629629632</v>
      </c>
      <c r="J1333" s="10"/>
      <c r="K1333" s="10"/>
      <c r="L1333" s="10"/>
      <c r="N1333" s="10"/>
      <c r="O1333" s="10"/>
      <c r="P1333" s="10"/>
      <c r="Q1333" s="10"/>
      <c r="R1333" s="10"/>
      <c r="S1333" s="10"/>
    </row>
    <row r="1334" spans="1:19" ht="15" x14ac:dyDescent="0.25">
      <c r="A1334">
        <v>94</v>
      </c>
      <c r="B1334" t="s">
        <v>8</v>
      </c>
      <c r="C1334">
        <v>2779</v>
      </c>
      <c r="D1334">
        <v>39.944000000000003</v>
      </c>
      <c r="E1334">
        <v>-41.756999999999998</v>
      </c>
      <c r="F1334">
        <v>2.7839999999999998</v>
      </c>
      <c r="G1334" s="109">
        <v>0.40098379629629632</v>
      </c>
      <c r="J1334" s="10"/>
      <c r="K1334" s="10"/>
      <c r="L1334" s="10"/>
      <c r="N1334" s="10"/>
      <c r="O1334" s="10"/>
      <c r="P1334" s="10"/>
      <c r="Q1334" s="10"/>
      <c r="R1334" s="10"/>
      <c r="S1334" s="10"/>
    </row>
    <row r="1335" spans="1:19" ht="15" x14ac:dyDescent="0.25">
      <c r="A1335">
        <v>94</v>
      </c>
      <c r="B1335" t="s">
        <v>8</v>
      </c>
      <c r="C1335">
        <v>12782</v>
      </c>
      <c r="D1335">
        <v>57.582999999999998</v>
      </c>
      <c r="E1335">
        <v>3.2309999999999999</v>
      </c>
      <c r="F1335">
        <v>28.763000000000002</v>
      </c>
      <c r="G1335" s="109">
        <v>0.40098379629629632</v>
      </c>
      <c r="J1335" s="10"/>
      <c r="K1335" s="10"/>
      <c r="L1335" s="10"/>
      <c r="N1335" s="10"/>
      <c r="O1335" s="10"/>
      <c r="P1335" s="10"/>
      <c r="Q1335" s="10"/>
      <c r="R1335" s="10"/>
      <c r="S1335" s="10"/>
    </row>
    <row r="1336" spans="1:19" ht="15" x14ac:dyDescent="0.25">
      <c r="A1336">
        <v>94</v>
      </c>
      <c r="B1336" t="s">
        <v>8</v>
      </c>
      <c r="C1336">
        <v>11816</v>
      </c>
      <c r="D1336">
        <v>52.924999999999997</v>
      </c>
      <c r="E1336">
        <v>3.14</v>
      </c>
      <c r="F1336">
        <v>28.695</v>
      </c>
      <c r="G1336" s="109">
        <v>0.40098379629629632</v>
      </c>
      <c r="J1336" s="10"/>
      <c r="K1336" s="10"/>
      <c r="L1336" s="10"/>
      <c r="N1336" s="10"/>
      <c r="O1336" s="10"/>
      <c r="P1336" s="10"/>
      <c r="Q1336" s="10"/>
      <c r="R1336" s="10"/>
      <c r="S1336" s="10"/>
    </row>
    <row r="1337" spans="1:19" ht="15" x14ac:dyDescent="0.25">
      <c r="A1337">
        <v>94</v>
      </c>
      <c r="B1337" t="s">
        <v>8</v>
      </c>
      <c r="C1337">
        <v>11154</v>
      </c>
      <c r="D1337">
        <v>49.838999999999999</v>
      </c>
      <c r="E1337">
        <v>3.1219999999999999</v>
      </c>
      <c r="F1337">
        <v>28.657</v>
      </c>
      <c r="G1337" s="109">
        <v>0.40098379629629632</v>
      </c>
      <c r="J1337" s="10"/>
      <c r="K1337" s="10"/>
      <c r="L1337" s="10"/>
      <c r="N1337" s="10"/>
      <c r="O1337" s="10"/>
      <c r="P1337" s="10"/>
      <c r="Q1337" s="10"/>
      <c r="R1337" s="10"/>
      <c r="S1337" s="10"/>
    </row>
    <row r="1338" spans="1:19" ht="15" x14ac:dyDescent="0.25">
      <c r="A1338">
        <v>94</v>
      </c>
      <c r="B1338" t="s">
        <v>8</v>
      </c>
      <c r="C1338">
        <v>10548</v>
      </c>
      <c r="D1338">
        <v>46.985999999999997</v>
      </c>
      <c r="E1338">
        <v>3.1120000000000001</v>
      </c>
      <c r="F1338">
        <v>28.718</v>
      </c>
      <c r="G1338" s="109">
        <v>0.40098379629629632</v>
      </c>
      <c r="J1338" s="10"/>
      <c r="K1338" s="10"/>
      <c r="L1338" s="10"/>
      <c r="N1338" s="10"/>
      <c r="O1338" s="10"/>
      <c r="P1338" s="10"/>
      <c r="Q1338" s="10"/>
      <c r="R1338" s="10"/>
      <c r="S1338" s="10"/>
    </row>
    <row r="1339" spans="1:19" ht="15" x14ac:dyDescent="0.25">
      <c r="A1339">
        <v>94</v>
      </c>
      <c r="B1339" t="s">
        <v>8</v>
      </c>
      <c r="C1339">
        <v>9966</v>
      </c>
      <c r="D1339">
        <v>44.255000000000003</v>
      </c>
      <c r="E1339">
        <v>3.085</v>
      </c>
      <c r="F1339">
        <v>28.69</v>
      </c>
      <c r="G1339" s="109">
        <v>0.40098379629629632</v>
      </c>
      <c r="J1339" s="10"/>
      <c r="K1339" s="10"/>
      <c r="L1339" s="10"/>
      <c r="N1339" s="10"/>
      <c r="O1339" s="10"/>
      <c r="P1339" s="10"/>
      <c r="Q1339" s="10"/>
      <c r="R1339" s="10"/>
      <c r="S1339" s="10"/>
    </row>
    <row r="1340" spans="1:19" ht="15" x14ac:dyDescent="0.25">
      <c r="A1340">
        <v>94</v>
      </c>
      <c r="B1340" t="s">
        <v>8</v>
      </c>
      <c r="C1340">
        <v>9414</v>
      </c>
      <c r="D1340">
        <v>41.716999999999999</v>
      </c>
      <c r="E1340">
        <v>3.0259999999999998</v>
      </c>
      <c r="F1340">
        <v>28.724</v>
      </c>
      <c r="G1340" s="109">
        <v>0.40098379629629632</v>
      </c>
      <c r="J1340" s="10"/>
      <c r="K1340" s="10"/>
      <c r="L1340" s="10"/>
      <c r="N1340" s="10"/>
      <c r="O1340" s="10"/>
      <c r="P1340" s="10"/>
      <c r="Q1340" s="10"/>
      <c r="R1340" s="10"/>
      <c r="S1340" s="10"/>
    </row>
    <row r="1341" spans="1:19" ht="15" x14ac:dyDescent="0.25">
      <c r="A1341">
        <v>94</v>
      </c>
      <c r="B1341" t="s">
        <v>8</v>
      </c>
      <c r="C1341">
        <v>8885</v>
      </c>
      <c r="D1341">
        <v>39.314999999999998</v>
      </c>
      <c r="E1341">
        <v>2.9860000000000002</v>
      </c>
      <c r="F1341">
        <v>28.710999999999999</v>
      </c>
      <c r="G1341" s="109">
        <v>0.40098379629629632</v>
      </c>
      <c r="J1341" s="10"/>
      <c r="K1341" s="10"/>
      <c r="L1341" s="10"/>
      <c r="N1341" s="10"/>
      <c r="O1341" s="10"/>
      <c r="P1341" s="10"/>
      <c r="Q1341" s="10"/>
      <c r="R1341" s="10"/>
      <c r="S1341" s="10"/>
    </row>
    <row r="1342" spans="1:19" ht="15" x14ac:dyDescent="0.25">
      <c r="A1342">
        <v>94</v>
      </c>
      <c r="B1342" t="s">
        <v>8</v>
      </c>
      <c r="C1342">
        <v>8401</v>
      </c>
      <c r="D1342">
        <v>37.067</v>
      </c>
      <c r="E1342">
        <v>2.9529999999999998</v>
      </c>
      <c r="F1342">
        <v>28.734000000000002</v>
      </c>
      <c r="G1342" s="109">
        <v>0.40098379629629632</v>
      </c>
      <c r="J1342" s="10"/>
      <c r="K1342" s="10"/>
      <c r="L1342" s="10"/>
      <c r="N1342" s="10"/>
      <c r="O1342" s="10"/>
      <c r="P1342" s="10"/>
      <c r="Q1342" s="10"/>
      <c r="R1342" s="10"/>
      <c r="S1342" s="10"/>
    </row>
    <row r="1343" spans="1:19" ht="15" x14ac:dyDescent="0.25">
      <c r="A1343">
        <v>94</v>
      </c>
      <c r="B1343" t="s">
        <v>8</v>
      </c>
      <c r="C1343">
        <v>7844</v>
      </c>
      <c r="D1343">
        <v>34.567999999999998</v>
      </c>
      <c r="E1343">
        <v>2.3410000000000002</v>
      </c>
      <c r="F1343">
        <v>26.704999999999998</v>
      </c>
      <c r="G1343" s="109">
        <v>0.40098379629629632</v>
      </c>
      <c r="J1343" s="10"/>
      <c r="K1343" s="10"/>
      <c r="L1343" s="10"/>
      <c r="N1343" s="10"/>
      <c r="O1343" s="10"/>
      <c r="P1343" s="10"/>
      <c r="Q1343" s="10"/>
      <c r="R1343" s="10"/>
      <c r="S1343" s="10"/>
    </row>
    <row r="1344" spans="1:19" ht="15" x14ac:dyDescent="0.25">
      <c r="A1344">
        <v>94</v>
      </c>
      <c r="B1344" t="s">
        <v>8</v>
      </c>
      <c r="C1344">
        <v>7421</v>
      </c>
      <c r="D1344">
        <v>32.628</v>
      </c>
      <c r="E1344">
        <v>2.27</v>
      </c>
      <c r="F1344">
        <v>26.721</v>
      </c>
      <c r="G1344" s="109">
        <v>0.40098379629629632</v>
      </c>
      <c r="J1344" s="10"/>
      <c r="K1344" s="10"/>
      <c r="L1344" s="10"/>
      <c r="N1344" s="10"/>
      <c r="O1344" s="10"/>
      <c r="P1344" s="10"/>
      <c r="Q1344" s="10"/>
      <c r="R1344" s="10"/>
      <c r="S1344" s="10"/>
    </row>
    <row r="1345" spans="10:19" ht="15" x14ac:dyDescent="0.25">
      <c r="J1345" s="10"/>
      <c r="K1345" s="10"/>
      <c r="L1345" s="10"/>
      <c r="N1345" s="10"/>
      <c r="O1345" s="10"/>
      <c r="P1345" s="10"/>
      <c r="Q1345" s="10"/>
      <c r="R1345" s="10"/>
      <c r="S1345" s="10"/>
    </row>
    <row r="1346" spans="10:19" ht="15" x14ac:dyDescent="0.25">
      <c r="J1346" s="10"/>
      <c r="K1346" s="10"/>
      <c r="L1346" s="10"/>
      <c r="N1346" s="10"/>
      <c r="O1346" s="10"/>
      <c r="P1346" s="10"/>
      <c r="Q1346" s="10"/>
      <c r="R1346" s="10"/>
      <c r="S1346" s="10"/>
    </row>
    <row r="1347" spans="10:19" ht="15" x14ac:dyDescent="0.25">
      <c r="J1347" s="10"/>
      <c r="K1347" s="10"/>
      <c r="L1347" s="10"/>
      <c r="N1347" s="10"/>
      <c r="O1347" s="10"/>
      <c r="P1347" s="10"/>
      <c r="Q1347" s="10"/>
      <c r="R1347" s="10"/>
      <c r="S1347" s="10"/>
    </row>
    <row r="1348" spans="10:19" ht="15" x14ac:dyDescent="0.25">
      <c r="J1348" s="10"/>
      <c r="K1348" s="10"/>
      <c r="L1348" s="10"/>
      <c r="N1348" s="10"/>
      <c r="O1348" s="10"/>
      <c r="P1348" s="10"/>
      <c r="Q1348" s="10"/>
      <c r="R1348" s="10"/>
      <c r="S1348" s="10"/>
    </row>
    <row r="1349" spans="10:19" ht="15" x14ac:dyDescent="0.25">
      <c r="J1349" s="10"/>
      <c r="K1349" s="10"/>
      <c r="L1349" s="10"/>
      <c r="N1349" s="10"/>
      <c r="O1349" s="10"/>
      <c r="P1349" s="10"/>
      <c r="Q1349" s="10"/>
      <c r="R1349" s="10"/>
      <c r="S1349" s="10"/>
    </row>
    <row r="1350" spans="10:19" ht="15" x14ac:dyDescent="0.25">
      <c r="J1350" s="10"/>
      <c r="K1350" s="10"/>
      <c r="L1350" s="10"/>
      <c r="N1350" s="10"/>
      <c r="O1350" s="10"/>
      <c r="P1350" s="10"/>
      <c r="Q1350" s="10"/>
      <c r="R1350" s="10"/>
      <c r="S1350" s="10"/>
    </row>
    <row r="1351" spans="10:19" ht="15" x14ac:dyDescent="0.25">
      <c r="J1351" s="10"/>
      <c r="K1351" s="10"/>
      <c r="L1351" s="10"/>
      <c r="N1351" s="10"/>
      <c r="O1351" s="10"/>
      <c r="P1351" s="10"/>
      <c r="Q1351" s="10"/>
      <c r="R1351" s="10"/>
      <c r="S1351" s="10"/>
    </row>
    <row r="1352" spans="10:19" ht="15" x14ac:dyDescent="0.25">
      <c r="J1352" s="10"/>
      <c r="K1352" s="10"/>
      <c r="L1352" s="10"/>
      <c r="N1352" s="10"/>
      <c r="O1352" s="10"/>
      <c r="P1352" s="10"/>
      <c r="Q1352" s="10"/>
      <c r="R1352" s="10"/>
      <c r="S1352" s="10"/>
    </row>
    <row r="1353" spans="10:19" ht="15" x14ac:dyDescent="0.25">
      <c r="J1353" s="10"/>
      <c r="K1353" s="10"/>
      <c r="L1353" s="10"/>
      <c r="N1353" s="10"/>
      <c r="O1353" s="10"/>
      <c r="P1353" s="10"/>
      <c r="Q1353" s="10"/>
      <c r="R1353" s="10"/>
      <c r="S1353" s="10"/>
    </row>
    <row r="1354" spans="10:19" ht="15" x14ac:dyDescent="0.25">
      <c r="J1354" s="10"/>
      <c r="K1354" s="10"/>
      <c r="L1354" s="10"/>
      <c r="N1354" s="10"/>
      <c r="O1354" s="10"/>
      <c r="P1354" s="10"/>
      <c r="Q1354" s="10"/>
      <c r="R1354" s="10"/>
      <c r="S1354" s="10"/>
    </row>
    <row r="1355" spans="10:19" ht="15" x14ac:dyDescent="0.25">
      <c r="J1355" s="10"/>
      <c r="K1355" s="10"/>
      <c r="L1355" s="10"/>
      <c r="N1355" s="10"/>
      <c r="O1355" s="10"/>
      <c r="P1355" s="10"/>
      <c r="Q1355" s="10"/>
      <c r="R1355" s="10"/>
      <c r="S1355" s="10"/>
    </row>
    <row r="1356" spans="10:19" ht="15" x14ac:dyDescent="0.25">
      <c r="J1356" s="10"/>
      <c r="K1356" s="10"/>
      <c r="L1356" s="10"/>
      <c r="N1356" s="10"/>
      <c r="O1356" s="10"/>
      <c r="P1356" s="10"/>
      <c r="Q1356" s="10"/>
      <c r="R1356" s="10"/>
      <c r="S1356" s="10"/>
    </row>
    <row r="1357" spans="10:19" ht="15" x14ac:dyDescent="0.25">
      <c r="J1357" s="10"/>
      <c r="K1357" s="10"/>
      <c r="L1357" s="10"/>
      <c r="N1357" s="10"/>
      <c r="O1357" s="10"/>
      <c r="P1357" s="10"/>
      <c r="Q1357" s="10"/>
      <c r="R1357" s="10"/>
      <c r="S1357" s="10"/>
    </row>
    <row r="1358" spans="10:19" ht="15" x14ac:dyDescent="0.25">
      <c r="J1358" s="10"/>
      <c r="K1358" s="10"/>
      <c r="L1358" s="10"/>
      <c r="N1358" s="10"/>
      <c r="O1358" s="10"/>
      <c r="P1358" s="10"/>
      <c r="Q1358" s="10"/>
      <c r="R1358" s="10"/>
      <c r="S1358" s="10"/>
    </row>
    <row r="1359" spans="10:19" ht="15" x14ac:dyDescent="0.25">
      <c r="J1359" s="10"/>
      <c r="K1359" s="10"/>
      <c r="L1359" s="10"/>
      <c r="N1359" s="10"/>
      <c r="O1359" s="10"/>
      <c r="P1359" s="10"/>
      <c r="Q1359" s="10"/>
      <c r="R1359" s="10"/>
      <c r="S1359" s="10"/>
    </row>
    <row r="1360" spans="10:19" ht="15" x14ac:dyDescent="0.25">
      <c r="J1360" s="10"/>
      <c r="K1360" s="10"/>
      <c r="L1360" s="10"/>
      <c r="N1360" s="10"/>
      <c r="O1360" s="10"/>
      <c r="P1360" s="10"/>
      <c r="Q1360" s="10"/>
      <c r="R1360" s="10"/>
      <c r="S1360" s="10"/>
    </row>
    <row r="1361" spans="10:19" ht="15" x14ac:dyDescent="0.25">
      <c r="J1361" s="10"/>
      <c r="K1361" s="10"/>
      <c r="L1361" s="10"/>
      <c r="N1361" s="10"/>
      <c r="O1361" s="10"/>
      <c r="P1361" s="10"/>
      <c r="Q1361" s="10"/>
      <c r="R1361" s="10"/>
      <c r="S1361" s="10"/>
    </row>
    <row r="1362" spans="10:19" ht="15" x14ac:dyDescent="0.25">
      <c r="J1362" s="10"/>
      <c r="K1362" s="10"/>
      <c r="L1362" s="10"/>
      <c r="N1362" s="10"/>
      <c r="O1362" s="10"/>
      <c r="P1362" s="10"/>
      <c r="Q1362" s="10"/>
      <c r="R1362" s="10"/>
      <c r="S1362" s="10"/>
    </row>
    <row r="1363" spans="10:19" ht="15" x14ac:dyDescent="0.25">
      <c r="J1363" s="10"/>
      <c r="K1363" s="10"/>
      <c r="L1363" s="10"/>
      <c r="N1363" s="10"/>
      <c r="O1363" s="10"/>
      <c r="P1363" s="10"/>
      <c r="Q1363" s="10"/>
      <c r="R1363" s="10"/>
      <c r="S1363" s="10"/>
    </row>
    <row r="1364" spans="10:19" ht="15" x14ac:dyDescent="0.25">
      <c r="J1364" s="10"/>
      <c r="K1364" s="10"/>
      <c r="L1364" s="10"/>
      <c r="N1364" s="10"/>
      <c r="O1364" s="10"/>
      <c r="P1364" s="10"/>
      <c r="Q1364" s="10"/>
      <c r="R1364" s="10"/>
      <c r="S1364" s="10"/>
    </row>
    <row r="1365" spans="10:19" ht="15" x14ac:dyDescent="0.25">
      <c r="J1365" s="10"/>
      <c r="K1365" s="10"/>
      <c r="L1365" s="10"/>
      <c r="N1365" s="10"/>
      <c r="O1365" s="10"/>
      <c r="P1365" s="10"/>
      <c r="Q1365" s="10"/>
      <c r="R1365" s="10"/>
      <c r="S1365" s="10"/>
    </row>
    <row r="1366" spans="10:19" ht="15" x14ac:dyDescent="0.25">
      <c r="J1366" s="10"/>
      <c r="K1366" s="10"/>
      <c r="L1366" s="10"/>
      <c r="N1366" s="10"/>
      <c r="O1366" s="10"/>
      <c r="P1366" s="10"/>
      <c r="Q1366" s="10"/>
      <c r="R1366" s="10"/>
      <c r="S1366" s="10"/>
    </row>
    <row r="1367" spans="10:19" ht="15" x14ac:dyDescent="0.25">
      <c r="J1367" s="10"/>
      <c r="K1367" s="10"/>
      <c r="L1367" s="10"/>
      <c r="N1367" s="10"/>
      <c r="O1367" s="10"/>
      <c r="P1367" s="10"/>
      <c r="Q1367" s="10"/>
      <c r="R1367" s="10"/>
      <c r="S1367" s="10"/>
    </row>
    <row r="1368" spans="10:19" ht="15" x14ac:dyDescent="0.25">
      <c r="J1368" s="10"/>
      <c r="K1368" s="10"/>
      <c r="L1368" s="10"/>
      <c r="N1368" s="10"/>
      <c r="O1368" s="10"/>
      <c r="P1368" s="10"/>
      <c r="Q1368" s="10"/>
      <c r="R1368" s="10"/>
      <c r="S1368" s="10"/>
    </row>
    <row r="1369" spans="10:19" ht="15" x14ac:dyDescent="0.25">
      <c r="J1369" s="10"/>
      <c r="K1369" s="10"/>
      <c r="L1369" s="10"/>
      <c r="N1369" s="10"/>
      <c r="O1369" s="10"/>
      <c r="P1369" s="10"/>
      <c r="Q1369" s="10"/>
      <c r="R1369" s="10"/>
      <c r="S1369" s="10"/>
    </row>
    <row r="1370" spans="10:19" ht="15" x14ac:dyDescent="0.25">
      <c r="J1370" s="10"/>
      <c r="K1370" s="10"/>
      <c r="L1370" s="10"/>
      <c r="N1370" s="10"/>
      <c r="O1370" s="10"/>
      <c r="P1370" s="10"/>
      <c r="Q1370" s="10"/>
      <c r="R1370" s="10"/>
      <c r="S1370" s="10"/>
    </row>
    <row r="1371" spans="10:19" ht="15" x14ac:dyDescent="0.25">
      <c r="J1371" s="10"/>
      <c r="K1371" s="10"/>
      <c r="L1371" s="10"/>
      <c r="N1371" s="10"/>
      <c r="O1371" s="10"/>
      <c r="P1371" s="10"/>
      <c r="Q1371" s="10"/>
      <c r="R1371" s="10"/>
      <c r="S1371" s="10"/>
    </row>
    <row r="1372" spans="10:19" ht="15" x14ac:dyDescent="0.25">
      <c r="J1372" s="10"/>
      <c r="K1372" s="10"/>
      <c r="L1372" s="10"/>
      <c r="N1372" s="10"/>
      <c r="O1372" s="10"/>
      <c r="P1372" s="10"/>
      <c r="Q1372" s="10"/>
      <c r="R1372" s="10"/>
      <c r="S1372" s="10"/>
    </row>
    <row r="1373" spans="10:19" ht="15" x14ac:dyDescent="0.25">
      <c r="J1373" s="10"/>
      <c r="K1373" s="10"/>
      <c r="L1373" s="10"/>
      <c r="N1373" s="10"/>
      <c r="O1373" s="10"/>
      <c r="P1373" s="10"/>
      <c r="Q1373" s="10"/>
      <c r="R1373" s="10"/>
      <c r="S1373" s="10"/>
    </row>
    <row r="1374" spans="10:19" ht="15" x14ac:dyDescent="0.25">
      <c r="J1374" s="10"/>
      <c r="K1374" s="10"/>
      <c r="L1374" s="10"/>
      <c r="N1374" s="10"/>
      <c r="O1374" s="10"/>
      <c r="P1374" s="10"/>
      <c r="Q1374" s="10"/>
      <c r="R1374" s="10"/>
      <c r="S1374" s="10"/>
    </row>
    <row r="1375" spans="10:19" ht="15" x14ac:dyDescent="0.25">
      <c r="J1375" s="10"/>
      <c r="K1375" s="10"/>
      <c r="L1375" s="10"/>
      <c r="N1375" s="10"/>
      <c r="O1375" s="10"/>
      <c r="P1375" s="10"/>
      <c r="Q1375" s="10"/>
      <c r="R1375" s="10"/>
      <c r="S1375" s="10"/>
    </row>
    <row r="1376" spans="10:19" ht="15" x14ac:dyDescent="0.25">
      <c r="J1376" s="10"/>
      <c r="K1376" s="10"/>
      <c r="L1376" s="10"/>
      <c r="N1376" s="10"/>
      <c r="O1376" s="10"/>
      <c r="P1376" s="10"/>
      <c r="Q1376" s="10"/>
      <c r="R1376" s="10"/>
      <c r="S1376" s="10"/>
    </row>
    <row r="1377" spans="10:19" ht="15" x14ac:dyDescent="0.25">
      <c r="J1377" s="10"/>
      <c r="K1377" s="10"/>
      <c r="L1377" s="10"/>
      <c r="N1377" s="10"/>
      <c r="O1377" s="10"/>
      <c r="P1377" s="10"/>
      <c r="Q1377" s="10"/>
      <c r="R1377" s="10"/>
      <c r="S1377" s="10"/>
    </row>
    <row r="1378" spans="10:19" ht="15" x14ac:dyDescent="0.25">
      <c r="J1378" s="10"/>
      <c r="K1378" s="10"/>
      <c r="L1378" s="10"/>
      <c r="N1378" s="10"/>
      <c r="O1378" s="10"/>
      <c r="P1378" s="10"/>
      <c r="Q1378" s="10"/>
      <c r="R1378" s="10"/>
      <c r="S1378" s="10"/>
    </row>
    <row r="1379" spans="10:19" ht="15" x14ac:dyDescent="0.25">
      <c r="J1379" s="10"/>
      <c r="K1379" s="10"/>
      <c r="L1379" s="10"/>
      <c r="N1379" s="10"/>
      <c r="O1379" s="10"/>
      <c r="P1379" s="10"/>
      <c r="Q1379" s="10"/>
      <c r="R1379" s="10"/>
      <c r="S1379" s="10"/>
    </row>
    <row r="1380" spans="10:19" ht="15" x14ac:dyDescent="0.25">
      <c r="J1380" s="10"/>
      <c r="K1380" s="10"/>
      <c r="L1380" s="10"/>
      <c r="N1380" s="10"/>
      <c r="O1380" s="10"/>
      <c r="P1380" s="10"/>
      <c r="Q1380" s="10"/>
      <c r="R1380" s="10"/>
      <c r="S1380" s="10"/>
    </row>
    <row r="1381" spans="10:19" ht="15" x14ac:dyDescent="0.25">
      <c r="J1381" s="10"/>
      <c r="K1381" s="10"/>
      <c r="L1381" s="10"/>
      <c r="N1381" s="10"/>
      <c r="O1381" s="10"/>
      <c r="P1381" s="10"/>
      <c r="Q1381" s="10"/>
      <c r="R1381" s="10"/>
      <c r="S1381" s="10"/>
    </row>
    <row r="1382" spans="10:19" ht="15" x14ac:dyDescent="0.25">
      <c r="J1382" s="10"/>
      <c r="K1382" s="10"/>
      <c r="L1382" s="10"/>
      <c r="N1382" s="10"/>
      <c r="O1382" s="10"/>
      <c r="P1382" s="10"/>
      <c r="Q1382" s="10"/>
      <c r="R1382" s="10"/>
      <c r="S1382" s="10"/>
    </row>
    <row r="1383" spans="10:19" ht="15" x14ac:dyDescent="0.25">
      <c r="J1383" s="10"/>
      <c r="K1383" s="10"/>
      <c r="L1383" s="10"/>
      <c r="N1383" s="10"/>
      <c r="O1383" s="10"/>
      <c r="P1383" s="10"/>
      <c r="Q1383" s="10"/>
      <c r="R1383" s="10"/>
      <c r="S1383" s="10"/>
    </row>
    <row r="1384" spans="10:19" ht="15" x14ac:dyDescent="0.25">
      <c r="J1384" s="10"/>
      <c r="K1384" s="10"/>
      <c r="L1384" s="10"/>
      <c r="N1384" s="10"/>
      <c r="O1384" s="10"/>
      <c r="P1384" s="10"/>
      <c r="Q1384" s="10"/>
      <c r="R1384" s="10"/>
      <c r="S1384" s="10"/>
    </row>
    <row r="1385" spans="10:19" ht="15" x14ac:dyDescent="0.25">
      <c r="J1385" s="10"/>
      <c r="K1385" s="10"/>
      <c r="L1385" s="10"/>
      <c r="N1385" s="10"/>
      <c r="O1385" s="10"/>
      <c r="P1385" s="10"/>
      <c r="Q1385" s="10"/>
      <c r="R1385" s="10"/>
      <c r="S1385" s="10"/>
    </row>
    <row r="1386" spans="10:19" ht="15" x14ac:dyDescent="0.25">
      <c r="J1386" s="10"/>
      <c r="K1386" s="10"/>
      <c r="L1386" s="10"/>
      <c r="N1386" s="10"/>
      <c r="O1386" s="10"/>
      <c r="P1386" s="10"/>
      <c r="Q1386" s="10"/>
      <c r="R1386" s="10"/>
      <c r="S1386" s="10"/>
    </row>
    <row r="1387" spans="10:19" ht="15" x14ac:dyDescent="0.25">
      <c r="J1387" s="10"/>
      <c r="K1387" s="10"/>
      <c r="L1387" s="10"/>
      <c r="N1387" s="10"/>
      <c r="O1387" s="10"/>
      <c r="P1387" s="10"/>
      <c r="Q1387" s="10"/>
      <c r="R1387" s="10"/>
      <c r="S1387" s="10"/>
    </row>
    <row r="1388" spans="10:19" ht="15" x14ac:dyDescent="0.25">
      <c r="J1388" s="10"/>
      <c r="K1388" s="10"/>
      <c r="L1388" s="10"/>
      <c r="N1388" s="10"/>
      <c r="O1388" s="10"/>
      <c r="P1388" s="10"/>
      <c r="Q1388" s="10"/>
      <c r="R1388" s="10"/>
      <c r="S1388" s="10"/>
    </row>
    <row r="1389" spans="10:19" ht="15" x14ac:dyDescent="0.25">
      <c r="J1389" s="10"/>
      <c r="K1389" s="10"/>
      <c r="L1389" s="10"/>
      <c r="N1389" s="10"/>
      <c r="O1389" s="10"/>
      <c r="P1389" s="10"/>
      <c r="Q1389" s="10"/>
      <c r="R1389" s="10"/>
      <c r="S1389" s="10"/>
    </row>
    <row r="1390" spans="10:19" ht="15" x14ac:dyDescent="0.25">
      <c r="J1390" s="10"/>
      <c r="K1390" s="10"/>
      <c r="L1390" s="10"/>
      <c r="N1390" s="10"/>
      <c r="O1390" s="10"/>
      <c r="P1390" s="10"/>
      <c r="Q1390" s="10"/>
      <c r="R1390" s="10"/>
      <c r="S1390" s="10"/>
    </row>
    <row r="1391" spans="10:19" ht="15" x14ac:dyDescent="0.25">
      <c r="J1391" s="10"/>
      <c r="K1391" s="10"/>
      <c r="L1391" s="10"/>
      <c r="N1391" s="10"/>
      <c r="O1391" s="10"/>
      <c r="P1391" s="10"/>
      <c r="Q1391" s="10"/>
      <c r="R1391" s="10"/>
      <c r="S1391" s="10"/>
    </row>
    <row r="1392" spans="10:19" ht="15" x14ac:dyDescent="0.25">
      <c r="J1392" s="10"/>
      <c r="K1392" s="10"/>
      <c r="L1392" s="10"/>
      <c r="N1392" s="10"/>
      <c r="O1392" s="10"/>
      <c r="P1392" s="10"/>
      <c r="Q1392" s="10"/>
      <c r="R1392" s="10"/>
      <c r="S1392" s="10"/>
    </row>
    <row r="1393" spans="10:19" ht="15" x14ac:dyDescent="0.25">
      <c r="J1393" s="10"/>
      <c r="K1393" s="10"/>
      <c r="L1393" s="10"/>
      <c r="N1393" s="10"/>
      <c r="O1393" s="10"/>
      <c r="P1393" s="10"/>
      <c r="Q1393" s="10"/>
      <c r="R1393" s="10"/>
      <c r="S1393" s="10"/>
    </row>
    <row r="1394" spans="10:19" ht="15" x14ac:dyDescent="0.25">
      <c r="J1394" s="10"/>
      <c r="K1394" s="10"/>
      <c r="L1394" s="10"/>
      <c r="N1394" s="10"/>
      <c r="O1394" s="10"/>
      <c r="P1394" s="10"/>
      <c r="Q1394" s="10"/>
      <c r="R1394" s="10"/>
      <c r="S1394" s="10"/>
    </row>
    <row r="1395" spans="10:19" ht="15" x14ac:dyDescent="0.25">
      <c r="J1395" s="10"/>
      <c r="K1395" s="10"/>
      <c r="L1395" s="10"/>
      <c r="N1395" s="10"/>
      <c r="O1395" s="10"/>
      <c r="P1395" s="10"/>
      <c r="Q1395" s="10"/>
      <c r="R1395" s="10"/>
      <c r="S1395" s="10"/>
    </row>
    <row r="1396" spans="10:19" ht="15" x14ac:dyDescent="0.25">
      <c r="J1396" s="10"/>
      <c r="K1396" s="10"/>
      <c r="L1396" s="10"/>
      <c r="N1396" s="10"/>
      <c r="O1396" s="10"/>
      <c r="P1396" s="10"/>
      <c r="Q1396" s="10"/>
      <c r="R1396" s="10"/>
      <c r="S1396" s="10"/>
    </row>
    <row r="1397" spans="10:19" ht="15" x14ac:dyDescent="0.25">
      <c r="J1397" s="10"/>
      <c r="K1397" s="10"/>
      <c r="L1397" s="10"/>
      <c r="N1397" s="10"/>
      <c r="O1397" s="10"/>
      <c r="P1397" s="10"/>
      <c r="Q1397" s="10"/>
      <c r="R1397" s="10"/>
      <c r="S1397" s="10"/>
    </row>
    <row r="1398" spans="10:19" ht="15" x14ac:dyDescent="0.25">
      <c r="J1398" s="10"/>
      <c r="K1398" s="10"/>
      <c r="L1398" s="10"/>
      <c r="N1398" s="10"/>
      <c r="O1398" s="10"/>
      <c r="P1398" s="10"/>
      <c r="Q1398" s="10"/>
      <c r="R1398" s="10"/>
      <c r="S1398" s="10"/>
    </row>
    <row r="1399" spans="10:19" ht="15" x14ac:dyDescent="0.25">
      <c r="J1399" s="10"/>
      <c r="K1399" s="10"/>
      <c r="L1399" s="10"/>
      <c r="N1399" s="10"/>
      <c r="O1399" s="10"/>
      <c r="P1399" s="10"/>
      <c r="Q1399" s="10"/>
      <c r="R1399" s="10"/>
      <c r="S1399" s="10"/>
    </row>
    <row r="1400" spans="10:19" ht="15" x14ac:dyDescent="0.25">
      <c r="J1400" s="10"/>
      <c r="K1400" s="10"/>
      <c r="L1400" s="10"/>
      <c r="N1400" s="10"/>
      <c r="O1400" s="10"/>
      <c r="P1400" s="10"/>
      <c r="Q1400" s="10"/>
      <c r="R1400" s="10"/>
      <c r="S1400" s="10"/>
    </row>
    <row r="1401" spans="10:19" ht="15" x14ac:dyDescent="0.25">
      <c r="J1401" s="10"/>
      <c r="K1401" s="10"/>
      <c r="L1401" s="10"/>
      <c r="N1401" s="10"/>
      <c r="O1401" s="10"/>
      <c r="P1401" s="10"/>
      <c r="Q1401" s="10"/>
      <c r="R1401" s="10"/>
      <c r="S1401" s="10"/>
    </row>
    <row r="1402" spans="10:19" ht="15" x14ac:dyDescent="0.25">
      <c r="J1402" s="10"/>
      <c r="K1402" s="10"/>
      <c r="L1402" s="10"/>
      <c r="N1402" s="10"/>
      <c r="O1402" s="10"/>
      <c r="P1402" s="10"/>
      <c r="Q1402" s="10"/>
      <c r="R1402" s="10"/>
      <c r="S1402" s="10"/>
    </row>
    <row r="1403" spans="10:19" ht="15" x14ac:dyDescent="0.25">
      <c r="J1403" s="10"/>
      <c r="K1403" s="10"/>
      <c r="L1403" s="10"/>
      <c r="N1403" s="10"/>
      <c r="O1403" s="10"/>
      <c r="P1403" s="10"/>
      <c r="Q1403" s="10"/>
      <c r="R1403" s="10"/>
      <c r="S1403" s="10"/>
    </row>
    <row r="1404" spans="10:19" ht="15" x14ac:dyDescent="0.25">
      <c r="J1404" s="10"/>
      <c r="K1404" s="10"/>
      <c r="L1404" s="10"/>
      <c r="N1404" s="10"/>
      <c r="O1404" s="10"/>
      <c r="P1404" s="10"/>
      <c r="Q1404" s="10"/>
      <c r="R1404" s="10"/>
      <c r="S1404" s="10"/>
    </row>
    <row r="1405" spans="10:19" ht="15" x14ac:dyDescent="0.25">
      <c r="J1405" s="10"/>
      <c r="K1405" s="10"/>
      <c r="L1405" s="10"/>
      <c r="N1405" s="10"/>
      <c r="O1405" s="10"/>
      <c r="P1405" s="10"/>
      <c r="Q1405" s="10"/>
      <c r="R1405" s="10"/>
      <c r="S1405" s="10"/>
    </row>
    <row r="1406" spans="10:19" ht="15" x14ac:dyDescent="0.25">
      <c r="J1406" s="10"/>
      <c r="K1406" s="10"/>
      <c r="L1406" s="10"/>
      <c r="N1406" s="10"/>
      <c r="O1406" s="10"/>
      <c r="P1406" s="10"/>
      <c r="Q1406" s="10"/>
      <c r="R1406" s="10"/>
      <c r="S1406" s="10"/>
    </row>
    <row r="1407" spans="10:19" ht="15" x14ac:dyDescent="0.25">
      <c r="J1407" s="10"/>
      <c r="K1407" s="10"/>
      <c r="L1407" s="10"/>
      <c r="N1407" s="10"/>
      <c r="O1407" s="10"/>
      <c r="P1407" s="10"/>
      <c r="Q1407" s="10"/>
      <c r="R1407" s="10"/>
      <c r="S1407" s="10"/>
    </row>
    <row r="1408" spans="10:19" ht="15" x14ac:dyDescent="0.25">
      <c r="J1408" s="10"/>
      <c r="K1408" s="10"/>
      <c r="L1408" s="10"/>
      <c r="N1408" s="10"/>
      <c r="O1408" s="10"/>
      <c r="P1408" s="10"/>
      <c r="Q1408" s="10"/>
      <c r="R1408" s="10"/>
      <c r="S1408" s="10"/>
    </row>
    <row r="1409" spans="10:19" ht="15" x14ac:dyDescent="0.25">
      <c r="J1409" s="10"/>
      <c r="K1409" s="10"/>
      <c r="L1409" s="10"/>
      <c r="N1409" s="10"/>
      <c r="O1409" s="10"/>
      <c r="P1409" s="10"/>
      <c r="Q1409" s="10"/>
      <c r="R1409" s="10"/>
      <c r="S1409" s="10"/>
    </row>
    <row r="1410" spans="10:19" ht="15" x14ac:dyDescent="0.25">
      <c r="J1410" s="10"/>
      <c r="K1410" s="10"/>
      <c r="L1410" s="10"/>
      <c r="N1410" s="10"/>
      <c r="O1410" s="10"/>
      <c r="P1410" s="10"/>
      <c r="Q1410" s="10"/>
      <c r="R1410" s="10"/>
      <c r="S1410" s="10"/>
    </row>
    <row r="1411" spans="10:19" ht="15" x14ac:dyDescent="0.25">
      <c r="J1411" s="10"/>
      <c r="K1411" s="10"/>
      <c r="L1411" s="10"/>
      <c r="N1411" s="10"/>
      <c r="O1411" s="10"/>
      <c r="P1411" s="10"/>
      <c r="Q1411" s="10"/>
      <c r="R1411" s="10"/>
      <c r="S1411" s="10"/>
    </row>
    <row r="1412" spans="10:19" ht="15" x14ac:dyDescent="0.25">
      <c r="J1412" s="10"/>
      <c r="K1412" s="10"/>
      <c r="L1412" s="10"/>
      <c r="N1412" s="10"/>
      <c r="O1412" s="10"/>
      <c r="P1412" s="10"/>
      <c r="Q1412" s="10"/>
      <c r="R1412" s="10"/>
      <c r="S1412" s="10"/>
    </row>
    <row r="1413" spans="10:19" ht="15" x14ac:dyDescent="0.25">
      <c r="J1413" s="10"/>
      <c r="K1413" s="10"/>
      <c r="L1413" s="10"/>
      <c r="N1413" s="10"/>
      <c r="O1413" s="10"/>
      <c r="P1413" s="10"/>
      <c r="Q1413" s="10"/>
      <c r="R1413" s="10"/>
      <c r="S1413" s="10"/>
    </row>
    <row r="1414" spans="10:19" ht="15" x14ac:dyDescent="0.25">
      <c r="J1414" s="10"/>
      <c r="K1414" s="10"/>
      <c r="L1414" s="10"/>
      <c r="N1414" s="10"/>
      <c r="O1414" s="10"/>
      <c r="P1414" s="10"/>
      <c r="Q1414" s="10"/>
      <c r="R1414" s="10"/>
      <c r="S1414" s="10"/>
    </row>
    <row r="1415" spans="10:19" ht="15" x14ac:dyDescent="0.25">
      <c r="J1415" s="10"/>
      <c r="K1415" s="10"/>
      <c r="L1415" s="10"/>
      <c r="N1415" s="10"/>
      <c r="O1415" s="10"/>
      <c r="P1415" s="10"/>
      <c r="Q1415" s="10"/>
      <c r="R1415" s="10"/>
      <c r="S1415" s="10"/>
    </row>
    <row r="1416" spans="10:19" ht="15" x14ac:dyDescent="0.25">
      <c r="J1416" s="10"/>
      <c r="K1416" s="10"/>
      <c r="L1416" s="10"/>
      <c r="N1416" s="10"/>
      <c r="O1416" s="10"/>
      <c r="P1416" s="10"/>
      <c r="Q1416" s="10"/>
      <c r="R1416" s="10"/>
      <c r="S1416" s="10"/>
    </row>
    <row r="1417" spans="10:19" ht="15" x14ac:dyDescent="0.25">
      <c r="J1417" s="10"/>
      <c r="K1417" s="10"/>
      <c r="L1417" s="10"/>
      <c r="N1417" s="10"/>
      <c r="O1417" s="10"/>
      <c r="P1417" s="10"/>
      <c r="Q1417" s="10"/>
      <c r="R1417" s="10"/>
      <c r="S1417" s="10"/>
    </row>
    <row r="1418" spans="10:19" ht="15" x14ac:dyDescent="0.25">
      <c r="J1418" s="10"/>
      <c r="K1418" s="10"/>
      <c r="L1418" s="10"/>
      <c r="N1418" s="10"/>
      <c r="O1418" s="10"/>
      <c r="P1418" s="10"/>
      <c r="Q1418" s="10"/>
      <c r="R1418" s="10"/>
      <c r="S1418" s="10"/>
    </row>
    <row r="1419" spans="10:19" ht="15" x14ac:dyDescent="0.25">
      <c r="J1419" s="10"/>
      <c r="K1419" s="10"/>
      <c r="L1419" s="10"/>
      <c r="N1419" s="10"/>
      <c r="O1419" s="10"/>
      <c r="P1419" s="10"/>
      <c r="Q1419" s="10"/>
      <c r="R1419" s="10"/>
      <c r="S1419" s="10"/>
    </row>
    <row r="1420" spans="10:19" ht="15" x14ac:dyDescent="0.25">
      <c r="J1420" s="10"/>
      <c r="K1420" s="10"/>
      <c r="L1420" s="10"/>
      <c r="N1420" s="10"/>
      <c r="O1420" s="10"/>
      <c r="P1420" s="10"/>
      <c r="Q1420" s="10"/>
      <c r="R1420" s="10"/>
      <c r="S1420" s="10"/>
    </row>
    <row r="1421" spans="10:19" ht="15" x14ac:dyDescent="0.25">
      <c r="J1421" s="10"/>
      <c r="K1421" s="10"/>
      <c r="L1421" s="10"/>
      <c r="N1421" s="10"/>
      <c r="O1421" s="10"/>
      <c r="P1421" s="10"/>
      <c r="Q1421" s="10"/>
      <c r="R1421" s="10"/>
      <c r="S1421" s="10"/>
    </row>
    <row r="1422" spans="10:19" ht="15" x14ac:dyDescent="0.25">
      <c r="J1422" s="10"/>
      <c r="K1422" s="10"/>
      <c r="L1422" s="10"/>
      <c r="N1422" s="10"/>
      <c r="O1422" s="10"/>
      <c r="P1422" s="10"/>
      <c r="Q1422" s="10"/>
      <c r="R1422" s="10"/>
      <c r="S1422" s="10"/>
    </row>
    <row r="1423" spans="10:19" ht="15" x14ac:dyDescent="0.25">
      <c r="J1423" s="10"/>
      <c r="K1423" s="10"/>
      <c r="L1423" s="10"/>
      <c r="N1423" s="10"/>
      <c r="O1423" s="10"/>
      <c r="P1423" s="10"/>
      <c r="Q1423" s="10"/>
      <c r="R1423" s="10"/>
      <c r="S1423" s="10"/>
    </row>
    <row r="1424" spans="10:19" ht="15" x14ac:dyDescent="0.25">
      <c r="J1424" s="10"/>
      <c r="K1424" s="10"/>
      <c r="L1424" s="10"/>
      <c r="N1424" s="10"/>
      <c r="O1424" s="10"/>
      <c r="P1424" s="10"/>
      <c r="Q1424" s="10"/>
      <c r="R1424" s="10"/>
      <c r="S1424" s="10"/>
    </row>
    <row r="1425" spans="10:19" ht="15" x14ac:dyDescent="0.25">
      <c r="J1425" s="10"/>
      <c r="K1425" s="10"/>
      <c r="L1425" s="10"/>
      <c r="N1425" s="10"/>
      <c r="O1425" s="10"/>
      <c r="P1425" s="10"/>
      <c r="Q1425" s="10"/>
      <c r="R1425" s="10"/>
      <c r="S1425" s="10"/>
    </row>
    <row r="1426" spans="10:19" ht="15" x14ac:dyDescent="0.25">
      <c r="J1426" s="10"/>
      <c r="K1426" s="10"/>
      <c r="L1426" s="10"/>
      <c r="N1426" s="10"/>
      <c r="O1426" s="10"/>
      <c r="P1426" s="10"/>
      <c r="Q1426" s="10"/>
      <c r="R1426" s="10"/>
      <c r="S1426" s="10"/>
    </row>
    <row r="1427" spans="10:19" ht="15" x14ac:dyDescent="0.25">
      <c r="J1427" s="10"/>
      <c r="K1427" s="10"/>
      <c r="L1427" s="10"/>
      <c r="N1427" s="10"/>
      <c r="O1427" s="10"/>
      <c r="P1427" s="10"/>
      <c r="Q1427" s="10"/>
      <c r="R1427" s="10"/>
      <c r="S1427" s="10"/>
    </row>
    <row r="1428" spans="10:19" ht="15" x14ac:dyDescent="0.25">
      <c r="J1428" s="10"/>
      <c r="K1428" s="10"/>
      <c r="L1428" s="10"/>
      <c r="N1428" s="10"/>
      <c r="O1428" s="10"/>
      <c r="P1428" s="10"/>
      <c r="Q1428" s="10"/>
      <c r="R1428" s="10"/>
      <c r="S1428" s="10"/>
    </row>
    <row r="1429" spans="10:19" ht="15" x14ac:dyDescent="0.25">
      <c r="J1429" s="10"/>
      <c r="K1429" s="10"/>
      <c r="L1429" s="10"/>
      <c r="N1429" s="10"/>
      <c r="O1429" s="10"/>
      <c r="P1429" s="10"/>
      <c r="Q1429" s="10"/>
      <c r="R1429" s="10"/>
      <c r="S1429" s="10"/>
    </row>
    <row r="1430" spans="10:19" ht="15" x14ac:dyDescent="0.25">
      <c r="J1430" s="10"/>
      <c r="K1430" s="10"/>
      <c r="L1430" s="10"/>
      <c r="N1430" s="10"/>
      <c r="O1430" s="10"/>
      <c r="P1430" s="10"/>
      <c r="Q1430" s="10"/>
      <c r="R1430" s="10"/>
      <c r="S1430" s="10"/>
    </row>
    <row r="1431" spans="10:19" ht="15" x14ac:dyDescent="0.25">
      <c r="J1431" s="10"/>
      <c r="K1431" s="10"/>
      <c r="L1431" s="10"/>
      <c r="N1431" s="10"/>
      <c r="O1431" s="10"/>
      <c r="P1431" s="10"/>
      <c r="Q1431" s="10"/>
      <c r="R1431" s="10"/>
      <c r="S1431" s="10"/>
    </row>
    <row r="1432" spans="10:19" ht="15" x14ac:dyDescent="0.25">
      <c r="J1432" s="10"/>
      <c r="K1432" s="10"/>
      <c r="L1432" s="10"/>
      <c r="N1432" s="10"/>
      <c r="O1432" s="10"/>
      <c r="P1432" s="10"/>
      <c r="Q1432" s="10"/>
      <c r="R1432" s="10"/>
      <c r="S1432" s="10"/>
    </row>
    <row r="1433" spans="10:19" ht="15" x14ac:dyDescent="0.25">
      <c r="J1433" s="10"/>
      <c r="K1433" s="10"/>
      <c r="L1433" s="10"/>
      <c r="N1433" s="10"/>
      <c r="O1433" s="10"/>
      <c r="P1433" s="10"/>
      <c r="Q1433" s="10"/>
      <c r="R1433" s="10"/>
      <c r="S1433" s="10"/>
    </row>
    <row r="1434" spans="10:19" ht="15" x14ac:dyDescent="0.25">
      <c r="J1434" s="10"/>
      <c r="K1434" s="10"/>
      <c r="L1434" s="10"/>
      <c r="N1434" s="10"/>
      <c r="O1434" s="10"/>
      <c r="P1434" s="10"/>
      <c r="Q1434" s="10"/>
      <c r="R1434" s="10"/>
      <c r="S1434" s="10"/>
    </row>
    <row r="1435" spans="10:19" ht="15" x14ac:dyDescent="0.25">
      <c r="J1435" s="10"/>
      <c r="K1435" s="10"/>
      <c r="L1435" s="10"/>
      <c r="N1435" s="10"/>
      <c r="O1435" s="10"/>
      <c r="P1435" s="10"/>
      <c r="Q1435" s="10"/>
      <c r="R1435" s="10"/>
      <c r="S1435" s="10"/>
    </row>
    <row r="1436" spans="10:19" ht="15" x14ac:dyDescent="0.25">
      <c r="J1436" s="10"/>
      <c r="K1436" s="10"/>
      <c r="L1436" s="10"/>
      <c r="N1436" s="10"/>
      <c r="O1436" s="10"/>
      <c r="P1436" s="10"/>
      <c r="Q1436" s="10"/>
      <c r="R1436" s="10"/>
      <c r="S1436" s="10"/>
    </row>
    <row r="1437" spans="10:19" ht="15" x14ac:dyDescent="0.25">
      <c r="J1437" s="10"/>
      <c r="K1437" s="10"/>
      <c r="L1437" s="10"/>
      <c r="N1437" s="10"/>
      <c r="O1437" s="10"/>
      <c r="P1437" s="10"/>
      <c r="Q1437" s="10"/>
      <c r="R1437" s="10"/>
      <c r="S1437" s="10"/>
    </row>
    <row r="1438" spans="10:19" ht="15" x14ac:dyDescent="0.25">
      <c r="J1438" s="10"/>
      <c r="K1438" s="10"/>
      <c r="L1438" s="10"/>
      <c r="N1438" s="10"/>
      <c r="O1438" s="10"/>
      <c r="P1438" s="10"/>
      <c r="Q1438" s="10"/>
      <c r="R1438" s="10"/>
      <c r="S1438" s="10"/>
    </row>
    <row r="1439" spans="10:19" ht="15" x14ac:dyDescent="0.25">
      <c r="J1439" s="10"/>
      <c r="K1439" s="10"/>
      <c r="L1439" s="10"/>
      <c r="N1439" s="10"/>
      <c r="O1439" s="10"/>
      <c r="P1439" s="10"/>
      <c r="Q1439" s="10"/>
      <c r="R1439" s="10"/>
      <c r="S1439" s="10"/>
    </row>
    <row r="1440" spans="10:19" ht="15" x14ac:dyDescent="0.25">
      <c r="J1440" s="10"/>
      <c r="K1440" s="10"/>
      <c r="L1440" s="10"/>
      <c r="N1440" s="10"/>
      <c r="O1440" s="10"/>
      <c r="P1440" s="10"/>
      <c r="Q1440" s="10"/>
      <c r="R1440" s="10"/>
      <c r="S1440" s="10"/>
    </row>
    <row r="1441" spans="10:19" ht="15" x14ac:dyDescent="0.25">
      <c r="J1441" s="10"/>
      <c r="K1441" s="10"/>
      <c r="L1441" s="10"/>
      <c r="N1441" s="10"/>
      <c r="O1441" s="10"/>
      <c r="P1441" s="10"/>
      <c r="Q1441" s="10"/>
      <c r="R1441" s="10"/>
      <c r="S1441" s="10"/>
    </row>
    <row r="1442" spans="10:19" ht="15" x14ac:dyDescent="0.25">
      <c r="J1442" s="10"/>
      <c r="K1442" s="10"/>
      <c r="L1442" s="10"/>
      <c r="N1442" s="10"/>
      <c r="O1442" s="10"/>
      <c r="P1442" s="10"/>
      <c r="Q1442" s="10"/>
      <c r="R1442" s="10"/>
      <c r="S1442" s="10"/>
    </row>
    <row r="1443" spans="10:19" ht="15" x14ac:dyDescent="0.25">
      <c r="J1443" s="10"/>
      <c r="K1443" s="10"/>
      <c r="L1443" s="10"/>
      <c r="N1443" s="10"/>
      <c r="O1443" s="10"/>
      <c r="P1443" s="10"/>
      <c r="Q1443" s="10"/>
      <c r="R1443" s="10"/>
      <c r="S1443" s="10"/>
    </row>
    <row r="1444" spans="10:19" ht="15" x14ac:dyDescent="0.25">
      <c r="J1444" s="10"/>
      <c r="K1444" s="10"/>
      <c r="L1444" s="10"/>
      <c r="N1444" s="10"/>
      <c r="O1444" s="10"/>
      <c r="P1444" s="10"/>
      <c r="Q1444" s="10"/>
      <c r="R1444" s="10"/>
      <c r="S1444" s="10"/>
    </row>
    <row r="1445" spans="10:19" ht="15" x14ac:dyDescent="0.25">
      <c r="J1445" s="10"/>
      <c r="K1445" s="10"/>
      <c r="L1445" s="10"/>
      <c r="N1445" s="10"/>
      <c r="O1445" s="10"/>
      <c r="P1445" s="10"/>
      <c r="Q1445" s="10"/>
      <c r="R1445" s="10"/>
      <c r="S1445" s="10"/>
    </row>
    <row r="1446" spans="10:19" ht="15" x14ac:dyDescent="0.25">
      <c r="J1446" s="10"/>
      <c r="K1446" s="10"/>
      <c r="L1446" s="10"/>
      <c r="N1446" s="10"/>
      <c r="O1446" s="10"/>
      <c r="P1446" s="10"/>
      <c r="Q1446" s="10"/>
      <c r="R1446" s="10"/>
      <c r="S1446" s="10"/>
    </row>
    <row r="1447" spans="10:19" ht="15" x14ac:dyDescent="0.25">
      <c r="J1447" s="10"/>
      <c r="K1447" s="10"/>
      <c r="L1447" s="10"/>
      <c r="N1447" s="10"/>
      <c r="O1447" s="10"/>
      <c r="P1447" s="10"/>
      <c r="Q1447" s="10"/>
      <c r="R1447" s="10"/>
      <c r="S1447" s="10"/>
    </row>
    <row r="1448" spans="10:19" ht="15" x14ac:dyDescent="0.25">
      <c r="J1448" s="10"/>
      <c r="K1448" s="10"/>
      <c r="L1448" s="10"/>
      <c r="N1448" s="10"/>
      <c r="O1448" s="10"/>
      <c r="P1448" s="10"/>
      <c r="Q1448" s="10"/>
      <c r="R1448" s="10"/>
      <c r="S1448" s="10"/>
    </row>
    <row r="1449" spans="10:19" ht="15" x14ac:dyDescent="0.25">
      <c r="J1449" s="10"/>
      <c r="K1449" s="10"/>
      <c r="L1449" s="10"/>
      <c r="N1449" s="10"/>
      <c r="O1449" s="10"/>
      <c r="P1449" s="10"/>
      <c r="Q1449" s="10"/>
      <c r="R1449" s="10"/>
      <c r="S1449" s="10"/>
    </row>
    <row r="1450" spans="10:19" ht="15" x14ac:dyDescent="0.25">
      <c r="J1450" s="10"/>
      <c r="K1450" s="10"/>
      <c r="L1450" s="10"/>
      <c r="N1450" s="10"/>
      <c r="O1450" s="10"/>
      <c r="P1450" s="10"/>
      <c r="Q1450" s="10"/>
      <c r="R1450" s="10"/>
      <c r="S1450" s="10"/>
    </row>
    <row r="1451" spans="10:19" ht="15" x14ac:dyDescent="0.25">
      <c r="J1451" s="10"/>
      <c r="K1451" s="10"/>
      <c r="L1451" s="10"/>
      <c r="N1451" s="10"/>
      <c r="O1451" s="10"/>
      <c r="P1451" s="10"/>
      <c r="Q1451" s="10"/>
      <c r="R1451" s="10"/>
      <c r="S1451" s="10"/>
    </row>
    <row r="1452" spans="10:19" ht="15" x14ac:dyDescent="0.25">
      <c r="J1452" s="10"/>
      <c r="K1452" s="10"/>
      <c r="L1452" s="10"/>
      <c r="N1452" s="10"/>
      <c r="O1452" s="10"/>
      <c r="P1452" s="10"/>
      <c r="Q1452" s="10"/>
      <c r="R1452" s="10"/>
      <c r="S1452" s="10"/>
    </row>
    <row r="1453" spans="10:19" ht="15" x14ac:dyDescent="0.25">
      <c r="J1453" s="10"/>
      <c r="K1453" s="10"/>
      <c r="L1453" s="10"/>
      <c r="N1453" s="10"/>
      <c r="O1453" s="10"/>
      <c r="P1453" s="10"/>
      <c r="Q1453" s="10"/>
      <c r="R1453" s="10"/>
      <c r="S1453" s="10"/>
    </row>
    <row r="1454" spans="10:19" ht="15" x14ac:dyDescent="0.25">
      <c r="J1454" s="10"/>
      <c r="K1454" s="10"/>
      <c r="L1454" s="10"/>
      <c r="N1454" s="10"/>
      <c r="O1454" s="10"/>
      <c r="P1454" s="10"/>
      <c r="Q1454" s="10"/>
      <c r="R1454" s="10"/>
      <c r="S1454" s="10"/>
    </row>
    <row r="1455" spans="10:19" ht="15" x14ac:dyDescent="0.25">
      <c r="J1455" s="10"/>
      <c r="K1455" s="10"/>
      <c r="L1455" s="10"/>
      <c r="N1455" s="10"/>
      <c r="O1455" s="10"/>
      <c r="P1455" s="10"/>
      <c r="Q1455" s="10"/>
      <c r="R1455" s="10"/>
      <c r="S1455" s="10"/>
    </row>
    <row r="1456" spans="10:19" ht="15" x14ac:dyDescent="0.25">
      <c r="J1456" s="10"/>
      <c r="K1456" s="10"/>
      <c r="L1456" s="10"/>
      <c r="N1456" s="10"/>
      <c r="O1456" s="10"/>
      <c r="P1456" s="10"/>
      <c r="Q1456" s="10"/>
      <c r="R1456" s="10"/>
      <c r="S1456" s="10"/>
    </row>
    <row r="1457" spans="10:19" ht="15" x14ac:dyDescent="0.25">
      <c r="J1457" s="10"/>
      <c r="K1457" s="10"/>
      <c r="L1457" s="10"/>
      <c r="N1457" s="10"/>
      <c r="O1457" s="10"/>
      <c r="P1457" s="10"/>
      <c r="Q1457" s="10"/>
      <c r="R1457" s="10"/>
      <c r="S1457" s="10"/>
    </row>
    <row r="1458" spans="10:19" ht="15" x14ac:dyDescent="0.25">
      <c r="J1458" s="10"/>
      <c r="K1458" s="10"/>
      <c r="L1458" s="10"/>
      <c r="N1458" s="10"/>
      <c r="O1458" s="10"/>
      <c r="P1458" s="10"/>
      <c r="Q1458" s="10"/>
      <c r="R1458" s="10"/>
      <c r="S1458" s="10"/>
    </row>
    <row r="1459" spans="10:19" ht="15" x14ac:dyDescent="0.25">
      <c r="J1459" s="10"/>
      <c r="K1459" s="10"/>
      <c r="L1459" s="10"/>
      <c r="N1459" s="10"/>
      <c r="O1459" s="10"/>
      <c r="P1459" s="10"/>
      <c r="Q1459" s="10"/>
      <c r="R1459" s="10"/>
      <c r="S1459" s="10"/>
    </row>
    <row r="1460" spans="10:19" ht="15" x14ac:dyDescent="0.25">
      <c r="J1460" s="10"/>
      <c r="K1460" s="10"/>
      <c r="L1460" s="10"/>
      <c r="N1460" s="10"/>
      <c r="O1460" s="10"/>
      <c r="P1460" s="10"/>
      <c r="Q1460" s="10"/>
      <c r="R1460" s="10"/>
      <c r="S1460" s="10"/>
    </row>
    <row r="1461" spans="10:19" ht="15" x14ac:dyDescent="0.25">
      <c r="J1461" s="10"/>
      <c r="K1461" s="10"/>
      <c r="L1461" s="10"/>
      <c r="N1461" s="10"/>
      <c r="O1461" s="10"/>
      <c r="P1461" s="10"/>
      <c r="Q1461" s="10"/>
      <c r="R1461" s="10"/>
      <c r="S1461" s="10"/>
    </row>
    <row r="1462" spans="10:19" ht="15" x14ac:dyDescent="0.25">
      <c r="J1462" s="10"/>
      <c r="K1462" s="10"/>
      <c r="L1462" s="10"/>
      <c r="N1462" s="10"/>
      <c r="O1462" s="10"/>
      <c r="P1462" s="10"/>
      <c r="Q1462" s="10"/>
      <c r="R1462" s="10"/>
      <c r="S1462" s="10"/>
    </row>
    <row r="1463" spans="10:19" ht="15" x14ac:dyDescent="0.25">
      <c r="J1463" s="10"/>
      <c r="K1463" s="10"/>
      <c r="L1463" s="10"/>
      <c r="N1463" s="10"/>
      <c r="O1463" s="10"/>
      <c r="P1463" s="10"/>
      <c r="Q1463" s="10"/>
      <c r="R1463" s="10"/>
      <c r="S1463" s="10"/>
    </row>
    <row r="1464" spans="10:19" ht="15" x14ac:dyDescent="0.25">
      <c r="J1464" s="10"/>
      <c r="K1464" s="10"/>
      <c r="L1464" s="10"/>
      <c r="N1464" s="10"/>
      <c r="O1464" s="10"/>
      <c r="P1464" s="10"/>
      <c r="Q1464" s="10"/>
      <c r="R1464" s="10"/>
      <c r="S1464" s="10"/>
    </row>
    <row r="1465" spans="10:19" ht="15" x14ac:dyDescent="0.25">
      <c r="J1465" s="10"/>
      <c r="K1465" s="10"/>
      <c r="L1465" s="10"/>
      <c r="N1465" s="10"/>
      <c r="O1465" s="10"/>
      <c r="P1465" s="10"/>
      <c r="Q1465" s="10"/>
      <c r="R1465" s="10"/>
      <c r="S1465" s="10"/>
    </row>
    <row r="1466" spans="10:19" ht="15" x14ac:dyDescent="0.25">
      <c r="J1466" s="10"/>
      <c r="K1466" s="10"/>
      <c r="L1466" s="10"/>
      <c r="N1466" s="10"/>
      <c r="O1466" s="10"/>
      <c r="P1466" s="10"/>
      <c r="Q1466" s="10"/>
      <c r="R1466" s="10"/>
      <c r="S1466" s="10"/>
    </row>
    <row r="1467" spans="10:19" ht="15" x14ac:dyDescent="0.25">
      <c r="J1467" s="10"/>
      <c r="K1467" s="10"/>
      <c r="L1467" s="10"/>
      <c r="N1467" s="10"/>
      <c r="O1467" s="10"/>
      <c r="P1467" s="10"/>
      <c r="Q1467" s="10"/>
      <c r="R1467" s="10"/>
      <c r="S1467" s="10"/>
    </row>
    <row r="1468" spans="10:19" ht="15" x14ac:dyDescent="0.25">
      <c r="J1468" s="10"/>
      <c r="K1468" s="10"/>
      <c r="L1468" s="10"/>
      <c r="N1468" s="10"/>
      <c r="O1468" s="10"/>
      <c r="P1468" s="10"/>
      <c r="Q1468" s="10"/>
      <c r="R1468" s="10"/>
      <c r="S1468" s="10"/>
    </row>
    <row r="1469" spans="10:19" ht="15" x14ac:dyDescent="0.25">
      <c r="J1469" s="10"/>
      <c r="K1469" s="10"/>
      <c r="L1469" s="10"/>
      <c r="N1469" s="10"/>
      <c r="O1469" s="10"/>
      <c r="P1469" s="10"/>
      <c r="Q1469" s="10"/>
      <c r="R1469" s="10"/>
      <c r="S1469" s="10"/>
    </row>
    <row r="1470" spans="10:19" ht="15" x14ac:dyDescent="0.25">
      <c r="J1470" s="10"/>
      <c r="K1470" s="10"/>
      <c r="L1470" s="10"/>
      <c r="N1470" s="10"/>
      <c r="O1470" s="10"/>
      <c r="P1470" s="10"/>
      <c r="Q1470" s="10"/>
      <c r="R1470" s="10"/>
      <c r="S1470" s="10"/>
    </row>
    <row r="1471" spans="10:19" ht="15" x14ac:dyDescent="0.25">
      <c r="J1471" s="10"/>
      <c r="K1471" s="10"/>
      <c r="L1471" s="10"/>
      <c r="N1471" s="10"/>
      <c r="O1471" s="10"/>
      <c r="P1471" s="10"/>
      <c r="Q1471" s="10"/>
      <c r="R1471" s="10"/>
      <c r="S1471" s="10"/>
    </row>
    <row r="1472" spans="10:19" ht="15" x14ac:dyDescent="0.25">
      <c r="J1472" s="10"/>
      <c r="K1472" s="10"/>
      <c r="L1472" s="10"/>
      <c r="N1472" s="10"/>
      <c r="O1472" s="10"/>
      <c r="P1472" s="10"/>
      <c r="Q1472" s="10"/>
      <c r="R1472" s="10"/>
      <c r="S1472" s="10"/>
    </row>
    <row r="1473" spans="10:19" ht="15" x14ac:dyDescent="0.25">
      <c r="J1473" s="10"/>
      <c r="K1473" s="10"/>
      <c r="L1473" s="10"/>
      <c r="N1473" s="10"/>
      <c r="O1473" s="10"/>
      <c r="P1473" s="10"/>
      <c r="Q1473" s="10"/>
      <c r="R1473" s="10"/>
      <c r="S1473" s="10"/>
    </row>
    <row r="1474" spans="10:19" ht="15" x14ac:dyDescent="0.25">
      <c r="J1474" s="10"/>
      <c r="K1474" s="10"/>
      <c r="L1474" s="10"/>
      <c r="N1474" s="10"/>
      <c r="O1474" s="10"/>
      <c r="P1474" s="10"/>
      <c r="Q1474" s="10"/>
      <c r="R1474" s="10"/>
      <c r="S1474" s="10"/>
    </row>
    <row r="1475" spans="10:19" ht="15" x14ac:dyDescent="0.25">
      <c r="J1475" s="10"/>
      <c r="K1475" s="10"/>
      <c r="L1475" s="10"/>
      <c r="N1475" s="10"/>
      <c r="O1475" s="10"/>
      <c r="P1475" s="10"/>
      <c r="Q1475" s="10"/>
      <c r="R1475" s="10"/>
      <c r="S1475" s="10"/>
    </row>
    <row r="1476" spans="10:19" ht="15" x14ac:dyDescent="0.25">
      <c r="J1476" s="10"/>
      <c r="K1476" s="10"/>
      <c r="L1476" s="10"/>
      <c r="N1476" s="10"/>
      <c r="O1476" s="10"/>
      <c r="P1476" s="10"/>
      <c r="Q1476" s="10"/>
      <c r="R1476" s="10"/>
      <c r="S1476" s="10"/>
    </row>
    <row r="1477" spans="10:19" ht="15" x14ac:dyDescent="0.25">
      <c r="J1477" s="10"/>
      <c r="K1477" s="10"/>
      <c r="L1477" s="10"/>
      <c r="N1477" s="10"/>
      <c r="O1477" s="10"/>
      <c r="P1477" s="10"/>
      <c r="Q1477" s="10"/>
      <c r="R1477" s="10"/>
      <c r="S1477" s="10"/>
    </row>
    <row r="1478" spans="10:19" ht="15" x14ac:dyDescent="0.25">
      <c r="J1478" s="10"/>
      <c r="K1478" s="10"/>
      <c r="L1478" s="10"/>
      <c r="N1478" s="10"/>
      <c r="O1478" s="10"/>
      <c r="P1478" s="10"/>
      <c r="Q1478" s="10"/>
      <c r="R1478" s="10"/>
      <c r="S1478" s="10"/>
    </row>
    <row r="1479" spans="10:19" ht="15" x14ac:dyDescent="0.25">
      <c r="J1479" s="10"/>
      <c r="K1479" s="10"/>
      <c r="L1479" s="10"/>
      <c r="N1479" s="10"/>
      <c r="O1479" s="10"/>
      <c r="P1479" s="10"/>
      <c r="Q1479" s="10"/>
      <c r="R1479" s="10"/>
      <c r="S1479" s="10"/>
    </row>
    <row r="1480" spans="10:19" ht="15" x14ac:dyDescent="0.25">
      <c r="J1480" s="10"/>
      <c r="K1480" s="10"/>
      <c r="L1480" s="10"/>
      <c r="N1480" s="10"/>
      <c r="O1480" s="10"/>
      <c r="P1480" s="10"/>
      <c r="Q1480" s="10"/>
      <c r="R1480" s="10"/>
      <c r="S1480" s="10"/>
    </row>
    <row r="1481" spans="10:19" ht="15" x14ac:dyDescent="0.25">
      <c r="J1481" s="10"/>
      <c r="K1481" s="10"/>
      <c r="L1481" s="10"/>
      <c r="N1481" s="10"/>
      <c r="O1481" s="10"/>
      <c r="P1481" s="10"/>
      <c r="Q1481" s="10"/>
      <c r="R1481" s="10"/>
      <c r="S1481" s="10"/>
    </row>
    <row r="1482" spans="10:19" ht="15" x14ac:dyDescent="0.25">
      <c r="J1482" s="10"/>
      <c r="K1482" s="10"/>
      <c r="L1482" s="10"/>
      <c r="N1482" s="10"/>
      <c r="O1482" s="10"/>
      <c r="P1482" s="10"/>
      <c r="Q1482" s="10"/>
      <c r="R1482" s="10"/>
      <c r="S1482" s="10"/>
    </row>
    <row r="1483" spans="10:19" ht="15" x14ac:dyDescent="0.25">
      <c r="J1483" s="10"/>
      <c r="K1483" s="10"/>
      <c r="L1483" s="10"/>
      <c r="N1483" s="10"/>
      <c r="O1483" s="10"/>
      <c r="P1483" s="10"/>
      <c r="Q1483" s="10"/>
      <c r="R1483" s="10"/>
      <c r="S1483" s="10"/>
    </row>
    <row r="1484" spans="10:19" ht="15" x14ac:dyDescent="0.25">
      <c r="J1484" s="10"/>
      <c r="K1484" s="10"/>
      <c r="L1484" s="10"/>
      <c r="N1484" s="10"/>
      <c r="O1484" s="10"/>
      <c r="P1484" s="10"/>
      <c r="Q1484" s="10"/>
      <c r="R1484" s="10"/>
      <c r="S1484" s="10"/>
    </row>
    <row r="1485" spans="10:19" ht="15" x14ac:dyDescent="0.25">
      <c r="J1485" s="10"/>
      <c r="K1485" s="10"/>
      <c r="L1485" s="10"/>
      <c r="N1485" s="10"/>
      <c r="O1485" s="10"/>
      <c r="P1485" s="10"/>
      <c r="Q1485" s="10"/>
      <c r="R1485" s="10"/>
      <c r="S1485" s="10"/>
    </row>
    <row r="1486" spans="10:19" ht="15" x14ac:dyDescent="0.25">
      <c r="J1486" s="10"/>
      <c r="K1486" s="10"/>
      <c r="L1486" s="10"/>
      <c r="N1486" s="10"/>
      <c r="O1486" s="10"/>
      <c r="P1486" s="10"/>
      <c r="Q1486" s="10"/>
      <c r="R1486" s="10"/>
      <c r="S1486" s="10"/>
    </row>
    <row r="1487" spans="10:19" ht="15" x14ac:dyDescent="0.25">
      <c r="J1487" s="10"/>
      <c r="K1487" s="10"/>
      <c r="L1487" s="10"/>
      <c r="N1487" s="10"/>
      <c r="O1487" s="10"/>
      <c r="P1487" s="10"/>
      <c r="Q1487" s="10"/>
      <c r="R1487" s="10"/>
      <c r="S1487" s="10"/>
    </row>
    <row r="1488" spans="10:19" ht="15" x14ac:dyDescent="0.25">
      <c r="J1488" s="10"/>
      <c r="K1488" s="10"/>
      <c r="L1488" s="10"/>
      <c r="N1488" s="10"/>
      <c r="O1488" s="10"/>
      <c r="P1488" s="10"/>
      <c r="Q1488" s="10"/>
      <c r="R1488" s="10"/>
      <c r="S1488" s="10"/>
    </row>
    <row r="1489" spans="10:19" ht="15" x14ac:dyDescent="0.25">
      <c r="J1489" s="10"/>
      <c r="K1489" s="10"/>
      <c r="L1489" s="10"/>
      <c r="N1489" s="10"/>
      <c r="O1489" s="10"/>
      <c r="P1489" s="10"/>
      <c r="Q1489" s="10"/>
      <c r="R1489" s="10"/>
      <c r="S1489" s="10"/>
    </row>
    <row r="1490" spans="10:19" ht="15" x14ac:dyDescent="0.25">
      <c r="J1490" s="10"/>
      <c r="K1490" s="10"/>
      <c r="L1490" s="10"/>
      <c r="N1490" s="10"/>
      <c r="O1490" s="10"/>
      <c r="P1490" s="10"/>
      <c r="Q1490" s="10"/>
      <c r="R1490" s="10"/>
      <c r="S1490" s="10"/>
    </row>
    <row r="1491" spans="10:19" ht="15" x14ac:dyDescent="0.25">
      <c r="J1491" s="10"/>
      <c r="K1491" s="10"/>
      <c r="L1491" s="10"/>
      <c r="N1491" s="10"/>
      <c r="O1491" s="10"/>
      <c r="P1491" s="10"/>
      <c r="Q1491" s="10"/>
      <c r="R1491" s="10"/>
      <c r="S1491" s="10"/>
    </row>
    <row r="1492" spans="10:19" ht="15" x14ac:dyDescent="0.25">
      <c r="J1492" s="10"/>
      <c r="K1492" s="10"/>
      <c r="L1492" s="10"/>
      <c r="N1492" s="10"/>
      <c r="O1492" s="10"/>
      <c r="P1492" s="10"/>
      <c r="Q1492" s="10"/>
      <c r="R1492" s="10"/>
      <c r="S1492" s="10"/>
    </row>
    <row r="1493" spans="10:19" ht="15" x14ac:dyDescent="0.25">
      <c r="J1493" s="10"/>
      <c r="K1493" s="10"/>
      <c r="L1493" s="10"/>
      <c r="N1493" s="10"/>
      <c r="O1493" s="10"/>
      <c r="P1493" s="10"/>
      <c r="Q1493" s="10"/>
      <c r="R1493" s="10"/>
      <c r="S1493" s="10"/>
    </row>
    <row r="1494" spans="10:19" ht="15" x14ac:dyDescent="0.25">
      <c r="J1494" s="10"/>
      <c r="K1494" s="10"/>
      <c r="L1494" s="10"/>
      <c r="N1494" s="10"/>
      <c r="O1494" s="10"/>
      <c r="P1494" s="10"/>
      <c r="Q1494" s="10"/>
      <c r="R1494" s="10"/>
      <c r="S1494" s="10"/>
    </row>
    <row r="1495" spans="10:19" ht="15" x14ac:dyDescent="0.25">
      <c r="J1495" s="10"/>
      <c r="K1495" s="10"/>
      <c r="L1495" s="10"/>
      <c r="N1495" s="10"/>
      <c r="O1495" s="10"/>
      <c r="P1495" s="10"/>
      <c r="Q1495" s="10"/>
      <c r="R1495" s="10"/>
      <c r="S1495" s="10"/>
    </row>
    <row r="1496" spans="10:19" ht="15" x14ac:dyDescent="0.25">
      <c r="J1496" s="10"/>
      <c r="K1496" s="10"/>
      <c r="L1496" s="10"/>
      <c r="N1496" s="10"/>
      <c r="O1496" s="10"/>
      <c r="P1496" s="10"/>
      <c r="Q1496" s="10"/>
      <c r="R1496" s="10"/>
      <c r="S1496" s="10"/>
    </row>
    <row r="1497" spans="10:19" ht="15" x14ac:dyDescent="0.25">
      <c r="J1497" s="10"/>
      <c r="K1497" s="10"/>
      <c r="L1497" s="10"/>
      <c r="N1497" s="10"/>
      <c r="O1497" s="10"/>
      <c r="P1497" s="10"/>
      <c r="Q1497" s="10"/>
      <c r="R1497" s="10"/>
      <c r="S1497" s="10"/>
    </row>
    <row r="1498" spans="10:19" ht="15" x14ac:dyDescent="0.25">
      <c r="J1498" s="10"/>
      <c r="K1498" s="10"/>
      <c r="L1498" s="10"/>
      <c r="N1498" s="10"/>
      <c r="O1498" s="10"/>
      <c r="P1498" s="10"/>
      <c r="Q1498" s="10"/>
      <c r="R1498" s="10"/>
      <c r="S1498" s="10"/>
    </row>
    <row r="1499" spans="10:19" ht="15" x14ac:dyDescent="0.25">
      <c r="J1499" s="10"/>
      <c r="K1499" s="10"/>
      <c r="L1499" s="10"/>
      <c r="N1499" s="10"/>
      <c r="O1499" s="10"/>
      <c r="P1499" s="10"/>
      <c r="Q1499" s="10"/>
      <c r="R1499" s="10"/>
      <c r="S1499" s="10"/>
    </row>
    <row r="1500" spans="10:19" ht="15" x14ac:dyDescent="0.25">
      <c r="J1500" s="10"/>
      <c r="K1500" s="10"/>
      <c r="L1500" s="10"/>
      <c r="N1500" s="10"/>
      <c r="O1500" s="10"/>
      <c r="P1500" s="10"/>
      <c r="Q1500" s="10"/>
      <c r="R1500" s="10"/>
      <c r="S1500" s="10"/>
    </row>
    <row r="1501" spans="10:19" ht="15" x14ac:dyDescent="0.25">
      <c r="J1501" s="10"/>
      <c r="K1501" s="10"/>
      <c r="L1501" s="10"/>
      <c r="N1501" s="10"/>
      <c r="O1501" s="10"/>
      <c r="P1501" s="10"/>
      <c r="Q1501" s="10"/>
      <c r="R1501" s="10"/>
      <c r="S1501" s="10"/>
    </row>
    <row r="1502" spans="10:19" ht="15" x14ac:dyDescent="0.25">
      <c r="J1502" s="10"/>
      <c r="K1502" s="10"/>
      <c r="L1502" s="10"/>
      <c r="N1502" s="10"/>
      <c r="O1502" s="10"/>
      <c r="P1502" s="10"/>
      <c r="Q1502" s="10"/>
      <c r="R1502" s="10"/>
      <c r="S1502" s="10"/>
    </row>
    <row r="1503" spans="10:19" ht="15" x14ac:dyDescent="0.25">
      <c r="J1503" s="10"/>
      <c r="K1503" s="10"/>
      <c r="L1503" s="10"/>
      <c r="N1503" s="10"/>
      <c r="O1503" s="10"/>
      <c r="P1503" s="10"/>
      <c r="Q1503" s="10"/>
      <c r="R1503" s="10"/>
      <c r="S1503" s="10"/>
    </row>
    <row r="1504" spans="10:19" ht="15" x14ac:dyDescent="0.25">
      <c r="J1504" s="10"/>
      <c r="K1504" s="10"/>
      <c r="L1504" s="10"/>
      <c r="N1504" s="10"/>
      <c r="O1504" s="10"/>
      <c r="P1504" s="10"/>
      <c r="Q1504" s="10"/>
      <c r="R1504" s="10"/>
      <c r="S1504" s="10"/>
    </row>
    <row r="1505" spans="10:19" ht="15" x14ac:dyDescent="0.25">
      <c r="J1505" s="10"/>
      <c r="K1505" s="10"/>
      <c r="L1505" s="10"/>
      <c r="N1505" s="10"/>
      <c r="O1505" s="10"/>
      <c r="P1505" s="10"/>
      <c r="Q1505" s="10"/>
      <c r="R1505" s="10"/>
      <c r="S1505" s="10"/>
    </row>
    <row r="1506" spans="10:19" ht="15" x14ac:dyDescent="0.25">
      <c r="J1506" s="10"/>
      <c r="K1506" s="10"/>
      <c r="L1506" s="10"/>
      <c r="N1506" s="10"/>
      <c r="O1506" s="10"/>
      <c r="P1506" s="10"/>
      <c r="Q1506" s="10"/>
      <c r="R1506" s="10"/>
      <c r="S1506" s="10"/>
    </row>
    <row r="1507" spans="10:19" ht="15" x14ac:dyDescent="0.25">
      <c r="J1507" s="10"/>
      <c r="K1507" s="10"/>
      <c r="L1507" s="10"/>
      <c r="N1507" s="10"/>
      <c r="O1507" s="10"/>
      <c r="P1507" s="10"/>
      <c r="Q1507" s="10"/>
      <c r="R1507" s="10"/>
      <c r="S1507" s="10"/>
    </row>
    <row r="1508" spans="10:19" ht="15" x14ac:dyDescent="0.25">
      <c r="J1508" s="10"/>
      <c r="K1508" s="10"/>
      <c r="L1508" s="10"/>
      <c r="N1508" s="10"/>
      <c r="O1508" s="10"/>
      <c r="P1508" s="10"/>
      <c r="Q1508" s="10"/>
      <c r="R1508" s="10"/>
      <c r="S1508" s="10"/>
    </row>
    <row r="1509" spans="10:19" ht="15" x14ac:dyDescent="0.25">
      <c r="J1509" s="10"/>
      <c r="K1509" s="10"/>
      <c r="L1509" s="10"/>
      <c r="N1509" s="10"/>
      <c r="O1509" s="10"/>
      <c r="P1509" s="10"/>
      <c r="Q1509" s="10"/>
      <c r="R1509" s="10"/>
      <c r="S1509" s="10"/>
    </row>
    <row r="1510" spans="10:19" ht="15" x14ac:dyDescent="0.25">
      <c r="J1510" s="10"/>
      <c r="K1510" s="10"/>
      <c r="L1510" s="10"/>
      <c r="N1510" s="10"/>
      <c r="O1510" s="10"/>
      <c r="P1510" s="10"/>
      <c r="Q1510" s="10"/>
      <c r="R1510" s="10"/>
      <c r="S1510" s="10"/>
    </row>
    <row r="1511" spans="10:19" ht="15" x14ac:dyDescent="0.25">
      <c r="J1511" s="10"/>
      <c r="K1511" s="10"/>
      <c r="L1511" s="10"/>
      <c r="N1511" s="10"/>
      <c r="O1511" s="10"/>
      <c r="P1511" s="10"/>
      <c r="Q1511" s="10"/>
      <c r="R1511" s="10"/>
      <c r="S1511" s="10"/>
    </row>
    <row r="1512" spans="10:19" ht="15" x14ac:dyDescent="0.25">
      <c r="J1512" s="10"/>
      <c r="K1512" s="10"/>
      <c r="L1512" s="10"/>
      <c r="N1512" s="10"/>
      <c r="O1512" s="10"/>
      <c r="P1512" s="10"/>
      <c r="Q1512" s="10"/>
      <c r="R1512" s="10"/>
      <c r="S1512" s="10"/>
    </row>
    <row r="1513" spans="10:19" ht="15" x14ac:dyDescent="0.25">
      <c r="J1513" s="10"/>
      <c r="K1513" s="10"/>
      <c r="L1513" s="10"/>
      <c r="N1513" s="10"/>
      <c r="O1513" s="10"/>
      <c r="P1513" s="10"/>
      <c r="Q1513" s="10"/>
      <c r="R1513" s="10"/>
      <c r="S1513" s="10"/>
    </row>
    <row r="1514" spans="10:19" ht="15" x14ac:dyDescent="0.25">
      <c r="J1514" s="10"/>
      <c r="K1514" s="10"/>
      <c r="L1514" s="10"/>
      <c r="N1514" s="10"/>
      <c r="O1514" s="10"/>
      <c r="P1514" s="10"/>
      <c r="Q1514" s="10"/>
      <c r="R1514" s="10"/>
      <c r="S1514" s="10"/>
    </row>
    <row r="1515" spans="10:19" ht="15" x14ac:dyDescent="0.25">
      <c r="J1515" s="10"/>
      <c r="K1515" s="10"/>
      <c r="L1515" s="10"/>
      <c r="N1515" s="10"/>
      <c r="O1515" s="10"/>
      <c r="P1515" s="10"/>
      <c r="Q1515" s="10"/>
      <c r="R1515" s="10"/>
      <c r="S1515" s="10"/>
    </row>
    <row r="1516" spans="10:19" ht="15" x14ac:dyDescent="0.25">
      <c r="J1516" s="10"/>
      <c r="K1516" s="10"/>
      <c r="L1516" s="10"/>
      <c r="N1516" s="10"/>
      <c r="O1516" s="10"/>
      <c r="P1516" s="10"/>
      <c r="Q1516" s="10"/>
      <c r="R1516" s="10"/>
      <c r="S1516" s="10"/>
    </row>
    <row r="1517" spans="10:19" ht="15" x14ac:dyDescent="0.25">
      <c r="J1517" s="10"/>
      <c r="K1517" s="10"/>
      <c r="L1517" s="10"/>
      <c r="N1517" s="10"/>
      <c r="O1517" s="10"/>
      <c r="P1517" s="10"/>
      <c r="Q1517" s="10"/>
      <c r="R1517" s="10"/>
      <c r="S1517" s="10"/>
    </row>
    <row r="1518" spans="10:19" ht="15" x14ac:dyDescent="0.25">
      <c r="J1518" s="10"/>
      <c r="K1518" s="10"/>
      <c r="L1518" s="10"/>
      <c r="N1518" s="10"/>
      <c r="O1518" s="10"/>
      <c r="P1518" s="10"/>
      <c r="Q1518" s="10"/>
      <c r="R1518" s="10"/>
      <c r="S1518" s="10"/>
    </row>
    <row r="1519" spans="10:19" ht="15" x14ac:dyDescent="0.25">
      <c r="J1519" s="10"/>
      <c r="K1519" s="10"/>
      <c r="L1519" s="10"/>
      <c r="N1519" s="10"/>
      <c r="O1519" s="10"/>
      <c r="P1519" s="10"/>
      <c r="Q1519" s="10"/>
      <c r="R1519" s="10"/>
      <c r="S1519" s="10"/>
    </row>
    <row r="1520" spans="10:19" ht="15" x14ac:dyDescent="0.25">
      <c r="J1520" s="10"/>
      <c r="K1520" s="10"/>
      <c r="L1520" s="10"/>
      <c r="N1520" s="10"/>
      <c r="O1520" s="10"/>
      <c r="P1520" s="10"/>
      <c r="Q1520" s="10"/>
      <c r="R1520" s="10"/>
      <c r="S1520" s="10"/>
    </row>
    <row r="1521" spans="10:19" ht="15" x14ac:dyDescent="0.25">
      <c r="J1521" s="10"/>
      <c r="K1521" s="10"/>
      <c r="L1521" s="10"/>
      <c r="N1521" s="10"/>
      <c r="O1521" s="10"/>
      <c r="P1521" s="10"/>
      <c r="Q1521" s="10"/>
      <c r="R1521" s="10"/>
      <c r="S1521" s="10"/>
    </row>
    <row r="1522" spans="10:19" ht="15" x14ac:dyDescent="0.25">
      <c r="J1522" s="10"/>
      <c r="K1522" s="10"/>
      <c r="L1522" s="10"/>
      <c r="N1522" s="10"/>
      <c r="O1522" s="10"/>
      <c r="P1522" s="10"/>
      <c r="Q1522" s="10"/>
      <c r="R1522" s="10"/>
      <c r="S1522" s="10"/>
    </row>
    <row r="1523" spans="10:19" ht="15" x14ac:dyDescent="0.25">
      <c r="J1523" s="10"/>
      <c r="K1523" s="10"/>
      <c r="L1523" s="10"/>
      <c r="N1523" s="10"/>
      <c r="O1523" s="10"/>
      <c r="P1523" s="10"/>
      <c r="Q1523" s="10"/>
      <c r="R1523" s="10"/>
      <c r="S1523" s="10"/>
    </row>
    <row r="1524" spans="10:19" ht="15" x14ac:dyDescent="0.25">
      <c r="J1524" s="10"/>
      <c r="K1524" s="10"/>
      <c r="L1524" s="10"/>
      <c r="N1524" s="10"/>
      <c r="O1524" s="10"/>
      <c r="P1524" s="10"/>
      <c r="Q1524" s="10"/>
      <c r="R1524" s="10"/>
      <c r="S1524" s="10"/>
    </row>
    <row r="1525" spans="10:19" ht="15" x14ac:dyDescent="0.25">
      <c r="J1525" s="10"/>
      <c r="K1525" s="10"/>
      <c r="L1525" s="10"/>
      <c r="N1525" s="10"/>
      <c r="O1525" s="10"/>
      <c r="P1525" s="10"/>
      <c r="Q1525" s="10"/>
      <c r="R1525" s="10"/>
      <c r="S1525" s="10"/>
    </row>
    <row r="1526" spans="10:19" ht="15" x14ac:dyDescent="0.25">
      <c r="J1526" s="10"/>
      <c r="K1526" s="10"/>
      <c r="L1526" s="10"/>
      <c r="N1526" s="10"/>
      <c r="O1526" s="10"/>
      <c r="P1526" s="10"/>
      <c r="Q1526" s="10"/>
      <c r="R1526" s="10"/>
      <c r="S1526" s="10"/>
    </row>
    <row r="1527" spans="10:19" ht="15" x14ac:dyDescent="0.25">
      <c r="J1527" s="10"/>
      <c r="K1527" s="10"/>
      <c r="L1527" s="10"/>
      <c r="N1527" s="10"/>
      <c r="O1527" s="10"/>
      <c r="P1527" s="10"/>
      <c r="Q1527" s="10"/>
      <c r="R1527" s="10"/>
      <c r="S1527" s="10"/>
    </row>
    <row r="1528" spans="10:19" ht="15" x14ac:dyDescent="0.25">
      <c r="J1528" s="10"/>
      <c r="K1528" s="10"/>
      <c r="L1528" s="10"/>
      <c r="N1528" s="10"/>
      <c r="O1528" s="10"/>
      <c r="P1528" s="10"/>
      <c r="Q1528" s="10"/>
      <c r="R1528" s="10"/>
      <c r="S1528" s="10"/>
    </row>
    <row r="1529" spans="10:19" ht="15" x14ac:dyDescent="0.25">
      <c r="J1529" s="10"/>
      <c r="K1529" s="10"/>
      <c r="L1529" s="10"/>
      <c r="N1529" s="10"/>
      <c r="O1529" s="10"/>
      <c r="P1529" s="10"/>
      <c r="Q1529" s="10"/>
      <c r="R1529" s="10"/>
      <c r="S1529" s="10"/>
    </row>
    <row r="1530" spans="10:19" ht="15" x14ac:dyDescent="0.25">
      <c r="J1530" s="10"/>
      <c r="K1530" s="10"/>
      <c r="L1530" s="10"/>
      <c r="N1530" s="10"/>
      <c r="O1530" s="10"/>
      <c r="P1530" s="10"/>
      <c r="Q1530" s="10"/>
      <c r="R1530" s="10"/>
      <c r="S1530" s="10"/>
    </row>
    <row r="1531" spans="10:19" ht="15" x14ac:dyDescent="0.25">
      <c r="J1531" s="10"/>
      <c r="K1531" s="10"/>
      <c r="L1531" s="10"/>
      <c r="N1531" s="10"/>
      <c r="O1531" s="10"/>
      <c r="P1531" s="10"/>
      <c r="Q1531" s="10"/>
      <c r="R1531" s="10"/>
      <c r="S1531" s="10"/>
    </row>
    <row r="1532" spans="10:19" ht="15" x14ac:dyDescent="0.25">
      <c r="J1532" s="10"/>
      <c r="K1532" s="10"/>
      <c r="L1532" s="10"/>
      <c r="N1532" s="10"/>
      <c r="O1532" s="10"/>
      <c r="P1532" s="10"/>
      <c r="Q1532" s="10"/>
      <c r="R1532" s="10"/>
      <c r="S1532" s="10"/>
    </row>
    <row r="1533" spans="10:19" ht="15" x14ac:dyDescent="0.25">
      <c r="J1533" s="10"/>
      <c r="K1533" s="10"/>
      <c r="L1533" s="10"/>
      <c r="N1533" s="10"/>
      <c r="O1533" s="10"/>
      <c r="P1533" s="10"/>
      <c r="Q1533" s="10"/>
      <c r="R1533" s="10"/>
      <c r="S1533" s="10"/>
    </row>
    <row r="1534" spans="10:19" ht="15" x14ac:dyDescent="0.25">
      <c r="J1534" s="10"/>
      <c r="K1534" s="10"/>
      <c r="L1534" s="10"/>
      <c r="N1534" s="10"/>
      <c r="O1534" s="10"/>
      <c r="P1534" s="10"/>
      <c r="Q1534" s="10"/>
      <c r="R1534" s="10"/>
      <c r="S1534" s="10"/>
    </row>
    <row r="1535" spans="10:19" ht="15" x14ac:dyDescent="0.25">
      <c r="J1535" s="10"/>
      <c r="K1535" s="10"/>
      <c r="L1535" s="10"/>
      <c r="N1535" s="10"/>
      <c r="O1535" s="10"/>
      <c r="P1535" s="10"/>
      <c r="Q1535" s="10"/>
      <c r="R1535" s="10"/>
      <c r="S1535" s="10"/>
    </row>
    <row r="1536" spans="10:19" ht="15" x14ac:dyDescent="0.25">
      <c r="J1536" s="10"/>
      <c r="K1536" s="10"/>
      <c r="L1536" s="10"/>
      <c r="N1536" s="10"/>
      <c r="O1536" s="10"/>
      <c r="P1536" s="10"/>
      <c r="Q1536" s="10"/>
      <c r="R1536" s="10"/>
      <c r="S1536" s="10"/>
    </row>
    <row r="1537" spans="10:19" ht="15" x14ac:dyDescent="0.25">
      <c r="J1537" s="10"/>
      <c r="K1537" s="10"/>
      <c r="L1537" s="10"/>
      <c r="N1537" s="10"/>
      <c r="O1537" s="10"/>
      <c r="P1537" s="10"/>
      <c r="Q1537" s="10"/>
      <c r="R1537" s="10"/>
      <c r="S1537" s="10"/>
    </row>
    <row r="1538" spans="10:19" ht="15" x14ac:dyDescent="0.25">
      <c r="J1538" s="10"/>
      <c r="K1538" s="10"/>
      <c r="L1538" s="10"/>
      <c r="N1538" s="10"/>
      <c r="O1538" s="10"/>
      <c r="P1538" s="10"/>
      <c r="Q1538" s="10"/>
      <c r="R1538" s="10"/>
      <c r="S1538" s="10"/>
    </row>
    <row r="1539" spans="10:19" ht="15" x14ac:dyDescent="0.25">
      <c r="J1539" s="10"/>
      <c r="K1539" s="10"/>
      <c r="L1539" s="10"/>
      <c r="N1539" s="10"/>
      <c r="O1539" s="10"/>
      <c r="P1539" s="10"/>
      <c r="Q1539" s="10"/>
      <c r="R1539" s="10"/>
      <c r="S1539" s="10"/>
    </row>
    <row r="1540" spans="10:19" ht="15" x14ac:dyDescent="0.25">
      <c r="J1540" s="10"/>
      <c r="K1540" s="10"/>
      <c r="L1540" s="10"/>
      <c r="N1540" s="10"/>
      <c r="O1540" s="10"/>
      <c r="P1540" s="10"/>
      <c r="Q1540" s="10"/>
      <c r="R1540" s="10"/>
      <c r="S1540" s="10"/>
    </row>
    <row r="1541" spans="10:19" ht="15" x14ac:dyDescent="0.25">
      <c r="J1541" s="10"/>
      <c r="K1541" s="10"/>
      <c r="L1541" s="10"/>
      <c r="N1541" s="10"/>
      <c r="O1541" s="10"/>
      <c r="P1541" s="10"/>
      <c r="Q1541" s="10"/>
      <c r="R1541" s="10"/>
      <c r="S1541" s="10"/>
    </row>
    <row r="1542" spans="10:19" ht="15" x14ac:dyDescent="0.25">
      <c r="J1542" s="10"/>
      <c r="K1542" s="10"/>
      <c r="L1542" s="10"/>
      <c r="N1542" s="10"/>
      <c r="O1542" s="10"/>
      <c r="P1542" s="10"/>
      <c r="Q1542" s="10"/>
      <c r="R1542" s="10"/>
      <c r="S1542" s="10"/>
    </row>
    <row r="1543" spans="10:19" ht="15" x14ac:dyDescent="0.25">
      <c r="J1543" s="10"/>
      <c r="K1543" s="10"/>
      <c r="L1543" s="10"/>
      <c r="N1543" s="10"/>
      <c r="O1543" s="10"/>
      <c r="P1543" s="10"/>
      <c r="Q1543" s="10"/>
      <c r="R1543" s="10"/>
      <c r="S1543" s="10"/>
    </row>
    <row r="1544" spans="10:19" ht="15" x14ac:dyDescent="0.25">
      <c r="J1544" s="10"/>
      <c r="K1544" s="10"/>
      <c r="L1544" s="10"/>
      <c r="N1544" s="10"/>
      <c r="O1544" s="10"/>
      <c r="P1544" s="10"/>
      <c r="Q1544" s="10"/>
      <c r="R1544" s="10"/>
      <c r="S1544" s="10"/>
    </row>
    <row r="1545" spans="10:19" ht="15" x14ac:dyDescent="0.25">
      <c r="J1545" s="10"/>
      <c r="K1545" s="10"/>
      <c r="L1545" s="10"/>
      <c r="N1545" s="10"/>
      <c r="O1545" s="10"/>
      <c r="P1545" s="10"/>
      <c r="Q1545" s="10"/>
      <c r="R1545" s="10"/>
      <c r="S1545" s="10"/>
    </row>
    <row r="1546" spans="10:19" ht="15" x14ac:dyDescent="0.25">
      <c r="J1546" s="10"/>
      <c r="K1546" s="10"/>
      <c r="L1546" s="10"/>
      <c r="N1546" s="10"/>
      <c r="O1546" s="10"/>
      <c r="P1546" s="10"/>
      <c r="Q1546" s="10"/>
      <c r="R1546" s="10"/>
      <c r="S1546" s="10"/>
    </row>
    <row r="1547" spans="10:19" ht="15" x14ac:dyDescent="0.25">
      <c r="J1547" s="10"/>
      <c r="K1547" s="10"/>
      <c r="L1547" s="10"/>
      <c r="N1547" s="10"/>
      <c r="O1547" s="10"/>
      <c r="P1547" s="10"/>
      <c r="Q1547" s="10"/>
      <c r="R1547" s="10"/>
      <c r="S1547" s="10"/>
    </row>
    <row r="1548" spans="10:19" ht="15" x14ac:dyDescent="0.25">
      <c r="J1548" s="10"/>
      <c r="K1548" s="10"/>
      <c r="L1548" s="10"/>
      <c r="N1548" s="10"/>
      <c r="O1548" s="10"/>
      <c r="P1548" s="10"/>
      <c r="Q1548" s="10"/>
      <c r="R1548" s="10"/>
      <c r="S1548" s="10"/>
    </row>
    <row r="1549" spans="10:19" ht="15" x14ac:dyDescent="0.25">
      <c r="J1549" s="10"/>
      <c r="K1549" s="10"/>
      <c r="L1549" s="10"/>
      <c r="N1549" s="10"/>
      <c r="O1549" s="10"/>
      <c r="P1549" s="10"/>
      <c r="Q1549" s="10"/>
      <c r="R1549" s="10"/>
      <c r="S1549" s="10"/>
    </row>
    <row r="1550" spans="10:19" ht="15" x14ac:dyDescent="0.25">
      <c r="J1550" s="10"/>
      <c r="K1550" s="10"/>
      <c r="L1550" s="10"/>
      <c r="N1550" s="10"/>
      <c r="O1550" s="10"/>
      <c r="P1550" s="10"/>
      <c r="Q1550" s="10"/>
      <c r="R1550" s="10"/>
      <c r="S1550" s="10"/>
    </row>
    <row r="1551" spans="10:19" ht="15" x14ac:dyDescent="0.25">
      <c r="J1551" s="10"/>
      <c r="K1551" s="10"/>
      <c r="L1551" s="10"/>
      <c r="N1551" s="10"/>
      <c r="O1551" s="10"/>
      <c r="P1551" s="10"/>
      <c r="Q1551" s="10"/>
      <c r="R1551" s="10"/>
      <c r="S1551" s="10"/>
    </row>
    <row r="1552" spans="10:19" ht="15" x14ac:dyDescent="0.25">
      <c r="J1552" s="10"/>
      <c r="K1552" s="10"/>
      <c r="L1552" s="10"/>
      <c r="N1552" s="10"/>
      <c r="O1552" s="10"/>
      <c r="P1552" s="10"/>
      <c r="Q1552" s="10"/>
      <c r="R1552" s="10"/>
      <c r="S1552" s="10"/>
    </row>
    <row r="1553" spans="10:19" ht="15" x14ac:dyDescent="0.25">
      <c r="J1553" s="10"/>
      <c r="K1553" s="10"/>
      <c r="L1553" s="10"/>
      <c r="N1553" s="10"/>
      <c r="O1553" s="10"/>
      <c r="P1553" s="10"/>
      <c r="Q1553" s="10"/>
      <c r="R1553" s="10"/>
      <c r="S1553" s="10"/>
    </row>
    <row r="1554" spans="10:19" ht="15" x14ac:dyDescent="0.25">
      <c r="J1554" s="10"/>
      <c r="K1554" s="10"/>
      <c r="L1554" s="10"/>
      <c r="N1554" s="10"/>
      <c r="O1554" s="10"/>
      <c r="P1554" s="10"/>
      <c r="Q1554" s="10"/>
      <c r="R1554" s="10"/>
      <c r="S1554" s="10"/>
    </row>
    <row r="1555" spans="10:19" ht="15" x14ac:dyDescent="0.25">
      <c r="J1555" s="10"/>
      <c r="K1555" s="10"/>
      <c r="L1555" s="10"/>
      <c r="N1555" s="10"/>
      <c r="O1555" s="10"/>
      <c r="P1555" s="10"/>
      <c r="Q1555" s="10"/>
      <c r="R1555" s="10"/>
      <c r="S1555" s="10"/>
    </row>
    <row r="1556" spans="10:19" ht="15" x14ac:dyDescent="0.25">
      <c r="J1556" s="10"/>
      <c r="K1556" s="10"/>
      <c r="L1556" s="10"/>
      <c r="N1556" s="10"/>
      <c r="O1556" s="10"/>
      <c r="P1556" s="10"/>
      <c r="Q1556" s="10"/>
      <c r="R1556" s="10"/>
      <c r="S1556" s="10"/>
    </row>
    <row r="1557" spans="10:19" ht="15" x14ac:dyDescent="0.25">
      <c r="J1557" s="10"/>
      <c r="K1557" s="10"/>
      <c r="L1557" s="10"/>
      <c r="N1557" s="10"/>
      <c r="O1557" s="10"/>
      <c r="P1557" s="10"/>
      <c r="Q1557" s="10"/>
      <c r="R1557" s="10"/>
      <c r="S1557" s="10"/>
    </row>
    <row r="1558" spans="10:19" ht="15" x14ac:dyDescent="0.25">
      <c r="J1558" s="10"/>
      <c r="K1558" s="10"/>
      <c r="L1558" s="10"/>
      <c r="N1558" s="10"/>
      <c r="O1558" s="10"/>
      <c r="P1558" s="10"/>
      <c r="Q1558" s="10"/>
      <c r="R1558" s="10"/>
      <c r="S1558" s="10"/>
    </row>
    <row r="1559" spans="10:19" ht="15" x14ac:dyDescent="0.25">
      <c r="J1559" s="10"/>
      <c r="K1559" s="10"/>
      <c r="L1559" s="10"/>
      <c r="N1559" s="10"/>
      <c r="O1559" s="10"/>
      <c r="P1559" s="10"/>
      <c r="Q1559" s="10"/>
      <c r="R1559" s="10"/>
      <c r="S1559" s="10"/>
    </row>
    <row r="1560" spans="10:19" ht="15" x14ac:dyDescent="0.25">
      <c r="J1560" s="10"/>
      <c r="K1560" s="10"/>
      <c r="L1560" s="10"/>
      <c r="N1560" s="10"/>
      <c r="O1560" s="10"/>
      <c r="P1560" s="10"/>
      <c r="Q1560" s="10"/>
      <c r="R1560" s="10"/>
      <c r="S1560" s="10"/>
    </row>
    <row r="1561" spans="10:19" ht="15" x14ac:dyDescent="0.25">
      <c r="J1561" s="10"/>
      <c r="K1561" s="10"/>
      <c r="L1561" s="10"/>
      <c r="N1561" s="10"/>
      <c r="O1561" s="10"/>
      <c r="P1561" s="10"/>
      <c r="Q1561" s="10"/>
      <c r="R1561" s="10"/>
      <c r="S1561" s="10"/>
    </row>
    <row r="1562" spans="10:19" ht="15" x14ac:dyDescent="0.25">
      <c r="J1562" s="10"/>
      <c r="K1562" s="10"/>
      <c r="L1562" s="10"/>
      <c r="N1562" s="10"/>
      <c r="O1562" s="10"/>
      <c r="P1562" s="10"/>
      <c r="Q1562" s="10"/>
      <c r="R1562" s="10"/>
      <c r="S1562" s="10"/>
    </row>
    <row r="1563" spans="10:19" ht="15" x14ac:dyDescent="0.25">
      <c r="J1563" s="10"/>
      <c r="K1563" s="10"/>
      <c r="L1563" s="10"/>
      <c r="N1563" s="10"/>
      <c r="O1563" s="10"/>
      <c r="P1563" s="10"/>
      <c r="Q1563" s="10"/>
      <c r="R1563" s="10"/>
      <c r="S1563" s="10"/>
    </row>
    <row r="1564" spans="10:19" ht="15" x14ac:dyDescent="0.25">
      <c r="J1564" s="10"/>
      <c r="K1564" s="10"/>
      <c r="L1564" s="10"/>
      <c r="N1564" s="10"/>
      <c r="O1564" s="10"/>
      <c r="P1564" s="10"/>
      <c r="Q1564" s="10"/>
      <c r="R1564" s="10"/>
      <c r="S1564" s="10"/>
    </row>
    <row r="1565" spans="10:19" ht="15" x14ac:dyDescent="0.25">
      <c r="J1565" s="10"/>
      <c r="K1565" s="10"/>
      <c r="L1565" s="10"/>
      <c r="N1565" s="10"/>
      <c r="O1565" s="10"/>
      <c r="P1565" s="10"/>
      <c r="Q1565" s="10"/>
      <c r="R1565" s="10"/>
      <c r="S1565" s="10"/>
    </row>
    <row r="1566" spans="10:19" ht="15" x14ac:dyDescent="0.25">
      <c r="J1566" s="10"/>
      <c r="K1566" s="10"/>
      <c r="L1566" s="10"/>
      <c r="N1566" s="10"/>
      <c r="O1566" s="10"/>
      <c r="P1566" s="10"/>
      <c r="Q1566" s="10"/>
      <c r="R1566" s="10"/>
      <c r="S1566" s="10"/>
    </row>
    <row r="1567" spans="10:19" ht="15" x14ac:dyDescent="0.25">
      <c r="J1567" s="10"/>
      <c r="K1567" s="10"/>
      <c r="L1567" s="10"/>
      <c r="N1567" s="10"/>
      <c r="O1567" s="10"/>
      <c r="P1567" s="10"/>
      <c r="Q1567" s="10"/>
      <c r="R1567" s="10"/>
      <c r="S1567" s="10"/>
    </row>
    <row r="1568" spans="10:19" ht="15" x14ac:dyDescent="0.25">
      <c r="J1568" s="10"/>
      <c r="K1568" s="10"/>
      <c r="L1568" s="10"/>
      <c r="N1568" s="10"/>
      <c r="O1568" s="10"/>
      <c r="P1568" s="10"/>
      <c r="Q1568" s="10"/>
      <c r="R1568" s="10"/>
      <c r="S1568" s="10"/>
    </row>
    <row r="1569" spans="10:19" ht="15" x14ac:dyDescent="0.25">
      <c r="J1569" s="10"/>
      <c r="K1569" s="10"/>
      <c r="L1569" s="10"/>
      <c r="N1569" s="10"/>
      <c r="O1569" s="10"/>
      <c r="P1569" s="10"/>
      <c r="Q1569" s="10"/>
      <c r="R1569" s="10"/>
      <c r="S1569" s="10"/>
    </row>
    <row r="1570" spans="10:19" ht="15" x14ac:dyDescent="0.25">
      <c r="J1570" s="10"/>
      <c r="K1570" s="10"/>
      <c r="L1570" s="10"/>
      <c r="N1570" s="10"/>
      <c r="O1570" s="10"/>
      <c r="P1570" s="10"/>
      <c r="Q1570" s="10"/>
      <c r="R1570" s="10"/>
      <c r="S1570" s="10"/>
    </row>
    <row r="1571" spans="10:19" ht="15" x14ac:dyDescent="0.25">
      <c r="J1571" s="10"/>
      <c r="K1571" s="10"/>
      <c r="L1571" s="10"/>
      <c r="N1571" s="10"/>
      <c r="O1571" s="10"/>
      <c r="P1571" s="10"/>
      <c r="Q1571" s="10"/>
      <c r="R1571" s="10"/>
      <c r="S1571" s="10"/>
    </row>
    <row r="1572" spans="10:19" ht="15" x14ac:dyDescent="0.25">
      <c r="J1572" s="10"/>
      <c r="K1572" s="10"/>
      <c r="L1572" s="10"/>
      <c r="N1572" s="10"/>
      <c r="O1572" s="10"/>
      <c r="P1572" s="10"/>
      <c r="Q1572" s="10"/>
      <c r="R1572" s="10"/>
      <c r="S1572" s="10"/>
    </row>
    <row r="1573" spans="10:19" ht="15" x14ac:dyDescent="0.25">
      <c r="J1573" s="10"/>
      <c r="K1573" s="10"/>
      <c r="L1573" s="10"/>
      <c r="N1573" s="10"/>
      <c r="O1573" s="10"/>
      <c r="P1573" s="10"/>
      <c r="Q1573" s="10"/>
      <c r="R1573" s="10"/>
      <c r="S1573" s="10"/>
    </row>
    <row r="1574" spans="10:19" ht="15" x14ac:dyDescent="0.25">
      <c r="J1574" s="10"/>
      <c r="K1574" s="10"/>
      <c r="L1574" s="10"/>
      <c r="N1574" s="10"/>
      <c r="O1574" s="10"/>
      <c r="P1574" s="10"/>
      <c r="Q1574" s="10"/>
      <c r="R1574" s="10"/>
      <c r="S1574" s="10"/>
    </row>
    <row r="1575" spans="10:19" ht="15" x14ac:dyDescent="0.25">
      <c r="J1575" s="10"/>
      <c r="K1575" s="10"/>
      <c r="L1575" s="10"/>
      <c r="N1575" s="10"/>
      <c r="O1575" s="10"/>
      <c r="P1575" s="10"/>
      <c r="Q1575" s="10"/>
      <c r="R1575" s="10"/>
      <c r="S1575" s="10"/>
    </row>
    <row r="1576" spans="10:19" ht="15" x14ac:dyDescent="0.25">
      <c r="J1576" s="10"/>
      <c r="K1576" s="10"/>
      <c r="L1576" s="10"/>
      <c r="N1576" s="10"/>
      <c r="O1576" s="10"/>
      <c r="P1576" s="10"/>
      <c r="Q1576" s="10"/>
      <c r="R1576" s="10"/>
      <c r="S1576" s="10"/>
    </row>
    <row r="1577" spans="10:19" ht="15" x14ac:dyDescent="0.25">
      <c r="J1577" s="10"/>
      <c r="K1577" s="10"/>
      <c r="L1577" s="10"/>
      <c r="N1577" s="10"/>
      <c r="O1577" s="10"/>
      <c r="P1577" s="10"/>
      <c r="Q1577" s="10"/>
      <c r="R1577" s="10"/>
      <c r="S1577" s="10"/>
    </row>
    <row r="1578" spans="10:19" ht="15" x14ac:dyDescent="0.25">
      <c r="J1578" s="10"/>
      <c r="K1578" s="10"/>
      <c r="L1578" s="10"/>
      <c r="N1578" s="10"/>
      <c r="O1578" s="10"/>
      <c r="P1578" s="10"/>
      <c r="Q1578" s="10"/>
      <c r="R1578" s="10"/>
      <c r="S1578" s="10"/>
    </row>
    <row r="1579" spans="10:19" ht="15" x14ac:dyDescent="0.25">
      <c r="J1579" s="10"/>
      <c r="K1579" s="10"/>
      <c r="L1579" s="10"/>
      <c r="N1579" s="10"/>
      <c r="O1579" s="10"/>
      <c r="P1579" s="10"/>
      <c r="Q1579" s="10"/>
      <c r="R1579" s="10"/>
      <c r="S1579" s="10"/>
    </row>
    <row r="1580" spans="10:19" ht="15" x14ac:dyDescent="0.25">
      <c r="J1580" s="10"/>
      <c r="K1580" s="10"/>
      <c r="L1580" s="10"/>
      <c r="N1580" s="10"/>
      <c r="O1580" s="10"/>
      <c r="P1580" s="10"/>
      <c r="Q1580" s="10"/>
      <c r="R1580" s="10"/>
      <c r="S1580" s="10"/>
    </row>
    <row r="1581" spans="10:19" ht="15" x14ac:dyDescent="0.25">
      <c r="J1581" s="10"/>
      <c r="K1581" s="10"/>
      <c r="L1581" s="10"/>
      <c r="N1581" s="10"/>
      <c r="O1581" s="10"/>
      <c r="P1581" s="10"/>
      <c r="Q1581" s="10"/>
      <c r="R1581" s="10"/>
      <c r="S1581" s="10"/>
    </row>
    <row r="1582" spans="10:19" ht="15" x14ac:dyDescent="0.25">
      <c r="J1582" s="10"/>
      <c r="K1582" s="10"/>
      <c r="L1582" s="10"/>
      <c r="N1582" s="10"/>
      <c r="O1582" s="10"/>
      <c r="P1582" s="10"/>
      <c r="Q1582" s="10"/>
      <c r="R1582" s="10"/>
      <c r="S1582" s="10"/>
    </row>
    <row r="1583" spans="10:19" ht="15" x14ac:dyDescent="0.25">
      <c r="J1583" s="10"/>
      <c r="K1583" s="10"/>
      <c r="L1583" s="10"/>
      <c r="N1583" s="10"/>
      <c r="O1583" s="10"/>
      <c r="P1583" s="10"/>
      <c r="Q1583" s="10"/>
      <c r="R1583" s="10"/>
      <c r="S1583" s="10"/>
    </row>
    <row r="1584" spans="10:19" ht="15" x14ac:dyDescent="0.25">
      <c r="J1584" s="10"/>
      <c r="K1584" s="10"/>
      <c r="L1584" s="10"/>
      <c r="N1584" s="10"/>
      <c r="O1584" s="10"/>
      <c r="P1584" s="10"/>
      <c r="Q1584" s="10"/>
      <c r="R1584" s="10"/>
      <c r="S1584" s="10"/>
    </row>
    <row r="1585" spans="10:19" ht="15" x14ac:dyDescent="0.25">
      <c r="J1585" s="10"/>
      <c r="K1585" s="10"/>
      <c r="L1585" s="10"/>
      <c r="N1585" s="10"/>
      <c r="O1585" s="10"/>
      <c r="P1585" s="10"/>
      <c r="Q1585" s="10"/>
      <c r="R1585" s="10"/>
      <c r="S1585" s="10"/>
    </row>
    <row r="1586" spans="10:19" ht="15" x14ac:dyDescent="0.25">
      <c r="J1586" s="10"/>
      <c r="K1586" s="10"/>
      <c r="L1586" s="10"/>
      <c r="N1586" s="10"/>
      <c r="O1586" s="10"/>
      <c r="P1586" s="10"/>
      <c r="Q1586" s="10"/>
      <c r="R1586" s="10"/>
      <c r="S1586" s="10"/>
    </row>
    <row r="1587" spans="10:19" ht="15" x14ac:dyDescent="0.25">
      <c r="J1587" s="10"/>
      <c r="K1587" s="10"/>
      <c r="L1587" s="10"/>
      <c r="N1587" s="10"/>
      <c r="O1587" s="10"/>
      <c r="P1587" s="10"/>
      <c r="Q1587" s="10"/>
      <c r="R1587" s="10"/>
      <c r="S1587" s="10"/>
    </row>
    <row r="1588" spans="10:19" ht="15" x14ac:dyDescent="0.25">
      <c r="J1588" s="10"/>
      <c r="K1588" s="10"/>
      <c r="L1588" s="10"/>
      <c r="N1588" s="10"/>
      <c r="O1588" s="10"/>
      <c r="P1588" s="10"/>
      <c r="Q1588" s="10"/>
      <c r="R1588" s="10"/>
      <c r="S1588" s="10"/>
    </row>
    <row r="1589" spans="10:19" ht="15" x14ac:dyDescent="0.25">
      <c r="J1589" s="10"/>
      <c r="K1589" s="10"/>
      <c r="L1589" s="10"/>
      <c r="N1589" s="10"/>
      <c r="O1589" s="10"/>
      <c r="P1589" s="10"/>
      <c r="Q1589" s="10"/>
      <c r="R1589" s="10"/>
      <c r="S1589" s="10"/>
    </row>
    <row r="1590" spans="10:19" ht="15" x14ac:dyDescent="0.25">
      <c r="J1590" s="10"/>
      <c r="K1590" s="10"/>
      <c r="L1590" s="10"/>
      <c r="N1590" s="10"/>
      <c r="O1590" s="10"/>
      <c r="P1590" s="10"/>
      <c r="Q1590" s="10"/>
      <c r="R1590" s="10"/>
      <c r="S1590" s="10"/>
    </row>
    <row r="1591" spans="10:19" ht="15" x14ac:dyDescent="0.25">
      <c r="J1591" s="10"/>
      <c r="K1591" s="10"/>
      <c r="L1591" s="10"/>
      <c r="N1591" s="10"/>
      <c r="O1591" s="10"/>
      <c r="P1591" s="10"/>
      <c r="Q1591" s="10"/>
      <c r="R1591" s="10"/>
      <c r="S1591" s="10"/>
    </row>
    <row r="1592" spans="10:19" ht="15" x14ac:dyDescent="0.25">
      <c r="J1592" s="10"/>
      <c r="K1592" s="10"/>
      <c r="L1592" s="10"/>
      <c r="N1592" s="10"/>
      <c r="O1592" s="10"/>
      <c r="P1592" s="10"/>
      <c r="Q1592" s="10"/>
      <c r="R1592" s="10"/>
      <c r="S1592" s="10"/>
    </row>
    <row r="1593" spans="10:19" ht="15" x14ac:dyDescent="0.25">
      <c r="J1593" s="10"/>
      <c r="K1593" s="10"/>
      <c r="L1593" s="10"/>
      <c r="N1593" s="10"/>
      <c r="O1593" s="10"/>
      <c r="P1593" s="10"/>
      <c r="Q1593" s="10"/>
      <c r="R1593" s="10"/>
      <c r="S1593" s="10"/>
    </row>
    <row r="1594" spans="10:19" ht="15" x14ac:dyDescent="0.25">
      <c r="J1594" s="10"/>
      <c r="K1594" s="10"/>
      <c r="L1594" s="10"/>
      <c r="N1594" s="10"/>
      <c r="O1594" s="10"/>
      <c r="P1594" s="10"/>
      <c r="Q1594" s="10"/>
      <c r="R1594" s="10"/>
      <c r="S1594" s="10"/>
    </row>
    <row r="1595" spans="10:19" ht="15" x14ac:dyDescent="0.25">
      <c r="J1595" s="10"/>
      <c r="K1595" s="10"/>
      <c r="L1595" s="10"/>
      <c r="N1595" s="10"/>
      <c r="O1595" s="10"/>
      <c r="P1595" s="10"/>
      <c r="Q1595" s="10"/>
      <c r="R1595" s="10"/>
      <c r="S1595" s="10"/>
    </row>
    <row r="1596" spans="10:19" ht="15" x14ac:dyDescent="0.25">
      <c r="J1596" s="10"/>
      <c r="K1596" s="10"/>
      <c r="L1596" s="10"/>
      <c r="N1596" s="10"/>
      <c r="O1596" s="10"/>
      <c r="P1596" s="10"/>
      <c r="Q1596" s="10"/>
      <c r="R1596" s="10"/>
      <c r="S1596" s="10"/>
    </row>
    <row r="1597" spans="10:19" ht="15" x14ac:dyDescent="0.25">
      <c r="J1597" s="10"/>
      <c r="K1597" s="10"/>
      <c r="L1597" s="10"/>
      <c r="N1597" s="10"/>
      <c r="O1597" s="10"/>
      <c r="P1597" s="10"/>
      <c r="Q1597" s="10"/>
      <c r="R1597" s="10"/>
      <c r="S1597" s="10"/>
    </row>
    <row r="1598" spans="10:19" ht="15" x14ac:dyDescent="0.25">
      <c r="J1598" s="10"/>
      <c r="K1598" s="10"/>
      <c r="L1598" s="10"/>
      <c r="N1598" s="10"/>
      <c r="O1598" s="10"/>
      <c r="P1598" s="10"/>
      <c r="Q1598" s="10"/>
      <c r="R1598" s="10"/>
      <c r="S1598" s="10"/>
    </row>
    <row r="1599" spans="10:19" ht="15" x14ac:dyDescent="0.25">
      <c r="J1599" s="10"/>
      <c r="K1599" s="10"/>
      <c r="L1599" s="10"/>
      <c r="N1599" s="10"/>
      <c r="O1599" s="10"/>
      <c r="P1599" s="10"/>
      <c r="Q1599" s="10"/>
      <c r="R1599" s="10"/>
      <c r="S1599" s="10"/>
    </row>
    <row r="1600" spans="10:19" ht="15" x14ac:dyDescent="0.25">
      <c r="J1600" s="10"/>
      <c r="K1600" s="10"/>
      <c r="L1600" s="10"/>
      <c r="N1600" s="10"/>
      <c r="O1600" s="10"/>
      <c r="P1600" s="10"/>
      <c r="Q1600" s="10"/>
      <c r="R1600" s="10"/>
      <c r="S1600" s="10"/>
    </row>
    <row r="1601" spans="10:19" ht="15" x14ac:dyDescent="0.25">
      <c r="J1601" s="10"/>
      <c r="K1601" s="10"/>
      <c r="L1601" s="10"/>
      <c r="N1601" s="10"/>
      <c r="O1601" s="10"/>
      <c r="P1601" s="10"/>
      <c r="Q1601" s="10"/>
      <c r="R1601" s="10"/>
      <c r="S1601" s="10"/>
    </row>
    <row r="1602" spans="10:19" ht="15" x14ac:dyDescent="0.25">
      <c r="J1602" s="10"/>
      <c r="K1602" s="10"/>
      <c r="L1602" s="10"/>
      <c r="N1602" s="10"/>
      <c r="O1602" s="10"/>
      <c r="P1602" s="10"/>
      <c r="Q1602" s="10"/>
      <c r="R1602" s="10"/>
      <c r="S1602" s="10"/>
    </row>
    <row r="1603" spans="10:19" ht="15" x14ac:dyDescent="0.25">
      <c r="J1603" s="10"/>
      <c r="K1603" s="10"/>
      <c r="L1603" s="10"/>
      <c r="N1603" s="10"/>
      <c r="O1603" s="10"/>
      <c r="P1603" s="10"/>
      <c r="Q1603" s="10"/>
      <c r="R1603" s="10"/>
      <c r="S1603" s="10"/>
    </row>
    <row r="1604" spans="10:19" ht="15" x14ac:dyDescent="0.25">
      <c r="J1604" s="10"/>
      <c r="K1604" s="10"/>
      <c r="L1604" s="10"/>
      <c r="N1604" s="10"/>
      <c r="O1604" s="10"/>
      <c r="P1604" s="10"/>
      <c r="Q1604" s="10"/>
      <c r="R1604" s="10"/>
      <c r="S1604" s="10"/>
    </row>
    <row r="1605" spans="10:19" ht="15" x14ac:dyDescent="0.25">
      <c r="J1605" s="10"/>
      <c r="K1605" s="10"/>
      <c r="L1605" s="10"/>
      <c r="N1605" s="10"/>
      <c r="O1605" s="10"/>
      <c r="P1605" s="10"/>
      <c r="Q1605" s="10"/>
      <c r="R1605" s="10"/>
      <c r="S1605" s="10"/>
    </row>
    <row r="1606" spans="10:19" ht="15" x14ac:dyDescent="0.25">
      <c r="J1606" s="10"/>
      <c r="K1606" s="10"/>
      <c r="L1606" s="10"/>
      <c r="N1606" s="10"/>
      <c r="O1606" s="10"/>
      <c r="P1606" s="10"/>
      <c r="Q1606" s="10"/>
      <c r="R1606" s="10"/>
      <c r="S1606" s="10"/>
    </row>
    <row r="1607" spans="10:19" ht="15" x14ac:dyDescent="0.25">
      <c r="J1607" s="10"/>
      <c r="K1607" s="10"/>
      <c r="L1607" s="10"/>
      <c r="N1607" s="10"/>
      <c r="O1607" s="10"/>
      <c r="P1607" s="10"/>
      <c r="Q1607" s="10"/>
      <c r="R1607" s="10"/>
      <c r="S1607" s="10"/>
    </row>
    <row r="1608" spans="10:19" ht="15" x14ac:dyDescent="0.25">
      <c r="J1608" s="10"/>
      <c r="K1608" s="10"/>
      <c r="L1608" s="10"/>
      <c r="N1608" s="10"/>
      <c r="O1608" s="10"/>
      <c r="P1608" s="10"/>
      <c r="Q1608" s="10"/>
      <c r="R1608" s="10"/>
      <c r="S1608" s="10"/>
    </row>
    <row r="1609" spans="10:19" ht="15" x14ac:dyDescent="0.25">
      <c r="J1609" s="10"/>
      <c r="K1609" s="10"/>
      <c r="L1609" s="10"/>
      <c r="N1609" s="10"/>
      <c r="O1609" s="10"/>
      <c r="P1609" s="10"/>
      <c r="Q1609" s="10"/>
      <c r="R1609" s="10"/>
      <c r="S1609" s="10"/>
    </row>
    <row r="1610" spans="10:19" ht="15" x14ac:dyDescent="0.25">
      <c r="J1610" s="10"/>
      <c r="K1610" s="10"/>
      <c r="L1610" s="10"/>
      <c r="N1610" s="10"/>
      <c r="O1610" s="10"/>
      <c r="P1610" s="10"/>
      <c r="Q1610" s="10"/>
      <c r="R1610" s="10"/>
      <c r="S1610" s="10"/>
    </row>
    <row r="1611" spans="10:19" ht="15" x14ac:dyDescent="0.25">
      <c r="J1611" s="10"/>
      <c r="K1611" s="10"/>
      <c r="L1611" s="10"/>
      <c r="N1611" s="10"/>
      <c r="O1611" s="10"/>
      <c r="P1611" s="10"/>
      <c r="Q1611" s="10"/>
      <c r="R1611" s="10"/>
      <c r="S1611" s="10"/>
    </row>
    <row r="1612" spans="10:19" ht="15" x14ac:dyDescent="0.25">
      <c r="J1612" s="10"/>
      <c r="K1612" s="10"/>
      <c r="L1612" s="10"/>
      <c r="N1612" s="10"/>
      <c r="O1612" s="10"/>
      <c r="P1612" s="10"/>
      <c r="Q1612" s="10"/>
      <c r="R1612" s="10"/>
      <c r="S1612" s="10"/>
    </row>
    <row r="1613" spans="10:19" ht="15" x14ac:dyDescent="0.25">
      <c r="J1613" s="10"/>
      <c r="K1613" s="10"/>
      <c r="L1613" s="10"/>
      <c r="N1613" s="10"/>
      <c r="O1613" s="10"/>
      <c r="P1613" s="10"/>
      <c r="Q1613" s="10"/>
      <c r="R1613" s="10"/>
      <c r="S1613" s="10"/>
    </row>
    <row r="1614" spans="10:19" ht="15" x14ac:dyDescent="0.25">
      <c r="J1614" s="10"/>
      <c r="K1614" s="10"/>
      <c r="L1614" s="10"/>
      <c r="N1614" s="10"/>
      <c r="O1614" s="10"/>
      <c r="P1614" s="10"/>
      <c r="Q1614" s="10"/>
      <c r="R1614" s="10"/>
      <c r="S1614" s="10"/>
    </row>
    <row r="1615" spans="10:19" ht="15" x14ac:dyDescent="0.25">
      <c r="J1615" s="10"/>
      <c r="K1615" s="10"/>
      <c r="L1615" s="10"/>
      <c r="N1615" s="10"/>
      <c r="O1615" s="10"/>
      <c r="P1615" s="10"/>
      <c r="Q1615" s="10"/>
      <c r="R1615" s="10"/>
      <c r="S1615" s="10"/>
    </row>
    <row r="1616" spans="10:19" ht="15" x14ac:dyDescent="0.25">
      <c r="J1616" s="10"/>
      <c r="K1616" s="10"/>
      <c r="L1616" s="10"/>
      <c r="N1616" s="10"/>
      <c r="O1616" s="10"/>
      <c r="P1616" s="10"/>
      <c r="Q1616" s="10"/>
      <c r="R1616" s="10"/>
      <c r="S1616" s="10"/>
    </row>
    <row r="1617" spans="10:19" ht="15" x14ac:dyDescent="0.25">
      <c r="J1617" s="10"/>
      <c r="K1617" s="10"/>
      <c r="L1617" s="10"/>
      <c r="N1617" s="10"/>
      <c r="O1617" s="10"/>
      <c r="P1617" s="10"/>
      <c r="Q1617" s="10"/>
      <c r="R1617" s="10"/>
      <c r="S1617" s="10"/>
    </row>
    <row r="1618" spans="10:19" ht="15" x14ac:dyDescent="0.25">
      <c r="J1618" s="10"/>
      <c r="K1618" s="10"/>
      <c r="L1618" s="10"/>
      <c r="N1618" s="10"/>
      <c r="O1618" s="10"/>
      <c r="P1618" s="10"/>
      <c r="Q1618" s="10"/>
      <c r="R1618" s="10"/>
      <c r="S1618" s="10"/>
    </row>
    <row r="1619" spans="10:19" ht="15" x14ac:dyDescent="0.25">
      <c r="J1619" s="10"/>
      <c r="K1619" s="10"/>
      <c r="L1619" s="10"/>
      <c r="N1619" s="10"/>
      <c r="O1619" s="10"/>
      <c r="P1619" s="10"/>
      <c r="Q1619" s="10"/>
      <c r="R1619" s="10"/>
      <c r="S1619" s="10"/>
    </row>
    <row r="1620" spans="10:19" ht="15" x14ac:dyDescent="0.25">
      <c r="J1620" s="10"/>
      <c r="K1620" s="10"/>
      <c r="L1620" s="10"/>
      <c r="N1620" s="10"/>
      <c r="O1620" s="10"/>
      <c r="P1620" s="10"/>
      <c r="Q1620" s="10"/>
      <c r="R1620" s="10"/>
      <c r="S1620" s="10"/>
    </row>
    <row r="1621" spans="10:19" ht="15" x14ac:dyDescent="0.25">
      <c r="J1621" s="10"/>
      <c r="K1621" s="10"/>
      <c r="L1621" s="10"/>
      <c r="N1621" s="10"/>
      <c r="O1621" s="10"/>
      <c r="P1621" s="10"/>
      <c r="Q1621" s="10"/>
      <c r="R1621" s="10"/>
      <c r="S1621" s="10"/>
    </row>
    <row r="1622" spans="10:19" ht="15" x14ac:dyDescent="0.25">
      <c r="J1622" s="10"/>
      <c r="K1622" s="10"/>
      <c r="L1622" s="10"/>
      <c r="N1622" s="10"/>
      <c r="O1622" s="10"/>
      <c r="P1622" s="10"/>
      <c r="Q1622" s="10"/>
      <c r="R1622" s="10"/>
      <c r="S1622" s="10"/>
    </row>
    <row r="1623" spans="10:19" ht="15" x14ac:dyDescent="0.25">
      <c r="J1623" s="10"/>
      <c r="K1623" s="10"/>
      <c r="L1623" s="10"/>
      <c r="N1623" s="10"/>
      <c r="O1623" s="10"/>
      <c r="P1623" s="10"/>
      <c r="Q1623" s="10"/>
      <c r="R1623" s="10"/>
      <c r="S1623" s="10"/>
    </row>
    <row r="1624" spans="10:19" ht="15" x14ac:dyDescent="0.25">
      <c r="J1624" s="10"/>
      <c r="K1624" s="10"/>
      <c r="L1624" s="10"/>
      <c r="N1624" s="10"/>
      <c r="O1624" s="10"/>
      <c r="P1624" s="10"/>
      <c r="Q1624" s="10"/>
      <c r="R1624" s="10"/>
      <c r="S1624" s="10"/>
    </row>
    <row r="1625" spans="10:19" ht="15" x14ac:dyDescent="0.25">
      <c r="J1625" s="10"/>
      <c r="K1625" s="10"/>
      <c r="L1625" s="10"/>
      <c r="N1625" s="10"/>
      <c r="O1625" s="10"/>
      <c r="P1625" s="10"/>
      <c r="Q1625" s="10"/>
      <c r="R1625" s="10"/>
      <c r="S1625" s="10"/>
    </row>
    <row r="1626" spans="10:19" ht="15" x14ac:dyDescent="0.25">
      <c r="J1626" s="10"/>
      <c r="K1626" s="10"/>
      <c r="L1626" s="10"/>
      <c r="N1626" s="10"/>
      <c r="O1626" s="10"/>
      <c r="P1626" s="10"/>
      <c r="Q1626" s="10"/>
      <c r="R1626" s="10"/>
      <c r="S1626" s="10"/>
    </row>
    <row r="1627" spans="10:19" ht="15" x14ac:dyDescent="0.25">
      <c r="J1627" s="10"/>
      <c r="K1627" s="10"/>
      <c r="L1627" s="10"/>
      <c r="N1627" s="10"/>
      <c r="O1627" s="10"/>
      <c r="P1627" s="10"/>
      <c r="Q1627" s="10"/>
      <c r="R1627" s="10"/>
      <c r="S1627" s="10"/>
    </row>
    <row r="1628" spans="10:19" ht="15" x14ac:dyDescent="0.25">
      <c r="J1628" s="10"/>
      <c r="K1628" s="10"/>
      <c r="L1628" s="10"/>
      <c r="N1628" s="10"/>
      <c r="O1628" s="10"/>
      <c r="P1628" s="10"/>
      <c r="Q1628" s="10"/>
      <c r="R1628" s="10"/>
      <c r="S1628" s="10"/>
    </row>
    <row r="1629" spans="10:19" ht="15" x14ac:dyDescent="0.25">
      <c r="J1629" s="10"/>
      <c r="K1629" s="10"/>
      <c r="L1629" s="10"/>
      <c r="N1629" s="10"/>
      <c r="O1629" s="10"/>
      <c r="P1629" s="10"/>
      <c r="Q1629" s="10"/>
      <c r="R1629" s="10"/>
      <c r="S1629" s="10"/>
    </row>
    <row r="1630" spans="10:19" ht="15" x14ac:dyDescent="0.25">
      <c r="J1630" s="10"/>
      <c r="K1630" s="10"/>
      <c r="L1630" s="10"/>
      <c r="N1630" s="10"/>
      <c r="O1630" s="10"/>
      <c r="P1630" s="10"/>
      <c r="Q1630" s="10"/>
      <c r="R1630" s="10"/>
      <c r="S1630" s="10"/>
    </row>
    <row r="1631" spans="10:19" ht="15" x14ac:dyDescent="0.25">
      <c r="J1631" s="10"/>
      <c r="K1631" s="10"/>
      <c r="L1631" s="10"/>
      <c r="N1631" s="10"/>
      <c r="O1631" s="10"/>
      <c r="P1631" s="10"/>
      <c r="Q1631" s="10"/>
      <c r="R1631" s="10"/>
      <c r="S1631" s="10"/>
    </row>
    <row r="1632" spans="10:19" ht="15" x14ac:dyDescent="0.25">
      <c r="J1632" s="10"/>
      <c r="K1632" s="10"/>
      <c r="L1632" s="10"/>
      <c r="N1632" s="10"/>
      <c r="O1632" s="10"/>
      <c r="P1632" s="10"/>
      <c r="Q1632" s="10"/>
      <c r="R1632" s="10"/>
      <c r="S1632" s="10"/>
    </row>
    <row r="1633" spans="10:19" ht="15" x14ac:dyDescent="0.25">
      <c r="J1633" s="10"/>
      <c r="K1633" s="10"/>
      <c r="L1633" s="10"/>
      <c r="N1633" s="10"/>
      <c r="O1633" s="10"/>
      <c r="P1633" s="10"/>
      <c r="Q1633" s="10"/>
      <c r="R1633" s="10"/>
      <c r="S1633" s="10"/>
    </row>
    <row r="1634" spans="10:19" ht="15" x14ac:dyDescent="0.25">
      <c r="J1634" s="10"/>
      <c r="K1634" s="10"/>
      <c r="L1634" s="10"/>
      <c r="N1634" s="10"/>
      <c r="O1634" s="10"/>
      <c r="P1634" s="10"/>
      <c r="Q1634" s="10"/>
      <c r="R1634" s="10"/>
      <c r="S1634" s="10"/>
    </row>
    <row r="1635" spans="10:19" ht="15" x14ac:dyDescent="0.25">
      <c r="J1635" s="10"/>
      <c r="K1635" s="10"/>
      <c r="L1635" s="10"/>
      <c r="N1635" s="10"/>
      <c r="O1635" s="10"/>
      <c r="P1635" s="10"/>
      <c r="Q1635" s="10"/>
      <c r="R1635" s="10"/>
      <c r="S1635" s="10"/>
    </row>
    <row r="1636" spans="10:19" ht="15" x14ac:dyDescent="0.25">
      <c r="J1636" s="10"/>
      <c r="K1636" s="10"/>
      <c r="L1636" s="10"/>
      <c r="N1636" s="10"/>
      <c r="O1636" s="10"/>
      <c r="P1636" s="10"/>
      <c r="Q1636" s="10"/>
      <c r="R1636" s="10"/>
      <c r="S1636" s="10"/>
    </row>
    <row r="1637" spans="10:19" ht="15" x14ac:dyDescent="0.25">
      <c r="J1637" s="10"/>
      <c r="K1637" s="10"/>
      <c r="L1637" s="10"/>
      <c r="N1637" s="10"/>
      <c r="O1637" s="10"/>
      <c r="P1637" s="10"/>
      <c r="Q1637" s="10"/>
      <c r="R1637" s="10"/>
      <c r="S1637" s="10"/>
    </row>
    <row r="1638" spans="10:19" ht="15" x14ac:dyDescent="0.25">
      <c r="J1638" s="10"/>
      <c r="K1638" s="10"/>
      <c r="L1638" s="10"/>
      <c r="N1638" s="10"/>
      <c r="O1638" s="10"/>
      <c r="P1638" s="10"/>
      <c r="Q1638" s="10"/>
      <c r="R1638" s="10"/>
      <c r="S1638" s="10"/>
    </row>
    <row r="1639" spans="10:19" ht="15" x14ac:dyDescent="0.25">
      <c r="J1639" s="10"/>
      <c r="K1639" s="10"/>
      <c r="L1639" s="10"/>
      <c r="N1639" s="10"/>
      <c r="O1639" s="10"/>
      <c r="P1639" s="10"/>
      <c r="Q1639" s="10"/>
      <c r="R1639" s="10"/>
      <c r="S1639" s="10"/>
    </row>
    <row r="1640" spans="10:19" ht="15" x14ac:dyDescent="0.25">
      <c r="J1640" s="10"/>
      <c r="K1640" s="10"/>
      <c r="L1640" s="10"/>
      <c r="N1640" s="10"/>
      <c r="O1640" s="10"/>
      <c r="P1640" s="10"/>
      <c r="Q1640" s="10"/>
      <c r="R1640" s="10"/>
      <c r="S1640" s="10"/>
    </row>
    <row r="1641" spans="10:19" ht="15" x14ac:dyDescent="0.25">
      <c r="J1641" s="10"/>
      <c r="K1641" s="10"/>
      <c r="L1641" s="10"/>
      <c r="N1641" s="10"/>
      <c r="O1641" s="10"/>
      <c r="P1641" s="10"/>
      <c r="Q1641" s="10"/>
      <c r="R1641" s="10"/>
      <c r="S1641" s="10"/>
    </row>
    <row r="1642" spans="10:19" ht="15" x14ac:dyDescent="0.25">
      <c r="J1642" s="10"/>
      <c r="K1642" s="10"/>
      <c r="L1642" s="10"/>
      <c r="N1642" s="10"/>
      <c r="O1642" s="10"/>
      <c r="P1642" s="10"/>
      <c r="Q1642" s="10"/>
      <c r="R1642" s="10"/>
      <c r="S1642" s="10"/>
    </row>
    <row r="1643" spans="10:19" ht="15" x14ac:dyDescent="0.25">
      <c r="J1643" s="10"/>
      <c r="K1643" s="10"/>
      <c r="L1643" s="10"/>
      <c r="N1643" s="10"/>
      <c r="O1643" s="10"/>
      <c r="P1643" s="10"/>
      <c r="Q1643" s="10"/>
      <c r="R1643" s="10"/>
      <c r="S1643" s="10"/>
    </row>
    <row r="1644" spans="10:19" ht="15" x14ac:dyDescent="0.25">
      <c r="J1644" s="10"/>
      <c r="K1644" s="10"/>
      <c r="L1644" s="10"/>
      <c r="N1644" s="10"/>
      <c r="O1644" s="10"/>
      <c r="P1644" s="10"/>
      <c r="Q1644" s="10"/>
      <c r="R1644" s="10"/>
      <c r="S1644" s="10"/>
    </row>
    <row r="1645" spans="10:19" ht="15" x14ac:dyDescent="0.25">
      <c r="J1645" s="10"/>
      <c r="K1645" s="10"/>
      <c r="L1645" s="10"/>
      <c r="N1645" s="10"/>
      <c r="O1645" s="10"/>
      <c r="P1645" s="10"/>
      <c r="Q1645" s="10"/>
      <c r="R1645" s="10"/>
      <c r="S1645" s="10"/>
    </row>
    <row r="1646" spans="10:19" ht="15" x14ac:dyDescent="0.25">
      <c r="J1646" s="10"/>
      <c r="K1646" s="10"/>
      <c r="L1646" s="10"/>
      <c r="N1646" s="10"/>
      <c r="O1646" s="10"/>
      <c r="P1646" s="10"/>
      <c r="Q1646" s="10"/>
      <c r="R1646" s="10"/>
      <c r="S1646" s="10"/>
    </row>
    <row r="1647" spans="10:19" ht="15" x14ac:dyDescent="0.25">
      <c r="J1647" s="10"/>
      <c r="K1647" s="10"/>
      <c r="L1647" s="10"/>
      <c r="N1647" s="10"/>
      <c r="O1647" s="10"/>
      <c r="P1647" s="10"/>
      <c r="Q1647" s="10"/>
      <c r="R1647" s="10"/>
      <c r="S1647" s="10"/>
    </row>
    <row r="1648" spans="10:19" ht="15" x14ac:dyDescent="0.25">
      <c r="J1648" s="10"/>
      <c r="K1648" s="10"/>
      <c r="L1648" s="10"/>
      <c r="N1648" s="10"/>
      <c r="O1648" s="10"/>
      <c r="P1648" s="10"/>
      <c r="Q1648" s="10"/>
      <c r="R1648" s="10"/>
      <c r="S1648" s="10"/>
    </row>
    <row r="1649" spans="10:19" ht="15" x14ac:dyDescent="0.25">
      <c r="J1649" s="10"/>
      <c r="K1649" s="10"/>
      <c r="L1649" s="10"/>
      <c r="N1649" s="10"/>
      <c r="O1649" s="10"/>
      <c r="P1649" s="10"/>
      <c r="Q1649" s="10"/>
      <c r="R1649" s="10"/>
      <c r="S1649" s="10"/>
    </row>
    <row r="1650" spans="10:19" ht="15" x14ac:dyDescent="0.25">
      <c r="J1650" s="10"/>
      <c r="K1650" s="10"/>
      <c r="L1650" s="10"/>
      <c r="N1650" s="10"/>
      <c r="O1650" s="10"/>
      <c r="P1650" s="10"/>
      <c r="Q1650" s="10"/>
      <c r="R1650" s="10"/>
      <c r="S1650" s="10"/>
    </row>
    <row r="1651" spans="10:19" ht="15" x14ac:dyDescent="0.25">
      <c r="J1651" s="10"/>
      <c r="K1651" s="10"/>
      <c r="L1651" s="10"/>
      <c r="N1651" s="10"/>
      <c r="O1651" s="10"/>
      <c r="P1651" s="10"/>
      <c r="Q1651" s="10"/>
      <c r="R1651" s="10"/>
      <c r="S1651" s="10"/>
    </row>
    <row r="1652" spans="10:19" ht="15" x14ac:dyDescent="0.25">
      <c r="J1652" s="10"/>
      <c r="K1652" s="10"/>
      <c r="L1652" s="10"/>
      <c r="N1652" s="10"/>
      <c r="O1652" s="10"/>
      <c r="P1652" s="10"/>
      <c r="Q1652" s="10"/>
      <c r="R1652" s="10"/>
      <c r="S1652" s="10"/>
    </row>
    <row r="1653" spans="10:19" ht="15" x14ac:dyDescent="0.25">
      <c r="J1653" s="10"/>
      <c r="K1653" s="10"/>
      <c r="L1653" s="10"/>
      <c r="N1653" s="10"/>
      <c r="O1653" s="10"/>
      <c r="P1653" s="10"/>
      <c r="Q1653" s="10"/>
      <c r="R1653" s="10"/>
      <c r="S1653" s="10"/>
    </row>
    <row r="1654" spans="10:19" ht="15" x14ac:dyDescent="0.25">
      <c r="J1654" s="10"/>
      <c r="K1654" s="10"/>
      <c r="L1654" s="10"/>
      <c r="N1654" s="10"/>
      <c r="O1654" s="10"/>
      <c r="P1654" s="10"/>
      <c r="Q1654" s="10"/>
      <c r="R1654" s="10"/>
      <c r="S1654" s="10"/>
    </row>
    <row r="1655" spans="10:19" ht="15" x14ac:dyDescent="0.25">
      <c r="J1655" s="10"/>
      <c r="K1655" s="10"/>
      <c r="L1655" s="10"/>
      <c r="N1655" s="10"/>
      <c r="O1655" s="10"/>
      <c r="P1655" s="10"/>
      <c r="Q1655" s="10"/>
      <c r="R1655" s="10"/>
      <c r="S1655" s="10"/>
    </row>
    <row r="1656" spans="10:19" ht="15" x14ac:dyDescent="0.25">
      <c r="J1656" s="10"/>
      <c r="K1656" s="10"/>
      <c r="L1656" s="10"/>
      <c r="N1656" s="10"/>
      <c r="O1656" s="10"/>
      <c r="P1656" s="10"/>
      <c r="Q1656" s="10"/>
      <c r="R1656" s="10"/>
      <c r="S1656" s="10"/>
    </row>
    <row r="1657" spans="10:19" ht="15" x14ac:dyDescent="0.25">
      <c r="J1657" s="10"/>
      <c r="K1657" s="10"/>
      <c r="L1657" s="10"/>
      <c r="N1657" s="10"/>
      <c r="O1657" s="10"/>
      <c r="P1657" s="10"/>
      <c r="Q1657" s="10"/>
      <c r="R1657" s="10"/>
      <c r="S1657" s="10"/>
    </row>
    <row r="1658" spans="10:19" ht="15" x14ac:dyDescent="0.25">
      <c r="J1658" s="10"/>
      <c r="K1658" s="10"/>
      <c r="L1658" s="10"/>
      <c r="N1658" s="10"/>
      <c r="O1658" s="10"/>
      <c r="P1658" s="10"/>
      <c r="Q1658" s="10"/>
      <c r="R1658" s="10"/>
      <c r="S1658" s="10"/>
    </row>
    <row r="1659" spans="10:19" ht="15" x14ac:dyDescent="0.25">
      <c r="J1659" s="10"/>
      <c r="K1659" s="10"/>
      <c r="L1659" s="10"/>
      <c r="N1659" s="10"/>
      <c r="O1659" s="10"/>
      <c r="P1659" s="10"/>
      <c r="Q1659" s="10"/>
      <c r="R1659" s="10"/>
      <c r="S1659" s="10"/>
    </row>
    <row r="1660" spans="10:19" ht="15" x14ac:dyDescent="0.25">
      <c r="J1660" s="10"/>
      <c r="K1660" s="10"/>
      <c r="L1660" s="10"/>
      <c r="N1660" s="10"/>
      <c r="O1660" s="10"/>
      <c r="P1660" s="10"/>
      <c r="Q1660" s="10"/>
      <c r="R1660" s="10"/>
      <c r="S1660" s="10"/>
    </row>
    <row r="1661" spans="10:19" ht="15" x14ac:dyDescent="0.25">
      <c r="J1661" s="10"/>
      <c r="K1661" s="10"/>
      <c r="L1661" s="10"/>
      <c r="N1661" s="10"/>
      <c r="O1661" s="10"/>
      <c r="P1661" s="10"/>
      <c r="Q1661" s="10"/>
      <c r="R1661" s="10"/>
      <c r="S1661" s="10"/>
    </row>
    <row r="1662" spans="10:19" ht="15" x14ac:dyDescent="0.25">
      <c r="J1662" s="10"/>
      <c r="K1662" s="10"/>
      <c r="L1662" s="10"/>
      <c r="N1662" s="10"/>
      <c r="O1662" s="10"/>
      <c r="P1662" s="10"/>
      <c r="Q1662" s="10"/>
      <c r="R1662" s="10"/>
      <c r="S1662" s="10"/>
    </row>
    <row r="1663" spans="10:19" ht="15" x14ac:dyDescent="0.25">
      <c r="J1663" s="10"/>
      <c r="K1663" s="10"/>
      <c r="L1663" s="10"/>
      <c r="N1663" s="10"/>
      <c r="O1663" s="10"/>
      <c r="P1663" s="10"/>
      <c r="Q1663" s="10"/>
      <c r="R1663" s="10"/>
      <c r="S1663" s="10"/>
    </row>
    <row r="1664" spans="10:19" ht="15" x14ac:dyDescent="0.25">
      <c r="J1664" s="10"/>
      <c r="K1664" s="10"/>
      <c r="L1664" s="10"/>
      <c r="N1664" s="10"/>
      <c r="O1664" s="10"/>
      <c r="P1664" s="10"/>
      <c r="Q1664" s="10"/>
      <c r="R1664" s="10"/>
      <c r="S1664" s="10"/>
    </row>
    <row r="1665" spans="10:19" ht="15" x14ac:dyDescent="0.25">
      <c r="J1665" s="10"/>
      <c r="K1665" s="10"/>
      <c r="L1665" s="10"/>
      <c r="N1665" s="10"/>
      <c r="O1665" s="10"/>
      <c r="P1665" s="10"/>
      <c r="Q1665" s="10"/>
      <c r="R1665" s="10"/>
      <c r="S1665" s="10"/>
    </row>
    <row r="1666" spans="10:19" ht="15" x14ac:dyDescent="0.25">
      <c r="J1666" s="10"/>
      <c r="K1666" s="10"/>
      <c r="L1666" s="10"/>
      <c r="N1666" s="10"/>
      <c r="O1666" s="10"/>
      <c r="P1666" s="10"/>
      <c r="Q1666" s="10"/>
      <c r="R1666" s="10"/>
      <c r="S1666" s="10"/>
    </row>
    <row r="1667" spans="10:19" ht="15" x14ac:dyDescent="0.25">
      <c r="J1667" s="10"/>
      <c r="K1667" s="10"/>
      <c r="L1667" s="10"/>
      <c r="N1667" s="10"/>
      <c r="O1667" s="10"/>
      <c r="P1667" s="10"/>
      <c r="Q1667" s="10"/>
      <c r="R1667" s="10"/>
      <c r="S1667" s="10"/>
    </row>
    <row r="1668" spans="10:19" ht="15" x14ac:dyDescent="0.25">
      <c r="J1668" s="10"/>
      <c r="K1668" s="10"/>
      <c r="L1668" s="10"/>
      <c r="N1668" s="10"/>
      <c r="O1668" s="10"/>
      <c r="P1668" s="10"/>
      <c r="Q1668" s="10"/>
      <c r="R1668" s="10"/>
      <c r="S1668" s="10"/>
    </row>
    <row r="1669" spans="10:19" ht="15" x14ac:dyDescent="0.25">
      <c r="J1669" s="10"/>
      <c r="K1669" s="10"/>
      <c r="L1669" s="10"/>
      <c r="N1669" s="10"/>
      <c r="O1669" s="10"/>
      <c r="P1669" s="10"/>
      <c r="Q1669" s="10"/>
      <c r="R1669" s="10"/>
      <c r="S1669" s="10"/>
    </row>
    <row r="1670" spans="10:19" ht="15" x14ac:dyDescent="0.25">
      <c r="J1670" s="10"/>
      <c r="K1670" s="10"/>
      <c r="L1670" s="10"/>
      <c r="N1670" s="10"/>
      <c r="O1670" s="10"/>
      <c r="P1670" s="10"/>
      <c r="Q1670" s="10"/>
      <c r="R1670" s="10"/>
      <c r="S1670" s="10"/>
    </row>
    <row r="1671" spans="10:19" ht="15" x14ac:dyDescent="0.25">
      <c r="J1671" s="10"/>
      <c r="K1671" s="10"/>
      <c r="L1671" s="10"/>
      <c r="N1671" s="10"/>
      <c r="O1671" s="10"/>
      <c r="P1671" s="10"/>
      <c r="Q1671" s="10"/>
      <c r="R1671" s="10"/>
      <c r="S1671" s="10"/>
    </row>
    <row r="1672" spans="10:19" ht="15" x14ac:dyDescent="0.25">
      <c r="J1672" s="10"/>
      <c r="K1672" s="10"/>
      <c r="L1672" s="10"/>
      <c r="N1672" s="10"/>
      <c r="O1672" s="10"/>
      <c r="P1672" s="10"/>
      <c r="Q1672" s="10"/>
      <c r="R1672" s="10"/>
      <c r="S1672" s="10"/>
    </row>
    <row r="1673" spans="10:19" ht="15" x14ac:dyDescent="0.25">
      <c r="J1673" s="10"/>
      <c r="K1673" s="10"/>
      <c r="L1673" s="10"/>
      <c r="N1673" s="10"/>
      <c r="O1673" s="10"/>
      <c r="P1673" s="10"/>
      <c r="Q1673" s="10"/>
      <c r="R1673" s="10"/>
      <c r="S1673" s="10"/>
    </row>
    <row r="1674" spans="10:19" ht="15" x14ac:dyDescent="0.25">
      <c r="J1674" s="10"/>
      <c r="K1674" s="10"/>
      <c r="L1674" s="10"/>
      <c r="N1674" s="10"/>
      <c r="O1674" s="10"/>
      <c r="P1674" s="10"/>
      <c r="Q1674" s="10"/>
      <c r="R1674" s="10"/>
      <c r="S1674" s="10"/>
    </row>
    <row r="1675" spans="10:19" ht="15" x14ac:dyDescent="0.25">
      <c r="J1675" s="10"/>
      <c r="K1675" s="10"/>
      <c r="L1675" s="10"/>
      <c r="N1675" s="10"/>
      <c r="O1675" s="10"/>
      <c r="P1675" s="10"/>
      <c r="Q1675" s="10"/>
      <c r="R1675" s="10"/>
      <c r="S1675" s="10"/>
    </row>
    <row r="1676" spans="10:19" ht="15" x14ac:dyDescent="0.25">
      <c r="J1676" s="10"/>
      <c r="K1676" s="10"/>
      <c r="L1676" s="10"/>
      <c r="N1676" s="10"/>
      <c r="O1676" s="10"/>
      <c r="P1676" s="10"/>
      <c r="Q1676" s="10"/>
      <c r="R1676" s="10"/>
      <c r="S1676" s="10"/>
    </row>
    <row r="1677" spans="10:19" ht="15" x14ac:dyDescent="0.25">
      <c r="J1677" s="10"/>
      <c r="K1677" s="10"/>
      <c r="L1677" s="10"/>
      <c r="N1677" s="10"/>
      <c r="O1677" s="10"/>
      <c r="P1677" s="10"/>
      <c r="Q1677" s="10"/>
      <c r="R1677" s="10"/>
      <c r="S1677" s="10"/>
    </row>
    <row r="1678" spans="10:19" ht="15" x14ac:dyDescent="0.25">
      <c r="J1678" s="10"/>
      <c r="K1678" s="10"/>
      <c r="L1678" s="10"/>
      <c r="N1678" s="10"/>
      <c r="O1678" s="10"/>
      <c r="P1678" s="10"/>
      <c r="Q1678" s="10"/>
      <c r="R1678" s="10"/>
      <c r="S1678" s="10"/>
    </row>
    <row r="1679" spans="10:19" ht="15" x14ac:dyDescent="0.25">
      <c r="J1679" s="10"/>
      <c r="K1679" s="10"/>
      <c r="L1679" s="10"/>
      <c r="N1679" s="10"/>
      <c r="O1679" s="10"/>
      <c r="P1679" s="10"/>
      <c r="Q1679" s="10"/>
      <c r="R1679" s="10"/>
      <c r="S1679" s="10"/>
    </row>
    <row r="1680" spans="10:19" ht="15" x14ac:dyDescent="0.25">
      <c r="J1680" s="10"/>
      <c r="K1680" s="10"/>
      <c r="L1680" s="10"/>
      <c r="N1680" s="10"/>
      <c r="O1680" s="10"/>
      <c r="P1680" s="10"/>
      <c r="Q1680" s="10"/>
      <c r="R1680" s="10"/>
      <c r="S1680" s="10"/>
    </row>
    <row r="1681" spans="10:19" ht="15" x14ac:dyDescent="0.25">
      <c r="J1681" s="10"/>
      <c r="K1681" s="10"/>
      <c r="L1681" s="10"/>
      <c r="N1681" s="10"/>
      <c r="O1681" s="10"/>
      <c r="P1681" s="10"/>
      <c r="Q1681" s="10"/>
      <c r="R1681" s="10"/>
      <c r="S1681" s="10"/>
    </row>
    <row r="1682" spans="10:19" ht="15" x14ac:dyDescent="0.25">
      <c r="J1682" s="10"/>
      <c r="K1682" s="10"/>
      <c r="L1682" s="10"/>
      <c r="N1682" s="10"/>
      <c r="O1682" s="10"/>
      <c r="P1682" s="10"/>
      <c r="Q1682" s="10"/>
      <c r="R1682" s="10"/>
      <c r="S1682" s="10"/>
    </row>
    <row r="1683" spans="10:19" ht="15" x14ac:dyDescent="0.25">
      <c r="J1683" s="10"/>
      <c r="K1683" s="10"/>
      <c r="L1683" s="10"/>
      <c r="N1683" s="10"/>
      <c r="O1683" s="10"/>
      <c r="P1683" s="10"/>
      <c r="Q1683" s="10"/>
      <c r="R1683" s="10"/>
      <c r="S1683" s="10"/>
    </row>
    <row r="1684" spans="10:19" ht="15" x14ac:dyDescent="0.25">
      <c r="J1684" s="10"/>
      <c r="K1684" s="10"/>
      <c r="L1684" s="10"/>
      <c r="N1684" s="10"/>
      <c r="O1684" s="10"/>
      <c r="P1684" s="10"/>
      <c r="Q1684" s="10"/>
      <c r="R1684" s="10"/>
      <c r="S1684" s="10"/>
    </row>
    <row r="1685" spans="10:19" ht="15" x14ac:dyDescent="0.25">
      <c r="J1685" s="10"/>
      <c r="K1685" s="10"/>
      <c r="L1685" s="10"/>
      <c r="N1685" s="10"/>
      <c r="O1685" s="10"/>
      <c r="P1685" s="10"/>
      <c r="Q1685" s="10"/>
      <c r="R1685" s="10"/>
      <c r="S1685" s="10"/>
    </row>
    <row r="1686" spans="10:19" ht="15" x14ac:dyDescent="0.25">
      <c r="J1686" s="10"/>
      <c r="K1686" s="10"/>
      <c r="L1686" s="10"/>
      <c r="N1686" s="10"/>
      <c r="O1686" s="10"/>
      <c r="P1686" s="10"/>
      <c r="Q1686" s="10"/>
      <c r="R1686" s="10"/>
      <c r="S1686" s="10"/>
    </row>
    <row r="1687" spans="10:19" ht="15" x14ac:dyDescent="0.25">
      <c r="J1687" s="10"/>
      <c r="K1687" s="10"/>
      <c r="L1687" s="10"/>
      <c r="N1687" s="10"/>
      <c r="O1687" s="10"/>
      <c r="P1687" s="10"/>
      <c r="Q1687" s="10"/>
      <c r="R1687" s="10"/>
      <c r="S1687" s="10"/>
    </row>
    <row r="1688" spans="10:19" ht="15" x14ac:dyDescent="0.25">
      <c r="J1688" s="10"/>
      <c r="K1688" s="10"/>
      <c r="L1688" s="10"/>
      <c r="N1688" s="10"/>
      <c r="O1688" s="10"/>
      <c r="P1688" s="10"/>
      <c r="Q1688" s="10"/>
      <c r="R1688" s="10"/>
      <c r="S1688" s="10"/>
    </row>
    <row r="1689" spans="10:19" ht="15" x14ac:dyDescent="0.25">
      <c r="J1689" s="10"/>
      <c r="K1689" s="10"/>
      <c r="L1689" s="10"/>
      <c r="N1689" s="10"/>
      <c r="O1689" s="10"/>
      <c r="P1689" s="10"/>
      <c r="Q1689" s="10"/>
      <c r="R1689" s="10"/>
      <c r="S1689" s="10"/>
    </row>
    <row r="1690" spans="10:19" ht="15" x14ac:dyDescent="0.25">
      <c r="J1690" s="10"/>
      <c r="K1690" s="10"/>
      <c r="L1690" s="10"/>
      <c r="N1690" s="10"/>
      <c r="O1690" s="10"/>
      <c r="P1690" s="10"/>
      <c r="Q1690" s="10"/>
      <c r="R1690" s="10"/>
      <c r="S1690" s="10"/>
    </row>
    <row r="1691" spans="10:19" ht="15" x14ac:dyDescent="0.25">
      <c r="J1691" s="10"/>
      <c r="K1691" s="10"/>
      <c r="L1691" s="10"/>
      <c r="N1691" s="10"/>
      <c r="O1691" s="10"/>
      <c r="P1691" s="10"/>
      <c r="Q1691" s="10"/>
      <c r="R1691" s="10"/>
      <c r="S1691" s="10"/>
    </row>
    <row r="1692" spans="10:19" ht="15" x14ac:dyDescent="0.25">
      <c r="J1692" s="10"/>
      <c r="K1692" s="10"/>
      <c r="L1692" s="10"/>
      <c r="N1692" s="10"/>
      <c r="O1692" s="10"/>
      <c r="P1692" s="10"/>
      <c r="Q1692" s="10"/>
      <c r="R1692" s="10"/>
      <c r="S1692" s="10"/>
    </row>
    <row r="1693" spans="10:19" ht="15" x14ac:dyDescent="0.25">
      <c r="J1693" s="10"/>
      <c r="K1693" s="10"/>
      <c r="L1693" s="10"/>
      <c r="N1693" s="10"/>
      <c r="O1693" s="10"/>
      <c r="P1693" s="10"/>
      <c r="Q1693" s="10"/>
      <c r="R1693" s="10"/>
      <c r="S1693" s="10"/>
    </row>
    <row r="1694" spans="10:19" ht="15" x14ac:dyDescent="0.25">
      <c r="J1694" s="10"/>
      <c r="K1694" s="10"/>
      <c r="L1694" s="10"/>
      <c r="N1694" s="10"/>
      <c r="O1694" s="10"/>
      <c r="P1694" s="10"/>
      <c r="Q1694" s="10"/>
      <c r="R1694" s="10"/>
      <c r="S1694" s="10"/>
    </row>
    <row r="1695" spans="10:19" ht="15" x14ac:dyDescent="0.25">
      <c r="J1695" s="10"/>
      <c r="K1695" s="10"/>
      <c r="L1695" s="10"/>
      <c r="N1695" s="10"/>
      <c r="O1695" s="10"/>
      <c r="P1695" s="10"/>
      <c r="Q1695" s="10"/>
      <c r="R1695" s="10"/>
      <c r="S1695" s="10"/>
    </row>
    <row r="1696" spans="10:19" ht="15" x14ac:dyDescent="0.25">
      <c r="J1696" s="10"/>
      <c r="K1696" s="10"/>
      <c r="L1696" s="10"/>
      <c r="N1696" s="10"/>
      <c r="O1696" s="10"/>
      <c r="P1696" s="10"/>
      <c r="Q1696" s="10"/>
      <c r="R1696" s="10"/>
      <c r="S1696" s="10"/>
    </row>
    <row r="1697" spans="10:19" ht="15" x14ac:dyDescent="0.25">
      <c r="J1697" s="10"/>
      <c r="K1697" s="10"/>
      <c r="L1697" s="10"/>
      <c r="N1697" s="10"/>
      <c r="O1697" s="10"/>
      <c r="P1697" s="10"/>
      <c r="Q1697" s="10"/>
      <c r="R1697" s="10"/>
      <c r="S1697" s="10"/>
    </row>
    <row r="1698" spans="10:19" ht="15" x14ac:dyDescent="0.25">
      <c r="J1698" s="10"/>
      <c r="K1698" s="10"/>
      <c r="L1698" s="10"/>
      <c r="N1698" s="10"/>
      <c r="O1698" s="10"/>
      <c r="P1698" s="10"/>
      <c r="Q1698" s="10"/>
      <c r="R1698" s="10"/>
      <c r="S1698" s="10"/>
    </row>
    <row r="1699" spans="10:19" ht="15" x14ac:dyDescent="0.25">
      <c r="J1699" s="10"/>
      <c r="K1699" s="10"/>
      <c r="L1699" s="10"/>
      <c r="N1699" s="10"/>
      <c r="O1699" s="10"/>
      <c r="P1699" s="10"/>
      <c r="Q1699" s="10"/>
      <c r="R1699" s="10"/>
      <c r="S1699" s="10"/>
    </row>
    <row r="1700" spans="10:19" ht="15" x14ac:dyDescent="0.25">
      <c r="J1700" s="10"/>
      <c r="K1700" s="10"/>
      <c r="L1700" s="10"/>
      <c r="N1700" s="10"/>
      <c r="O1700" s="10"/>
      <c r="P1700" s="10"/>
      <c r="Q1700" s="10"/>
      <c r="R1700" s="10"/>
      <c r="S1700" s="10"/>
    </row>
    <row r="1701" spans="10:19" ht="15" x14ac:dyDescent="0.25">
      <c r="J1701" s="10"/>
      <c r="K1701" s="10"/>
      <c r="L1701" s="10"/>
      <c r="N1701" s="10"/>
      <c r="O1701" s="10"/>
      <c r="P1701" s="10"/>
      <c r="Q1701" s="10"/>
      <c r="R1701" s="10"/>
      <c r="S1701" s="10"/>
    </row>
    <row r="1702" spans="10:19" ht="15" x14ac:dyDescent="0.25">
      <c r="J1702" s="10"/>
      <c r="K1702" s="10"/>
      <c r="L1702" s="10"/>
      <c r="N1702" s="10"/>
      <c r="O1702" s="10"/>
      <c r="P1702" s="10"/>
      <c r="Q1702" s="10"/>
      <c r="R1702" s="10"/>
      <c r="S1702" s="10"/>
    </row>
    <row r="1703" spans="10:19" ht="15" x14ac:dyDescent="0.25">
      <c r="J1703" s="10"/>
      <c r="K1703" s="10"/>
      <c r="L1703" s="10"/>
      <c r="N1703" s="10"/>
      <c r="O1703" s="10"/>
      <c r="P1703" s="10"/>
      <c r="Q1703" s="10"/>
      <c r="R1703" s="10"/>
      <c r="S1703" s="10"/>
    </row>
    <row r="1704" spans="10:19" ht="15" x14ac:dyDescent="0.25">
      <c r="J1704" s="10"/>
      <c r="K1704" s="10"/>
      <c r="L1704" s="10"/>
      <c r="N1704" s="10"/>
      <c r="O1704" s="10"/>
      <c r="P1704" s="10"/>
      <c r="Q1704" s="10"/>
      <c r="R1704" s="10"/>
      <c r="S1704" s="10"/>
    </row>
    <row r="1705" spans="10:19" ht="15" x14ac:dyDescent="0.25">
      <c r="J1705" s="10"/>
      <c r="K1705" s="10"/>
      <c r="L1705" s="10"/>
      <c r="N1705" s="10"/>
      <c r="O1705" s="10"/>
      <c r="P1705" s="10"/>
      <c r="Q1705" s="10"/>
      <c r="R1705" s="10"/>
      <c r="S1705" s="10"/>
    </row>
    <row r="1706" spans="10:19" ht="15" x14ac:dyDescent="0.25">
      <c r="J1706" s="10"/>
      <c r="K1706" s="10"/>
      <c r="L1706" s="10"/>
      <c r="N1706" s="10"/>
      <c r="O1706" s="10"/>
      <c r="P1706" s="10"/>
      <c r="Q1706" s="10"/>
      <c r="R1706" s="10"/>
      <c r="S1706" s="10"/>
    </row>
    <row r="1707" spans="10:19" ht="15" x14ac:dyDescent="0.25">
      <c r="J1707" s="10"/>
      <c r="K1707" s="10"/>
      <c r="L1707" s="10"/>
      <c r="N1707" s="10"/>
      <c r="O1707" s="10"/>
      <c r="P1707" s="10"/>
      <c r="Q1707" s="10"/>
      <c r="R1707" s="10"/>
      <c r="S1707" s="10"/>
    </row>
    <row r="1708" spans="10:19" ht="15" x14ac:dyDescent="0.25">
      <c r="J1708" s="10"/>
      <c r="K1708" s="10"/>
      <c r="L1708" s="10"/>
      <c r="N1708" s="10"/>
      <c r="O1708" s="10"/>
      <c r="P1708" s="10"/>
      <c r="Q1708" s="10"/>
      <c r="R1708" s="10"/>
      <c r="S1708" s="10"/>
    </row>
    <row r="1709" spans="10:19" ht="15" x14ac:dyDescent="0.25">
      <c r="J1709" s="10"/>
      <c r="K1709" s="10"/>
      <c r="L1709" s="10"/>
      <c r="N1709" s="10"/>
      <c r="O1709" s="10"/>
      <c r="P1709" s="10"/>
      <c r="Q1709" s="10"/>
      <c r="R1709" s="10"/>
      <c r="S1709" s="10"/>
    </row>
    <row r="1710" spans="10:19" ht="15" x14ac:dyDescent="0.25">
      <c r="J1710" s="10"/>
      <c r="K1710" s="10"/>
      <c r="L1710" s="10"/>
      <c r="N1710" s="10"/>
      <c r="O1710" s="10"/>
      <c r="P1710" s="10"/>
      <c r="Q1710" s="10"/>
      <c r="R1710" s="10"/>
      <c r="S1710" s="10"/>
    </row>
    <row r="1711" spans="10:19" ht="15" x14ac:dyDescent="0.25">
      <c r="J1711" s="10"/>
      <c r="K1711" s="10"/>
      <c r="L1711" s="10"/>
      <c r="N1711" s="10"/>
      <c r="O1711" s="10"/>
      <c r="P1711" s="10"/>
      <c r="Q1711" s="10"/>
      <c r="R1711" s="10"/>
      <c r="S1711" s="10"/>
    </row>
    <row r="1712" spans="10:19" ht="15" x14ac:dyDescent="0.25">
      <c r="J1712" s="10"/>
      <c r="K1712" s="10"/>
      <c r="L1712" s="10"/>
      <c r="N1712" s="10"/>
      <c r="O1712" s="10"/>
      <c r="P1712" s="10"/>
      <c r="Q1712" s="10"/>
      <c r="R1712" s="10"/>
      <c r="S1712" s="10"/>
    </row>
    <row r="1713" spans="10:19" ht="15" x14ac:dyDescent="0.25">
      <c r="J1713" s="10"/>
      <c r="K1713" s="10"/>
      <c r="L1713" s="10"/>
      <c r="N1713" s="10"/>
      <c r="O1713" s="10"/>
      <c r="P1713" s="10"/>
      <c r="Q1713" s="10"/>
      <c r="R1713" s="10"/>
      <c r="S1713" s="10"/>
    </row>
    <row r="1714" spans="10:19" ht="15" x14ac:dyDescent="0.25">
      <c r="J1714" s="10"/>
      <c r="K1714" s="10"/>
      <c r="L1714" s="10"/>
      <c r="N1714" s="10"/>
      <c r="O1714" s="10"/>
      <c r="P1714" s="10"/>
      <c r="Q1714" s="10"/>
      <c r="R1714" s="10"/>
      <c r="S1714" s="10"/>
    </row>
    <row r="1715" spans="10:19" ht="15" x14ac:dyDescent="0.25">
      <c r="J1715" s="10"/>
      <c r="K1715" s="10"/>
      <c r="L1715" s="10"/>
      <c r="N1715" s="10"/>
      <c r="O1715" s="10"/>
      <c r="P1715" s="10"/>
      <c r="Q1715" s="10"/>
      <c r="R1715" s="10"/>
      <c r="S1715" s="10"/>
    </row>
    <row r="1716" spans="10:19" ht="15" x14ac:dyDescent="0.25">
      <c r="J1716" s="10"/>
      <c r="K1716" s="10"/>
      <c r="L1716" s="10"/>
      <c r="N1716" s="10"/>
      <c r="O1716" s="10"/>
      <c r="P1716" s="10"/>
      <c r="Q1716" s="10"/>
      <c r="R1716" s="10"/>
      <c r="S1716" s="10"/>
    </row>
    <row r="1717" spans="10:19" ht="15" x14ac:dyDescent="0.25">
      <c r="J1717" s="10"/>
      <c r="K1717" s="10"/>
      <c r="L1717" s="10"/>
      <c r="N1717" s="10"/>
      <c r="O1717" s="10"/>
      <c r="P1717" s="10"/>
      <c r="Q1717" s="10"/>
      <c r="R1717" s="10"/>
      <c r="S1717" s="10"/>
    </row>
    <row r="1718" spans="10:19" ht="15" x14ac:dyDescent="0.25">
      <c r="J1718" s="10"/>
      <c r="K1718" s="10"/>
      <c r="L1718" s="10"/>
      <c r="N1718" s="10"/>
      <c r="O1718" s="10"/>
      <c r="P1718" s="10"/>
      <c r="Q1718" s="10"/>
      <c r="R1718" s="10"/>
      <c r="S1718" s="10"/>
    </row>
    <row r="1719" spans="10:19" ht="15" x14ac:dyDescent="0.25">
      <c r="J1719" s="10"/>
      <c r="K1719" s="10"/>
      <c r="L1719" s="10"/>
      <c r="N1719" s="10"/>
      <c r="O1719" s="10"/>
      <c r="P1719" s="10"/>
      <c r="Q1719" s="10"/>
      <c r="R1719" s="10"/>
      <c r="S1719" s="10"/>
    </row>
    <row r="1720" spans="10:19" ht="15" x14ac:dyDescent="0.25">
      <c r="J1720" s="10"/>
      <c r="K1720" s="10"/>
      <c r="L1720" s="10"/>
      <c r="N1720" s="10"/>
      <c r="O1720" s="10"/>
      <c r="P1720" s="10"/>
      <c r="Q1720" s="10"/>
      <c r="R1720" s="10"/>
      <c r="S1720" s="10"/>
    </row>
    <row r="1721" spans="10:19" ht="15" x14ac:dyDescent="0.25">
      <c r="J1721" s="10"/>
      <c r="K1721" s="10"/>
      <c r="L1721" s="10"/>
      <c r="N1721" s="10"/>
      <c r="O1721" s="10"/>
      <c r="P1721" s="10"/>
      <c r="Q1721" s="10"/>
      <c r="R1721" s="10"/>
      <c r="S1721" s="10"/>
    </row>
    <row r="1722" spans="10:19" ht="15" x14ac:dyDescent="0.25">
      <c r="J1722" s="10"/>
      <c r="K1722" s="10"/>
      <c r="L1722" s="10"/>
      <c r="N1722" s="10"/>
      <c r="O1722" s="10"/>
      <c r="P1722" s="10"/>
      <c r="Q1722" s="10"/>
      <c r="R1722" s="10"/>
      <c r="S1722" s="10"/>
    </row>
    <row r="1723" spans="10:19" ht="15" x14ac:dyDescent="0.25">
      <c r="J1723" s="10"/>
      <c r="K1723" s="10"/>
      <c r="L1723" s="10"/>
      <c r="N1723" s="10"/>
      <c r="O1723" s="10"/>
      <c r="P1723" s="10"/>
      <c r="Q1723" s="10"/>
      <c r="R1723" s="10"/>
      <c r="S1723" s="10"/>
    </row>
    <row r="1724" spans="10:19" ht="15" x14ac:dyDescent="0.25">
      <c r="J1724" s="10"/>
      <c r="K1724" s="10"/>
      <c r="L1724" s="10"/>
      <c r="N1724" s="10"/>
      <c r="O1724" s="10"/>
      <c r="P1724" s="10"/>
      <c r="Q1724" s="10"/>
      <c r="R1724" s="10"/>
      <c r="S1724" s="10"/>
    </row>
    <row r="1725" spans="10:19" ht="15" x14ac:dyDescent="0.25">
      <c r="J1725" s="10"/>
      <c r="K1725" s="10"/>
      <c r="L1725" s="10"/>
      <c r="N1725" s="10"/>
      <c r="O1725" s="10"/>
      <c r="P1725" s="10"/>
      <c r="Q1725" s="10"/>
      <c r="R1725" s="10"/>
      <c r="S1725" s="10"/>
    </row>
    <row r="1726" spans="10:19" ht="15" x14ac:dyDescent="0.25">
      <c r="J1726" s="10"/>
      <c r="K1726" s="10"/>
      <c r="L1726" s="10"/>
      <c r="N1726" s="10"/>
      <c r="O1726" s="10"/>
      <c r="P1726" s="10"/>
      <c r="Q1726" s="10"/>
      <c r="R1726" s="10"/>
      <c r="S1726" s="10"/>
    </row>
    <row r="1727" spans="10:19" ht="15" x14ac:dyDescent="0.25">
      <c r="J1727" s="10"/>
      <c r="K1727" s="10"/>
      <c r="L1727" s="10"/>
      <c r="N1727" s="10"/>
      <c r="O1727" s="10"/>
      <c r="P1727" s="10"/>
      <c r="Q1727" s="10"/>
      <c r="R1727" s="10"/>
      <c r="S1727" s="10"/>
    </row>
    <row r="1728" spans="10:19" ht="15" x14ac:dyDescent="0.25">
      <c r="J1728" s="10"/>
      <c r="K1728" s="10"/>
      <c r="L1728" s="10"/>
      <c r="N1728" s="10"/>
      <c r="O1728" s="10"/>
      <c r="P1728" s="10"/>
      <c r="Q1728" s="10"/>
      <c r="R1728" s="10"/>
      <c r="S1728" s="10"/>
    </row>
    <row r="1729" spans="10:19" ht="15" x14ac:dyDescent="0.25">
      <c r="J1729" s="10"/>
      <c r="K1729" s="10"/>
      <c r="L1729" s="10"/>
      <c r="N1729" s="10"/>
      <c r="O1729" s="10"/>
      <c r="P1729" s="10"/>
      <c r="Q1729" s="10"/>
      <c r="R1729" s="10"/>
      <c r="S1729" s="10"/>
    </row>
    <row r="1730" spans="10:19" ht="15" x14ac:dyDescent="0.25">
      <c r="J1730" s="10"/>
      <c r="K1730" s="10"/>
      <c r="L1730" s="10"/>
      <c r="N1730" s="10"/>
      <c r="O1730" s="10"/>
      <c r="P1730" s="10"/>
      <c r="Q1730" s="10"/>
      <c r="R1730" s="10"/>
      <c r="S1730" s="10"/>
    </row>
    <row r="1731" spans="10:19" ht="15" x14ac:dyDescent="0.25">
      <c r="J1731" s="10"/>
      <c r="K1731" s="10"/>
      <c r="L1731" s="10"/>
      <c r="N1731" s="10"/>
      <c r="O1731" s="10"/>
      <c r="P1731" s="10"/>
      <c r="Q1731" s="10"/>
      <c r="R1731" s="10"/>
      <c r="S1731" s="10"/>
    </row>
    <row r="1732" spans="10:19" ht="15" x14ac:dyDescent="0.25">
      <c r="J1732" s="10"/>
      <c r="K1732" s="10"/>
      <c r="L1732" s="10"/>
      <c r="N1732" s="10"/>
      <c r="O1732" s="10"/>
      <c r="P1732" s="10"/>
      <c r="Q1732" s="10"/>
      <c r="R1732" s="10"/>
      <c r="S1732" s="10"/>
    </row>
    <row r="1733" spans="10:19" ht="15" x14ac:dyDescent="0.25">
      <c r="J1733" s="10"/>
      <c r="K1733" s="10"/>
      <c r="L1733" s="10"/>
      <c r="N1733" s="10"/>
      <c r="O1733" s="10"/>
      <c r="P1733" s="10"/>
      <c r="Q1733" s="10"/>
      <c r="R1733" s="10"/>
      <c r="S1733" s="10"/>
    </row>
    <row r="1734" spans="10:19" ht="15" x14ac:dyDescent="0.25">
      <c r="J1734" s="10"/>
      <c r="K1734" s="10"/>
      <c r="L1734" s="10"/>
      <c r="N1734" s="10"/>
      <c r="O1734" s="10"/>
      <c r="P1734" s="10"/>
      <c r="Q1734" s="10"/>
      <c r="R1734" s="10"/>
      <c r="S1734" s="10"/>
    </row>
    <row r="1735" spans="10:19" ht="15" x14ac:dyDescent="0.25">
      <c r="J1735" s="10"/>
      <c r="K1735" s="10"/>
      <c r="L1735" s="10"/>
      <c r="N1735" s="10"/>
      <c r="O1735" s="10"/>
      <c r="P1735" s="10"/>
      <c r="Q1735" s="10"/>
      <c r="R1735" s="10"/>
      <c r="S1735" s="10"/>
    </row>
    <row r="1736" spans="10:19" ht="15" x14ac:dyDescent="0.25">
      <c r="J1736" s="10"/>
      <c r="K1736" s="10"/>
      <c r="L1736" s="10"/>
      <c r="N1736" s="10"/>
      <c r="O1736" s="10"/>
      <c r="P1736" s="10"/>
      <c r="Q1736" s="10"/>
      <c r="R1736" s="10"/>
      <c r="S1736" s="10"/>
    </row>
    <row r="1737" spans="10:19" ht="15" x14ac:dyDescent="0.25">
      <c r="J1737" s="10"/>
      <c r="K1737" s="10"/>
      <c r="L1737" s="10"/>
      <c r="N1737" s="10"/>
      <c r="O1737" s="10"/>
      <c r="P1737" s="10"/>
      <c r="Q1737" s="10"/>
      <c r="R1737" s="10"/>
      <c r="S1737" s="10"/>
    </row>
    <row r="1738" spans="10:19" ht="15" x14ac:dyDescent="0.25">
      <c r="J1738" s="10"/>
      <c r="K1738" s="10"/>
      <c r="L1738" s="10"/>
      <c r="N1738" s="10"/>
      <c r="O1738" s="10"/>
      <c r="P1738" s="10"/>
      <c r="Q1738" s="10"/>
      <c r="R1738" s="10"/>
      <c r="S1738" s="10"/>
    </row>
    <row r="1739" spans="10:19" ht="15" x14ac:dyDescent="0.25">
      <c r="J1739" s="10"/>
      <c r="K1739" s="10"/>
      <c r="L1739" s="10"/>
      <c r="N1739" s="10"/>
      <c r="O1739" s="10"/>
      <c r="P1739" s="10"/>
      <c r="Q1739" s="10"/>
      <c r="R1739" s="10"/>
      <c r="S1739" s="10"/>
    </row>
    <row r="1740" spans="10:19" ht="15" x14ac:dyDescent="0.25">
      <c r="J1740" s="10"/>
      <c r="K1740" s="10"/>
      <c r="L1740" s="10"/>
      <c r="N1740" s="10"/>
      <c r="O1740" s="10"/>
      <c r="P1740" s="10"/>
      <c r="Q1740" s="10"/>
      <c r="R1740" s="10"/>
      <c r="S1740" s="10"/>
    </row>
    <row r="1741" spans="10:19" ht="15" x14ac:dyDescent="0.25">
      <c r="J1741" s="10"/>
      <c r="K1741" s="10"/>
      <c r="L1741" s="10"/>
      <c r="N1741" s="10"/>
      <c r="O1741" s="10"/>
      <c r="P1741" s="10"/>
      <c r="Q1741" s="10"/>
      <c r="R1741" s="10"/>
      <c r="S1741" s="10"/>
    </row>
    <row r="1742" spans="10:19" ht="15" x14ac:dyDescent="0.25">
      <c r="J1742" s="10"/>
      <c r="K1742" s="10"/>
      <c r="L1742" s="10"/>
      <c r="N1742" s="10"/>
      <c r="O1742" s="10"/>
      <c r="P1742" s="10"/>
      <c r="Q1742" s="10"/>
      <c r="R1742" s="10"/>
      <c r="S1742" s="10"/>
    </row>
    <row r="1743" spans="10:19" ht="15" x14ac:dyDescent="0.25">
      <c r="J1743" s="10"/>
      <c r="K1743" s="10"/>
      <c r="L1743" s="10"/>
      <c r="N1743" s="10"/>
      <c r="O1743" s="10"/>
      <c r="P1743" s="10"/>
      <c r="Q1743" s="10"/>
      <c r="R1743" s="10"/>
      <c r="S1743" s="10"/>
    </row>
    <row r="1744" spans="10:19" ht="15" x14ac:dyDescent="0.25">
      <c r="J1744" s="10"/>
      <c r="K1744" s="10"/>
      <c r="L1744" s="10"/>
      <c r="N1744" s="10"/>
      <c r="O1744" s="10"/>
      <c r="P1744" s="10"/>
      <c r="Q1744" s="10"/>
      <c r="R1744" s="10"/>
      <c r="S1744" s="10"/>
    </row>
    <row r="1745" spans="10:19" ht="15" x14ac:dyDescent="0.25">
      <c r="J1745" s="10"/>
      <c r="K1745" s="10"/>
      <c r="L1745" s="10"/>
      <c r="N1745" s="10"/>
      <c r="O1745" s="10"/>
      <c r="P1745" s="10"/>
      <c r="Q1745" s="10"/>
      <c r="R1745" s="10"/>
      <c r="S1745" s="10"/>
    </row>
    <row r="1746" spans="10:19" ht="15" x14ac:dyDescent="0.25">
      <c r="J1746" s="10"/>
      <c r="K1746" s="10"/>
      <c r="L1746" s="10"/>
      <c r="N1746" s="10"/>
      <c r="O1746" s="10"/>
      <c r="P1746" s="10"/>
      <c r="Q1746" s="10"/>
      <c r="R1746" s="10"/>
      <c r="S1746" s="10"/>
    </row>
    <row r="1747" spans="10:19" ht="15" x14ac:dyDescent="0.25">
      <c r="J1747" s="10"/>
      <c r="K1747" s="10"/>
      <c r="L1747" s="10"/>
      <c r="N1747" s="10"/>
      <c r="O1747" s="10"/>
      <c r="P1747" s="10"/>
      <c r="Q1747" s="10"/>
      <c r="R1747" s="10"/>
      <c r="S1747" s="10"/>
    </row>
    <row r="1748" spans="10:19" ht="15" x14ac:dyDescent="0.25">
      <c r="J1748" s="10"/>
      <c r="K1748" s="10"/>
      <c r="L1748" s="10"/>
      <c r="N1748" s="10"/>
      <c r="O1748" s="10"/>
      <c r="P1748" s="10"/>
      <c r="Q1748" s="10"/>
      <c r="R1748" s="10"/>
      <c r="S1748" s="10"/>
    </row>
    <row r="1749" spans="10:19" ht="15" x14ac:dyDescent="0.25">
      <c r="J1749" s="10"/>
      <c r="K1749" s="10"/>
      <c r="L1749" s="10"/>
      <c r="N1749" s="10"/>
      <c r="O1749" s="10"/>
      <c r="P1749" s="10"/>
      <c r="Q1749" s="10"/>
      <c r="R1749" s="10"/>
      <c r="S1749" s="10"/>
    </row>
    <row r="1750" spans="10:19" ht="15" x14ac:dyDescent="0.25">
      <c r="J1750" s="10"/>
      <c r="K1750" s="10"/>
      <c r="L1750" s="10"/>
      <c r="N1750" s="10"/>
      <c r="O1750" s="10"/>
      <c r="P1750" s="10"/>
      <c r="Q1750" s="10"/>
      <c r="R1750" s="10"/>
      <c r="S1750" s="10"/>
    </row>
    <row r="1751" spans="10:19" ht="15" x14ac:dyDescent="0.25">
      <c r="J1751" s="10"/>
      <c r="K1751" s="10"/>
      <c r="L1751" s="10"/>
      <c r="N1751" s="10"/>
      <c r="O1751" s="10"/>
      <c r="P1751" s="10"/>
      <c r="Q1751" s="10"/>
      <c r="R1751" s="10"/>
      <c r="S1751" s="10"/>
    </row>
    <row r="1752" spans="10:19" ht="15" x14ac:dyDescent="0.25">
      <c r="J1752" s="10"/>
      <c r="K1752" s="10"/>
      <c r="L1752" s="10"/>
      <c r="N1752" s="10"/>
      <c r="O1752" s="10"/>
      <c r="P1752" s="10"/>
      <c r="Q1752" s="10"/>
      <c r="R1752" s="10"/>
      <c r="S1752" s="10"/>
    </row>
    <row r="1753" spans="10:19" ht="15" x14ac:dyDescent="0.25">
      <c r="J1753" s="10"/>
      <c r="K1753" s="10"/>
      <c r="L1753" s="10"/>
      <c r="N1753" s="10"/>
      <c r="O1753" s="10"/>
      <c r="P1753" s="10"/>
      <c r="Q1753" s="10"/>
      <c r="R1753" s="10"/>
      <c r="S1753" s="10"/>
    </row>
    <row r="1754" spans="10:19" ht="15" x14ac:dyDescent="0.25">
      <c r="J1754" s="10"/>
      <c r="K1754" s="10"/>
      <c r="L1754" s="10"/>
      <c r="N1754" s="10"/>
      <c r="O1754" s="10"/>
      <c r="P1754" s="10"/>
      <c r="Q1754" s="10"/>
      <c r="R1754" s="10"/>
      <c r="S1754" s="10"/>
    </row>
    <row r="1755" spans="10:19" ht="15" x14ac:dyDescent="0.25">
      <c r="J1755" s="10"/>
      <c r="K1755" s="10"/>
      <c r="L1755" s="10"/>
      <c r="N1755" s="10"/>
      <c r="O1755" s="10"/>
      <c r="P1755" s="10"/>
      <c r="Q1755" s="10"/>
      <c r="R1755" s="10"/>
      <c r="S1755" s="10"/>
    </row>
    <row r="1756" spans="10:19" ht="15" x14ac:dyDescent="0.25">
      <c r="J1756" s="10"/>
      <c r="K1756" s="10"/>
      <c r="L1756" s="10"/>
      <c r="N1756" s="10"/>
      <c r="O1756" s="10"/>
      <c r="P1756" s="10"/>
      <c r="Q1756" s="10"/>
      <c r="R1756" s="10"/>
      <c r="S1756" s="10"/>
    </row>
    <row r="1757" spans="10:19" ht="15" x14ac:dyDescent="0.25">
      <c r="J1757" s="10"/>
      <c r="K1757" s="10"/>
      <c r="L1757" s="10"/>
      <c r="N1757" s="10"/>
      <c r="O1757" s="10"/>
      <c r="P1757" s="10"/>
      <c r="Q1757" s="10"/>
      <c r="R1757" s="10"/>
      <c r="S1757" s="10"/>
    </row>
    <row r="1758" spans="10:19" ht="15" x14ac:dyDescent="0.25">
      <c r="J1758" s="10"/>
      <c r="K1758" s="10"/>
      <c r="L1758" s="10"/>
      <c r="N1758" s="10"/>
      <c r="O1758" s="10"/>
      <c r="P1758" s="10"/>
      <c r="Q1758" s="10"/>
      <c r="R1758" s="10"/>
      <c r="S1758" s="10"/>
    </row>
    <row r="1759" spans="10:19" ht="15" x14ac:dyDescent="0.25">
      <c r="J1759" s="10"/>
      <c r="K1759" s="10"/>
      <c r="L1759" s="10"/>
      <c r="N1759" s="10"/>
      <c r="O1759" s="10"/>
      <c r="P1759" s="10"/>
      <c r="Q1759" s="10"/>
      <c r="R1759" s="10"/>
      <c r="S1759" s="10"/>
    </row>
    <row r="1760" spans="10:19" ht="15" x14ac:dyDescent="0.25">
      <c r="J1760" s="10"/>
      <c r="K1760" s="10"/>
      <c r="L1760" s="10"/>
      <c r="N1760" s="10"/>
      <c r="O1760" s="10"/>
      <c r="P1760" s="10"/>
      <c r="Q1760" s="10"/>
      <c r="R1760" s="10"/>
      <c r="S1760" s="10"/>
    </row>
    <row r="1761" spans="10:19" ht="15" x14ac:dyDescent="0.25">
      <c r="J1761" s="10"/>
      <c r="K1761" s="10"/>
      <c r="L1761" s="10"/>
      <c r="N1761" s="10"/>
      <c r="O1761" s="10"/>
      <c r="P1761" s="10"/>
      <c r="Q1761" s="10"/>
      <c r="R1761" s="10"/>
      <c r="S1761" s="10"/>
    </row>
    <row r="1762" spans="10:19" ht="15" x14ac:dyDescent="0.25">
      <c r="J1762" s="10"/>
      <c r="K1762" s="10"/>
      <c r="L1762" s="10"/>
      <c r="N1762" s="10"/>
      <c r="O1762" s="10"/>
      <c r="P1762" s="10"/>
      <c r="Q1762" s="10"/>
      <c r="R1762" s="10"/>
      <c r="S1762" s="10"/>
    </row>
    <row r="1763" spans="10:19" ht="15" x14ac:dyDescent="0.25">
      <c r="J1763" s="10"/>
      <c r="K1763" s="10"/>
      <c r="L1763" s="10"/>
      <c r="N1763" s="10"/>
      <c r="O1763" s="10"/>
      <c r="P1763" s="10"/>
      <c r="Q1763" s="10"/>
      <c r="R1763" s="10"/>
      <c r="S1763" s="10"/>
    </row>
    <row r="1764" spans="10:19" ht="15" x14ac:dyDescent="0.25">
      <c r="J1764" s="10"/>
      <c r="K1764" s="10"/>
      <c r="L1764" s="10"/>
      <c r="N1764" s="10"/>
      <c r="O1764" s="10"/>
      <c r="P1764" s="10"/>
      <c r="Q1764" s="10"/>
      <c r="R1764" s="10"/>
      <c r="S1764" s="10"/>
    </row>
    <row r="1765" spans="10:19" ht="15" x14ac:dyDescent="0.25">
      <c r="J1765" s="10"/>
      <c r="K1765" s="10"/>
      <c r="L1765" s="10"/>
      <c r="N1765" s="10"/>
      <c r="O1765" s="10"/>
      <c r="P1765" s="10"/>
      <c r="Q1765" s="10"/>
      <c r="R1765" s="10"/>
      <c r="S1765" s="10"/>
    </row>
    <row r="1766" spans="10:19" ht="15" x14ac:dyDescent="0.25">
      <c r="J1766" s="10"/>
      <c r="K1766" s="10"/>
      <c r="L1766" s="10"/>
      <c r="N1766" s="10"/>
      <c r="O1766" s="10"/>
      <c r="P1766" s="10"/>
      <c r="Q1766" s="10"/>
      <c r="R1766" s="10"/>
      <c r="S1766" s="10"/>
    </row>
    <row r="1767" spans="10:19" ht="15" x14ac:dyDescent="0.25">
      <c r="J1767" s="10"/>
      <c r="K1767" s="10"/>
      <c r="L1767" s="10"/>
      <c r="N1767" s="10"/>
      <c r="O1767" s="10"/>
      <c r="P1767" s="10"/>
      <c r="Q1767" s="10"/>
      <c r="R1767" s="10"/>
      <c r="S1767" s="10"/>
    </row>
    <row r="1768" spans="10:19" ht="15" x14ac:dyDescent="0.25">
      <c r="J1768" s="10"/>
      <c r="K1768" s="10"/>
      <c r="L1768" s="10"/>
      <c r="N1768" s="10"/>
      <c r="O1768" s="10"/>
      <c r="P1768" s="10"/>
      <c r="Q1768" s="10"/>
      <c r="R1768" s="10"/>
      <c r="S1768" s="10"/>
    </row>
    <row r="1769" spans="10:19" ht="15" x14ac:dyDescent="0.25">
      <c r="J1769" s="10"/>
      <c r="K1769" s="10"/>
      <c r="L1769" s="10"/>
      <c r="N1769" s="10"/>
      <c r="O1769" s="10"/>
      <c r="P1769" s="10"/>
      <c r="Q1769" s="10"/>
      <c r="R1769" s="10"/>
      <c r="S1769" s="10"/>
    </row>
    <row r="1770" spans="10:19" ht="15" x14ac:dyDescent="0.25">
      <c r="J1770" s="10"/>
      <c r="K1770" s="10"/>
      <c r="L1770" s="10"/>
      <c r="N1770" s="10"/>
      <c r="O1770" s="10"/>
      <c r="P1770" s="10"/>
      <c r="Q1770" s="10"/>
      <c r="R1770" s="10"/>
      <c r="S1770" s="10"/>
    </row>
    <row r="1771" spans="10:19" ht="15" x14ac:dyDescent="0.25">
      <c r="J1771" s="10"/>
      <c r="K1771" s="10"/>
      <c r="L1771" s="10"/>
      <c r="N1771" s="10"/>
      <c r="O1771" s="10"/>
      <c r="P1771" s="10"/>
      <c r="Q1771" s="10"/>
      <c r="R1771" s="10"/>
      <c r="S1771" s="10"/>
    </row>
    <row r="1772" spans="10:19" ht="15" x14ac:dyDescent="0.25">
      <c r="J1772" s="10"/>
      <c r="K1772" s="10"/>
      <c r="L1772" s="10"/>
      <c r="N1772" s="10"/>
      <c r="O1772" s="10"/>
      <c r="P1772" s="10"/>
      <c r="Q1772" s="10"/>
      <c r="R1772" s="10"/>
      <c r="S1772" s="10"/>
    </row>
    <row r="1773" spans="10:19" ht="15" x14ac:dyDescent="0.25">
      <c r="J1773" s="10"/>
      <c r="K1773" s="10"/>
      <c r="L1773" s="10"/>
      <c r="N1773" s="10"/>
      <c r="O1773" s="10"/>
      <c r="P1773" s="10"/>
      <c r="Q1773" s="10"/>
      <c r="R1773" s="10"/>
      <c r="S1773" s="10"/>
    </row>
    <row r="1774" spans="10:19" ht="15" x14ac:dyDescent="0.25">
      <c r="J1774" s="10"/>
      <c r="K1774" s="10"/>
      <c r="L1774" s="10"/>
      <c r="N1774" s="10"/>
      <c r="O1774" s="10"/>
      <c r="P1774" s="10"/>
      <c r="Q1774" s="10"/>
      <c r="R1774" s="10"/>
      <c r="S1774" s="10"/>
    </row>
    <row r="1775" spans="10:19" ht="15" x14ac:dyDescent="0.25">
      <c r="J1775" s="10"/>
      <c r="K1775" s="10"/>
      <c r="L1775" s="10"/>
      <c r="N1775" s="10"/>
      <c r="O1775" s="10"/>
      <c r="P1775" s="10"/>
      <c r="Q1775" s="10"/>
      <c r="R1775" s="10"/>
      <c r="S1775" s="10"/>
    </row>
    <row r="1776" spans="10:19" ht="15" x14ac:dyDescent="0.25">
      <c r="J1776" s="10"/>
      <c r="K1776" s="10"/>
      <c r="L1776" s="10"/>
      <c r="N1776" s="10"/>
      <c r="O1776" s="10"/>
      <c r="P1776" s="10"/>
      <c r="Q1776" s="10"/>
      <c r="R1776" s="10"/>
      <c r="S1776" s="10"/>
    </row>
    <row r="1777" spans="10:19" ht="15" x14ac:dyDescent="0.25">
      <c r="J1777" s="10"/>
      <c r="K1777" s="10"/>
      <c r="L1777" s="10"/>
      <c r="N1777" s="10"/>
      <c r="O1777" s="10"/>
      <c r="P1777" s="10"/>
      <c r="Q1777" s="10"/>
      <c r="R1777" s="10"/>
      <c r="S1777" s="10"/>
    </row>
    <row r="1778" spans="10:19" ht="15" x14ac:dyDescent="0.25">
      <c r="J1778" s="10"/>
      <c r="K1778" s="10"/>
      <c r="L1778" s="10"/>
      <c r="N1778" s="10"/>
      <c r="O1778" s="10"/>
      <c r="P1778" s="10"/>
      <c r="Q1778" s="10"/>
      <c r="R1778" s="10"/>
      <c r="S1778" s="10"/>
    </row>
    <row r="1779" spans="10:19" ht="15" x14ac:dyDescent="0.25">
      <c r="J1779" s="10"/>
      <c r="K1779" s="10"/>
      <c r="L1779" s="10"/>
      <c r="N1779" s="10"/>
      <c r="O1779" s="10"/>
      <c r="P1779" s="10"/>
      <c r="Q1779" s="10"/>
      <c r="R1779" s="10"/>
      <c r="S1779" s="10"/>
    </row>
    <row r="1780" spans="10:19" ht="15" x14ac:dyDescent="0.25">
      <c r="J1780" s="10"/>
      <c r="K1780" s="10"/>
      <c r="L1780" s="10"/>
      <c r="N1780" s="10"/>
      <c r="O1780" s="10"/>
      <c r="P1780" s="10"/>
      <c r="Q1780" s="10"/>
      <c r="R1780" s="10"/>
      <c r="S1780" s="10"/>
    </row>
    <row r="1781" spans="10:19" ht="15" x14ac:dyDescent="0.25">
      <c r="J1781" s="10"/>
      <c r="K1781" s="10"/>
      <c r="L1781" s="10"/>
      <c r="N1781" s="10"/>
      <c r="O1781" s="10"/>
      <c r="P1781" s="10"/>
      <c r="Q1781" s="10"/>
      <c r="R1781" s="10"/>
      <c r="S1781" s="10"/>
    </row>
    <row r="1782" spans="10:19" ht="15" x14ac:dyDescent="0.25">
      <c r="J1782" s="10"/>
      <c r="K1782" s="10"/>
      <c r="L1782" s="10"/>
      <c r="N1782" s="10"/>
      <c r="O1782" s="10"/>
      <c r="P1782" s="10"/>
      <c r="Q1782" s="10"/>
      <c r="R1782" s="10"/>
      <c r="S1782" s="10"/>
    </row>
    <row r="1783" spans="10:19" ht="15" x14ac:dyDescent="0.25">
      <c r="J1783" s="10"/>
      <c r="K1783" s="10"/>
      <c r="L1783" s="10"/>
      <c r="N1783" s="10"/>
      <c r="O1783" s="10"/>
      <c r="P1783" s="10"/>
      <c r="Q1783" s="10"/>
      <c r="R1783" s="10"/>
      <c r="S1783" s="10"/>
    </row>
    <row r="1784" spans="10:19" ht="15" x14ac:dyDescent="0.25">
      <c r="J1784" s="10"/>
      <c r="K1784" s="10"/>
      <c r="L1784" s="10"/>
      <c r="N1784" s="10"/>
      <c r="O1784" s="10"/>
      <c r="P1784" s="10"/>
      <c r="Q1784" s="10"/>
      <c r="R1784" s="10"/>
      <c r="S1784" s="10"/>
    </row>
    <row r="1785" spans="10:19" ht="15" x14ac:dyDescent="0.25">
      <c r="J1785" s="10"/>
      <c r="K1785" s="10"/>
      <c r="L1785" s="10"/>
      <c r="N1785" s="10"/>
      <c r="O1785" s="10"/>
      <c r="P1785" s="10"/>
      <c r="Q1785" s="10"/>
      <c r="R1785" s="10"/>
      <c r="S1785" s="10"/>
    </row>
    <row r="1786" spans="10:19" ht="15" x14ac:dyDescent="0.25">
      <c r="J1786" s="10"/>
      <c r="K1786" s="10"/>
      <c r="L1786" s="10"/>
      <c r="N1786" s="10"/>
      <c r="O1786" s="10"/>
      <c r="P1786" s="10"/>
      <c r="Q1786" s="10"/>
      <c r="R1786" s="10"/>
      <c r="S1786" s="10"/>
    </row>
    <row r="1787" spans="10:19" ht="15" x14ac:dyDescent="0.25">
      <c r="J1787" s="10"/>
      <c r="K1787" s="10"/>
      <c r="L1787" s="10"/>
      <c r="N1787" s="10"/>
      <c r="O1787" s="10"/>
      <c r="P1787" s="10"/>
      <c r="Q1787" s="10"/>
      <c r="R1787" s="10"/>
      <c r="S1787" s="10"/>
    </row>
    <row r="1788" spans="10:19" ht="15" x14ac:dyDescent="0.25">
      <c r="J1788" s="10"/>
      <c r="K1788" s="10"/>
      <c r="L1788" s="10"/>
      <c r="N1788" s="10"/>
      <c r="O1788" s="10"/>
      <c r="P1788" s="10"/>
      <c r="Q1788" s="10"/>
      <c r="R1788" s="10"/>
      <c r="S1788" s="10"/>
    </row>
    <row r="1789" spans="10:19" ht="15" x14ac:dyDescent="0.25">
      <c r="J1789" s="10"/>
      <c r="K1789" s="10"/>
      <c r="L1789" s="10"/>
      <c r="N1789" s="10"/>
      <c r="O1789" s="10"/>
      <c r="P1789" s="10"/>
      <c r="Q1789" s="10"/>
      <c r="R1789" s="10"/>
      <c r="S1789" s="10"/>
    </row>
    <row r="1790" spans="10:19" ht="15" x14ac:dyDescent="0.25">
      <c r="J1790" s="10"/>
      <c r="K1790" s="10"/>
      <c r="L1790" s="10"/>
      <c r="N1790" s="10"/>
      <c r="O1790" s="10"/>
      <c r="P1790" s="10"/>
      <c r="Q1790" s="10"/>
      <c r="R1790" s="10"/>
      <c r="S1790" s="10"/>
    </row>
    <row r="1791" spans="10:19" ht="15" x14ac:dyDescent="0.25">
      <c r="J1791" s="10"/>
      <c r="K1791" s="10"/>
      <c r="L1791" s="10"/>
      <c r="N1791" s="10"/>
      <c r="O1791" s="10"/>
      <c r="P1791" s="10"/>
      <c r="Q1791" s="10"/>
      <c r="R1791" s="10"/>
      <c r="S1791" s="10"/>
    </row>
    <row r="1792" spans="10:19" ht="15" x14ac:dyDescent="0.25">
      <c r="J1792" s="10"/>
      <c r="K1792" s="10"/>
      <c r="L1792" s="10"/>
      <c r="N1792" s="10"/>
      <c r="O1792" s="10"/>
      <c r="P1792" s="10"/>
      <c r="Q1792" s="10"/>
      <c r="R1792" s="10"/>
      <c r="S1792" s="10"/>
    </row>
    <row r="1793" spans="10:19" ht="15" x14ac:dyDescent="0.25">
      <c r="J1793" s="10"/>
      <c r="K1793" s="10"/>
      <c r="L1793" s="10"/>
      <c r="N1793" s="10"/>
      <c r="O1793" s="10"/>
      <c r="P1793" s="10"/>
      <c r="Q1793" s="10"/>
      <c r="R1793" s="10"/>
      <c r="S1793" s="10"/>
    </row>
    <row r="1794" spans="10:19" ht="15" x14ac:dyDescent="0.25">
      <c r="J1794" s="10"/>
      <c r="K1794" s="10"/>
      <c r="L1794" s="10"/>
      <c r="N1794" s="10"/>
      <c r="O1794" s="10"/>
      <c r="P1794" s="10"/>
      <c r="Q1794" s="10"/>
      <c r="R1794" s="10"/>
      <c r="S1794" s="10"/>
    </row>
    <row r="1795" spans="10:19" ht="15" x14ac:dyDescent="0.25">
      <c r="J1795" s="10"/>
      <c r="K1795" s="10"/>
      <c r="L1795" s="10"/>
      <c r="N1795" s="10"/>
      <c r="O1795" s="10"/>
      <c r="P1795" s="10"/>
      <c r="Q1795" s="10"/>
      <c r="R1795" s="10"/>
      <c r="S1795" s="10"/>
    </row>
    <row r="1796" spans="10:19" ht="15" x14ac:dyDescent="0.25">
      <c r="J1796" s="10"/>
      <c r="K1796" s="10"/>
      <c r="L1796" s="10"/>
      <c r="N1796" s="10"/>
      <c r="O1796" s="10"/>
      <c r="P1796" s="10"/>
      <c r="Q1796" s="10"/>
      <c r="R1796" s="10"/>
      <c r="S1796" s="10"/>
    </row>
    <row r="1797" spans="10:19" ht="15" x14ac:dyDescent="0.25">
      <c r="J1797" s="10"/>
      <c r="K1797" s="10"/>
      <c r="L1797" s="10"/>
      <c r="N1797" s="10"/>
      <c r="O1797" s="10"/>
      <c r="P1797" s="10"/>
      <c r="Q1797" s="10"/>
      <c r="R1797" s="10"/>
      <c r="S1797" s="10"/>
    </row>
    <row r="1798" spans="10:19" ht="15" x14ac:dyDescent="0.25">
      <c r="J1798" s="10"/>
      <c r="K1798" s="10"/>
      <c r="L1798" s="10"/>
      <c r="N1798" s="10"/>
      <c r="O1798" s="10"/>
      <c r="P1798" s="10"/>
      <c r="Q1798" s="10"/>
      <c r="R1798" s="10"/>
      <c r="S1798" s="10"/>
    </row>
    <row r="1799" spans="10:19" ht="15" x14ac:dyDescent="0.25">
      <c r="J1799" s="10"/>
      <c r="K1799" s="10"/>
      <c r="L1799" s="10"/>
      <c r="N1799" s="10"/>
      <c r="O1799" s="10"/>
      <c r="P1799" s="10"/>
      <c r="Q1799" s="10"/>
      <c r="R1799" s="10"/>
      <c r="S1799" s="10"/>
    </row>
    <row r="1800" spans="10:19" ht="15" x14ac:dyDescent="0.25">
      <c r="J1800" s="10"/>
      <c r="K1800" s="10"/>
      <c r="L1800" s="10"/>
      <c r="N1800" s="10"/>
      <c r="O1800" s="10"/>
      <c r="P1800" s="10"/>
      <c r="Q1800" s="10"/>
      <c r="R1800" s="10"/>
      <c r="S1800" s="10"/>
    </row>
    <row r="1801" spans="10:19" ht="15" x14ac:dyDescent="0.25">
      <c r="J1801" s="10"/>
      <c r="K1801" s="10"/>
      <c r="L1801" s="10"/>
      <c r="N1801" s="10"/>
      <c r="O1801" s="10"/>
      <c r="P1801" s="10"/>
      <c r="Q1801" s="10"/>
      <c r="R1801" s="10"/>
      <c r="S1801" s="10"/>
    </row>
    <row r="1802" spans="10:19" ht="15" x14ac:dyDescent="0.25">
      <c r="J1802" s="10"/>
      <c r="K1802" s="10"/>
      <c r="L1802" s="10"/>
      <c r="N1802" s="10"/>
      <c r="O1802" s="10"/>
      <c r="P1802" s="10"/>
      <c r="Q1802" s="10"/>
      <c r="R1802" s="10"/>
      <c r="S1802" s="10"/>
    </row>
    <row r="1803" spans="10:19" ht="15" x14ac:dyDescent="0.25">
      <c r="J1803" s="10"/>
      <c r="K1803" s="10"/>
      <c r="L1803" s="10"/>
      <c r="N1803" s="10"/>
      <c r="O1803" s="10"/>
      <c r="P1803" s="10"/>
      <c r="Q1803" s="10"/>
      <c r="R1803" s="10"/>
      <c r="S1803" s="10"/>
    </row>
    <row r="1804" spans="10:19" ht="15" x14ac:dyDescent="0.25">
      <c r="J1804" s="10"/>
      <c r="K1804" s="10"/>
      <c r="L1804" s="10"/>
      <c r="N1804" s="10"/>
      <c r="O1804" s="10"/>
      <c r="P1804" s="10"/>
      <c r="Q1804" s="10"/>
      <c r="R1804" s="10"/>
      <c r="S1804" s="10"/>
    </row>
    <row r="1805" spans="10:19" ht="15" x14ac:dyDescent="0.25">
      <c r="J1805" s="10"/>
      <c r="K1805" s="10"/>
      <c r="L1805" s="10"/>
      <c r="N1805" s="10"/>
      <c r="O1805" s="10"/>
      <c r="P1805" s="10"/>
      <c r="Q1805" s="10"/>
      <c r="R1805" s="10"/>
      <c r="S1805" s="10"/>
    </row>
    <row r="1806" spans="10:19" ht="15" x14ac:dyDescent="0.25">
      <c r="J1806" s="10"/>
      <c r="K1806" s="10"/>
      <c r="L1806" s="10"/>
      <c r="N1806" s="10"/>
      <c r="O1806" s="10"/>
      <c r="P1806" s="10"/>
      <c r="Q1806" s="10"/>
      <c r="R1806" s="10"/>
      <c r="S1806" s="10"/>
    </row>
    <row r="1807" spans="10:19" ht="15" x14ac:dyDescent="0.25">
      <c r="J1807" s="10"/>
      <c r="K1807" s="10"/>
      <c r="L1807" s="10"/>
      <c r="N1807" s="10"/>
      <c r="O1807" s="10"/>
      <c r="P1807" s="10"/>
      <c r="Q1807" s="10"/>
      <c r="R1807" s="10"/>
      <c r="S1807" s="10"/>
    </row>
    <row r="1808" spans="10:19" ht="15" x14ac:dyDescent="0.25">
      <c r="J1808" s="10"/>
      <c r="K1808" s="10"/>
      <c r="L1808" s="10"/>
      <c r="N1808" s="10"/>
      <c r="O1808" s="10"/>
      <c r="P1808" s="10"/>
      <c r="Q1808" s="10"/>
      <c r="R1808" s="10"/>
      <c r="S1808" s="10"/>
    </row>
    <row r="1809" spans="10:19" ht="15" x14ac:dyDescent="0.25">
      <c r="J1809" s="10"/>
      <c r="K1809" s="10"/>
      <c r="L1809" s="10"/>
      <c r="N1809" s="10"/>
      <c r="O1809" s="10"/>
      <c r="P1809" s="10"/>
      <c r="Q1809" s="10"/>
      <c r="R1809" s="10"/>
      <c r="S1809" s="10"/>
    </row>
    <row r="1810" spans="10:19" ht="15" x14ac:dyDescent="0.25">
      <c r="J1810" s="10"/>
      <c r="K1810" s="10"/>
      <c r="L1810" s="10"/>
      <c r="N1810" s="10"/>
      <c r="O1810" s="10"/>
      <c r="P1810" s="10"/>
      <c r="Q1810" s="10"/>
      <c r="R1810" s="10"/>
      <c r="S1810" s="10"/>
    </row>
    <row r="1811" spans="10:19" ht="15" x14ac:dyDescent="0.25">
      <c r="J1811" s="10"/>
      <c r="K1811" s="10"/>
      <c r="L1811" s="10"/>
      <c r="N1811" s="10"/>
      <c r="O1811" s="10"/>
      <c r="P1811" s="10"/>
      <c r="Q1811" s="10"/>
      <c r="R1811" s="10"/>
      <c r="S1811" s="10"/>
    </row>
    <row r="1812" spans="10:19" ht="15" x14ac:dyDescent="0.25">
      <c r="J1812" s="10"/>
      <c r="K1812" s="10"/>
      <c r="L1812" s="10"/>
      <c r="N1812" s="10"/>
      <c r="O1812" s="10"/>
      <c r="P1812" s="10"/>
      <c r="Q1812" s="10"/>
      <c r="R1812" s="10"/>
      <c r="S1812" s="10"/>
    </row>
    <row r="1813" spans="10:19" ht="15" x14ac:dyDescent="0.25">
      <c r="J1813" s="10"/>
      <c r="K1813" s="10"/>
      <c r="L1813" s="10"/>
      <c r="N1813" s="10"/>
      <c r="O1813" s="10"/>
      <c r="P1813" s="10"/>
      <c r="Q1813" s="10"/>
      <c r="R1813" s="10"/>
      <c r="S1813" s="10"/>
    </row>
    <row r="1814" spans="10:19" ht="15" x14ac:dyDescent="0.25">
      <c r="J1814" s="10"/>
      <c r="K1814" s="10"/>
      <c r="L1814" s="10"/>
      <c r="N1814" s="10"/>
      <c r="O1814" s="10"/>
      <c r="P1814" s="10"/>
      <c r="Q1814" s="10"/>
      <c r="R1814" s="10"/>
      <c r="S1814" s="10"/>
    </row>
    <row r="1815" spans="10:19" ht="15" x14ac:dyDescent="0.25">
      <c r="J1815" s="10"/>
      <c r="K1815" s="10"/>
      <c r="L1815" s="10"/>
      <c r="N1815" s="10"/>
      <c r="O1815" s="10"/>
      <c r="P1815" s="10"/>
      <c r="Q1815" s="10"/>
      <c r="R1815" s="10"/>
      <c r="S1815" s="10"/>
    </row>
    <row r="1816" spans="10:19" ht="15" x14ac:dyDescent="0.25">
      <c r="J1816" s="10"/>
      <c r="K1816" s="10"/>
      <c r="L1816" s="10"/>
      <c r="N1816" s="10"/>
      <c r="O1816" s="10"/>
      <c r="P1816" s="10"/>
      <c r="Q1816" s="10"/>
      <c r="R1816" s="10"/>
      <c r="S1816" s="10"/>
    </row>
    <row r="1817" spans="10:19" ht="15" x14ac:dyDescent="0.25">
      <c r="J1817" s="10"/>
      <c r="K1817" s="10"/>
      <c r="L1817" s="10"/>
      <c r="N1817" s="10"/>
      <c r="O1817" s="10"/>
      <c r="P1817" s="10"/>
      <c r="Q1817" s="10"/>
      <c r="R1817" s="10"/>
      <c r="S1817" s="10"/>
    </row>
    <row r="1818" spans="10:19" ht="15" x14ac:dyDescent="0.25">
      <c r="J1818" s="10"/>
      <c r="K1818" s="10"/>
      <c r="L1818" s="10"/>
      <c r="N1818" s="10"/>
      <c r="O1818" s="10"/>
      <c r="P1818" s="10"/>
      <c r="Q1818" s="10"/>
      <c r="R1818" s="10"/>
      <c r="S1818" s="10"/>
    </row>
    <row r="1819" spans="10:19" ht="15" x14ac:dyDescent="0.25">
      <c r="J1819" s="10"/>
      <c r="K1819" s="10"/>
      <c r="L1819" s="10"/>
      <c r="N1819" s="10"/>
      <c r="O1819" s="10"/>
      <c r="P1819" s="10"/>
      <c r="Q1819" s="10"/>
      <c r="R1819" s="10"/>
      <c r="S1819" s="10"/>
    </row>
    <row r="1820" spans="10:19" ht="15" x14ac:dyDescent="0.25">
      <c r="J1820" s="10"/>
      <c r="K1820" s="10"/>
      <c r="L1820" s="10"/>
      <c r="N1820" s="10"/>
      <c r="O1820" s="10"/>
      <c r="P1820" s="10"/>
      <c r="Q1820" s="10"/>
      <c r="R1820" s="10"/>
      <c r="S1820" s="10"/>
    </row>
    <row r="1821" spans="10:19" ht="15" x14ac:dyDescent="0.25">
      <c r="J1821" s="10"/>
      <c r="K1821" s="10"/>
      <c r="L1821" s="10"/>
      <c r="N1821" s="10"/>
      <c r="O1821" s="10"/>
      <c r="P1821" s="10"/>
      <c r="Q1821" s="10"/>
      <c r="R1821" s="10"/>
      <c r="S1821" s="10"/>
    </row>
    <row r="1822" spans="10:19" ht="15" x14ac:dyDescent="0.25">
      <c r="J1822" s="10"/>
      <c r="K1822" s="10"/>
      <c r="L1822" s="10"/>
      <c r="N1822" s="10"/>
      <c r="O1822" s="10"/>
      <c r="P1822" s="10"/>
      <c r="Q1822" s="10"/>
      <c r="R1822" s="10"/>
      <c r="S1822" s="10"/>
    </row>
    <row r="1823" spans="10:19" ht="15" x14ac:dyDescent="0.25">
      <c r="J1823" s="10"/>
      <c r="K1823" s="10"/>
      <c r="L1823" s="10"/>
      <c r="N1823" s="10"/>
      <c r="O1823" s="10"/>
      <c r="P1823" s="10"/>
      <c r="Q1823" s="10"/>
      <c r="R1823" s="10"/>
      <c r="S1823" s="10"/>
    </row>
    <row r="1824" spans="10:19" ht="15" x14ac:dyDescent="0.25">
      <c r="J1824" s="10"/>
      <c r="K1824" s="10"/>
      <c r="L1824" s="10"/>
      <c r="N1824" s="10"/>
      <c r="O1824" s="10"/>
      <c r="P1824" s="10"/>
      <c r="Q1824" s="10"/>
      <c r="R1824" s="10"/>
      <c r="S1824" s="10"/>
    </row>
    <row r="1825" spans="10:19" ht="15" x14ac:dyDescent="0.25">
      <c r="J1825" s="10"/>
      <c r="K1825" s="10"/>
      <c r="L1825" s="10"/>
      <c r="N1825" s="10"/>
      <c r="O1825" s="10"/>
      <c r="P1825" s="10"/>
      <c r="Q1825" s="10"/>
      <c r="R1825" s="10"/>
      <c r="S1825" s="10"/>
    </row>
    <row r="1826" spans="10:19" ht="15" x14ac:dyDescent="0.25">
      <c r="J1826" s="10"/>
      <c r="K1826" s="10"/>
      <c r="L1826" s="10"/>
      <c r="N1826" s="10"/>
      <c r="O1826" s="10"/>
      <c r="P1826" s="10"/>
      <c r="Q1826" s="10"/>
      <c r="R1826" s="10"/>
      <c r="S1826" s="10"/>
    </row>
    <row r="1827" spans="10:19" ht="15" x14ac:dyDescent="0.25">
      <c r="J1827" s="10"/>
      <c r="K1827" s="10"/>
      <c r="L1827" s="10"/>
      <c r="N1827" s="10"/>
      <c r="O1827" s="10"/>
      <c r="P1827" s="10"/>
      <c r="Q1827" s="10"/>
      <c r="R1827" s="10"/>
      <c r="S1827" s="10"/>
    </row>
    <row r="1828" spans="10:19" ht="15" x14ac:dyDescent="0.25">
      <c r="J1828" s="10"/>
      <c r="K1828" s="10"/>
      <c r="L1828" s="10"/>
      <c r="N1828" s="10"/>
      <c r="O1828" s="10"/>
      <c r="P1828" s="10"/>
      <c r="Q1828" s="10"/>
      <c r="R1828" s="10"/>
      <c r="S1828" s="10"/>
    </row>
    <row r="1829" spans="10:19" ht="15" x14ac:dyDescent="0.25">
      <c r="J1829" s="10"/>
      <c r="K1829" s="10"/>
      <c r="L1829" s="10"/>
      <c r="N1829" s="10"/>
      <c r="O1829" s="10"/>
      <c r="P1829" s="10"/>
      <c r="Q1829" s="10"/>
      <c r="R1829" s="10"/>
      <c r="S1829" s="10"/>
    </row>
    <row r="1830" spans="10:19" ht="15" x14ac:dyDescent="0.25">
      <c r="J1830" s="10"/>
      <c r="K1830" s="10"/>
      <c r="L1830" s="10"/>
      <c r="N1830" s="10"/>
      <c r="O1830" s="10"/>
      <c r="P1830" s="10"/>
      <c r="Q1830" s="10"/>
      <c r="R1830" s="10"/>
      <c r="S1830" s="10"/>
    </row>
    <row r="1831" spans="10:19" ht="15" x14ac:dyDescent="0.25">
      <c r="J1831" s="10"/>
      <c r="K1831" s="10"/>
      <c r="L1831" s="10"/>
      <c r="N1831" s="10"/>
      <c r="O1831" s="10"/>
      <c r="P1831" s="10"/>
      <c r="Q1831" s="10"/>
      <c r="R1831" s="10"/>
      <c r="S1831" s="10"/>
    </row>
    <row r="1832" spans="10:19" ht="15" x14ac:dyDescent="0.25">
      <c r="J1832" s="10"/>
      <c r="K1832" s="10"/>
      <c r="L1832" s="10"/>
      <c r="N1832" s="10"/>
      <c r="O1832" s="10"/>
      <c r="P1832" s="10"/>
      <c r="Q1832" s="10"/>
      <c r="R1832" s="10"/>
      <c r="S1832" s="10"/>
    </row>
    <row r="1833" spans="10:19" ht="15" x14ac:dyDescent="0.25">
      <c r="J1833" s="10"/>
      <c r="K1833" s="10"/>
      <c r="L1833" s="10"/>
      <c r="N1833" s="10"/>
      <c r="O1833" s="10"/>
      <c r="P1833" s="10"/>
      <c r="Q1833" s="10"/>
      <c r="R1833" s="10"/>
      <c r="S1833" s="10"/>
    </row>
    <row r="1834" spans="10:19" ht="15" x14ac:dyDescent="0.25">
      <c r="J1834" s="10"/>
      <c r="K1834" s="10"/>
      <c r="L1834" s="10"/>
      <c r="N1834" s="10"/>
      <c r="O1834" s="10"/>
      <c r="P1834" s="10"/>
      <c r="Q1834" s="10"/>
      <c r="R1834" s="10"/>
      <c r="S1834" s="10"/>
    </row>
    <row r="1835" spans="10:19" ht="15" x14ac:dyDescent="0.25">
      <c r="J1835" s="10"/>
      <c r="K1835" s="10"/>
      <c r="L1835" s="10"/>
      <c r="N1835" s="10"/>
      <c r="O1835" s="10"/>
      <c r="P1835" s="10"/>
      <c r="Q1835" s="10"/>
      <c r="R1835" s="10"/>
      <c r="S1835" s="10"/>
    </row>
    <row r="1836" spans="10:19" ht="15" x14ac:dyDescent="0.25">
      <c r="J1836" s="10"/>
      <c r="K1836" s="10"/>
      <c r="L1836" s="10"/>
      <c r="N1836" s="10"/>
      <c r="O1836" s="10"/>
      <c r="P1836" s="10"/>
      <c r="Q1836" s="10"/>
      <c r="R1836" s="10"/>
      <c r="S1836" s="10"/>
    </row>
    <row r="1837" spans="10:19" ht="15" x14ac:dyDescent="0.25">
      <c r="J1837" s="10"/>
      <c r="K1837" s="10"/>
      <c r="L1837" s="10"/>
      <c r="N1837" s="10"/>
      <c r="O1837" s="10"/>
      <c r="P1837" s="10"/>
      <c r="Q1837" s="10"/>
      <c r="R1837" s="10"/>
      <c r="S1837" s="10"/>
    </row>
    <row r="1838" spans="10:19" ht="15" x14ac:dyDescent="0.25">
      <c r="J1838" s="10"/>
      <c r="K1838" s="10"/>
      <c r="L1838" s="10"/>
      <c r="N1838" s="10"/>
      <c r="O1838" s="10"/>
      <c r="P1838" s="10"/>
      <c r="Q1838" s="10"/>
      <c r="R1838" s="10"/>
      <c r="S1838" s="10"/>
    </row>
    <row r="1839" spans="10:19" ht="15" x14ac:dyDescent="0.25">
      <c r="J1839" s="10"/>
      <c r="K1839" s="10"/>
      <c r="L1839" s="10"/>
      <c r="N1839" s="10"/>
      <c r="O1839" s="10"/>
      <c r="P1839" s="10"/>
      <c r="Q1839" s="10"/>
      <c r="R1839" s="10"/>
      <c r="S1839" s="10"/>
    </row>
    <row r="1840" spans="10:19" ht="15" x14ac:dyDescent="0.25">
      <c r="J1840" s="10"/>
      <c r="K1840" s="10"/>
      <c r="L1840" s="10"/>
      <c r="N1840" s="10"/>
      <c r="O1840" s="10"/>
      <c r="P1840" s="10"/>
      <c r="Q1840" s="10"/>
      <c r="R1840" s="10"/>
      <c r="S1840" s="10"/>
    </row>
    <row r="1841" spans="10:19" ht="15" x14ac:dyDescent="0.25">
      <c r="J1841" s="10"/>
      <c r="K1841" s="10"/>
      <c r="L1841" s="10"/>
      <c r="N1841" s="10"/>
      <c r="O1841" s="10"/>
      <c r="P1841" s="10"/>
      <c r="Q1841" s="10"/>
      <c r="R1841" s="10"/>
      <c r="S1841" s="10"/>
    </row>
    <row r="1842" spans="10:19" ht="15" x14ac:dyDescent="0.25">
      <c r="J1842" s="10"/>
      <c r="K1842" s="10"/>
      <c r="L1842" s="10"/>
      <c r="N1842" s="10"/>
      <c r="O1842" s="10"/>
      <c r="P1842" s="10"/>
      <c r="Q1842" s="10"/>
      <c r="R1842" s="10"/>
      <c r="S1842" s="10"/>
    </row>
    <row r="1843" spans="10:19" ht="15" x14ac:dyDescent="0.25">
      <c r="J1843" s="10"/>
      <c r="K1843" s="10"/>
      <c r="L1843" s="10"/>
      <c r="N1843" s="10"/>
      <c r="O1843" s="10"/>
      <c r="P1843" s="10"/>
      <c r="Q1843" s="10"/>
      <c r="R1843" s="10"/>
      <c r="S1843" s="10"/>
    </row>
    <row r="1844" spans="10:19" ht="15" x14ac:dyDescent="0.25">
      <c r="J1844" s="10"/>
      <c r="K1844" s="10"/>
      <c r="L1844" s="10"/>
      <c r="N1844" s="10"/>
      <c r="O1844" s="10"/>
      <c r="P1844" s="10"/>
      <c r="Q1844" s="10"/>
      <c r="R1844" s="10"/>
      <c r="S1844" s="10"/>
    </row>
    <row r="1845" spans="10:19" ht="15" x14ac:dyDescent="0.25">
      <c r="J1845" s="10"/>
      <c r="K1845" s="10"/>
      <c r="L1845" s="10"/>
      <c r="N1845" s="10"/>
      <c r="O1845" s="10"/>
      <c r="P1845" s="10"/>
      <c r="Q1845" s="10"/>
      <c r="R1845" s="10"/>
      <c r="S1845" s="10"/>
    </row>
    <row r="1846" spans="10:19" ht="15" x14ac:dyDescent="0.25">
      <c r="J1846" s="10"/>
      <c r="K1846" s="10"/>
      <c r="L1846" s="10"/>
      <c r="N1846" s="10"/>
      <c r="O1846" s="10"/>
      <c r="P1846" s="10"/>
      <c r="Q1846" s="10"/>
      <c r="R1846" s="10"/>
      <c r="S1846" s="10"/>
    </row>
    <row r="1847" spans="10:19" ht="15" x14ac:dyDescent="0.25">
      <c r="J1847" s="10"/>
      <c r="K1847" s="10"/>
      <c r="L1847" s="10"/>
      <c r="N1847" s="10"/>
      <c r="O1847" s="10"/>
      <c r="P1847" s="10"/>
      <c r="Q1847" s="10"/>
      <c r="R1847" s="10"/>
      <c r="S1847" s="10"/>
    </row>
    <row r="1848" spans="10:19" ht="15" x14ac:dyDescent="0.25">
      <c r="J1848" s="10"/>
      <c r="K1848" s="10"/>
      <c r="L1848" s="10"/>
      <c r="N1848" s="10"/>
      <c r="O1848" s="10"/>
      <c r="P1848" s="10"/>
      <c r="Q1848" s="10"/>
      <c r="R1848" s="10"/>
      <c r="S1848" s="10"/>
    </row>
    <row r="1849" spans="10:19" ht="15" x14ac:dyDescent="0.25">
      <c r="J1849" s="10"/>
      <c r="K1849" s="10"/>
      <c r="L1849" s="10"/>
      <c r="N1849" s="10"/>
      <c r="O1849" s="10"/>
      <c r="P1849" s="10"/>
      <c r="Q1849" s="10"/>
      <c r="R1849" s="10"/>
      <c r="S1849" s="10"/>
    </row>
    <row r="1850" spans="10:19" ht="15" x14ac:dyDescent="0.25">
      <c r="J1850" s="10"/>
      <c r="K1850" s="10"/>
      <c r="L1850" s="10"/>
      <c r="N1850" s="10"/>
      <c r="O1850" s="10"/>
      <c r="P1850" s="10"/>
      <c r="Q1850" s="10"/>
      <c r="R1850" s="10"/>
      <c r="S1850" s="10"/>
    </row>
    <row r="1851" spans="10:19" ht="15" x14ac:dyDescent="0.25">
      <c r="J1851" s="10"/>
      <c r="K1851" s="10"/>
      <c r="L1851" s="10"/>
      <c r="N1851" s="10"/>
      <c r="O1851" s="10"/>
      <c r="P1851" s="10"/>
      <c r="Q1851" s="10"/>
      <c r="R1851" s="10"/>
      <c r="S1851" s="10"/>
    </row>
    <row r="1852" spans="10:19" ht="15" x14ac:dyDescent="0.25">
      <c r="J1852" s="10"/>
      <c r="K1852" s="10"/>
      <c r="L1852" s="10"/>
      <c r="N1852" s="10"/>
      <c r="O1852" s="10"/>
      <c r="P1852" s="10"/>
      <c r="Q1852" s="10"/>
      <c r="R1852" s="10"/>
      <c r="S1852" s="10"/>
    </row>
    <row r="1853" spans="10:19" ht="15" x14ac:dyDescent="0.25">
      <c r="J1853" s="10"/>
      <c r="K1853" s="10"/>
      <c r="L1853" s="10"/>
      <c r="N1853" s="10"/>
      <c r="O1853" s="10"/>
      <c r="P1853" s="10"/>
      <c r="Q1853" s="10"/>
      <c r="R1853" s="10"/>
      <c r="S1853" s="10"/>
    </row>
    <row r="1854" spans="10:19" ht="15" x14ac:dyDescent="0.25">
      <c r="J1854" s="10"/>
      <c r="K1854" s="10"/>
      <c r="L1854" s="10"/>
      <c r="N1854" s="10"/>
      <c r="O1854" s="10"/>
      <c r="P1854" s="10"/>
      <c r="Q1854" s="10"/>
      <c r="R1854" s="10"/>
      <c r="S1854" s="10"/>
    </row>
    <row r="1855" spans="10:19" ht="15" x14ac:dyDescent="0.25">
      <c r="J1855" s="10"/>
      <c r="K1855" s="10"/>
      <c r="L1855" s="10"/>
      <c r="N1855" s="10"/>
      <c r="O1855" s="10"/>
      <c r="P1855" s="10"/>
      <c r="Q1855" s="10"/>
      <c r="R1855" s="10"/>
      <c r="S1855" s="10"/>
    </row>
    <row r="1856" spans="10:19" ht="15" x14ac:dyDescent="0.25">
      <c r="J1856" s="10"/>
      <c r="K1856" s="10"/>
      <c r="L1856" s="10"/>
      <c r="N1856" s="10"/>
      <c r="O1856" s="10"/>
      <c r="P1856" s="10"/>
      <c r="Q1856" s="10"/>
      <c r="R1856" s="10"/>
      <c r="S1856" s="10"/>
    </row>
    <row r="1857" spans="10:19" ht="15" x14ac:dyDescent="0.25">
      <c r="J1857" s="10"/>
      <c r="K1857" s="10"/>
      <c r="L1857" s="10"/>
      <c r="N1857" s="10"/>
      <c r="O1857" s="10"/>
      <c r="P1857" s="10"/>
      <c r="Q1857" s="10"/>
      <c r="R1857" s="10"/>
      <c r="S1857" s="10"/>
    </row>
    <row r="1858" spans="10:19" ht="15" x14ac:dyDescent="0.25">
      <c r="J1858" s="10"/>
      <c r="K1858" s="10"/>
      <c r="L1858" s="10"/>
      <c r="N1858" s="10"/>
      <c r="O1858" s="10"/>
      <c r="P1858" s="10"/>
      <c r="Q1858" s="10"/>
      <c r="R1858" s="10"/>
      <c r="S1858" s="10"/>
    </row>
    <row r="1859" spans="10:19" ht="15" x14ac:dyDescent="0.25">
      <c r="J1859" s="10"/>
      <c r="K1859" s="10"/>
      <c r="L1859" s="10"/>
      <c r="N1859" s="10"/>
      <c r="O1859" s="10"/>
      <c r="P1859" s="10"/>
      <c r="Q1859" s="10"/>
      <c r="R1859" s="10"/>
      <c r="S1859" s="10"/>
    </row>
    <row r="1860" spans="10:19" ht="15" x14ac:dyDescent="0.25">
      <c r="J1860" s="10"/>
      <c r="K1860" s="10"/>
      <c r="L1860" s="10"/>
      <c r="N1860" s="10"/>
      <c r="O1860" s="10"/>
      <c r="P1860" s="10"/>
      <c r="Q1860" s="10"/>
      <c r="R1860" s="10"/>
      <c r="S1860" s="10"/>
    </row>
    <row r="1861" spans="10:19" ht="15" x14ac:dyDescent="0.25">
      <c r="J1861" s="10"/>
      <c r="K1861" s="10"/>
      <c r="L1861" s="10"/>
      <c r="N1861" s="10"/>
      <c r="O1861" s="10"/>
      <c r="P1861" s="10"/>
      <c r="Q1861" s="10"/>
      <c r="R1861" s="10"/>
      <c r="S1861" s="10"/>
    </row>
    <row r="1862" spans="10:19" ht="15" x14ac:dyDescent="0.25">
      <c r="J1862" s="10"/>
      <c r="K1862" s="10"/>
      <c r="L1862" s="10"/>
      <c r="N1862" s="10"/>
      <c r="O1862" s="10"/>
      <c r="P1862" s="10"/>
      <c r="Q1862" s="10"/>
      <c r="R1862" s="10"/>
      <c r="S1862" s="10"/>
    </row>
    <row r="1863" spans="10:19" ht="15" x14ac:dyDescent="0.25">
      <c r="J1863" s="10"/>
      <c r="K1863" s="10"/>
      <c r="L1863" s="10"/>
      <c r="N1863" s="10"/>
      <c r="O1863" s="10"/>
      <c r="P1863" s="10"/>
      <c r="Q1863" s="10"/>
      <c r="R1863" s="10"/>
      <c r="S1863" s="10"/>
    </row>
    <row r="1864" spans="10:19" ht="15" x14ac:dyDescent="0.25">
      <c r="J1864" s="10"/>
      <c r="K1864" s="10"/>
      <c r="L1864" s="10"/>
      <c r="N1864" s="10"/>
      <c r="O1864" s="10"/>
      <c r="P1864" s="10"/>
      <c r="Q1864" s="10"/>
      <c r="R1864" s="10"/>
      <c r="S1864" s="10"/>
    </row>
    <row r="1865" spans="10:19" ht="15" x14ac:dyDescent="0.25">
      <c r="J1865" s="10"/>
      <c r="K1865" s="10"/>
      <c r="L1865" s="10"/>
      <c r="N1865" s="10"/>
      <c r="O1865" s="10"/>
      <c r="P1865" s="10"/>
      <c r="Q1865" s="10"/>
      <c r="R1865" s="10"/>
      <c r="S1865" s="10"/>
    </row>
    <row r="1866" spans="10:19" ht="15" x14ac:dyDescent="0.25">
      <c r="J1866" s="10"/>
      <c r="K1866" s="10"/>
      <c r="L1866" s="10"/>
      <c r="N1866" s="10"/>
      <c r="O1866" s="10"/>
      <c r="P1866" s="10"/>
      <c r="Q1866" s="10"/>
      <c r="R1866" s="10"/>
      <c r="S1866" s="10"/>
    </row>
    <row r="1867" spans="10:19" ht="15" x14ac:dyDescent="0.25">
      <c r="J1867" s="10"/>
      <c r="K1867" s="10"/>
      <c r="L1867" s="10"/>
      <c r="N1867" s="10"/>
      <c r="O1867" s="10"/>
      <c r="P1867" s="10"/>
      <c r="Q1867" s="10"/>
      <c r="R1867" s="10"/>
      <c r="S1867" s="10"/>
    </row>
    <row r="1868" spans="10:19" ht="15" x14ac:dyDescent="0.25">
      <c r="J1868" s="10"/>
      <c r="K1868" s="10"/>
      <c r="L1868" s="10"/>
      <c r="N1868" s="10"/>
      <c r="O1868" s="10"/>
      <c r="P1868" s="10"/>
      <c r="Q1868" s="10"/>
      <c r="R1868" s="10"/>
      <c r="S1868" s="10"/>
    </row>
    <row r="1869" spans="10:19" ht="15" x14ac:dyDescent="0.25">
      <c r="J1869" s="10"/>
      <c r="K1869" s="10"/>
      <c r="L1869" s="10"/>
      <c r="N1869" s="10"/>
      <c r="O1869" s="10"/>
      <c r="P1869" s="10"/>
      <c r="Q1869" s="10"/>
      <c r="R1869" s="10"/>
      <c r="S1869" s="10"/>
    </row>
    <row r="1870" spans="10:19" ht="15" x14ac:dyDescent="0.25">
      <c r="J1870" s="10"/>
      <c r="K1870" s="10"/>
      <c r="L1870" s="10"/>
      <c r="N1870" s="10"/>
      <c r="O1870" s="10"/>
      <c r="P1870" s="10"/>
      <c r="Q1870" s="10"/>
      <c r="R1870" s="10"/>
      <c r="S1870" s="10"/>
    </row>
    <row r="1871" spans="10:19" ht="15" x14ac:dyDescent="0.25">
      <c r="J1871" s="10"/>
      <c r="K1871" s="10"/>
      <c r="L1871" s="10"/>
      <c r="N1871" s="10"/>
      <c r="O1871" s="10"/>
      <c r="P1871" s="10"/>
      <c r="Q1871" s="10"/>
      <c r="R1871" s="10"/>
      <c r="S1871" s="10"/>
    </row>
    <row r="1872" spans="10:19" ht="15" x14ac:dyDescent="0.25">
      <c r="J1872" s="10"/>
      <c r="K1872" s="10"/>
      <c r="L1872" s="10"/>
      <c r="N1872" s="10"/>
      <c r="O1872" s="10"/>
      <c r="P1872" s="10"/>
      <c r="Q1872" s="10"/>
      <c r="R1872" s="10"/>
      <c r="S1872" s="10"/>
    </row>
    <row r="1873" spans="10:19" ht="15" x14ac:dyDescent="0.25">
      <c r="J1873" s="10"/>
      <c r="K1873" s="10"/>
      <c r="L1873" s="10"/>
      <c r="N1873" s="10"/>
      <c r="O1873" s="10"/>
      <c r="P1873" s="10"/>
      <c r="Q1873" s="10"/>
      <c r="R1873" s="10"/>
      <c r="S1873" s="10"/>
    </row>
    <row r="1874" spans="10:19" ht="15" x14ac:dyDescent="0.25">
      <c r="J1874" s="10"/>
      <c r="K1874" s="10"/>
      <c r="L1874" s="10"/>
      <c r="N1874" s="10"/>
      <c r="O1874" s="10"/>
      <c r="P1874" s="10"/>
      <c r="Q1874" s="10"/>
      <c r="R1874" s="10"/>
      <c r="S1874" s="10"/>
    </row>
    <row r="1875" spans="10:19" ht="15" x14ac:dyDescent="0.25">
      <c r="J1875" s="10"/>
      <c r="K1875" s="10"/>
      <c r="L1875" s="10"/>
      <c r="N1875" s="10"/>
      <c r="O1875" s="10"/>
      <c r="P1875" s="10"/>
      <c r="Q1875" s="10"/>
      <c r="R1875" s="10"/>
      <c r="S1875" s="10"/>
    </row>
    <row r="1876" spans="10:19" ht="15" x14ac:dyDescent="0.25">
      <c r="J1876" s="10"/>
      <c r="K1876" s="10"/>
      <c r="L1876" s="10"/>
      <c r="N1876" s="10"/>
      <c r="O1876" s="10"/>
      <c r="P1876" s="10"/>
      <c r="Q1876" s="10"/>
      <c r="R1876" s="10"/>
      <c r="S1876" s="10"/>
    </row>
    <row r="1877" spans="10:19" ht="15" x14ac:dyDescent="0.25">
      <c r="J1877" s="10"/>
      <c r="K1877" s="10"/>
      <c r="L1877" s="10"/>
      <c r="N1877" s="10"/>
      <c r="O1877" s="10"/>
      <c r="P1877" s="10"/>
      <c r="Q1877" s="10"/>
      <c r="R1877" s="10"/>
      <c r="S1877" s="10"/>
    </row>
    <row r="1878" spans="10:19" ht="15" x14ac:dyDescent="0.25">
      <c r="J1878" s="10"/>
      <c r="K1878" s="10"/>
      <c r="L1878" s="10"/>
      <c r="N1878" s="10"/>
      <c r="O1878" s="10"/>
      <c r="P1878" s="10"/>
      <c r="Q1878" s="10"/>
      <c r="R1878" s="10"/>
      <c r="S1878" s="10"/>
    </row>
    <row r="1879" spans="10:19" ht="15" x14ac:dyDescent="0.25">
      <c r="J1879" s="10"/>
      <c r="K1879" s="10"/>
      <c r="L1879" s="10"/>
      <c r="N1879" s="10"/>
      <c r="O1879" s="10"/>
      <c r="P1879" s="10"/>
      <c r="Q1879" s="10"/>
      <c r="R1879" s="10"/>
      <c r="S1879" s="10"/>
    </row>
    <row r="1880" spans="10:19" ht="15" x14ac:dyDescent="0.25">
      <c r="J1880" s="10"/>
      <c r="K1880" s="10"/>
      <c r="L1880" s="10"/>
      <c r="N1880" s="10"/>
      <c r="O1880" s="10"/>
      <c r="P1880" s="10"/>
      <c r="Q1880" s="10"/>
      <c r="R1880" s="10"/>
      <c r="S1880" s="10"/>
    </row>
    <row r="1881" spans="10:19" ht="15" x14ac:dyDescent="0.25">
      <c r="J1881" s="10"/>
      <c r="K1881" s="10"/>
      <c r="L1881" s="10"/>
      <c r="N1881" s="10"/>
      <c r="O1881" s="10"/>
      <c r="P1881" s="10"/>
      <c r="Q1881" s="10"/>
      <c r="R1881" s="10"/>
      <c r="S1881" s="10"/>
    </row>
    <row r="1882" spans="10:19" ht="15" x14ac:dyDescent="0.25">
      <c r="J1882" s="10"/>
      <c r="K1882" s="10"/>
      <c r="L1882" s="10"/>
      <c r="N1882" s="10"/>
      <c r="O1882" s="10"/>
      <c r="P1882" s="10"/>
      <c r="Q1882" s="10"/>
      <c r="R1882" s="10"/>
      <c r="S1882" s="10"/>
    </row>
    <row r="1883" spans="10:19" ht="15" x14ac:dyDescent="0.25">
      <c r="J1883" s="10"/>
      <c r="K1883" s="10"/>
      <c r="L1883" s="10"/>
      <c r="N1883" s="10"/>
      <c r="O1883" s="10"/>
      <c r="P1883" s="10"/>
      <c r="Q1883" s="10"/>
      <c r="R1883" s="10"/>
      <c r="S1883" s="10"/>
    </row>
    <row r="1884" spans="10:19" ht="15" x14ac:dyDescent="0.25">
      <c r="J1884" s="10"/>
      <c r="K1884" s="10"/>
      <c r="L1884" s="10"/>
      <c r="N1884" s="10"/>
      <c r="O1884" s="10"/>
      <c r="P1884" s="10"/>
      <c r="Q1884" s="10"/>
      <c r="R1884" s="10"/>
      <c r="S1884" s="10"/>
    </row>
    <row r="1885" spans="10:19" ht="15" x14ac:dyDescent="0.25">
      <c r="J1885" s="10"/>
      <c r="K1885" s="10"/>
      <c r="L1885" s="10"/>
      <c r="N1885" s="10"/>
      <c r="O1885" s="10"/>
      <c r="P1885" s="10"/>
      <c r="Q1885" s="10"/>
      <c r="R1885" s="10"/>
      <c r="S1885" s="10"/>
    </row>
    <row r="1886" spans="10:19" ht="15" x14ac:dyDescent="0.25">
      <c r="J1886" s="10"/>
      <c r="K1886" s="10"/>
      <c r="L1886" s="10"/>
      <c r="N1886" s="10"/>
      <c r="O1886" s="10"/>
      <c r="P1886" s="10"/>
      <c r="Q1886" s="10"/>
      <c r="R1886" s="10"/>
      <c r="S1886" s="10"/>
    </row>
    <row r="1887" spans="10:19" ht="15" x14ac:dyDescent="0.25">
      <c r="J1887" s="10"/>
      <c r="K1887" s="10"/>
      <c r="L1887" s="10"/>
      <c r="N1887" s="10"/>
      <c r="O1887" s="10"/>
      <c r="P1887" s="10"/>
      <c r="Q1887" s="10"/>
      <c r="R1887" s="10"/>
      <c r="S1887" s="10"/>
    </row>
    <row r="1888" spans="10:19" ht="15" x14ac:dyDescent="0.25">
      <c r="J1888" s="10"/>
      <c r="K1888" s="10"/>
      <c r="L1888" s="10"/>
      <c r="N1888" s="10"/>
      <c r="O1888" s="10"/>
      <c r="P1888" s="10"/>
      <c r="Q1888" s="10"/>
      <c r="R1888" s="10"/>
      <c r="S1888" s="10"/>
    </row>
    <row r="1889" spans="10:19" ht="15" x14ac:dyDescent="0.25">
      <c r="J1889" s="10"/>
      <c r="K1889" s="10"/>
      <c r="L1889" s="10"/>
      <c r="N1889" s="10"/>
      <c r="O1889" s="10"/>
      <c r="P1889" s="10"/>
      <c r="Q1889" s="10"/>
      <c r="R1889" s="10"/>
      <c r="S1889" s="10"/>
    </row>
    <row r="1890" spans="10:19" ht="15" x14ac:dyDescent="0.25">
      <c r="J1890" s="10"/>
      <c r="K1890" s="10"/>
      <c r="L1890" s="10"/>
      <c r="N1890" s="10"/>
      <c r="O1890" s="10"/>
      <c r="P1890" s="10"/>
      <c r="Q1890" s="10"/>
      <c r="R1890" s="10"/>
      <c r="S1890" s="10"/>
    </row>
    <row r="1891" spans="10:19" ht="15" x14ac:dyDescent="0.25">
      <c r="J1891" s="10"/>
      <c r="K1891" s="10"/>
      <c r="L1891" s="10"/>
      <c r="N1891" s="10"/>
      <c r="O1891" s="10"/>
      <c r="P1891" s="10"/>
      <c r="Q1891" s="10"/>
      <c r="R1891" s="10"/>
      <c r="S1891" s="10"/>
    </row>
    <row r="1892" spans="10:19" ht="15" x14ac:dyDescent="0.25">
      <c r="J1892" s="10"/>
      <c r="K1892" s="10"/>
      <c r="L1892" s="10"/>
      <c r="N1892" s="10"/>
      <c r="O1892" s="10"/>
      <c r="P1892" s="10"/>
      <c r="Q1892" s="10"/>
      <c r="R1892" s="10"/>
      <c r="S1892" s="10"/>
    </row>
    <row r="1893" spans="10:19" ht="15" x14ac:dyDescent="0.25">
      <c r="J1893" s="10"/>
      <c r="K1893" s="10"/>
      <c r="L1893" s="10"/>
      <c r="N1893" s="10"/>
      <c r="O1893" s="10"/>
      <c r="P1893" s="10"/>
      <c r="Q1893" s="10"/>
      <c r="R1893" s="10"/>
      <c r="S1893" s="10"/>
    </row>
    <row r="1894" spans="10:19" ht="15" x14ac:dyDescent="0.25">
      <c r="J1894" s="10"/>
      <c r="K1894" s="10"/>
      <c r="L1894" s="10"/>
      <c r="N1894" s="10"/>
      <c r="O1894" s="10"/>
      <c r="P1894" s="10"/>
      <c r="Q1894" s="10"/>
      <c r="R1894" s="10"/>
      <c r="S1894" s="10"/>
    </row>
    <row r="1895" spans="10:19" ht="15" x14ac:dyDescent="0.25">
      <c r="J1895" s="10"/>
      <c r="K1895" s="10"/>
      <c r="L1895" s="10"/>
      <c r="N1895" s="10"/>
      <c r="O1895" s="10"/>
      <c r="P1895" s="10"/>
      <c r="Q1895" s="10"/>
      <c r="R1895" s="10"/>
      <c r="S1895" s="10"/>
    </row>
    <row r="1896" spans="10:19" ht="15" x14ac:dyDescent="0.25">
      <c r="J1896" s="10"/>
      <c r="K1896" s="10"/>
      <c r="L1896" s="10"/>
      <c r="N1896" s="10"/>
      <c r="O1896" s="10"/>
      <c r="P1896" s="10"/>
      <c r="Q1896" s="10"/>
      <c r="R1896" s="10"/>
      <c r="S1896" s="10"/>
    </row>
    <row r="1897" spans="10:19" ht="15" x14ac:dyDescent="0.25">
      <c r="J1897" s="10"/>
      <c r="K1897" s="10"/>
      <c r="L1897" s="10"/>
      <c r="N1897" s="10"/>
      <c r="O1897" s="10"/>
      <c r="P1897" s="10"/>
      <c r="Q1897" s="10"/>
      <c r="R1897" s="10"/>
      <c r="S1897" s="10"/>
    </row>
    <row r="1898" spans="10:19" ht="15" x14ac:dyDescent="0.25">
      <c r="J1898" s="10"/>
      <c r="K1898" s="10"/>
      <c r="L1898" s="10"/>
      <c r="N1898" s="10"/>
      <c r="O1898" s="10"/>
      <c r="P1898" s="10"/>
      <c r="Q1898" s="10"/>
      <c r="R1898" s="10"/>
      <c r="S1898" s="10"/>
    </row>
    <row r="1899" spans="10:19" ht="15" x14ac:dyDescent="0.25">
      <c r="J1899" s="10"/>
      <c r="K1899" s="10"/>
      <c r="L1899" s="10"/>
      <c r="N1899" s="10"/>
      <c r="O1899" s="10"/>
      <c r="P1899" s="10"/>
      <c r="Q1899" s="10"/>
      <c r="R1899" s="10"/>
      <c r="S1899" s="10"/>
    </row>
    <row r="1900" spans="10:19" ht="15" x14ac:dyDescent="0.25">
      <c r="J1900" s="10"/>
      <c r="K1900" s="10"/>
      <c r="L1900" s="10"/>
      <c r="N1900" s="10"/>
      <c r="O1900" s="10"/>
      <c r="P1900" s="10"/>
      <c r="Q1900" s="10"/>
      <c r="R1900" s="10"/>
      <c r="S1900" s="10"/>
    </row>
    <row r="1901" spans="10:19" ht="15" x14ac:dyDescent="0.25">
      <c r="J1901" s="10"/>
      <c r="K1901" s="10"/>
      <c r="L1901" s="10"/>
      <c r="N1901" s="10"/>
      <c r="O1901" s="10"/>
      <c r="P1901" s="10"/>
      <c r="Q1901" s="10"/>
      <c r="R1901" s="10"/>
      <c r="S1901" s="10"/>
    </row>
    <row r="1902" spans="10:19" ht="15" x14ac:dyDescent="0.25">
      <c r="J1902" s="10"/>
      <c r="K1902" s="10"/>
      <c r="L1902" s="10"/>
      <c r="N1902" s="10"/>
      <c r="O1902" s="10"/>
      <c r="P1902" s="10"/>
      <c r="Q1902" s="10"/>
      <c r="R1902" s="10"/>
      <c r="S1902" s="10"/>
    </row>
    <row r="1903" spans="10:19" ht="15" x14ac:dyDescent="0.25">
      <c r="J1903" s="10"/>
      <c r="K1903" s="10"/>
      <c r="L1903" s="10"/>
      <c r="N1903" s="10"/>
      <c r="O1903" s="10"/>
      <c r="P1903" s="10"/>
      <c r="Q1903" s="10"/>
      <c r="R1903" s="10"/>
      <c r="S1903" s="10"/>
    </row>
    <row r="1904" spans="10:19" ht="15" x14ac:dyDescent="0.25">
      <c r="J1904" s="10"/>
      <c r="K1904" s="10"/>
      <c r="L1904" s="10"/>
      <c r="N1904" s="10"/>
      <c r="O1904" s="10"/>
      <c r="P1904" s="10"/>
      <c r="Q1904" s="10"/>
      <c r="R1904" s="10"/>
      <c r="S1904" s="10"/>
    </row>
    <row r="1905" spans="10:19" ht="15" x14ac:dyDescent="0.25">
      <c r="J1905" s="10"/>
      <c r="K1905" s="10"/>
      <c r="L1905" s="10"/>
      <c r="N1905" s="10"/>
      <c r="O1905" s="10"/>
      <c r="P1905" s="10"/>
      <c r="Q1905" s="10"/>
      <c r="R1905" s="10"/>
      <c r="S1905" s="10"/>
    </row>
    <row r="1906" spans="10:19" ht="15" x14ac:dyDescent="0.25">
      <c r="J1906" s="10"/>
      <c r="K1906" s="10"/>
      <c r="L1906" s="10"/>
      <c r="N1906" s="10"/>
      <c r="O1906" s="10"/>
      <c r="P1906" s="10"/>
      <c r="Q1906" s="10"/>
      <c r="R1906" s="10"/>
      <c r="S1906" s="10"/>
    </row>
    <row r="1907" spans="10:19" ht="15" x14ac:dyDescent="0.25">
      <c r="J1907" s="10"/>
      <c r="K1907" s="10"/>
      <c r="L1907" s="10"/>
      <c r="N1907" s="10"/>
      <c r="O1907" s="10"/>
      <c r="P1907" s="10"/>
      <c r="Q1907" s="10"/>
      <c r="R1907" s="10"/>
      <c r="S1907" s="10"/>
    </row>
    <row r="1908" spans="10:19" ht="15" x14ac:dyDescent="0.25">
      <c r="J1908" s="10"/>
      <c r="K1908" s="10"/>
      <c r="L1908" s="10"/>
      <c r="N1908" s="10"/>
      <c r="O1908" s="10"/>
      <c r="P1908" s="10"/>
      <c r="Q1908" s="10"/>
      <c r="R1908" s="10"/>
      <c r="S1908" s="10"/>
    </row>
    <row r="1909" spans="10:19" ht="15" x14ac:dyDescent="0.25">
      <c r="J1909" s="10"/>
      <c r="K1909" s="10"/>
      <c r="L1909" s="10"/>
      <c r="N1909" s="10"/>
      <c r="O1909" s="10"/>
      <c r="P1909" s="10"/>
      <c r="Q1909" s="10"/>
      <c r="R1909" s="10"/>
      <c r="S1909" s="10"/>
    </row>
    <row r="1910" spans="10:19" ht="15" x14ac:dyDescent="0.25">
      <c r="J1910" s="10"/>
      <c r="K1910" s="10"/>
      <c r="L1910" s="10"/>
      <c r="N1910" s="10"/>
      <c r="O1910" s="10"/>
      <c r="P1910" s="10"/>
      <c r="Q1910" s="10"/>
      <c r="R1910" s="10"/>
      <c r="S1910" s="10"/>
    </row>
    <row r="1911" spans="10:19" ht="15" x14ac:dyDescent="0.25">
      <c r="J1911" s="10"/>
      <c r="K1911" s="10"/>
      <c r="L1911" s="10"/>
      <c r="N1911" s="10"/>
      <c r="O1911" s="10"/>
      <c r="P1911" s="10"/>
      <c r="Q1911" s="10"/>
      <c r="R1911" s="10"/>
      <c r="S1911" s="10"/>
    </row>
    <row r="1912" spans="10:19" ht="15" x14ac:dyDescent="0.25">
      <c r="J1912" s="10"/>
      <c r="K1912" s="10"/>
      <c r="L1912" s="10"/>
      <c r="N1912" s="10"/>
      <c r="O1912" s="10"/>
      <c r="P1912" s="10"/>
      <c r="Q1912" s="10"/>
      <c r="R1912" s="10"/>
      <c r="S1912" s="10"/>
    </row>
    <row r="1913" spans="10:19" ht="15" x14ac:dyDescent="0.25">
      <c r="J1913" s="10"/>
      <c r="K1913" s="10"/>
      <c r="L1913" s="10"/>
      <c r="N1913" s="10"/>
      <c r="O1913" s="10"/>
      <c r="P1913" s="10"/>
      <c r="Q1913" s="10"/>
      <c r="R1913" s="10"/>
      <c r="S1913" s="10"/>
    </row>
    <row r="1914" spans="10:19" ht="15" x14ac:dyDescent="0.25">
      <c r="J1914" s="10"/>
      <c r="K1914" s="10"/>
      <c r="L1914" s="10"/>
      <c r="N1914" s="10"/>
      <c r="O1914" s="10"/>
      <c r="P1914" s="10"/>
      <c r="Q1914" s="10"/>
      <c r="R1914" s="10"/>
      <c r="S1914" s="10"/>
    </row>
    <row r="1915" spans="10:19" ht="15" x14ac:dyDescent="0.25">
      <c r="J1915" s="10"/>
      <c r="K1915" s="10"/>
      <c r="L1915" s="10"/>
      <c r="N1915" s="10"/>
      <c r="O1915" s="10"/>
      <c r="P1915" s="10"/>
      <c r="Q1915" s="10"/>
      <c r="R1915" s="10"/>
      <c r="S1915" s="10"/>
    </row>
    <row r="1916" spans="10:19" ht="15" x14ac:dyDescent="0.25">
      <c r="J1916" s="10"/>
      <c r="K1916" s="10"/>
      <c r="L1916" s="10"/>
      <c r="N1916" s="10"/>
      <c r="O1916" s="10"/>
      <c r="P1916" s="10"/>
      <c r="Q1916" s="10"/>
      <c r="R1916" s="10"/>
      <c r="S1916" s="10"/>
    </row>
    <row r="1917" spans="10:19" ht="15" x14ac:dyDescent="0.25">
      <c r="J1917" s="10"/>
      <c r="K1917" s="10"/>
      <c r="L1917" s="10"/>
      <c r="N1917" s="10"/>
      <c r="O1917" s="10"/>
      <c r="P1917" s="10"/>
      <c r="Q1917" s="10"/>
      <c r="R1917" s="10"/>
      <c r="S1917" s="10"/>
    </row>
    <row r="1918" spans="10:19" ht="15" x14ac:dyDescent="0.25">
      <c r="J1918" s="10"/>
      <c r="K1918" s="10"/>
      <c r="L1918" s="10"/>
      <c r="N1918" s="10"/>
      <c r="O1918" s="10"/>
      <c r="P1918" s="10"/>
      <c r="Q1918" s="10"/>
      <c r="R1918" s="10"/>
      <c r="S1918" s="10"/>
    </row>
    <row r="1919" spans="10:19" ht="15" x14ac:dyDescent="0.25">
      <c r="J1919" s="10"/>
      <c r="K1919" s="10"/>
      <c r="L1919" s="10"/>
      <c r="N1919" s="10"/>
      <c r="O1919" s="10"/>
      <c r="P1919" s="10"/>
      <c r="Q1919" s="10"/>
      <c r="R1919" s="10"/>
      <c r="S1919" s="10"/>
    </row>
    <row r="1920" spans="10:19" ht="15" x14ac:dyDescent="0.25">
      <c r="J1920" s="10"/>
      <c r="K1920" s="10"/>
      <c r="L1920" s="10"/>
      <c r="N1920" s="10"/>
      <c r="O1920" s="10"/>
      <c r="P1920" s="10"/>
      <c r="Q1920" s="10"/>
      <c r="R1920" s="10"/>
      <c r="S1920" s="10"/>
    </row>
    <row r="1921" spans="10:19" ht="15" x14ac:dyDescent="0.25">
      <c r="J1921" s="10"/>
      <c r="K1921" s="10"/>
      <c r="L1921" s="10"/>
      <c r="N1921" s="10"/>
      <c r="O1921" s="10"/>
      <c r="P1921" s="10"/>
      <c r="Q1921" s="10"/>
      <c r="R1921" s="10"/>
      <c r="S1921" s="10"/>
    </row>
    <row r="1922" spans="10:19" ht="15" x14ac:dyDescent="0.25">
      <c r="J1922" s="10"/>
      <c r="K1922" s="10"/>
      <c r="L1922" s="10"/>
      <c r="N1922" s="10"/>
      <c r="O1922" s="10"/>
      <c r="P1922" s="10"/>
      <c r="Q1922" s="10"/>
      <c r="R1922" s="10"/>
      <c r="S1922" s="10"/>
    </row>
    <row r="1923" spans="10:19" ht="15" x14ac:dyDescent="0.25">
      <c r="J1923" s="10"/>
      <c r="K1923" s="10"/>
      <c r="L1923" s="10"/>
      <c r="N1923" s="10"/>
      <c r="O1923" s="10"/>
      <c r="P1923" s="10"/>
      <c r="Q1923" s="10"/>
      <c r="R1923" s="10"/>
      <c r="S1923" s="10"/>
    </row>
    <row r="1924" spans="10:19" ht="15" x14ac:dyDescent="0.25">
      <c r="J1924" s="10"/>
      <c r="K1924" s="10"/>
      <c r="L1924" s="10"/>
      <c r="N1924" s="10"/>
      <c r="O1924" s="10"/>
      <c r="P1924" s="10"/>
      <c r="Q1924" s="10"/>
      <c r="R1924" s="10"/>
      <c r="S1924" s="10"/>
    </row>
    <row r="1925" spans="10:19" ht="15" x14ac:dyDescent="0.25">
      <c r="J1925" s="10"/>
      <c r="K1925" s="10"/>
      <c r="L1925" s="10"/>
      <c r="N1925" s="10"/>
      <c r="O1925" s="10"/>
      <c r="P1925" s="10"/>
      <c r="Q1925" s="10"/>
      <c r="R1925" s="10"/>
      <c r="S1925" s="10"/>
    </row>
    <row r="1926" spans="10:19" ht="15" x14ac:dyDescent="0.25">
      <c r="J1926" s="10"/>
      <c r="K1926" s="10"/>
      <c r="L1926" s="10"/>
      <c r="N1926" s="10"/>
      <c r="O1926" s="10"/>
      <c r="P1926" s="10"/>
      <c r="Q1926" s="10"/>
      <c r="R1926" s="10"/>
      <c r="S1926" s="10"/>
    </row>
    <row r="1927" spans="10:19" ht="15" x14ac:dyDescent="0.25">
      <c r="J1927" s="10"/>
      <c r="K1927" s="10"/>
      <c r="L1927" s="10"/>
      <c r="N1927" s="10"/>
      <c r="O1927" s="10"/>
      <c r="P1927" s="10"/>
      <c r="Q1927" s="10"/>
      <c r="R1927" s="10"/>
      <c r="S1927" s="10"/>
    </row>
    <row r="1928" spans="10:19" ht="15" x14ac:dyDescent="0.25">
      <c r="J1928" s="10"/>
      <c r="K1928" s="10"/>
      <c r="L1928" s="10"/>
      <c r="N1928" s="10"/>
      <c r="O1928" s="10"/>
      <c r="P1928" s="10"/>
      <c r="Q1928" s="10"/>
      <c r="R1928" s="10"/>
      <c r="S1928" s="10"/>
    </row>
    <row r="1929" spans="10:19" ht="15" x14ac:dyDescent="0.25">
      <c r="J1929" s="10"/>
      <c r="K1929" s="10"/>
      <c r="L1929" s="10"/>
      <c r="N1929" s="10"/>
      <c r="O1929" s="10"/>
      <c r="P1929" s="10"/>
      <c r="Q1929" s="10"/>
      <c r="R1929" s="10"/>
      <c r="S1929" s="10"/>
    </row>
    <row r="1930" spans="10:19" ht="15" x14ac:dyDescent="0.25">
      <c r="J1930" s="10"/>
      <c r="K1930" s="10"/>
      <c r="L1930" s="10"/>
      <c r="N1930" s="10"/>
      <c r="O1930" s="10"/>
      <c r="P1930" s="10"/>
      <c r="Q1930" s="10"/>
      <c r="R1930" s="10"/>
      <c r="S1930" s="10"/>
    </row>
    <row r="1931" spans="10:19" ht="15" x14ac:dyDescent="0.25">
      <c r="J1931" s="10"/>
      <c r="K1931" s="10"/>
      <c r="L1931" s="10"/>
      <c r="N1931" s="10"/>
      <c r="O1931" s="10"/>
      <c r="P1931" s="10"/>
      <c r="Q1931" s="10"/>
      <c r="R1931" s="10"/>
      <c r="S1931" s="10"/>
    </row>
    <row r="1932" spans="10:19" ht="15" x14ac:dyDescent="0.25">
      <c r="J1932" s="10"/>
      <c r="K1932" s="10"/>
      <c r="L1932" s="10"/>
      <c r="N1932" s="10"/>
      <c r="O1932" s="10"/>
      <c r="P1932" s="10"/>
      <c r="Q1932" s="10"/>
      <c r="R1932" s="10"/>
      <c r="S1932" s="10"/>
    </row>
    <row r="1933" spans="10:19" ht="15" x14ac:dyDescent="0.25">
      <c r="J1933" s="10"/>
      <c r="K1933" s="10"/>
      <c r="L1933" s="10"/>
      <c r="N1933" s="10"/>
      <c r="O1933" s="10"/>
      <c r="P1933" s="10"/>
      <c r="Q1933" s="10"/>
      <c r="R1933" s="10"/>
      <c r="S1933" s="10"/>
    </row>
    <row r="1934" spans="10:19" ht="15" x14ac:dyDescent="0.25">
      <c r="J1934" s="10"/>
      <c r="K1934" s="10"/>
      <c r="L1934" s="10"/>
      <c r="N1934" s="10"/>
      <c r="O1934" s="10"/>
      <c r="P1934" s="10"/>
      <c r="Q1934" s="10"/>
      <c r="R1934" s="10"/>
      <c r="S1934" s="10"/>
    </row>
    <row r="1935" spans="10:19" ht="15" x14ac:dyDescent="0.25">
      <c r="J1935" s="10"/>
      <c r="K1935" s="10"/>
      <c r="L1935" s="10"/>
      <c r="N1935" s="10"/>
      <c r="O1935" s="10"/>
      <c r="P1935" s="10"/>
      <c r="Q1935" s="10"/>
      <c r="R1935" s="10"/>
      <c r="S1935" s="10"/>
    </row>
    <row r="1936" spans="10:19" ht="15" x14ac:dyDescent="0.25">
      <c r="J1936" s="10"/>
      <c r="K1936" s="10"/>
      <c r="L1936" s="10"/>
      <c r="N1936" s="10"/>
      <c r="O1936" s="10"/>
      <c r="P1936" s="10"/>
      <c r="Q1936" s="10"/>
      <c r="R1936" s="10"/>
      <c r="S1936" s="10"/>
    </row>
    <row r="1937" spans="10:19" ht="15" x14ac:dyDescent="0.25">
      <c r="J1937" s="10"/>
      <c r="K1937" s="10"/>
      <c r="L1937" s="10"/>
      <c r="N1937" s="10"/>
      <c r="O1937" s="10"/>
      <c r="P1937" s="10"/>
      <c r="Q1937" s="10"/>
      <c r="R1937" s="10"/>
      <c r="S1937" s="10"/>
    </row>
    <row r="1938" spans="10:19" ht="15" x14ac:dyDescent="0.25">
      <c r="J1938" s="10"/>
      <c r="K1938" s="10"/>
      <c r="L1938" s="10"/>
      <c r="N1938" s="10"/>
      <c r="O1938" s="10"/>
      <c r="P1938" s="10"/>
      <c r="Q1938" s="10"/>
      <c r="R1938" s="10"/>
      <c r="S1938" s="10"/>
    </row>
    <row r="1939" spans="10:19" ht="15" x14ac:dyDescent="0.25">
      <c r="J1939" s="10"/>
      <c r="K1939" s="10"/>
      <c r="L1939" s="10"/>
      <c r="N1939" s="10"/>
      <c r="O1939" s="10"/>
      <c r="P1939" s="10"/>
      <c r="Q1939" s="10"/>
      <c r="R1939" s="10"/>
      <c r="S1939" s="10"/>
    </row>
    <row r="1940" spans="10:19" ht="15" x14ac:dyDescent="0.25">
      <c r="J1940" s="10"/>
      <c r="K1940" s="10"/>
      <c r="L1940" s="10"/>
      <c r="N1940" s="10"/>
      <c r="O1940" s="10"/>
      <c r="P1940" s="10"/>
      <c r="Q1940" s="10"/>
      <c r="R1940" s="10"/>
      <c r="S1940" s="10"/>
    </row>
    <row r="1941" spans="10:19" ht="15" x14ac:dyDescent="0.25">
      <c r="J1941" s="10"/>
      <c r="K1941" s="10"/>
      <c r="L1941" s="10"/>
      <c r="N1941" s="10"/>
      <c r="O1941" s="10"/>
      <c r="P1941" s="10"/>
      <c r="Q1941" s="10"/>
      <c r="R1941" s="10"/>
      <c r="S1941" s="10"/>
    </row>
    <row r="1942" spans="10:19" ht="15" x14ac:dyDescent="0.25">
      <c r="J1942" s="10"/>
      <c r="K1942" s="10"/>
      <c r="L1942" s="10"/>
      <c r="N1942" s="10"/>
      <c r="O1942" s="10"/>
      <c r="P1942" s="10"/>
      <c r="Q1942" s="10"/>
      <c r="R1942" s="10"/>
      <c r="S1942" s="10"/>
    </row>
    <row r="1943" spans="10:19" ht="15" x14ac:dyDescent="0.25">
      <c r="J1943" s="10"/>
      <c r="K1943" s="10"/>
      <c r="L1943" s="10"/>
      <c r="N1943" s="10"/>
      <c r="O1943" s="10"/>
      <c r="P1943" s="10"/>
      <c r="Q1943" s="10"/>
      <c r="R1943" s="10"/>
      <c r="S1943" s="10"/>
    </row>
    <row r="1944" spans="10:19" ht="15" x14ac:dyDescent="0.25">
      <c r="J1944" s="10"/>
      <c r="K1944" s="10"/>
      <c r="L1944" s="10"/>
      <c r="N1944" s="10"/>
      <c r="O1944" s="10"/>
      <c r="P1944" s="10"/>
      <c r="Q1944" s="10"/>
      <c r="R1944" s="10"/>
      <c r="S1944" s="10"/>
    </row>
    <row r="1945" spans="10:19" ht="15" x14ac:dyDescent="0.25">
      <c r="J1945" s="10"/>
      <c r="K1945" s="10"/>
      <c r="L1945" s="10"/>
      <c r="N1945" s="10"/>
      <c r="O1945" s="10"/>
      <c r="P1945" s="10"/>
      <c r="Q1945" s="10"/>
      <c r="R1945" s="10"/>
      <c r="S1945" s="10"/>
    </row>
    <row r="1946" spans="10:19" ht="15" x14ac:dyDescent="0.25">
      <c r="J1946" s="10"/>
      <c r="K1946" s="10"/>
      <c r="L1946" s="10"/>
      <c r="N1946" s="10"/>
      <c r="O1946" s="10"/>
      <c r="P1946" s="10"/>
      <c r="Q1946" s="10"/>
      <c r="R1946" s="10"/>
      <c r="S1946" s="10"/>
    </row>
    <row r="1947" spans="10:19" ht="15" x14ac:dyDescent="0.25">
      <c r="J1947" s="10"/>
      <c r="K1947" s="10"/>
      <c r="L1947" s="10"/>
      <c r="N1947" s="10"/>
      <c r="O1947" s="10"/>
      <c r="P1947" s="10"/>
      <c r="Q1947" s="10"/>
      <c r="R1947" s="10"/>
      <c r="S1947" s="10"/>
    </row>
    <row r="1948" spans="10:19" ht="15" x14ac:dyDescent="0.25">
      <c r="J1948" s="10"/>
      <c r="K1948" s="10"/>
      <c r="L1948" s="10"/>
      <c r="N1948" s="10"/>
      <c r="O1948" s="10"/>
      <c r="P1948" s="10"/>
      <c r="Q1948" s="10"/>
      <c r="R1948" s="10"/>
      <c r="S1948" s="10"/>
    </row>
    <row r="1949" spans="10:19" ht="15" x14ac:dyDescent="0.25">
      <c r="J1949" s="10"/>
      <c r="K1949" s="10"/>
      <c r="L1949" s="10"/>
      <c r="N1949" s="10"/>
      <c r="O1949" s="10"/>
      <c r="P1949" s="10"/>
      <c r="Q1949" s="10"/>
      <c r="R1949" s="10"/>
      <c r="S1949" s="10"/>
    </row>
    <row r="1950" spans="10:19" ht="15" x14ac:dyDescent="0.25">
      <c r="J1950" s="10"/>
      <c r="K1950" s="10"/>
      <c r="L1950" s="10"/>
      <c r="N1950" s="10"/>
      <c r="O1950" s="10"/>
      <c r="P1950" s="10"/>
      <c r="Q1950" s="10"/>
      <c r="R1950" s="10"/>
      <c r="S1950" s="10"/>
    </row>
    <row r="1951" spans="10:19" ht="15" x14ac:dyDescent="0.25">
      <c r="J1951" s="10"/>
      <c r="K1951" s="10"/>
      <c r="L1951" s="10"/>
      <c r="N1951" s="10"/>
      <c r="O1951" s="10"/>
      <c r="P1951" s="10"/>
      <c r="Q1951" s="10"/>
      <c r="R1951" s="10"/>
      <c r="S1951" s="10"/>
    </row>
    <row r="1952" spans="10:19" ht="15" x14ac:dyDescent="0.25">
      <c r="J1952" s="10"/>
      <c r="K1952" s="10"/>
      <c r="L1952" s="10"/>
      <c r="N1952" s="10"/>
      <c r="O1952" s="10"/>
      <c r="P1952" s="10"/>
      <c r="Q1952" s="10"/>
      <c r="R1952" s="10"/>
      <c r="S1952" s="10"/>
    </row>
    <row r="1953" spans="10:19" ht="15" x14ac:dyDescent="0.25">
      <c r="J1953" s="10"/>
      <c r="K1953" s="10"/>
      <c r="L1953" s="10"/>
      <c r="N1953" s="10"/>
      <c r="O1953" s="10"/>
      <c r="P1953" s="10"/>
      <c r="Q1953" s="10"/>
      <c r="R1953" s="10"/>
      <c r="S1953" s="10"/>
    </row>
    <row r="1954" spans="10:19" ht="15" x14ac:dyDescent="0.25">
      <c r="J1954" s="10"/>
      <c r="K1954" s="10"/>
      <c r="L1954" s="10"/>
      <c r="N1954" s="10"/>
      <c r="O1954" s="10"/>
      <c r="P1954" s="10"/>
      <c r="Q1954" s="10"/>
      <c r="R1954" s="10"/>
      <c r="S1954" s="10"/>
    </row>
    <row r="1955" spans="10:19" ht="15" x14ac:dyDescent="0.25">
      <c r="J1955" s="10"/>
      <c r="K1955" s="10"/>
      <c r="L1955" s="10"/>
      <c r="N1955" s="10"/>
      <c r="O1955" s="10"/>
      <c r="P1955" s="10"/>
      <c r="Q1955" s="10"/>
      <c r="R1955" s="10"/>
      <c r="S1955" s="10"/>
    </row>
    <row r="1956" spans="10:19" ht="15" x14ac:dyDescent="0.25">
      <c r="J1956" s="10"/>
      <c r="K1956" s="10"/>
      <c r="L1956" s="10"/>
      <c r="N1956" s="10"/>
      <c r="O1956" s="10"/>
      <c r="P1956" s="10"/>
      <c r="Q1956" s="10"/>
      <c r="R1956" s="10"/>
      <c r="S1956" s="10"/>
    </row>
    <row r="1957" spans="10:19" ht="15" x14ac:dyDescent="0.25">
      <c r="J1957" s="10"/>
      <c r="K1957" s="10"/>
      <c r="L1957" s="10"/>
      <c r="N1957" s="10"/>
      <c r="O1957" s="10"/>
      <c r="P1957" s="10"/>
      <c r="Q1957" s="10"/>
      <c r="R1957" s="10"/>
      <c r="S1957" s="10"/>
    </row>
    <row r="1958" spans="10:19" ht="15" x14ac:dyDescent="0.25">
      <c r="J1958" s="10"/>
      <c r="K1958" s="10"/>
      <c r="L1958" s="10"/>
      <c r="N1958" s="10"/>
      <c r="O1958" s="10"/>
      <c r="P1958" s="10"/>
      <c r="Q1958" s="10"/>
      <c r="R1958" s="10"/>
      <c r="S1958" s="10"/>
    </row>
    <row r="1959" spans="10:19" ht="15" x14ac:dyDescent="0.25">
      <c r="J1959" s="10"/>
      <c r="K1959" s="10"/>
      <c r="L1959" s="10"/>
      <c r="N1959" s="10"/>
      <c r="O1959" s="10"/>
      <c r="P1959" s="10"/>
      <c r="Q1959" s="10"/>
      <c r="R1959" s="10"/>
      <c r="S1959" s="10"/>
    </row>
    <row r="1960" spans="10:19" ht="15" x14ac:dyDescent="0.25">
      <c r="J1960" s="10"/>
      <c r="K1960" s="10"/>
      <c r="L1960" s="10"/>
      <c r="N1960" s="10"/>
      <c r="O1960" s="10"/>
      <c r="P1960" s="10"/>
      <c r="Q1960" s="10"/>
      <c r="R1960" s="10"/>
      <c r="S1960" s="10"/>
    </row>
    <row r="1961" spans="10:19" ht="15" x14ac:dyDescent="0.25">
      <c r="J1961" s="10"/>
      <c r="K1961" s="10"/>
      <c r="L1961" s="10"/>
      <c r="N1961" s="10"/>
      <c r="O1961" s="10"/>
      <c r="P1961" s="10"/>
      <c r="Q1961" s="10"/>
      <c r="R1961" s="10"/>
      <c r="S1961" s="10"/>
    </row>
    <row r="1962" spans="10:19" ht="15" x14ac:dyDescent="0.25">
      <c r="J1962" s="10"/>
      <c r="K1962" s="10"/>
      <c r="L1962" s="10"/>
      <c r="N1962" s="10"/>
      <c r="O1962" s="10"/>
      <c r="P1962" s="10"/>
      <c r="Q1962" s="10"/>
      <c r="R1962" s="10"/>
      <c r="S1962" s="10"/>
    </row>
    <row r="1963" spans="10:19" ht="15" x14ac:dyDescent="0.25">
      <c r="J1963" s="10"/>
      <c r="K1963" s="10"/>
      <c r="L1963" s="10"/>
      <c r="N1963" s="10"/>
      <c r="O1963" s="10"/>
      <c r="P1963" s="10"/>
      <c r="Q1963" s="10"/>
      <c r="R1963" s="10"/>
      <c r="S1963" s="10"/>
    </row>
    <row r="1964" spans="10:19" ht="15" x14ac:dyDescent="0.25">
      <c r="J1964" s="10"/>
      <c r="K1964" s="10"/>
      <c r="L1964" s="10"/>
      <c r="N1964" s="10"/>
      <c r="O1964" s="10"/>
      <c r="P1964" s="10"/>
      <c r="Q1964" s="10"/>
      <c r="R1964" s="10"/>
      <c r="S1964" s="10"/>
    </row>
    <row r="1965" spans="10:19" ht="15" x14ac:dyDescent="0.25">
      <c r="J1965" s="10"/>
      <c r="K1965" s="10"/>
      <c r="L1965" s="10"/>
      <c r="N1965" s="10"/>
      <c r="O1965" s="10"/>
      <c r="P1965" s="10"/>
      <c r="Q1965" s="10"/>
      <c r="R1965" s="10"/>
      <c r="S1965" s="10"/>
    </row>
    <row r="1966" spans="10:19" ht="15" x14ac:dyDescent="0.25">
      <c r="J1966" s="10"/>
      <c r="K1966" s="10"/>
      <c r="L1966" s="10"/>
      <c r="N1966" s="10"/>
      <c r="O1966" s="10"/>
      <c r="P1966" s="10"/>
      <c r="Q1966" s="10"/>
      <c r="R1966" s="10"/>
      <c r="S1966" s="10"/>
    </row>
    <row r="1967" spans="10:19" ht="15" x14ac:dyDescent="0.25">
      <c r="J1967" s="10"/>
      <c r="K1967" s="10"/>
      <c r="L1967" s="10"/>
      <c r="N1967" s="10"/>
      <c r="O1967" s="10"/>
      <c r="P1967" s="10"/>
      <c r="Q1967" s="10"/>
      <c r="R1967" s="10"/>
      <c r="S1967" s="10"/>
    </row>
    <row r="1968" spans="10:19" ht="15" x14ac:dyDescent="0.25">
      <c r="J1968" s="10"/>
      <c r="K1968" s="10"/>
      <c r="L1968" s="10"/>
      <c r="N1968" s="10"/>
      <c r="O1968" s="10"/>
      <c r="P1968" s="10"/>
      <c r="Q1968" s="10"/>
      <c r="R1968" s="10"/>
      <c r="S1968" s="10"/>
    </row>
    <row r="1969" spans="10:19" ht="15" x14ac:dyDescent="0.25">
      <c r="J1969" s="10"/>
      <c r="K1969" s="10"/>
      <c r="L1969" s="10"/>
      <c r="N1969" s="10"/>
      <c r="O1969" s="10"/>
      <c r="P1969" s="10"/>
      <c r="Q1969" s="10"/>
      <c r="R1969" s="10"/>
      <c r="S1969" s="10"/>
    </row>
    <row r="1970" spans="10:19" ht="15" x14ac:dyDescent="0.25">
      <c r="J1970" s="10"/>
      <c r="K1970" s="10"/>
      <c r="L1970" s="10"/>
      <c r="N1970" s="10"/>
      <c r="O1970" s="10"/>
      <c r="P1970" s="10"/>
      <c r="Q1970" s="10"/>
      <c r="R1970" s="10"/>
      <c r="S1970" s="10"/>
    </row>
    <row r="1971" spans="10:19" ht="15" x14ac:dyDescent="0.25">
      <c r="J1971" s="10"/>
      <c r="K1971" s="10"/>
      <c r="L1971" s="10"/>
      <c r="N1971" s="10"/>
      <c r="O1971" s="10"/>
      <c r="P1971" s="10"/>
      <c r="Q1971" s="10"/>
      <c r="R1971" s="10"/>
      <c r="S1971" s="10"/>
    </row>
    <row r="1972" spans="10:19" ht="15" x14ac:dyDescent="0.25">
      <c r="J1972" s="10"/>
      <c r="K1972" s="10"/>
      <c r="L1972" s="10"/>
      <c r="N1972" s="10"/>
      <c r="O1972" s="10"/>
      <c r="P1972" s="10"/>
      <c r="Q1972" s="10"/>
      <c r="R1972" s="10"/>
      <c r="S1972" s="10"/>
    </row>
    <row r="1973" spans="10:19" ht="15" x14ac:dyDescent="0.25">
      <c r="J1973" s="10"/>
      <c r="K1973" s="10"/>
      <c r="L1973" s="10"/>
      <c r="N1973" s="10"/>
      <c r="O1973" s="10"/>
      <c r="P1973" s="10"/>
      <c r="Q1973" s="10"/>
      <c r="R1973" s="10"/>
      <c r="S1973" s="10"/>
    </row>
    <row r="1974" spans="10:19" ht="15" x14ac:dyDescent="0.25">
      <c r="J1974" s="10"/>
      <c r="K1974" s="10"/>
      <c r="L1974" s="10"/>
      <c r="N1974" s="10"/>
      <c r="O1974" s="10"/>
      <c r="P1974" s="10"/>
      <c r="Q1974" s="10"/>
      <c r="R1974" s="10"/>
      <c r="S1974" s="10"/>
    </row>
    <row r="1975" spans="10:19" ht="15" x14ac:dyDescent="0.25">
      <c r="J1975" s="10"/>
      <c r="K1975" s="10"/>
      <c r="L1975" s="10"/>
      <c r="N1975" s="10"/>
      <c r="O1975" s="10"/>
      <c r="P1975" s="10"/>
      <c r="Q1975" s="10"/>
      <c r="R1975" s="10"/>
      <c r="S1975" s="10"/>
    </row>
    <row r="1976" spans="10:19" ht="15" x14ac:dyDescent="0.25">
      <c r="J1976" s="10"/>
      <c r="K1976" s="10"/>
      <c r="L1976" s="10"/>
      <c r="N1976" s="10"/>
      <c r="O1976" s="10"/>
      <c r="P1976" s="10"/>
      <c r="Q1976" s="10"/>
      <c r="R1976" s="10"/>
      <c r="S1976" s="10"/>
    </row>
    <row r="1977" spans="10:19" ht="15" x14ac:dyDescent="0.25">
      <c r="J1977" s="10"/>
      <c r="K1977" s="10"/>
      <c r="L1977" s="10"/>
      <c r="N1977" s="10"/>
      <c r="O1977" s="10"/>
      <c r="P1977" s="10"/>
      <c r="Q1977" s="10"/>
      <c r="R1977" s="10"/>
      <c r="S1977" s="10"/>
    </row>
    <row r="1978" spans="10:19" ht="15" x14ac:dyDescent="0.25">
      <c r="J1978" s="10"/>
      <c r="K1978" s="10"/>
      <c r="L1978" s="10"/>
      <c r="N1978" s="10"/>
      <c r="O1978" s="10"/>
      <c r="P1978" s="10"/>
      <c r="Q1978" s="10"/>
      <c r="R1978" s="10"/>
      <c r="S1978" s="10"/>
    </row>
    <row r="1979" spans="10:19" ht="15" x14ac:dyDescent="0.25">
      <c r="J1979" s="10"/>
      <c r="K1979" s="10"/>
      <c r="L1979" s="10"/>
      <c r="N1979" s="10"/>
      <c r="O1979" s="10"/>
      <c r="P1979" s="10"/>
      <c r="Q1979" s="10"/>
      <c r="R1979" s="10"/>
      <c r="S1979" s="10"/>
    </row>
    <row r="1980" spans="10:19" ht="15" x14ac:dyDescent="0.25">
      <c r="J1980" s="10"/>
      <c r="K1980" s="10"/>
      <c r="L1980" s="10"/>
      <c r="N1980" s="10"/>
      <c r="O1980" s="10"/>
      <c r="P1980" s="10"/>
      <c r="Q1980" s="10"/>
      <c r="R1980" s="10"/>
      <c r="S1980" s="10"/>
    </row>
    <row r="1981" spans="10:19" ht="15" x14ac:dyDescent="0.25">
      <c r="J1981" s="10"/>
      <c r="K1981" s="10"/>
      <c r="L1981" s="10"/>
      <c r="N1981" s="10"/>
      <c r="O1981" s="10"/>
      <c r="P1981" s="10"/>
      <c r="Q1981" s="10"/>
      <c r="R1981" s="10"/>
      <c r="S1981" s="10"/>
    </row>
    <row r="1982" spans="10:19" ht="15" x14ac:dyDescent="0.25">
      <c r="J1982" s="10"/>
      <c r="K1982" s="10"/>
      <c r="L1982" s="10"/>
      <c r="N1982" s="10"/>
      <c r="O1982" s="10"/>
      <c r="P1982" s="10"/>
      <c r="Q1982" s="10"/>
      <c r="R1982" s="10"/>
      <c r="S1982" s="10"/>
    </row>
    <row r="1983" spans="10:19" ht="15" x14ac:dyDescent="0.25">
      <c r="J1983" s="10"/>
      <c r="K1983" s="10"/>
      <c r="L1983" s="10"/>
      <c r="N1983" s="10"/>
      <c r="O1983" s="10"/>
      <c r="P1983" s="10"/>
      <c r="Q1983" s="10"/>
      <c r="R1983" s="10"/>
      <c r="S1983" s="10"/>
    </row>
    <row r="1984" spans="10:19" ht="15" x14ac:dyDescent="0.25">
      <c r="J1984" s="10"/>
      <c r="K1984" s="10"/>
      <c r="L1984" s="10"/>
      <c r="N1984" s="10"/>
      <c r="O1984" s="10"/>
      <c r="P1984" s="10"/>
      <c r="Q1984" s="10"/>
      <c r="R1984" s="10"/>
      <c r="S1984" s="10"/>
    </row>
    <row r="1985" spans="10:19" ht="15" x14ac:dyDescent="0.25">
      <c r="J1985" s="10"/>
      <c r="K1985" s="10"/>
      <c r="L1985" s="10"/>
      <c r="N1985" s="10"/>
      <c r="O1985" s="10"/>
      <c r="P1985" s="10"/>
      <c r="Q1985" s="10"/>
      <c r="R1985" s="10"/>
      <c r="S1985" s="10"/>
    </row>
    <row r="1986" spans="10:19" ht="15" x14ac:dyDescent="0.25">
      <c r="J1986" s="10"/>
      <c r="K1986" s="10"/>
      <c r="L1986" s="10"/>
      <c r="N1986" s="10"/>
      <c r="O1986" s="10"/>
      <c r="P1986" s="10"/>
      <c r="Q1986" s="10"/>
      <c r="R1986" s="10"/>
      <c r="S1986" s="10"/>
    </row>
    <row r="1987" spans="10:19" ht="15" x14ac:dyDescent="0.25">
      <c r="J1987" s="10"/>
      <c r="K1987" s="10"/>
      <c r="L1987" s="10"/>
      <c r="N1987" s="10"/>
      <c r="O1987" s="10"/>
      <c r="P1987" s="10"/>
      <c r="Q1987" s="10"/>
      <c r="R1987" s="10"/>
      <c r="S1987" s="10"/>
    </row>
    <row r="1988" spans="10:19" ht="15" x14ac:dyDescent="0.25">
      <c r="J1988" s="10"/>
      <c r="K1988" s="10"/>
      <c r="L1988" s="10"/>
      <c r="N1988" s="10"/>
      <c r="O1988" s="10"/>
      <c r="P1988" s="10"/>
      <c r="Q1988" s="10"/>
      <c r="R1988" s="10"/>
      <c r="S1988" s="10"/>
    </row>
    <row r="1989" spans="10:19" ht="15" x14ac:dyDescent="0.25">
      <c r="J1989" s="10"/>
      <c r="K1989" s="10"/>
      <c r="L1989" s="10"/>
      <c r="N1989" s="10"/>
      <c r="O1989" s="10"/>
      <c r="P1989" s="10"/>
      <c r="Q1989" s="10"/>
      <c r="R1989" s="10"/>
      <c r="S1989" s="10"/>
    </row>
    <row r="1990" spans="10:19" ht="15" x14ac:dyDescent="0.25">
      <c r="J1990" s="10"/>
      <c r="K1990" s="10"/>
      <c r="L1990" s="10"/>
      <c r="N1990" s="10"/>
      <c r="O1990" s="10"/>
      <c r="P1990" s="10"/>
      <c r="Q1990" s="10"/>
      <c r="R1990" s="10"/>
      <c r="S1990" s="10"/>
    </row>
    <row r="1991" spans="10:19" ht="15" x14ac:dyDescent="0.25">
      <c r="J1991" s="10"/>
      <c r="K1991" s="10"/>
      <c r="L1991" s="10"/>
      <c r="N1991" s="10"/>
      <c r="O1991" s="10"/>
      <c r="P1991" s="10"/>
      <c r="Q1991" s="10"/>
      <c r="R1991" s="10"/>
      <c r="S1991" s="10"/>
    </row>
    <row r="1992" spans="10:19" ht="15" x14ac:dyDescent="0.25">
      <c r="J1992" s="10"/>
      <c r="K1992" s="10"/>
      <c r="L1992" s="10"/>
      <c r="N1992" s="10"/>
      <c r="O1992" s="10"/>
      <c r="P1992" s="10"/>
      <c r="Q1992" s="10"/>
      <c r="R1992" s="10"/>
      <c r="S1992" s="10"/>
    </row>
    <row r="1993" spans="10:19" ht="15" x14ac:dyDescent="0.25">
      <c r="J1993" s="10"/>
      <c r="K1993" s="10"/>
      <c r="L1993" s="10"/>
      <c r="N1993" s="10"/>
      <c r="O1993" s="10"/>
      <c r="P1993" s="10"/>
      <c r="Q1993" s="10"/>
      <c r="R1993" s="10"/>
      <c r="S1993" s="10"/>
    </row>
    <row r="1994" spans="10:19" ht="15" x14ac:dyDescent="0.25">
      <c r="J1994" s="10"/>
      <c r="K1994" s="10"/>
      <c r="L1994" s="10"/>
      <c r="N1994" s="10"/>
      <c r="O1994" s="10"/>
      <c r="P1994" s="10"/>
      <c r="Q1994" s="10"/>
      <c r="R1994" s="10"/>
      <c r="S1994" s="10"/>
    </row>
    <row r="1995" spans="10:19" ht="15" x14ac:dyDescent="0.25">
      <c r="J1995" s="10"/>
      <c r="K1995" s="10"/>
      <c r="L1995" s="10"/>
      <c r="N1995" s="10"/>
      <c r="O1995" s="10"/>
      <c r="P1995" s="10"/>
      <c r="Q1995" s="10"/>
      <c r="R1995" s="10"/>
      <c r="S1995" s="10"/>
    </row>
    <row r="1996" spans="10:19" ht="15" x14ac:dyDescent="0.25">
      <c r="J1996" s="10"/>
      <c r="K1996" s="10"/>
      <c r="L1996" s="10"/>
      <c r="N1996" s="10"/>
      <c r="O1996" s="10"/>
      <c r="P1996" s="10"/>
      <c r="Q1996" s="10"/>
      <c r="R1996" s="10"/>
      <c r="S1996" s="10"/>
    </row>
    <row r="1997" spans="10:19" ht="15" x14ac:dyDescent="0.25">
      <c r="J1997" s="10"/>
      <c r="K1997" s="10"/>
      <c r="L1997" s="10"/>
      <c r="N1997" s="10"/>
      <c r="O1997" s="10"/>
      <c r="P1997" s="10"/>
      <c r="Q1997" s="10"/>
      <c r="R1997" s="10"/>
      <c r="S1997" s="10"/>
    </row>
    <row r="1998" spans="10:19" ht="15" x14ac:dyDescent="0.25">
      <c r="J1998" s="10"/>
      <c r="K1998" s="10"/>
      <c r="L1998" s="10"/>
      <c r="N1998" s="10"/>
      <c r="O1998" s="10"/>
      <c r="P1998" s="10"/>
      <c r="Q1998" s="10"/>
      <c r="R1998" s="10"/>
      <c r="S1998" s="10"/>
    </row>
    <row r="1999" spans="10:19" ht="15" x14ac:dyDescent="0.25">
      <c r="J1999" s="10"/>
      <c r="K1999" s="10"/>
      <c r="L1999" s="10"/>
      <c r="N1999" s="10"/>
      <c r="O1999" s="10"/>
      <c r="P1999" s="10"/>
      <c r="Q1999" s="10"/>
      <c r="R1999" s="10"/>
      <c r="S1999" s="10"/>
    </row>
    <row r="2000" spans="10:19" ht="15" x14ac:dyDescent="0.25">
      <c r="J2000" s="10"/>
      <c r="K2000" s="10"/>
      <c r="L2000" s="10"/>
      <c r="N2000" s="10"/>
      <c r="O2000" s="10"/>
      <c r="P2000" s="10"/>
      <c r="Q2000" s="10"/>
      <c r="R2000" s="10"/>
      <c r="S2000" s="10"/>
    </row>
    <row r="2001" spans="10:19" ht="15" x14ac:dyDescent="0.25">
      <c r="J2001" s="10"/>
      <c r="K2001" s="10"/>
      <c r="L2001" s="10"/>
      <c r="N2001" s="10"/>
      <c r="O2001" s="10"/>
      <c r="P2001" s="10"/>
      <c r="Q2001" s="10"/>
      <c r="R2001" s="10"/>
      <c r="S2001" s="10"/>
    </row>
    <row r="2002" spans="10:19" ht="15" x14ac:dyDescent="0.25">
      <c r="J2002" s="10"/>
      <c r="K2002" s="10"/>
      <c r="L2002" s="10"/>
      <c r="N2002" s="10"/>
      <c r="O2002" s="10"/>
      <c r="P2002" s="10"/>
      <c r="Q2002" s="10"/>
      <c r="R2002" s="10"/>
      <c r="S2002" s="10"/>
    </row>
    <row r="2003" spans="10:19" ht="15" x14ac:dyDescent="0.25">
      <c r="J2003" s="10"/>
      <c r="K2003" s="10"/>
      <c r="L2003" s="10"/>
      <c r="N2003" s="10"/>
      <c r="O2003" s="10"/>
      <c r="P2003" s="10"/>
      <c r="Q2003" s="10"/>
      <c r="R2003" s="10"/>
      <c r="S2003" s="10"/>
    </row>
    <row r="2004" spans="10:19" ht="15" x14ac:dyDescent="0.25">
      <c r="J2004" s="10"/>
      <c r="K2004" s="10"/>
      <c r="L2004" s="10"/>
      <c r="N2004" s="10"/>
      <c r="O2004" s="10"/>
      <c r="P2004" s="10"/>
      <c r="Q2004" s="10"/>
      <c r="R2004" s="10"/>
      <c r="S2004" s="10"/>
    </row>
    <row r="2005" spans="10:19" ht="15" x14ac:dyDescent="0.25">
      <c r="J2005" s="10"/>
      <c r="K2005" s="10"/>
      <c r="L2005" s="10"/>
      <c r="N2005" s="10"/>
      <c r="O2005" s="10"/>
      <c r="P2005" s="10"/>
      <c r="Q2005" s="10"/>
      <c r="R2005" s="10"/>
      <c r="S2005" s="10"/>
    </row>
    <row r="2006" spans="10:19" ht="15" x14ac:dyDescent="0.25">
      <c r="J2006" s="10"/>
      <c r="K2006" s="10"/>
      <c r="L2006" s="10"/>
      <c r="N2006" s="10"/>
      <c r="O2006" s="10"/>
      <c r="P2006" s="10"/>
      <c r="Q2006" s="10"/>
      <c r="R2006" s="10"/>
      <c r="S2006" s="10"/>
    </row>
    <row r="2007" spans="10:19" ht="15" x14ac:dyDescent="0.25">
      <c r="J2007" s="10"/>
      <c r="K2007" s="10"/>
      <c r="L2007" s="10"/>
      <c r="N2007" s="10"/>
      <c r="O2007" s="10"/>
      <c r="P2007" s="10"/>
      <c r="Q2007" s="10"/>
      <c r="R2007" s="10"/>
      <c r="S2007" s="10"/>
    </row>
    <row r="2008" spans="10:19" ht="15" x14ac:dyDescent="0.25">
      <c r="J2008" s="10"/>
      <c r="K2008" s="10"/>
      <c r="L2008" s="10"/>
      <c r="N2008" s="10"/>
      <c r="O2008" s="10"/>
      <c r="P2008" s="10"/>
      <c r="Q2008" s="10"/>
      <c r="R2008" s="10"/>
      <c r="S2008" s="10"/>
    </row>
    <row r="2009" spans="10:19" ht="15" x14ac:dyDescent="0.25">
      <c r="J2009" s="10"/>
      <c r="K2009" s="10"/>
      <c r="L2009" s="10"/>
      <c r="N2009" s="10"/>
      <c r="O2009" s="10"/>
      <c r="P2009" s="10"/>
      <c r="Q2009" s="10"/>
      <c r="R2009" s="10"/>
      <c r="S2009" s="10"/>
    </row>
    <row r="2010" spans="10:19" ht="15" x14ac:dyDescent="0.25">
      <c r="J2010" s="10"/>
      <c r="K2010" s="10"/>
      <c r="L2010" s="10"/>
      <c r="N2010" s="10"/>
      <c r="O2010" s="10"/>
      <c r="P2010" s="10"/>
      <c r="Q2010" s="10"/>
      <c r="R2010" s="10"/>
      <c r="S2010" s="10"/>
    </row>
    <row r="2011" spans="10:19" ht="15" x14ac:dyDescent="0.25">
      <c r="J2011" s="10"/>
      <c r="K2011" s="10"/>
      <c r="L2011" s="10"/>
      <c r="N2011" s="10"/>
      <c r="O2011" s="10"/>
      <c r="P2011" s="10"/>
      <c r="Q2011" s="10"/>
      <c r="R2011" s="10"/>
      <c r="S2011" s="10"/>
    </row>
    <row r="2012" spans="10:19" ht="15" x14ac:dyDescent="0.25">
      <c r="J2012" s="10"/>
      <c r="K2012" s="10"/>
      <c r="L2012" s="10"/>
      <c r="N2012" s="10"/>
      <c r="O2012" s="10"/>
      <c r="P2012" s="10"/>
      <c r="Q2012" s="10"/>
      <c r="R2012" s="10"/>
      <c r="S2012" s="10"/>
    </row>
    <row r="2013" spans="10:19" ht="15" x14ac:dyDescent="0.25">
      <c r="J2013" s="10"/>
      <c r="K2013" s="10"/>
      <c r="L2013" s="10"/>
      <c r="N2013" s="10"/>
      <c r="O2013" s="10"/>
      <c r="P2013" s="10"/>
      <c r="Q2013" s="10"/>
      <c r="R2013" s="10"/>
      <c r="S2013" s="10"/>
    </row>
    <row r="2014" spans="10:19" ht="15" x14ac:dyDescent="0.25">
      <c r="J2014" s="10"/>
      <c r="K2014" s="10"/>
      <c r="L2014" s="10"/>
      <c r="N2014" s="10"/>
      <c r="O2014" s="10"/>
      <c r="P2014" s="10"/>
      <c r="Q2014" s="10"/>
      <c r="R2014" s="10"/>
      <c r="S2014" s="10"/>
    </row>
    <row r="2015" spans="10:19" ht="15" x14ac:dyDescent="0.25">
      <c r="J2015" s="10"/>
      <c r="K2015" s="10"/>
      <c r="L2015" s="10"/>
      <c r="N2015" s="10"/>
      <c r="O2015" s="10"/>
      <c r="P2015" s="10"/>
      <c r="Q2015" s="10"/>
      <c r="R2015" s="10"/>
      <c r="S2015" s="10"/>
    </row>
    <row r="2016" spans="10:19" ht="15" x14ac:dyDescent="0.25">
      <c r="J2016" s="10"/>
      <c r="K2016" s="10"/>
      <c r="L2016" s="10"/>
      <c r="N2016" s="10"/>
      <c r="O2016" s="10"/>
      <c r="P2016" s="10"/>
      <c r="Q2016" s="10"/>
      <c r="R2016" s="10"/>
      <c r="S2016" s="10"/>
    </row>
    <row r="2017" spans="10:19" ht="15" x14ac:dyDescent="0.25">
      <c r="J2017" s="10"/>
      <c r="K2017" s="10"/>
      <c r="L2017" s="10"/>
      <c r="N2017" s="10"/>
      <c r="O2017" s="10"/>
      <c r="P2017" s="10"/>
      <c r="Q2017" s="10"/>
      <c r="R2017" s="10"/>
      <c r="S2017" s="10"/>
    </row>
    <row r="2018" spans="10:19" ht="15" x14ac:dyDescent="0.25">
      <c r="J2018" s="10"/>
      <c r="K2018" s="10"/>
      <c r="L2018" s="10"/>
      <c r="N2018" s="10"/>
      <c r="O2018" s="10"/>
      <c r="P2018" s="10"/>
      <c r="Q2018" s="10"/>
      <c r="R2018" s="10"/>
      <c r="S2018" s="10"/>
    </row>
    <row r="2019" spans="10:19" ht="15" x14ac:dyDescent="0.25">
      <c r="J2019" s="10"/>
      <c r="K2019" s="10"/>
      <c r="L2019" s="10"/>
      <c r="N2019" s="10"/>
      <c r="O2019" s="10"/>
      <c r="P2019" s="10"/>
      <c r="Q2019" s="10"/>
      <c r="R2019" s="10"/>
      <c r="S2019" s="10"/>
    </row>
    <row r="2020" spans="10:19" ht="15" x14ac:dyDescent="0.25">
      <c r="J2020" s="10"/>
      <c r="K2020" s="10"/>
      <c r="L2020" s="10"/>
      <c r="N2020" s="10"/>
      <c r="O2020" s="10"/>
      <c r="P2020" s="10"/>
      <c r="Q2020" s="10"/>
      <c r="R2020" s="10"/>
      <c r="S2020" s="10"/>
    </row>
    <row r="2021" spans="10:19" ht="15" x14ac:dyDescent="0.25">
      <c r="J2021" s="10"/>
      <c r="K2021" s="10"/>
      <c r="L2021" s="10"/>
      <c r="N2021" s="10"/>
      <c r="O2021" s="10"/>
      <c r="P2021" s="10"/>
      <c r="Q2021" s="10"/>
      <c r="R2021" s="10"/>
      <c r="S2021" s="10"/>
    </row>
    <row r="2022" spans="10:19" ht="15" x14ac:dyDescent="0.25">
      <c r="J2022" s="10"/>
      <c r="K2022" s="10"/>
      <c r="L2022" s="10"/>
      <c r="N2022" s="10"/>
      <c r="O2022" s="10"/>
      <c r="P2022" s="10"/>
      <c r="Q2022" s="10"/>
      <c r="R2022" s="10"/>
      <c r="S2022" s="10"/>
    </row>
    <row r="2023" spans="10:19" ht="15" x14ac:dyDescent="0.25">
      <c r="J2023" s="10"/>
      <c r="K2023" s="10"/>
      <c r="L2023" s="10"/>
      <c r="N2023" s="10"/>
      <c r="O2023" s="10"/>
      <c r="P2023" s="10"/>
      <c r="Q2023" s="10"/>
      <c r="R2023" s="10"/>
      <c r="S2023" s="10"/>
    </row>
    <row r="2024" spans="10:19" ht="15" x14ac:dyDescent="0.25">
      <c r="J2024" s="10"/>
      <c r="K2024" s="10"/>
      <c r="L2024" s="10"/>
      <c r="N2024" s="10"/>
      <c r="O2024" s="10"/>
      <c r="P2024" s="10"/>
      <c r="Q2024" s="10"/>
      <c r="R2024" s="10"/>
      <c r="S2024" s="10"/>
    </row>
    <row r="2025" spans="10:19" ht="15" x14ac:dyDescent="0.25">
      <c r="J2025" s="10"/>
      <c r="K2025" s="10"/>
      <c r="L2025" s="10"/>
      <c r="N2025" s="10"/>
      <c r="O2025" s="10"/>
      <c r="P2025" s="10"/>
      <c r="Q2025" s="10"/>
      <c r="R2025" s="10"/>
      <c r="S2025" s="10"/>
    </row>
    <row r="2026" spans="10:19" ht="15" x14ac:dyDescent="0.25">
      <c r="J2026" s="10"/>
      <c r="K2026" s="10"/>
      <c r="L2026" s="10"/>
      <c r="N2026" s="10"/>
      <c r="O2026" s="10"/>
      <c r="P2026" s="10"/>
      <c r="Q2026" s="10"/>
      <c r="R2026" s="10"/>
      <c r="S2026" s="10"/>
    </row>
    <row r="2027" spans="10:19" ht="15" x14ac:dyDescent="0.25">
      <c r="J2027" s="10"/>
      <c r="K2027" s="10"/>
      <c r="L2027" s="10"/>
      <c r="N2027" s="10"/>
      <c r="O2027" s="10"/>
      <c r="P2027" s="10"/>
      <c r="Q2027" s="10"/>
      <c r="R2027" s="10"/>
      <c r="S2027" s="10"/>
    </row>
    <row r="2028" spans="10:19" ht="15" x14ac:dyDescent="0.25">
      <c r="J2028" s="10"/>
      <c r="K2028" s="10"/>
      <c r="L2028" s="10"/>
      <c r="N2028" s="10"/>
      <c r="O2028" s="10"/>
      <c r="P2028" s="10"/>
      <c r="Q2028" s="10"/>
      <c r="R2028" s="10"/>
      <c r="S2028" s="10"/>
    </row>
    <row r="2029" spans="10:19" ht="15" x14ac:dyDescent="0.25">
      <c r="J2029" s="10"/>
      <c r="K2029" s="10"/>
      <c r="L2029" s="10"/>
      <c r="N2029" s="10"/>
      <c r="O2029" s="10"/>
      <c r="P2029" s="10"/>
      <c r="Q2029" s="10"/>
      <c r="R2029" s="10"/>
      <c r="S2029" s="10"/>
    </row>
    <row r="2030" spans="10:19" ht="15" x14ac:dyDescent="0.25">
      <c r="J2030" s="10"/>
      <c r="K2030" s="10"/>
      <c r="L2030" s="10"/>
      <c r="N2030" s="10"/>
      <c r="O2030" s="10"/>
      <c r="P2030" s="10"/>
      <c r="Q2030" s="10"/>
      <c r="R2030" s="10"/>
      <c r="S2030" s="10"/>
    </row>
    <row r="2031" spans="10:19" ht="15" x14ac:dyDescent="0.25">
      <c r="J2031" s="10"/>
      <c r="K2031" s="10"/>
      <c r="L2031" s="10"/>
      <c r="N2031" s="10"/>
      <c r="O2031" s="10"/>
      <c r="P2031" s="10"/>
      <c r="Q2031" s="10"/>
      <c r="R2031" s="10"/>
      <c r="S2031" s="10"/>
    </row>
    <row r="2032" spans="10:19" ht="15" x14ac:dyDescent="0.25">
      <c r="J2032" s="10"/>
      <c r="K2032" s="10"/>
      <c r="L2032" s="10"/>
      <c r="N2032" s="10"/>
      <c r="O2032" s="10"/>
      <c r="P2032" s="10"/>
      <c r="Q2032" s="10"/>
      <c r="R2032" s="10"/>
      <c r="S2032" s="10"/>
    </row>
    <row r="2033" spans="10:19" ht="15" x14ac:dyDescent="0.25">
      <c r="J2033" s="10"/>
      <c r="K2033" s="10"/>
      <c r="L2033" s="10"/>
      <c r="N2033" s="10"/>
      <c r="O2033" s="10"/>
      <c r="P2033" s="10"/>
      <c r="Q2033" s="10"/>
      <c r="R2033" s="10"/>
      <c r="S2033" s="10"/>
    </row>
    <row r="2034" spans="10:19" ht="15" x14ac:dyDescent="0.25">
      <c r="J2034" s="10"/>
      <c r="K2034" s="10"/>
      <c r="L2034" s="10"/>
      <c r="N2034" s="10"/>
      <c r="O2034" s="10"/>
      <c r="P2034" s="10"/>
      <c r="Q2034" s="10"/>
      <c r="R2034" s="10"/>
      <c r="S2034" s="10"/>
    </row>
    <row r="2035" spans="10:19" ht="15" x14ac:dyDescent="0.25">
      <c r="J2035" s="10"/>
      <c r="K2035" s="10"/>
      <c r="L2035" s="10"/>
      <c r="N2035" s="10"/>
      <c r="O2035" s="10"/>
      <c r="P2035" s="10"/>
      <c r="Q2035" s="10"/>
      <c r="R2035" s="10"/>
      <c r="S2035" s="10"/>
    </row>
    <row r="2036" spans="10:19" ht="15" x14ac:dyDescent="0.25">
      <c r="J2036" s="10"/>
      <c r="K2036" s="10"/>
      <c r="L2036" s="10"/>
      <c r="N2036" s="10"/>
      <c r="O2036" s="10"/>
      <c r="P2036" s="10"/>
      <c r="Q2036" s="10"/>
      <c r="R2036" s="10"/>
      <c r="S2036" s="10"/>
    </row>
    <row r="2037" spans="10:19" ht="15" x14ac:dyDescent="0.25">
      <c r="J2037" s="10"/>
      <c r="K2037" s="10"/>
      <c r="L2037" s="10"/>
      <c r="N2037" s="10"/>
      <c r="O2037" s="10"/>
      <c r="P2037" s="10"/>
      <c r="Q2037" s="10"/>
      <c r="R2037" s="10"/>
      <c r="S2037" s="10"/>
    </row>
    <row r="2038" spans="10:19" ht="15" x14ac:dyDescent="0.25">
      <c r="J2038" s="10"/>
      <c r="K2038" s="10"/>
      <c r="L2038" s="10"/>
      <c r="N2038" s="10"/>
      <c r="O2038" s="10"/>
      <c r="P2038" s="10"/>
      <c r="Q2038" s="10"/>
      <c r="R2038" s="10"/>
      <c r="S2038" s="10"/>
    </row>
    <row r="2039" spans="10:19" ht="15" x14ac:dyDescent="0.25">
      <c r="J2039" s="10"/>
      <c r="K2039" s="10"/>
      <c r="L2039" s="10"/>
      <c r="N2039" s="10"/>
      <c r="O2039" s="10"/>
      <c r="P2039" s="10"/>
      <c r="Q2039" s="10"/>
      <c r="R2039" s="10"/>
      <c r="S2039" s="10"/>
    </row>
    <row r="2040" spans="10:19" ht="15" x14ac:dyDescent="0.25">
      <c r="J2040" s="10"/>
      <c r="K2040" s="10"/>
      <c r="L2040" s="10"/>
      <c r="N2040" s="10"/>
      <c r="O2040" s="10"/>
      <c r="P2040" s="10"/>
      <c r="Q2040" s="10"/>
      <c r="R2040" s="10"/>
      <c r="S2040" s="10"/>
    </row>
    <row r="2041" spans="10:19" ht="15" x14ac:dyDescent="0.25">
      <c r="J2041" s="10"/>
      <c r="K2041" s="10"/>
      <c r="L2041" s="10"/>
      <c r="N2041" s="10"/>
      <c r="O2041" s="10"/>
      <c r="P2041" s="10"/>
      <c r="Q2041" s="10"/>
      <c r="R2041" s="10"/>
      <c r="S2041" s="10"/>
    </row>
    <row r="2042" spans="10:19" ht="15" x14ac:dyDescent="0.25">
      <c r="J2042" s="10"/>
      <c r="K2042" s="10"/>
      <c r="L2042" s="10"/>
      <c r="N2042" s="10"/>
      <c r="O2042" s="10"/>
      <c r="P2042" s="10"/>
      <c r="Q2042" s="10"/>
      <c r="R2042" s="10"/>
      <c r="S2042" s="10"/>
    </row>
    <row r="2043" spans="10:19" ht="15" x14ac:dyDescent="0.25">
      <c r="J2043" s="10"/>
      <c r="K2043" s="10"/>
      <c r="L2043" s="10"/>
      <c r="N2043" s="10"/>
      <c r="O2043" s="10"/>
      <c r="P2043" s="10"/>
      <c r="Q2043" s="10"/>
      <c r="R2043" s="10"/>
      <c r="S2043" s="10"/>
    </row>
    <row r="2044" spans="10:19" ht="15" x14ac:dyDescent="0.25">
      <c r="J2044" s="10"/>
      <c r="K2044" s="10"/>
      <c r="L2044" s="10"/>
      <c r="N2044" s="10"/>
      <c r="O2044" s="10"/>
      <c r="P2044" s="10"/>
      <c r="Q2044" s="10"/>
      <c r="R2044" s="10"/>
      <c r="S2044" s="10"/>
    </row>
    <row r="2045" spans="10:19" ht="15" x14ac:dyDescent="0.25">
      <c r="J2045" s="10"/>
      <c r="K2045" s="10"/>
      <c r="L2045" s="10"/>
      <c r="N2045" s="10"/>
      <c r="O2045" s="10"/>
      <c r="P2045" s="10"/>
      <c r="Q2045" s="10"/>
      <c r="R2045" s="10"/>
      <c r="S2045" s="10"/>
    </row>
    <row r="2046" spans="10:19" ht="15" x14ac:dyDescent="0.25">
      <c r="J2046" s="10"/>
      <c r="K2046" s="10"/>
      <c r="L2046" s="10"/>
      <c r="N2046" s="10"/>
      <c r="O2046" s="10"/>
      <c r="P2046" s="10"/>
      <c r="Q2046" s="10"/>
      <c r="R2046" s="10"/>
      <c r="S2046" s="10"/>
    </row>
    <row r="2047" spans="10:19" ht="15" x14ac:dyDescent="0.25">
      <c r="J2047" s="10"/>
      <c r="K2047" s="10"/>
      <c r="L2047" s="10"/>
      <c r="N2047" s="10"/>
      <c r="O2047" s="10"/>
      <c r="P2047" s="10"/>
      <c r="Q2047" s="10"/>
      <c r="R2047" s="10"/>
      <c r="S2047" s="10"/>
    </row>
    <row r="2048" spans="10:19" ht="15" x14ac:dyDescent="0.25">
      <c r="J2048" s="10"/>
      <c r="K2048" s="10"/>
      <c r="L2048" s="10"/>
      <c r="N2048" s="10"/>
      <c r="O2048" s="10"/>
      <c r="P2048" s="10"/>
      <c r="Q2048" s="10"/>
      <c r="R2048" s="10"/>
      <c r="S2048" s="10"/>
    </row>
    <row r="2049" spans="10:19" ht="15" x14ac:dyDescent="0.25">
      <c r="J2049" s="10"/>
      <c r="K2049" s="10"/>
      <c r="L2049" s="10"/>
      <c r="N2049" s="10"/>
      <c r="O2049" s="10"/>
      <c r="P2049" s="10"/>
      <c r="Q2049" s="10"/>
      <c r="R2049" s="10"/>
      <c r="S2049" s="10"/>
    </row>
    <row r="2050" spans="10:19" ht="15" x14ac:dyDescent="0.25">
      <c r="J2050" s="10"/>
      <c r="K2050" s="10"/>
      <c r="L2050" s="10"/>
      <c r="N2050" s="10"/>
      <c r="O2050" s="10"/>
      <c r="P2050" s="10"/>
      <c r="Q2050" s="10"/>
      <c r="R2050" s="10"/>
      <c r="S2050" s="10"/>
    </row>
    <row r="2051" spans="10:19" ht="15" x14ac:dyDescent="0.25">
      <c r="J2051" s="10"/>
      <c r="K2051" s="10"/>
      <c r="L2051" s="10"/>
      <c r="N2051" s="10"/>
      <c r="O2051" s="10"/>
      <c r="P2051" s="10"/>
      <c r="Q2051" s="10"/>
      <c r="R2051" s="10"/>
      <c r="S2051" s="10"/>
    </row>
    <row r="2052" spans="10:19" ht="15" x14ac:dyDescent="0.25">
      <c r="J2052" s="10"/>
      <c r="K2052" s="10"/>
      <c r="L2052" s="10"/>
      <c r="N2052" s="10"/>
      <c r="O2052" s="10"/>
      <c r="P2052" s="10"/>
      <c r="Q2052" s="10"/>
      <c r="R2052" s="10"/>
      <c r="S2052" s="10"/>
    </row>
    <row r="2053" spans="10:19" ht="15" x14ac:dyDescent="0.25">
      <c r="J2053" s="10"/>
      <c r="K2053" s="10"/>
      <c r="L2053" s="10"/>
      <c r="N2053" s="10"/>
      <c r="O2053" s="10"/>
      <c r="P2053" s="10"/>
      <c r="Q2053" s="10"/>
      <c r="R2053" s="10"/>
      <c r="S2053" s="10"/>
    </row>
    <row r="2054" spans="10:19" ht="15" x14ac:dyDescent="0.25">
      <c r="J2054" s="10"/>
      <c r="K2054" s="10"/>
      <c r="L2054" s="10"/>
      <c r="N2054" s="10"/>
      <c r="O2054" s="10"/>
      <c r="P2054" s="10"/>
      <c r="Q2054" s="10"/>
      <c r="R2054" s="10"/>
      <c r="S2054" s="10"/>
    </row>
    <row r="2055" spans="10:19" ht="15" x14ac:dyDescent="0.25">
      <c r="J2055" s="10"/>
      <c r="K2055" s="10"/>
      <c r="L2055" s="10"/>
      <c r="N2055" s="10"/>
      <c r="O2055" s="10"/>
      <c r="P2055" s="10"/>
      <c r="Q2055" s="10"/>
      <c r="R2055" s="10"/>
      <c r="S2055" s="10"/>
    </row>
    <row r="2056" spans="10:19" ht="15" x14ac:dyDescent="0.25">
      <c r="J2056" s="10"/>
      <c r="K2056" s="10"/>
      <c r="L2056" s="10"/>
      <c r="N2056" s="10"/>
      <c r="O2056" s="10"/>
      <c r="P2056" s="10"/>
      <c r="Q2056" s="10"/>
      <c r="R2056" s="10"/>
      <c r="S2056" s="10"/>
    </row>
    <row r="2057" spans="10:19" ht="15" x14ac:dyDescent="0.25">
      <c r="J2057" s="10"/>
      <c r="K2057" s="10"/>
      <c r="L2057" s="10"/>
      <c r="N2057" s="10"/>
      <c r="O2057" s="10"/>
      <c r="P2057" s="10"/>
      <c r="Q2057" s="10"/>
      <c r="R2057" s="10"/>
      <c r="S2057" s="10"/>
    </row>
    <row r="2058" spans="10:19" ht="15" x14ac:dyDescent="0.25">
      <c r="J2058" s="10"/>
      <c r="K2058" s="10"/>
      <c r="L2058" s="10"/>
      <c r="N2058" s="10"/>
      <c r="O2058" s="10"/>
      <c r="P2058" s="10"/>
      <c r="Q2058" s="10"/>
      <c r="R2058" s="10"/>
      <c r="S2058" s="10"/>
    </row>
    <row r="2059" spans="10:19" ht="15" x14ac:dyDescent="0.25">
      <c r="J2059" s="10"/>
      <c r="K2059" s="10"/>
      <c r="L2059" s="10"/>
      <c r="N2059" s="10"/>
      <c r="O2059" s="10"/>
      <c r="P2059" s="10"/>
      <c r="Q2059" s="10"/>
      <c r="R2059" s="10"/>
      <c r="S2059" s="10"/>
    </row>
    <row r="2060" spans="10:19" ht="15" x14ac:dyDescent="0.25">
      <c r="J2060" s="10"/>
      <c r="K2060" s="10"/>
      <c r="L2060" s="10"/>
      <c r="N2060" s="10"/>
      <c r="O2060" s="10"/>
      <c r="P2060" s="10"/>
      <c r="Q2060" s="10"/>
      <c r="R2060" s="10"/>
      <c r="S2060" s="10"/>
    </row>
    <row r="2061" spans="10:19" ht="15" x14ac:dyDescent="0.25">
      <c r="J2061" s="10"/>
      <c r="K2061" s="10"/>
      <c r="L2061" s="10"/>
      <c r="N2061" s="10"/>
      <c r="O2061" s="10"/>
      <c r="P2061" s="10"/>
      <c r="Q2061" s="10"/>
      <c r="R2061" s="10"/>
      <c r="S2061" s="10"/>
    </row>
    <row r="2062" spans="10:19" ht="15" x14ac:dyDescent="0.25">
      <c r="J2062" s="10"/>
      <c r="K2062" s="10"/>
      <c r="L2062" s="10"/>
      <c r="N2062" s="10"/>
      <c r="O2062" s="10"/>
      <c r="P2062" s="10"/>
      <c r="Q2062" s="10"/>
      <c r="R2062" s="10"/>
      <c r="S2062" s="10"/>
    </row>
    <row r="2063" spans="10:19" ht="15" x14ac:dyDescent="0.25">
      <c r="J2063" s="10"/>
      <c r="K2063" s="10"/>
      <c r="L2063" s="10"/>
      <c r="N2063" s="10"/>
      <c r="O2063" s="10"/>
      <c r="P2063" s="10"/>
      <c r="Q2063" s="10"/>
      <c r="R2063" s="10"/>
      <c r="S2063" s="10"/>
    </row>
    <row r="2064" spans="10:19" ht="15" x14ac:dyDescent="0.25">
      <c r="J2064" s="10"/>
      <c r="K2064" s="10"/>
      <c r="L2064" s="10"/>
      <c r="N2064" s="10"/>
      <c r="O2064" s="10"/>
      <c r="P2064" s="10"/>
      <c r="Q2064" s="10"/>
      <c r="R2064" s="10"/>
      <c r="S2064" s="10"/>
    </row>
    <row r="2065" spans="10:19" ht="15" x14ac:dyDescent="0.25">
      <c r="J2065" s="10"/>
      <c r="K2065" s="10"/>
      <c r="L2065" s="10"/>
      <c r="N2065" s="10"/>
      <c r="O2065" s="10"/>
      <c r="P2065" s="10"/>
      <c r="Q2065" s="10"/>
      <c r="R2065" s="10"/>
      <c r="S2065" s="10"/>
    </row>
    <row r="2066" spans="10:19" ht="15" x14ac:dyDescent="0.25">
      <c r="J2066" s="10"/>
      <c r="K2066" s="10"/>
      <c r="L2066" s="10"/>
      <c r="N2066" s="10"/>
      <c r="O2066" s="10"/>
      <c r="P2066" s="10"/>
      <c r="Q2066" s="10"/>
      <c r="R2066" s="10"/>
      <c r="S2066" s="10"/>
    </row>
    <row r="2067" spans="10:19" ht="15" x14ac:dyDescent="0.25">
      <c r="J2067" s="10"/>
      <c r="K2067" s="10"/>
      <c r="L2067" s="10"/>
      <c r="N2067" s="10"/>
      <c r="O2067" s="10"/>
      <c r="P2067" s="10"/>
      <c r="Q2067" s="10"/>
      <c r="R2067" s="10"/>
      <c r="S2067" s="10"/>
    </row>
    <row r="2068" spans="10:19" ht="15" x14ac:dyDescent="0.25">
      <c r="J2068" s="10"/>
      <c r="K2068" s="10"/>
      <c r="L2068" s="10"/>
      <c r="N2068" s="10"/>
      <c r="O2068" s="10"/>
      <c r="P2068" s="10"/>
      <c r="Q2068" s="10"/>
      <c r="R2068" s="10"/>
      <c r="S2068" s="10"/>
    </row>
    <row r="2069" spans="10:19" ht="15" x14ac:dyDescent="0.25">
      <c r="J2069" s="10"/>
      <c r="K2069" s="10"/>
      <c r="L2069" s="10"/>
      <c r="N2069" s="10"/>
      <c r="O2069" s="10"/>
      <c r="P2069" s="10"/>
      <c r="Q2069" s="10"/>
      <c r="R2069" s="10"/>
      <c r="S2069" s="10"/>
    </row>
    <row r="2070" spans="10:19" ht="15" x14ac:dyDescent="0.25">
      <c r="J2070" s="10"/>
      <c r="K2070" s="10"/>
      <c r="L2070" s="10"/>
      <c r="N2070" s="10"/>
      <c r="O2070" s="10"/>
      <c r="P2070" s="10"/>
      <c r="Q2070" s="10"/>
      <c r="R2070" s="10"/>
      <c r="S2070" s="10"/>
    </row>
    <row r="2071" spans="10:19" ht="15" x14ac:dyDescent="0.25">
      <c r="J2071" s="10"/>
      <c r="K2071" s="10"/>
      <c r="L2071" s="10"/>
      <c r="N2071" s="10"/>
      <c r="O2071" s="10"/>
      <c r="P2071" s="10"/>
      <c r="Q2071" s="10"/>
      <c r="R2071" s="10"/>
      <c r="S2071" s="10"/>
    </row>
    <row r="2072" spans="10:19" ht="15" x14ac:dyDescent="0.25">
      <c r="J2072" s="10"/>
      <c r="K2072" s="10"/>
      <c r="L2072" s="10"/>
      <c r="N2072" s="10"/>
      <c r="O2072" s="10"/>
      <c r="P2072" s="10"/>
      <c r="Q2072" s="10"/>
      <c r="R2072" s="10"/>
      <c r="S2072" s="10"/>
    </row>
    <row r="2073" spans="10:19" ht="15" x14ac:dyDescent="0.25">
      <c r="J2073" s="10"/>
      <c r="K2073" s="10"/>
      <c r="L2073" s="10"/>
      <c r="N2073" s="10"/>
      <c r="O2073" s="10"/>
      <c r="P2073" s="10"/>
      <c r="Q2073" s="10"/>
      <c r="R2073" s="10"/>
      <c r="S2073" s="10"/>
    </row>
    <row r="2074" spans="10:19" ht="15" x14ac:dyDescent="0.25">
      <c r="J2074" s="10"/>
      <c r="K2074" s="10"/>
      <c r="L2074" s="10"/>
      <c r="N2074" s="10"/>
      <c r="O2074" s="10"/>
      <c r="P2074" s="10"/>
      <c r="Q2074" s="10"/>
      <c r="R2074" s="10"/>
      <c r="S2074" s="10"/>
    </row>
    <row r="2075" spans="10:19" ht="15" x14ac:dyDescent="0.25">
      <c r="J2075" s="10"/>
      <c r="K2075" s="10"/>
      <c r="L2075" s="10"/>
      <c r="N2075" s="10"/>
      <c r="O2075" s="10"/>
      <c r="P2075" s="10"/>
      <c r="Q2075" s="10"/>
      <c r="R2075" s="10"/>
      <c r="S2075" s="10"/>
    </row>
    <row r="2076" spans="10:19" ht="15" x14ac:dyDescent="0.25">
      <c r="J2076" s="10"/>
      <c r="K2076" s="10"/>
      <c r="L2076" s="10"/>
      <c r="N2076" s="10"/>
      <c r="O2076" s="10"/>
      <c r="P2076" s="10"/>
      <c r="Q2076" s="10"/>
      <c r="R2076" s="10"/>
      <c r="S2076" s="10"/>
    </row>
    <row r="2077" spans="10:19" ht="15" x14ac:dyDescent="0.25">
      <c r="J2077" s="10"/>
      <c r="K2077" s="10"/>
      <c r="L2077" s="10"/>
      <c r="N2077" s="10"/>
      <c r="O2077" s="10"/>
      <c r="P2077" s="10"/>
      <c r="Q2077" s="10"/>
      <c r="R2077" s="10"/>
      <c r="S2077" s="10"/>
    </row>
    <row r="2078" spans="10:19" ht="15" x14ac:dyDescent="0.25">
      <c r="J2078" s="10"/>
      <c r="K2078" s="10"/>
      <c r="L2078" s="10"/>
      <c r="N2078" s="10"/>
      <c r="O2078" s="10"/>
      <c r="P2078" s="10"/>
      <c r="Q2078" s="10"/>
      <c r="R2078" s="10"/>
      <c r="S2078" s="10"/>
    </row>
    <row r="2079" spans="10:19" ht="15" x14ac:dyDescent="0.25">
      <c r="J2079" s="10"/>
      <c r="K2079" s="10"/>
      <c r="L2079" s="10"/>
      <c r="N2079" s="10"/>
      <c r="O2079" s="10"/>
      <c r="P2079" s="10"/>
      <c r="Q2079" s="10"/>
      <c r="R2079" s="10"/>
      <c r="S2079" s="10"/>
    </row>
    <row r="2080" spans="10:19" ht="15" x14ac:dyDescent="0.25">
      <c r="J2080" s="10"/>
      <c r="K2080" s="10"/>
      <c r="L2080" s="10"/>
      <c r="N2080" s="10"/>
      <c r="O2080" s="10"/>
      <c r="P2080" s="10"/>
      <c r="Q2080" s="10"/>
      <c r="R2080" s="10"/>
      <c r="S2080" s="10"/>
    </row>
    <row r="2081" spans="10:19" ht="15" x14ac:dyDescent="0.25">
      <c r="J2081" s="10"/>
      <c r="K2081" s="10"/>
      <c r="L2081" s="10"/>
      <c r="N2081" s="10"/>
      <c r="O2081" s="10"/>
      <c r="P2081" s="10"/>
      <c r="Q2081" s="10"/>
      <c r="R2081" s="10"/>
      <c r="S2081" s="10"/>
    </row>
    <row r="2082" spans="10:19" ht="15" x14ac:dyDescent="0.25">
      <c r="J2082" s="10"/>
      <c r="K2082" s="10"/>
      <c r="L2082" s="10"/>
      <c r="N2082" s="10"/>
      <c r="O2082" s="10"/>
      <c r="P2082" s="10"/>
      <c r="Q2082" s="10"/>
      <c r="R2082" s="10"/>
      <c r="S2082" s="10"/>
    </row>
    <row r="2083" spans="10:19" ht="15" x14ac:dyDescent="0.25">
      <c r="J2083" s="10"/>
      <c r="K2083" s="10"/>
      <c r="L2083" s="10"/>
      <c r="N2083" s="10"/>
      <c r="O2083" s="10"/>
      <c r="P2083" s="10"/>
      <c r="Q2083" s="10"/>
      <c r="R2083" s="10"/>
      <c r="S2083" s="10"/>
    </row>
    <row r="2084" spans="10:19" ht="15" x14ac:dyDescent="0.25">
      <c r="J2084" s="10"/>
      <c r="K2084" s="10"/>
      <c r="L2084" s="10"/>
      <c r="N2084" s="10"/>
      <c r="O2084" s="10"/>
      <c r="P2084" s="10"/>
      <c r="Q2084" s="10"/>
      <c r="R2084" s="10"/>
      <c r="S2084" s="10"/>
    </row>
    <row r="2085" spans="10:19" ht="15" x14ac:dyDescent="0.25">
      <c r="J2085" s="10"/>
      <c r="K2085" s="10"/>
      <c r="L2085" s="10"/>
      <c r="N2085" s="10"/>
      <c r="O2085" s="10"/>
      <c r="P2085" s="10"/>
      <c r="Q2085" s="10"/>
      <c r="R2085" s="10"/>
      <c r="S2085" s="10"/>
    </row>
    <row r="2086" spans="10:19" ht="15" x14ac:dyDescent="0.25">
      <c r="J2086" s="10"/>
      <c r="K2086" s="10"/>
      <c r="L2086" s="10"/>
      <c r="N2086" s="10"/>
      <c r="O2086" s="10"/>
      <c r="P2086" s="10"/>
      <c r="Q2086" s="10"/>
      <c r="R2086" s="10"/>
      <c r="S2086" s="10"/>
    </row>
    <row r="2087" spans="10:19" ht="15" x14ac:dyDescent="0.25">
      <c r="J2087" s="10"/>
      <c r="K2087" s="10"/>
      <c r="L2087" s="10"/>
      <c r="N2087" s="10"/>
      <c r="O2087" s="10"/>
      <c r="P2087" s="10"/>
      <c r="Q2087" s="10"/>
      <c r="R2087" s="10"/>
      <c r="S2087" s="10"/>
    </row>
    <row r="2088" spans="10:19" ht="15" x14ac:dyDescent="0.25">
      <c r="J2088" s="10"/>
      <c r="K2088" s="10"/>
      <c r="L2088" s="10"/>
      <c r="N2088" s="10"/>
      <c r="O2088" s="10"/>
      <c r="P2088" s="10"/>
      <c r="Q2088" s="10"/>
      <c r="R2088" s="10"/>
      <c r="S2088" s="10"/>
    </row>
    <row r="2089" spans="10:19" ht="15" x14ac:dyDescent="0.25">
      <c r="J2089" s="10"/>
      <c r="K2089" s="10"/>
      <c r="L2089" s="10"/>
      <c r="N2089" s="10"/>
      <c r="O2089" s="10"/>
      <c r="P2089" s="10"/>
      <c r="Q2089" s="10"/>
      <c r="R2089" s="10"/>
      <c r="S2089" s="10"/>
    </row>
    <row r="2090" spans="10:19" ht="15" x14ac:dyDescent="0.25">
      <c r="J2090" s="10"/>
      <c r="K2090" s="10"/>
      <c r="L2090" s="10"/>
      <c r="N2090" s="10"/>
      <c r="O2090" s="10"/>
      <c r="P2090" s="10"/>
      <c r="Q2090" s="10"/>
      <c r="R2090" s="10"/>
      <c r="S2090" s="10"/>
    </row>
    <row r="2091" spans="10:19" ht="15" x14ac:dyDescent="0.25">
      <c r="J2091" s="10"/>
      <c r="K2091" s="10"/>
      <c r="L2091" s="10"/>
      <c r="N2091" s="10"/>
      <c r="O2091" s="10"/>
      <c r="P2091" s="10"/>
      <c r="Q2091" s="10"/>
      <c r="R2091" s="10"/>
      <c r="S2091" s="10"/>
    </row>
    <row r="2092" spans="10:19" ht="15" x14ac:dyDescent="0.25">
      <c r="J2092" s="10"/>
      <c r="K2092" s="10"/>
      <c r="L2092" s="10"/>
      <c r="N2092" s="10"/>
      <c r="O2092" s="10"/>
      <c r="P2092" s="10"/>
      <c r="Q2092" s="10"/>
      <c r="R2092" s="10"/>
      <c r="S2092" s="10"/>
    </row>
    <row r="2093" spans="10:19" ht="15" x14ac:dyDescent="0.25">
      <c r="J2093" s="10"/>
      <c r="K2093" s="10"/>
      <c r="L2093" s="10"/>
      <c r="N2093" s="10"/>
      <c r="O2093" s="10"/>
      <c r="P2093" s="10"/>
      <c r="Q2093" s="10"/>
      <c r="R2093" s="10"/>
      <c r="S2093" s="10"/>
    </row>
    <row r="2094" spans="10:19" ht="15" x14ac:dyDescent="0.25">
      <c r="J2094" s="10"/>
      <c r="K2094" s="10"/>
      <c r="L2094" s="10"/>
      <c r="N2094" s="10"/>
      <c r="O2094" s="10"/>
      <c r="P2094" s="10"/>
      <c r="Q2094" s="10"/>
      <c r="R2094" s="10"/>
      <c r="S2094" s="10"/>
    </row>
    <row r="2095" spans="10:19" ht="15" x14ac:dyDescent="0.25">
      <c r="J2095" s="10"/>
      <c r="K2095" s="10"/>
      <c r="L2095" s="10"/>
      <c r="N2095" s="10"/>
      <c r="O2095" s="10"/>
      <c r="P2095" s="10"/>
      <c r="Q2095" s="10"/>
      <c r="R2095" s="10"/>
      <c r="S2095" s="10"/>
    </row>
    <row r="2096" spans="10:19" ht="15" x14ac:dyDescent="0.25">
      <c r="J2096" s="10"/>
      <c r="K2096" s="10"/>
      <c r="L2096" s="10"/>
      <c r="N2096" s="10"/>
      <c r="O2096" s="10"/>
      <c r="P2096" s="10"/>
      <c r="Q2096" s="10"/>
      <c r="R2096" s="10"/>
      <c r="S2096" s="10"/>
    </row>
    <row r="2097" spans="10:19" ht="15" x14ac:dyDescent="0.25">
      <c r="J2097" s="10"/>
      <c r="K2097" s="10"/>
      <c r="L2097" s="10"/>
      <c r="N2097" s="10"/>
      <c r="O2097" s="10"/>
      <c r="P2097" s="10"/>
      <c r="Q2097" s="10"/>
      <c r="R2097" s="10"/>
      <c r="S2097" s="10"/>
    </row>
    <row r="2098" spans="10:19" ht="15" x14ac:dyDescent="0.25">
      <c r="J2098" s="10"/>
      <c r="K2098" s="10"/>
      <c r="L2098" s="10"/>
      <c r="N2098" s="10"/>
      <c r="O2098" s="10"/>
      <c r="P2098" s="10"/>
      <c r="Q2098" s="10"/>
      <c r="R2098" s="10"/>
      <c r="S2098" s="10"/>
    </row>
    <row r="2099" spans="10:19" ht="15" x14ac:dyDescent="0.25">
      <c r="J2099" s="10"/>
      <c r="K2099" s="10"/>
      <c r="L2099" s="10"/>
      <c r="N2099" s="10"/>
      <c r="O2099" s="10"/>
      <c r="P2099" s="10"/>
      <c r="Q2099" s="10"/>
      <c r="R2099" s="10"/>
      <c r="S2099" s="10"/>
    </row>
    <row r="2100" spans="10:19" ht="15" x14ac:dyDescent="0.25">
      <c r="J2100" s="10"/>
      <c r="K2100" s="10"/>
      <c r="L2100" s="10"/>
      <c r="N2100" s="10"/>
      <c r="O2100" s="10"/>
      <c r="P2100" s="10"/>
      <c r="Q2100" s="10"/>
      <c r="R2100" s="10"/>
      <c r="S2100" s="10"/>
    </row>
    <row r="2101" spans="10:19" ht="15" x14ac:dyDescent="0.25">
      <c r="J2101" s="10"/>
      <c r="K2101" s="10"/>
      <c r="L2101" s="10"/>
      <c r="N2101" s="10"/>
      <c r="O2101" s="10"/>
      <c r="P2101" s="10"/>
      <c r="Q2101" s="10"/>
      <c r="R2101" s="10"/>
      <c r="S2101" s="10"/>
    </row>
    <row r="2102" spans="10:19" ht="15" x14ac:dyDescent="0.25">
      <c r="J2102" s="10"/>
      <c r="K2102" s="10"/>
      <c r="L2102" s="10"/>
      <c r="N2102" s="10"/>
      <c r="O2102" s="10"/>
      <c r="P2102" s="10"/>
      <c r="Q2102" s="10"/>
      <c r="R2102" s="10"/>
      <c r="S2102" s="10"/>
    </row>
    <row r="2103" spans="10:19" ht="15" x14ac:dyDescent="0.25">
      <c r="J2103" s="10"/>
      <c r="K2103" s="10"/>
      <c r="L2103" s="10"/>
      <c r="N2103" s="10"/>
      <c r="O2103" s="10"/>
      <c r="P2103" s="10"/>
      <c r="Q2103" s="10"/>
      <c r="R2103" s="10"/>
      <c r="S2103" s="10"/>
    </row>
    <row r="2104" spans="10:19" ht="15" x14ac:dyDescent="0.25">
      <c r="J2104" s="10"/>
      <c r="K2104" s="10"/>
      <c r="L2104" s="10"/>
      <c r="N2104" s="10"/>
      <c r="O2104" s="10"/>
      <c r="P2104" s="10"/>
      <c r="Q2104" s="10"/>
      <c r="R2104" s="10"/>
      <c r="S2104" s="10"/>
    </row>
    <row r="2105" spans="10:19" ht="15" x14ac:dyDescent="0.25">
      <c r="J2105" s="10"/>
      <c r="K2105" s="10"/>
      <c r="L2105" s="10"/>
      <c r="N2105" s="10"/>
      <c r="O2105" s="10"/>
      <c r="P2105" s="10"/>
      <c r="Q2105" s="10"/>
      <c r="R2105" s="10"/>
      <c r="S2105" s="10"/>
    </row>
    <row r="2106" spans="10:19" ht="15" x14ac:dyDescent="0.25">
      <c r="J2106" s="10"/>
      <c r="K2106" s="10"/>
      <c r="L2106" s="10"/>
      <c r="N2106" s="10"/>
      <c r="O2106" s="10"/>
      <c r="P2106" s="10"/>
      <c r="Q2106" s="10"/>
      <c r="R2106" s="10"/>
      <c r="S2106" s="10"/>
    </row>
    <row r="2107" spans="10:19" ht="15" x14ac:dyDescent="0.25">
      <c r="J2107" s="10"/>
      <c r="K2107" s="10"/>
      <c r="L2107" s="10"/>
      <c r="N2107" s="10"/>
      <c r="O2107" s="10"/>
      <c r="P2107" s="10"/>
      <c r="Q2107" s="10"/>
      <c r="R2107" s="10"/>
      <c r="S2107" s="10"/>
    </row>
    <row r="2108" spans="10:19" ht="15" x14ac:dyDescent="0.25">
      <c r="J2108" s="10"/>
      <c r="K2108" s="10"/>
      <c r="L2108" s="10"/>
      <c r="N2108" s="10"/>
      <c r="O2108" s="10"/>
      <c r="P2108" s="10"/>
      <c r="Q2108" s="10"/>
      <c r="R2108" s="10"/>
      <c r="S2108" s="10"/>
    </row>
    <row r="2109" spans="10:19" ht="15" x14ac:dyDescent="0.25">
      <c r="J2109" s="10"/>
      <c r="K2109" s="10"/>
      <c r="L2109" s="10"/>
      <c r="N2109" s="10"/>
      <c r="O2109" s="10"/>
      <c r="P2109" s="10"/>
      <c r="Q2109" s="10"/>
      <c r="R2109" s="10"/>
      <c r="S2109" s="10"/>
    </row>
    <row r="2110" spans="10:19" ht="15" x14ac:dyDescent="0.25">
      <c r="J2110" s="10"/>
      <c r="K2110" s="10"/>
      <c r="L2110" s="10"/>
      <c r="N2110" s="10"/>
      <c r="O2110" s="10"/>
      <c r="P2110" s="10"/>
      <c r="Q2110" s="10"/>
      <c r="R2110" s="10"/>
      <c r="S2110" s="10"/>
    </row>
    <row r="2111" spans="10:19" ht="15" x14ac:dyDescent="0.25">
      <c r="J2111" s="10"/>
      <c r="K2111" s="10"/>
      <c r="L2111" s="10"/>
      <c r="N2111" s="10"/>
      <c r="O2111" s="10"/>
      <c r="P2111" s="10"/>
      <c r="Q2111" s="10"/>
      <c r="R2111" s="10"/>
      <c r="S2111" s="10"/>
    </row>
    <row r="2112" spans="10:19" ht="15" x14ac:dyDescent="0.25">
      <c r="J2112" s="10"/>
      <c r="K2112" s="10"/>
      <c r="L2112" s="10"/>
      <c r="N2112" s="10"/>
      <c r="O2112" s="10"/>
      <c r="P2112" s="10"/>
      <c r="Q2112" s="10"/>
      <c r="R2112" s="10"/>
      <c r="S2112" s="10"/>
    </row>
    <row r="2113" spans="10:19" ht="15" x14ac:dyDescent="0.25">
      <c r="J2113" s="10"/>
      <c r="K2113" s="10"/>
      <c r="L2113" s="10"/>
      <c r="N2113" s="10"/>
      <c r="O2113" s="10"/>
      <c r="P2113" s="10"/>
      <c r="Q2113" s="10"/>
      <c r="R2113" s="10"/>
      <c r="S2113" s="10"/>
    </row>
    <row r="2114" spans="10:19" ht="15" x14ac:dyDescent="0.25">
      <c r="J2114" s="10"/>
      <c r="K2114" s="10"/>
      <c r="L2114" s="10"/>
      <c r="N2114" s="10"/>
      <c r="O2114" s="10"/>
      <c r="P2114" s="10"/>
      <c r="Q2114" s="10"/>
      <c r="R2114" s="10"/>
      <c r="S2114" s="10"/>
    </row>
    <row r="2115" spans="10:19" ht="15" x14ac:dyDescent="0.25">
      <c r="J2115" s="10"/>
      <c r="K2115" s="10"/>
      <c r="L2115" s="10"/>
      <c r="N2115" s="10"/>
      <c r="O2115" s="10"/>
      <c r="P2115" s="10"/>
      <c r="Q2115" s="10"/>
      <c r="R2115" s="10"/>
      <c r="S2115" s="10"/>
    </row>
    <row r="2116" spans="10:19" ht="15" x14ac:dyDescent="0.25">
      <c r="J2116" s="10"/>
      <c r="K2116" s="10"/>
      <c r="L2116" s="10"/>
      <c r="N2116" s="10"/>
      <c r="O2116" s="10"/>
      <c r="P2116" s="10"/>
      <c r="Q2116" s="10"/>
      <c r="R2116" s="10"/>
      <c r="S2116" s="10"/>
    </row>
    <row r="2117" spans="10:19" ht="15" x14ac:dyDescent="0.25">
      <c r="J2117" s="10"/>
      <c r="K2117" s="10"/>
      <c r="L2117" s="10"/>
      <c r="N2117" s="10"/>
      <c r="O2117" s="10"/>
      <c r="P2117" s="10"/>
      <c r="Q2117" s="10"/>
      <c r="R2117" s="10"/>
      <c r="S2117" s="10"/>
    </row>
    <row r="2118" spans="10:19" ht="15" x14ac:dyDescent="0.25">
      <c r="J2118" s="10"/>
      <c r="K2118" s="10"/>
      <c r="L2118" s="10"/>
      <c r="N2118" s="10"/>
      <c r="O2118" s="10"/>
      <c r="P2118" s="10"/>
      <c r="Q2118" s="10"/>
      <c r="R2118" s="10"/>
      <c r="S2118" s="10"/>
    </row>
    <row r="2119" spans="10:19" ht="15" x14ac:dyDescent="0.25">
      <c r="J2119" s="10"/>
      <c r="K2119" s="10"/>
      <c r="L2119" s="10"/>
      <c r="N2119" s="10"/>
      <c r="O2119" s="10"/>
      <c r="P2119" s="10"/>
      <c r="Q2119" s="10"/>
      <c r="R2119" s="10"/>
      <c r="S2119" s="10"/>
    </row>
    <row r="2120" spans="10:19" ht="15" x14ac:dyDescent="0.25">
      <c r="J2120" s="10"/>
      <c r="K2120" s="10"/>
      <c r="L2120" s="10"/>
      <c r="N2120" s="10"/>
      <c r="O2120" s="10"/>
      <c r="P2120" s="10"/>
      <c r="Q2120" s="10"/>
      <c r="R2120" s="10"/>
      <c r="S2120" s="10"/>
    </row>
    <row r="2121" spans="10:19" ht="15" x14ac:dyDescent="0.25">
      <c r="J2121" s="10"/>
      <c r="K2121" s="10"/>
      <c r="L2121" s="10"/>
      <c r="N2121" s="10"/>
      <c r="O2121" s="10"/>
      <c r="P2121" s="10"/>
      <c r="Q2121" s="10"/>
      <c r="R2121" s="10"/>
      <c r="S2121" s="10"/>
    </row>
    <row r="2122" spans="10:19" ht="15" x14ac:dyDescent="0.25">
      <c r="J2122" s="10"/>
      <c r="K2122" s="10"/>
      <c r="L2122" s="10"/>
      <c r="N2122" s="10"/>
      <c r="O2122" s="10"/>
      <c r="P2122" s="10"/>
      <c r="Q2122" s="10"/>
      <c r="R2122" s="10"/>
      <c r="S2122" s="10"/>
    </row>
    <row r="2123" spans="10:19" ht="15" x14ac:dyDescent="0.25">
      <c r="J2123" s="10"/>
      <c r="K2123" s="10"/>
      <c r="L2123" s="10"/>
      <c r="N2123" s="10"/>
      <c r="O2123" s="10"/>
      <c r="P2123" s="10"/>
      <c r="Q2123" s="10"/>
      <c r="R2123" s="10"/>
      <c r="S2123" s="10"/>
    </row>
    <row r="2124" spans="10:19" ht="15" x14ac:dyDescent="0.25">
      <c r="J2124" s="10"/>
      <c r="K2124" s="10"/>
      <c r="L2124" s="10"/>
      <c r="N2124" s="10"/>
      <c r="O2124" s="10"/>
      <c r="P2124" s="10"/>
      <c r="Q2124" s="10"/>
      <c r="R2124" s="10"/>
      <c r="S2124" s="10"/>
    </row>
    <row r="2125" spans="10:19" ht="15" x14ac:dyDescent="0.25">
      <c r="J2125" s="10"/>
      <c r="K2125" s="10"/>
      <c r="L2125" s="10"/>
      <c r="N2125" s="10"/>
      <c r="O2125" s="10"/>
      <c r="P2125" s="10"/>
      <c r="Q2125" s="10"/>
      <c r="R2125" s="10"/>
      <c r="S2125" s="10"/>
    </row>
    <row r="2126" spans="10:19" ht="15" x14ac:dyDescent="0.25">
      <c r="J2126" s="10"/>
      <c r="K2126" s="10"/>
      <c r="L2126" s="10"/>
      <c r="N2126" s="10"/>
      <c r="O2126" s="10"/>
      <c r="P2126" s="10"/>
      <c r="Q2126" s="10"/>
      <c r="R2126" s="10"/>
      <c r="S2126" s="10"/>
    </row>
    <row r="2127" spans="10:19" ht="15" x14ac:dyDescent="0.25">
      <c r="J2127" s="10"/>
      <c r="K2127" s="10"/>
      <c r="L2127" s="10"/>
      <c r="N2127" s="10"/>
      <c r="O2127" s="10"/>
      <c r="P2127" s="10"/>
      <c r="Q2127" s="10"/>
      <c r="R2127" s="10"/>
      <c r="S2127" s="10"/>
    </row>
    <row r="2128" spans="10:19" ht="15" x14ac:dyDescent="0.25">
      <c r="J2128" s="10"/>
      <c r="K2128" s="10"/>
      <c r="L2128" s="10"/>
      <c r="N2128" s="10"/>
      <c r="O2128" s="10"/>
      <c r="P2128" s="10"/>
      <c r="Q2128" s="10"/>
      <c r="R2128" s="10"/>
      <c r="S2128" s="10"/>
    </row>
    <row r="2129" spans="10:19" ht="15" x14ac:dyDescent="0.25">
      <c r="J2129" s="10"/>
      <c r="K2129" s="10"/>
      <c r="L2129" s="10"/>
      <c r="N2129" s="10"/>
      <c r="O2129" s="10"/>
      <c r="P2129" s="10"/>
      <c r="Q2129" s="10"/>
      <c r="R2129" s="10"/>
      <c r="S2129" s="10"/>
    </row>
    <row r="2130" spans="10:19" ht="15" x14ac:dyDescent="0.25">
      <c r="J2130" s="10"/>
      <c r="K2130" s="10"/>
      <c r="L2130" s="10"/>
      <c r="N2130" s="10"/>
      <c r="O2130" s="10"/>
      <c r="P2130" s="10"/>
      <c r="Q2130" s="10"/>
      <c r="R2130" s="10"/>
      <c r="S2130" s="10"/>
    </row>
    <row r="2131" spans="10:19" ht="15" x14ac:dyDescent="0.25">
      <c r="J2131" s="10"/>
      <c r="K2131" s="10"/>
      <c r="L2131" s="10"/>
      <c r="N2131" s="10"/>
      <c r="O2131" s="10"/>
      <c r="P2131" s="10"/>
      <c r="Q2131" s="10"/>
      <c r="R2131" s="10"/>
      <c r="S2131" s="10"/>
    </row>
    <row r="2132" spans="10:19" ht="15" x14ac:dyDescent="0.25">
      <c r="J2132" s="10"/>
      <c r="K2132" s="10"/>
      <c r="L2132" s="10"/>
      <c r="N2132" s="10"/>
      <c r="O2132" s="10"/>
      <c r="P2132" s="10"/>
      <c r="Q2132" s="10"/>
      <c r="R2132" s="10"/>
      <c r="S2132" s="10"/>
    </row>
    <row r="2133" spans="10:19" ht="15" x14ac:dyDescent="0.25">
      <c r="J2133" s="10"/>
      <c r="K2133" s="10"/>
      <c r="L2133" s="10"/>
      <c r="N2133" s="10"/>
      <c r="O2133" s="10"/>
      <c r="P2133" s="10"/>
      <c r="Q2133" s="10"/>
      <c r="R2133" s="10"/>
      <c r="S2133" s="10"/>
    </row>
    <row r="2134" spans="10:19" ht="15" x14ac:dyDescent="0.25">
      <c r="J2134" s="10"/>
      <c r="K2134" s="10"/>
      <c r="L2134" s="10"/>
      <c r="N2134" s="10"/>
      <c r="O2134" s="10"/>
      <c r="P2134" s="10"/>
      <c r="Q2134" s="10"/>
      <c r="R2134" s="10"/>
      <c r="S2134" s="10"/>
    </row>
    <row r="2135" spans="10:19" ht="15" x14ac:dyDescent="0.25">
      <c r="J2135" s="10"/>
      <c r="K2135" s="10"/>
      <c r="L2135" s="10"/>
      <c r="N2135" s="10"/>
      <c r="O2135" s="10"/>
      <c r="P2135" s="10"/>
      <c r="Q2135" s="10"/>
      <c r="R2135" s="10"/>
      <c r="S2135" s="10"/>
    </row>
    <row r="2136" spans="10:19" ht="15" x14ac:dyDescent="0.25">
      <c r="J2136" s="10"/>
      <c r="K2136" s="10"/>
      <c r="L2136" s="10"/>
      <c r="N2136" s="10"/>
      <c r="O2136" s="10"/>
      <c r="P2136" s="10"/>
      <c r="Q2136" s="10"/>
      <c r="R2136" s="10"/>
      <c r="S2136" s="10"/>
    </row>
    <row r="2137" spans="10:19" ht="15" x14ac:dyDescent="0.25">
      <c r="J2137" s="10"/>
      <c r="K2137" s="10"/>
      <c r="L2137" s="10"/>
      <c r="N2137" s="10"/>
      <c r="O2137" s="10"/>
      <c r="P2137" s="10"/>
      <c r="Q2137" s="10"/>
      <c r="R2137" s="10"/>
      <c r="S2137" s="10"/>
    </row>
    <row r="2138" spans="10:19" ht="15" x14ac:dyDescent="0.25">
      <c r="J2138" s="10"/>
      <c r="K2138" s="10"/>
      <c r="L2138" s="10"/>
      <c r="N2138" s="10"/>
      <c r="O2138" s="10"/>
      <c r="P2138" s="10"/>
      <c r="Q2138" s="10"/>
      <c r="R2138" s="10"/>
      <c r="S2138" s="10"/>
    </row>
    <row r="2139" spans="10:19" ht="15" x14ac:dyDescent="0.25">
      <c r="J2139" s="10"/>
      <c r="K2139" s="10"/>
      <c r="L2139" s="10"/>
      <c r="N2139" s="10"/>
      <c r="O2139" s="10"/>
      <c r="P2139" s="10"/>
      <c r="Q2139" s="10"/>
      <c r="R2139" s="10"/>
      <c r="S2139" s="10"/>
    </row>
    <row r="2140" spans="10:19" ht="15" x14ac:dyDescent="0.25">
      <c r="J2140" s="10"/>
      <c r="K2140" s="10"/>
      <c r="L2140" s="10"/>
      <c r="N2140" s="10"/>
      <c r="O2140" s="10"/>
      <c r="P2140" s="10"/>
      <c r="Q2140" s="10"/>
      <c r="R2140" s="10"/>
      <c r="S2140" s="10"/>
    </row>
    <row r="2141" spans="10:19" ht="15" x14ac:dyDescent="0.25">
      <c r="J2141" s="10"/>
      <c r="K2141" s="10"/>
      <c r="L2141" s="10"/>
      <c r="N2141" s="10"/>
      <c r="O2141" s="10"/>
      <c r="P2141" s="10"/>
      <c r="Q2141" s="10"/>
      <c r="R2141" s="10"/>
      <c r="S2141" s="10"/>
    </row>
    <row r="2142" spans="10:19" ht="15" x14ac:dyDescent="0.25">
      <c r="J2142" s="10"/>
      <c r="K2142" s="10"/>
      <c r="L2142" s="10"/>
      <c r="N2142" s="10"/>
      <c r="O2142" s="10"/>
      <c r="P2142" s="10"/>
      <c r="Q2142" s="10"/>
      <c r="R2142" s="10"/>
      <c r="S2142" s="10"/>
    </row>
    <row r="2143" spans="10:19" ht="15" x14ac:dyDescent="0.25">
      <c r="J2143" s="10"/>
      <c r="K2143" s="10"/>
      <c r="L2143" s="10"/>
      <c r="N2143" s="10"/>
      <c r="O2143" s="10"/>
      <c r="P2143" s="10"/>
      <c r="Q2143" s="10"/>
      <c r="R2143" s="10"/>
      <c r="S2143" s="10"/>
    </row>
    <row r="2144" spans="10:19" ht="15" x14ac:dyDescent="0.25">
      <c r="J2144" s="10"/>
      <c r="K2144" s="10"/>
      <c r="L2144" s="10"/>
      <c r="N2144" s="10"/>
      <c r="O2144" s="10"/>
      <c r="P2144" s="10"/>
      <c r="Q2144" s="10"/>
      <c r="R2144" s="10"/>
      <c r="S2144" s="10"/>
    </row>
    <row r="2145" spans="10:19" ht="15" x14ac:dyDescent="0.25">
      <c r="J2145" s="10"/>
      <c r="K2145" s="10"/>
      <c r="L2145" s="10"/>
      <c r="N2145" s="10"/>
      <c r="O2145" s="10"/>
      <c r="P2145" s="10"/>
      <c r="Q2145" s="10"/>
      <c r="R2145" s="10"/>
      <c r="S2145" s="10"/>
    </row>
    <row r="2146" spans="10:19" ht="15" x14ac:dyDescent="0.25">
      <c r="J2146" s="10"/>
      <c r="K2146" s="10"/>
      <c r="L2146" s="10"/>
      <c r="N2146" s="10"/>
      <c r="O2146" s="10"/>
      <c r="P2146" s="10"/>
      <c r="Q2146" s="10"/>
      <c r="R2146" s="10"/>
      <c r="S2146" s="10"/>
    </row>
    <row r="2147" spans="10:19" ht="15" x14ac:dyDescent="0.25">
      <c r="J2147" s="10"/>
      <c r="K2147" s="10"/>
      <c r="L2147" s="10"/>
      <c r="N2147" s="10"/>
      <c r="O2147" s="10"/>
      <c r="P2147" s="10"/>
      <c r="Q2147" s="10"/>
      <c r="R2147" s="10"/>
      <c r="S2147" s="10"/>
    </row>
    <row r="2148" spans="10:19" ht="15" x14ac:dyDescent="0.25">
      <c r="J2148" s="10"/>
      <c r="K2148" s="10"/>
      <c r="L2148" s="10"/>
      <c r="N2148" s="10"/>
      <c r="O2148" s="10"/>
      <c r="P2148" s="10"/>
      <c r="Q2148" s="10"/>
      <c r="R2148" s="10"/>
      <c r="S2148" s="10"/>
    </row>
    <row r="2149" spans="10:19" ht="15" x14ac:dyDescent="0.25">
      <c r="J2149" s="10"/>
      <c r="K2149" s="10"/>
      <c r="L2149" s="10"/>
      <c r="N2149" s="10"/>
      <c r="O2149" s="10"/>
      <c r="P2149" s="10"/>
      <c r="Q2149" s="10"/>
      <c r="R2149" s="10"/>
      <c r="S2149" s="10"/>
    </row>
    <row r="2150" spans="10:19" ht="15" x14ac:dyDescent="0.25">
      <c r="J2150" s="10"/>
      <c r="K2150" s="10"/>
      <c r="L2150" s="10"/>
      <c r="N2150" s="10"/>
      <c r="O2150" s="10"/>
      <c r="P2150" s="10"/>
      <c r="Q2150" s="10"/>
      <c r="R2150" s="10"/>
      <c r="S2150" s="10"/>
    </row>
    <row r="2151" spans="10:19" ht="15" x14ac:dyDescent="0.25">
      <c r="J2151" s="10"/>
      <c r="K2151" s="10"/>
      <c r="L2151" s="10"/>
      <c r="N2151" s="10"/>
      <c r="O2151" s="10"/>
      <c r="P2151" s="10"/>
      <c r="Q2151" s="10"/>
      <c r="R2151" s="10"/>
      <c r="S2151" s="10"/>
    </row>
    <row r="2152" spans="10:19" ht="15" x14ac:dyDescent="0.25">
      <c r="J2152" s="10"/>
      <c r="K2152" s="10"/>
      <c r="L2152" s="10"/>
      <c r="N2152" s="10"/>
      <c r="O2152" s="10"/>
      <c r="P2152" s="10"/>
      <c r="Q2152" s="10"/>
      <c r="R2152" s="10"/>
      <c r="S2152" s="10"/>
    </row>
    <row r="2153" spans="10:19" ht="15" x14ac:dyDescent="0.25">
      <c r="J2153" s="10"/>
      <c r="K2153" s="10"/>
      <c r="L2153" s="10"/>
      <c r="N2153" s="10"/>
      <c r="O2153" s="10"/>
      <c r="P2153" s="10"/>
      <c r="Q2153" s="10"/>
      <c r="R2153" s="10"/>
      <c r="S2153" s="10"/>
    </row>
    <row r="2154" spans="10:19" ht="15" x14ac:dyDescent="0.25">
      <c r="J2154" s="10"/>
      <c r="K2154" s="10"/>
      <c r="L2154" s="10"/>
      <c r="N2154" s="10"/>
      <c r="O2154" s="10"/>
      <c r="P2154" s="10"/>
      <c r="Q2154" s="10"/>
      <c r="R2154" s="10"/>
      <c r="S2154" s="10"/>
    </row>
    <row r="2155" spans="10:19" ht="15" x14ac:dyDescent="0.25">
      <c r="J2155" s="10"/>
      <c r="K2155" s="10"/>
      <c r="L2155" s="10"/>
      <c r="N2155" s="10"/>
      <c r="O2155" s="10"/>
      <c r="P2155" s="10"/>
      <c r="Q2155" s="10"/>
      <c r="R2155" s="10"/>
      <c r="S2155" s="10"/>
    </row>
    <row r="2156" spans="10:19" ht="15" x14ac:dyDescent="0.25">
      <c r="J2156" s="10"/>
      <c r="K2156" s="10"/>
      <c r="L2156" s="10"/>
      <c r="N2156" s="10"/>
      <c r="O2156" s="10"/>
      <c r="P2156" s="10"/>
      <c r="Q2156" s="10"/>
      <c r="R2156" s="10"/>
      <c r="S2156" s="10"/>
    </row>
    <row r="2157" spans="10:19" ht="15" x14ac:dyDescent="0.25">
      <c r="J2157" s="10"/>
      <c r="K2157" s="10"/>
      <c r="L2157" s="10"/>
      <c r="N2157" s="10"/>
      <c r="O2157" s="10"/>
      <c r="P2157" s="10"/>
      <c r="Q2157" s="10"/>
      <c r="R2157" s="10"/>
      <c r="S2157" s="10"/>
    </row>
    <row r="2158" spans="10:19" ht="15" x14ac:dyDescent="0.25">
      <c r="J2158" s="10"/>
      <c r="K2158" s="10"/>
      <c r="L2158" s="10"/>
      <c r="N2158" s="10"/>
      <c r="O2158" s="10"/>
      <c r="P2158" s="10"/>
      <c r="Q2158" s="10"/>
      <c r="R2158" s="10"/>
      <c r="S2158" s="10"/>
    </row>
    <row r="2159" spans="10:19" ht="15" x14ac:dyDescent="0.25">
      <c r="J2159" s="10"/>
      <c r="K2159" s="10"/>
      <c r="L2159" s="10"/>
      <c r="N2159" s="10"/>
      <c r="O2159" s="10"/>
      <c r="P2159" s="10"/>
      <c r="Q2159" s="10"/>
      <c r="R2159" s="10"/>
      <c r="S2159" s="10"/>
    </row>
    <row r="2160" spans="10:19" ht="15" x14ac:dyDescent="0.25">
      <c r="J2160" s="10"/>
      <c r="K2160" s="10"/>
      <c r="L2160" s="10"/>
      <c r="N2160" s="10"/>
      <c r="O2160" s="10"/>
      <c r="P2160" s="10"/>
      <c r="Q2160" s="10"/>
      <c r="R2160" s="10"/>
      <c r="S2160" s="10"/>
    </row>
    <row r="2161" spans="10:19" ht="15" x14ac:dyDescent="0.25">
      <c r="J2161" s="10"/>
      <c r="K2161" s="10"/>
      <c r="L2161" s="10"/>
      <c r="N2161" s="10"/>
      <c r="O2161" s="10"/>
      <c r="P2161" s="10"/>
      <c r="Q2161" s="10"/>
      <c r="R2161" s="10"/>
      <c r="S2161" s="10"/>
    </row>
    <row r="2162" spans="10:19" ht="15" x14ac:dyDescent="0.25">
      <c r="J2162" s="10"/>
      <c r="K2162" s="10"/>
      <c r="L2162" s="10"/>
      <c r="N2162" s="10"/>
      <c r="O2162" s="10"/>
      <c r="P2162" s="10"/>
      <c r="Q2162" s="10"/>
      <c r="R2162" s="10"/>
      <c r="S2162" s="10"/>
    </row>
    <row r="2163" spans="10:19" ht="15" x14ac:dyDescent="0.25">
      <c r="J2163" s="10"/>
      <c r="K2163" s="10"/>
      <c r="L2163" s="10"/>
      <c r="N2163" s="10"/>
      <c r="O2163" s="10"/>
      <c r="P2163" s="10"/>
      <c r="Q2163" s="10"/>
      <c r="R2163" s="10"/>
      <c r="S2163" s="10"/>
    </row>
    <row r="2164" spans="10:19" ht="15" x14ac:dyDescent="0.25">
      <c r="J2164" s="10"/>
      <c r="K2164" s="10"/>
      <c r="L2164" s="10"/>
      <c r="N2164" s="10"/>
      <c r="O2164" s="10"/>
      <c r="P2164" s="10"/>
      <c r="Q2164" s="10"/>
      <c r="R2164" s="10"/>
      <c r="S2164" s="10"/>
    </row>
    <row r="2165" spans="10:19" ht="15" x14ac:dyDescent="0.25">
      <c r="J2165" s="10"/>
      <c r="K2165" s="10"/>
      <c r="L2165" s="10"/>
      <c r="N2165" s="10"/>
      <c r="O2165" s="10"/>
      <c r="P2165" s="10"/>
      <c r="Q2165" s="10"/>
      <c r="R2165" s="10"/>
      <c r="S2165" s="10"/>
    </row>
    <row r="2166" spans="10:19" ht="15" x14ac:dyDescent="0.25">
      <c r="J2166" s="10"/>
      <c r="K2166" s="10"/>
      <c r="L2166" s="10"/>
      <c r="N2166" s="10"/>
      <c r="O2166" s="10"/>
      <c r="P2166" s="10"/>
      <c r="Q2166" s="10"/>
      <c r="R2166" s="10"/>
      <c r="S2166" s="10"/>
    </row>
    <row r="2167" spans="10:19" ht="15" x14ac:dyDescent="0.25">
      <c r="J2167" s="10"/>
      <c r="K2167" s="10"/>
      <c r="L2167" s="10"/>
      <c r="N2167" s="10"/>
      <c r="O2167" s="10"/>
      <c r="P2167" s="10"/>
      <c r="Q2167" s="10"/>
      <c r="R2167" s="10"/>
      <c r="S2167" s="10"/>
    </row>
    <row r="2168" spans="10:19" ht="15" x14ac:dyDescent="0.25">
      <c r="J2168" s="10"/>
      <c r="K2168" s="10"/>
      <c r="L2168" s="10"/>
      <c r="N2168" s="10"/>
      <c r="O2168" s="10"/>
      <c r="P2168" s="10"/>
      <c r="Q2168" s="10"/>
      <c r="R2168" s="10"/>
      <c r="S2168" s="10"/>
    </row>
    <row r="2169" spans="10:19" ht="15" x14ac:dyDescent="0.25">
      <c r="J2169" s="10"/>
      <c r="K2169" s="10"/>
      <c r="L2169" s="10"/>
      <c r="N2169" s="10"/>
      <c r="O2169" s="10"/>
      <c r="P2169" s="10"/>
      <c r="Q2169" s="10"/>
      <c r="R2169" s="10"/>
      <c r="S2169" s="10"/>
    </row>
    <row r="2170" spans="10:19" ht="15" x14ac:dyDescent="0.25">
      <c r="J2170" s="10"/>
      <c r="K2170" s="10"/>
      <c r="L2170" s="10"/>
      <c r="N2170" s="10"/>
      <c r="O2170" s="10"/>
      <c r="P2170" s="10"/>
      <c r="Q2170" s="10"/>
      <c r="R2170" s="10"/>
      <c r="S2170" s="10"/>
    </row>
    <row r="2171" spans="10:19" ht="15" x14ac:dyDescent="0.25">
      <c r="J2171" s="10"/>
      <c r="K2171" s="10"/>
      <c r="L2171" s="10"/>
      <c r="N2171" s="10"/>
      <c r="O2171" s="10"/>
      <c r="P2171" s="10"/>
      <c r="Q2171" s="10"/>
      <c r="R2171" s="10"/>
      <c r="S2171" s="10"/>
    </row>
    <row r="2172" spans="10:19" ht="15" x14ac:dyDescent="0.25">
      <c r="J2172" s="10"/>
      <c r="K2172" s="10"/>
      <c r="L2172" s="10"/>
      <c r="N2172" s="10"/>
      <c r="O2172" s="10"/>
      <c r="P2172" s="10"/>
      <c r="Q2172" s="10"/>
      <c r="R2172" s="10"/>
      <c r="S2172" s="10"/>
    </row>
    <row r="2173" spans="10:19" ht="15" x14ac:dyDescent="0.25">
      <c r="J2173" s="10"/>
      <c r="K2173" s="10"/>
      <c r="L2173" s="10"/>
      <c r="N2173" s="10"/>
      <c r="O2173" s="10"/>
      <c r="P2173" s="10"/>
      <c r="Q2173" s="10"/>
      <c r="R2173" s="10"/>
      <c r="S2173" s="10"/>
    </row>
    <row r="2174" spans="10:19" ht="15" x14ac:dyDescent="0.25">
      <c r="J2174" s="10"/>
      <c r="K2174" s="10"/>
      <c r="L2174" s="10"/>
      <c r="N2174" s="10"/>
      <c r="O2174" s="10"/>
      <c r="P2174" s="10"/>
      <c r="Q2174" s="10"/>
      <c r="R2174" s="10"/>
      <c r="S2174" s="10"/>
    </row>
    <row r="2175" spans="10:19" ht="15" x14ac:dyDescent="0.25">
      <c r="J2175" s="10"/>
      <c r="K2175" s="10"/>
      <c r="L2175" s="10"/>
      <c r="N2175" s="10"/>
      <c r="O2175" s="10"/>
      <c r="P2175" s="10"/>
      <c r="Q2175" s="10"/>
      <c r="R2175" s="10"/>
      <c r="S2175" s="10"/>
    </row>
    <row r="2176" spans="10:19" ht="15" x14ac:dyDescent="0.25">
      <c r="J2176" s="10"/>
      <c r="K2176" s="10"/>
      <c r="L2176" s="10"/>
      <c r="N2176" s="10"/>
      <c r="O2176" s="10"/>
      <c r="P2176" s="10"/>
      <c r="Q2176" s="10"/>
      <c r="R2176" s="10"/>
      <c r="S2176" s="10"/>
    </row>
    <row r="2177" spans="10:19" ht="15" x14ac:dyDescent="0.25">
      <c r="J2177" s="10"/>
      <c r="K2177" s="10"/>
      <c r="L2177" s="10"/>
      <c r="N2177" s="10"/>
      <c r="O2177" s="10"/>
      <c r="P2177" s="10"/>
      <c r="Q2177" s="10"/>
      <c r="R2177" s="10"/>
      <c r="S2177" s="10"/>
    </row>
    <row r="2178" spans="10:19" ht="15" x14ac:dyDescent="0.25">
      <c r="J2178" s="10"/>
      <c r="K2178" s="10"/>
      <c r="L2178" s="10"/>
      <c r="N2178" s="10"/>
      <c r="O2178" s="10"/>
      <c r="P2178" s="10"/>
      <c r="Q2178" s="10"/>
      <c r="R2178" s="10"/>
      <c r="S2178" s="10"/>
    </row>
    <row r="2179" spans="10:19" ht="15" x14ac:dyDescent="0.25">
      <c r="J2179" s="10"/>
      <c r="K2179" s="10"/>
      <c r="L2179" s="10"/>
      <c r="N2179" s="10"/>
      <c r="O2179" s="10"/>
      <c r="P2179" s="10"/>
      <c r="Q2179" s="10"/>
      <c r="R2179" s="10"/>
      <c r="S2179" s="10"/>
    </row>
    <row r="2180" spans="10:19" ht="15" x14ac:dyDescent="0.25">
      <c r="J2180" s="10"/>
      <c r="K2180" s="10"/>
      <c r="L2180" s="10"/>
      <c r="N2180" s="10"/>
      <c r="O2180" s="10"/>
      <c r="P2180" s="10"/>
      <c r="Q2180" s="10"/>
      <c r="R2180" s="10"/>
      <c r="S2180" s="10"/>
    </row>
    <row r="2181" spans="10:19" ht="15" x14ac:dyDescent="0.25">
      <c r="J2181" s="10"/>
      <c r="K2181" s="10"/>
      <c r="L2181" s="10"/>
      <c r="N2181" s="10"/>
      <c r="O2181" s="10"/>
      <c r="P2181" s="10"/>
      <c r="Q2181" s="10"/>
      <c r="R2181" s="10"/>
      <c r="S2181" s="10"/>
    </row>
    <row r="2182" spans="10:19" ht="15" x14ac:dyDescent="0.25">
      <c r="J2182" s="10"/>
      <c r="K2182" s="10"/>
      <c r="L2182" s="10"/>
      <c r="N2182" s="10"/>
      <c r="O2182" s="10"/>
      <c r="P2182" s="10"/>
      <c r="Q2182" s="10"/>
      <c r="R2182" s="10"/>
      <c r="S2182" s="10"/>
    </row>
    <row r="2183" spans="10:19" ht="15" x14ac:dyDescent="0.25">
      <c r="J2183" s="10"/>
      <c r="K2183" s="10"/>
      <c r="L2183" s="10"/>
      <c r="N2183" s="10"/>
      <c r="O2183" s="10"/>
      <c r="P2183" s="10"/>
      <c r="Q2183" s="10"/>
      <c r="R2183" s="10"/>
      <c r="S2183" s="10"/>
    </row>
    <row r="2184" spans="10:19" ht="15" x14ac:dyDescent="0.25">
      <c r="J2184" s="10"/>
      <c r="K2184" s="10"/>
      <c r="L2184" s="10"/>
      <c r="N2184" s="10"/>
      <c r="O2184" s="10"/>
      <c r="P2184" s="10"/>
      <c r="Q2184" s="10"/>
      <c r="R2184" s="10"/>
      <c r="S2184" s="10"/>
    </row>
    <row r="2185" spans="10:19" ht="15" x14ac:dyDescent="0.25">
      <c r="J2185" s="10"/>
      <c r="K2185" s="10"/>
      <c r="L2185" s="10"/>
      <c r="N2185" s="10"/>
      <c r="O2185" s="10"/>
      <c r="P2185" s="10"/>
      <c r="Q2185" s="10"/>
      <c r="R2185" s="10"/>
      <c r="S2185" s="10"/>
    </row>
    <row r="2186" spans="10:19" ht="15" x14ac:dyDescent="0.25">
      <c r="J2186" s="10"/>
      <c r="K2186" s="10"/>
      <c r="L2186" s="10"/>
      <c r="N2186" s="10"/>
      <c r="O2186" s="10"/>
      <c r="P2186" s="10"/>
      <c r="Q2186" s="10"/>
      <c r="R2186" s="10"/>
      <c r="S2186" s="10"/>
    </row>
    <row r="2187" spans="10:19" ht="15" x14ac:dyDescent="0.25">
      <c r="J2187" s="10"/>
      <c r="K2187" s="10"/>
      <c r="L2187" s="10"/>
      <c r="N2187" s="10"/>
      <c r="O2187" s="10"/>
      <c r="P2187" s="10"/>
      <c r="Q2187" s="10"/>
      <c r="R2187" s="10"/>
      <c r="S2187" s="10"/>
    </row>
    <row r="2188" spans="10:19" ht="15" x14ac:dyDescent="0.25">
      <c r="J2188" s="10"/>
      <c r="K2188" s="10"/>
      <c r="L2188" s="10"/>
      <c r="N2188" s="10"/>
      <c r="O2188" s="10"/>
      <c r="P2188" s="10"/>
      <c r="Q2188" s="10"/>
      <c r="R2188" s="10"/>
      <c r="S2188" s="10"/>
    </row>
    <row r="2189" spans="10:19" ht="15" x14ac:dyDescent="0.25">
      <c r="J2189" s="10"/>
      <c r="K2189" s="10"/>
      <c r="L2189" s="10"/>
      <c r="N2189" s="10"/>
      <c r="O2189" s="10"/>
      <c r="P2189" s="10"/>
      <c r="Q2189" s="10"/>
      <c r="R2189" s="10"/>
      <c r="S2189" s="10"/>
    </row>
    <row r="2190" spans="10:19" ht="15" x14ac:dyDescent="0.25">
      <c r="J2190" s="10"/>
      <c r="K2190" s="10"/>
      <c r="L2190" s="10"/>
      <c r="N2190" s="10"/>
      <c r="O2190" s="10"/>
      <c r="P2190" s="10"/>
      <c r="Q2190" s="10"/>
      <c r="R2190" s="10"/>
      <c r="S2190" s="10"/>
    </row>
    <row r="2191" spans="10:19" ht="15" x14ac:dyDescent="0.25">
      <c r="J2191" s="10"/>
      <c r="K2191" s="10"/>
      <c r="L2191" s="10"/>
      <c r="N2191" s="10"/>
      <c r="O2191" s="10"/>
      <c r="P2191" s="10"/>
      <c r="Q2191" s="10"/>
      <c r="R2191" s="10"/>
      <c r="S2191" s="10"/>
    </row>
    <row r="2192" spans="10:19" ht="15" x14ac:dyDescent="0.25">
      <c r="J2192" s="10"/>
      <c r="K2192" s="10"/>
      <c r="L2192" s="10"/>
      <c r="N2192" s="10"/>
      <c r="O2192" s="10"/>
      <c r="P2192" s="10"/>
      <c r="Q2192" s="10"/>
      <c r="R2192" s="10"/>
      <c r="S2192" s="10"/>
    </row>
    <row r="2193" spans="10:19" ht="15" x14ac:dyDescent="0.25">
      <c r="J2193" s="10"/>
      <c r="K2193" s="10"/>
      <c r="L2193" s="10"/>
      <c r="N2193" s="10"/>
      <c r="O2193" s="10"/>
      <c r="P2193" s="10"/>
      <c r="Q2193" s="10"/>
      <c r="R2193" s="10"/>
      <c r="S2193" s="10"/>
    </row>
    <row r="2194" spans="10:19" ht="15" x14ac:dyDescent="0.25">
      <c r="J2194" s="10"/>
      <c r="K2194" s="10"/>
      <c r="L2194" s="10"/>
      <c r="N2194" s="10"/>
      <c r="O2194" s="10"/>
      <c r="P2194" s="10"/>
      <c r="Q2194" s="10"/>
      <c r="R2194" s="10"/>
      <c r="S2194" s="10"/>
    </row>
    <row r="2195" spans="10:19" ht="15" x14ac:dyDescent="0.25">
      <c r="J2195" s="10"/>
      <c r="K2195" s="10"/>
      <c r="L2195" s="10"/>
      <c r="N2195" s="10"/>
      <c r="O2195" s="10"/>
      <c r="P2195" s="10"/>
      <c r="Q2195" s="10"/>
      <c r="R2195" s="10"/>
      <c r="S2195" s="10"/>
    </row>
    <row r="2196" spans="10:19" ht="15" x14ac:dyDescent="0.25">
      <c r="J2196" s="10"/>
      <c r="K2196" s="10"/>
      <c r="L2196" s="10"/>
      <c r="N2196" s="10"/>
      <c r="O2196" s="10"/>
      <c r="P2196" s="10"/>
      <c r="Q2196" s="10"/>
      <c r="R2196" s="10"/>
      <c r="S2196" s="10"/>
    </row>
    <row r="2197" spans="10:19" ht="15" x14ac:dyDescent="0.25">
      <c r="J2197" s="10"/>
      <c r="K2197" s="10"/>
      <c r="L2197" s="10"/>
      <c r="N2197" s="10"/>
      <c r="O2197" s="10"/>
      <c r="P2197" s="10"/>
      <c r="Q2197" s="10"/>
      <c r="R2197" s="10"/>
      <c r="S2197" s="10"/>
    </row>
    <row r="2198" spans="10:19" ht="15" x14ac:dyDescent="0.25">
      <c r="J2198" s="10"/>
      <c r="K2198" s="10"/>
      <c r="L2198" s="10"/>
      <c r="N2198" s="10"/>
      <c r="O2198" s="10"/>
      <c r="P2198" s="10"/>
      <c r="Q2198" s="10"/>
      <c r="R2198" s="10"/>
      <c r="S2198" s="10"/>
    </row>
    <row r="2199" spans="10:19" ht="15" x14ac:dyDescent="0.25">
      <c r="J2199" s="10"/>
      <c r="K2199" s="10"/>
      <c r="L2199" s="10"/>
      <c r="N2199" s="10"/>
      <c r="O2199" s="10"/>
      <c r="P2199" s="10"/>
      <c r="Q2199" s="10"/>
      <c r="R2199" s="10"/>
      <c r="S2199" s="10"/>
    </row>
    <row r="2200" spans="10:19" ht="15" x14ac:dyDescent="0.25">
      <c r="J2200" s="10"/>
      <c r="K2200" s="10"/>
      <c r="L2200" s="10"/>
      <c r="N2200" s="10"/>
      <c r="O2200" s="10"/>
      <c r="P2200" s="10"/>
      <c r="Q2200" s="10"/>
      <c r="R2200" s="10"/>
      <c r="S2200" s="10"/>
    </row>
    <row r="2201" spans="10:19" ht="15" x14ac:dyDescent="0.25">
      <c r="J2201" s="10"/>
      <c r="K2201" s="10"/>
      <c r="L2201" s="10"/>
      <c r="N2201" s="10"/>
      <c r="O2201" s="10"/>
      <c r="P2201" s="10"/>
      <c r="Q2201" s="10"/>
      <c r="R2201" s="10"/>
      <c r="S2201" s="10"/>
    </row>
    <row r="2202" spans="10:19" ht="15" x14ac:dyDescent="0.25">
      <c r="J2202" s="10"/>
      <c r="K2202" s="10"/>
      <c r="L2202" s="10"/>
      <c r="N2202" s="10"/>
      <c r="O2202" s="10"/>
      <c r="P2202" s="10"/>
      <c r="Q2202" s="10"/>
      <c r="R2202" s="10"/>
      <c r="S2202" s="10"/>
    </row>
    <row r="2203" spans="10:19" ht="15" x14ac:dyDescent="0.25">
      <c r="J2203" s="10"/>
      <c r="K2203" s="10"/>
      <c r="L2203" s="10"/>
      <c r="N2203" s="10"/>
      <c r="O2203" s="10"/>
      <c r="P2203" s="10"/>
      <c r="Q2203" s="10"/>
      <c r="R2203" s="10"/>
      <c r="S2203" s="10"/>
    </row>
    <row r="2204" spans="10:19" ht="15" x14ac:dyDescent="0.25">
      <c r="J2204" s="10"/>
      <c r="K2204" s="10"/>
      <c r="L2204" s="10"/>
      <c r="N2204" s="10"/>
      <c r="O2204" s="10"/>
      <c r="P2204" s="10"/>
      <c r="Q2204" s="10"/>
      <c r="R2204" s="10"/>
      <c r="S2204" s="10"/>
    </row>
    <row r="2205" spans="10:19" ht="15" x14ac:dyDescent="0.25">
      <c r="J2205" s="10"/>
      <c r="K2205" s="10"/>
      <c r="L2205" s="10"/>
      <c r="N2205" s="10"/>
      <c r="O2205" s="10"/>
      <c r="P2205" s="10"/>
      <c r="Q2205" s="10"/>
      <c r="R2205" s="10"/>
      <c r="S2205" s="10"/>
    </row>
    <row r="2206" spans="10:19" ht="15" x14ac:dyDescent="0.25">
      <c r="J2206" s="10"/>
      <c r="K2206" s="10"/>
      <c r="L2206" s="10"/>
      <c r="N2206" s="10"/>
      <c r="O2206" s="10"/>
      <c r="P2206" s="10"/>
      <c r="Q2206" s="10"/>
      <c r="R2206" s="10"/>
      <c r="S2206" s="10"/>
    </row>
    <row r="2207" spans="10:19" ht="15" x14ac:dyDescent="0.25">
      <c r="J2207" s="10"/>
      <c r="K2207" s="10"/>
      <c r="L2207" s="10"/>
      <c r="N2207" s="10"/>
      <c r="O2207" s="10"/>
      <c r="P2207" s="10"/>
      <c r="Q2207" s="10"/>
      <c r="R2207" s="10"/>
      <c r="S2207" s="10"/>
    </row>
    <row r="2208" spans="10:19" ht="15" x14ac:dyDescent="0.25">
      <c r="J2208" s="10"/>
      <c r="K2208" s="10"/>
      <c r="L2208" s="10"/>
      <c r="N2208" s="10"/>
      <c r="O2208" s="10"/>
      <c r="P2208" s="10"/>
      <c r="Q2208" s="10"/>
      <c r="R2208" s="10"/>
      <c r="S2208" s="10"/>
    </row>
    <row r="2209" spans="10:19" ht="15" x14ac:dyDescent="0.25">
      <c r="J2209" s="10"/>
      <c r="K2209" s="10"/>
      <c r="L2209" s="10"/>
      <c r="N2209" s="10"/>
      <c r="O2209" s="10"/>
      <c r="P2209" s="10"/>
      <c r="Q2209" s="10"/>
      <c r="R2209" s="10"/>
      <c r="S2209" s="10"/>
    </row>
    <row r="2210" spans="10:19" ht="15" x14ac:dyDescent="0.25">
      <c r="J2210" s="10"/>
      <c r="K2210" s="10"/>
      <c r="L2210" s="10"/>
      <c r="N2210" s="10"/>
      <c r="O2210" s="10"/>
      <c r="P2210" s="10"/>
      <c r="Q2210" s="10"/>
      <c r="R2210" s="10"/>
      <c r="S2210" s="10"/>
    </row>
    <row r="2211" spans="10:19" ht="15" x14ac:dyDescent="0.25">
      <c r="J2211" s="10"/>
      <c r="K2211" s="10"/>
      <c r="L2211" s="10"/>
      <c r="N2211" s="10"/>
      <c r="O2211" s="10"/>
      <c r="P2211" s="10"/>
      <c r="Q2211" s="10"/>
      <c r="R2211" s="10"/>
      <c r="S2211" s="10"/>
    </row>
    <row r="2212" spans="10:19" ht="15" x14ac:dyDescent="0.25">
      <c r="J2212" s="10"/>
      <c r="K2212" s="10"/>
      <c r="L2212" s="10"/>
      <c r="N2212" s="10"/>
      <c r="O2212" s="10"/>
      <c r="P2212" s="10"/>
      <c r="Q2212" s="10"/>
      <c r="R2212" s="10"/>
      <c r="S2212" s="10"/>
    </row>
    <row r="2213" spans="10:19" ht="15" x14ac:dyDescent="0.25">
      <c r="J2213" s="10"/>
      <c r="K2213" s="10"/>
      <c r="L2213" s="10"/>
      <c r="N2213" s="10"/>
      <c r="O2213" s="10"/>
      <c r="P2213" s="10"/>
      <c r="Q2213" s="10"/>
      <c r="R2213" s="10"/>
      <c r="S2213" s="10"/>
    </row>
    <row r="2214" spans="10:19" ht="15" x14ac:dyDescent="0.25">
      <c r="J2214" s="10"/>
      <c r="K2214" s="10"/>
      <c r="L2214" s="10"/>
      <c r="N2214" s="10"/>
      <c r="O2214" s="10"/>
      <c r="P2214" s="10"/>
      <c r="Q2214" s="10"/>
      <c r="R2214" s="10"/>
      <c r="S2214" s="10"/>
    </row>
    <row r="2215" spans="10:19" ht="15" x14ac:dyDescent="0.25">
      <c r="J2215" s="10"/>
      <c r="K2215" s="10"/>
      <c r="L2215" s="10"/>
      <c r="N2215" s="10"/>
      <c r="O2215" s="10"/>
      <c r="P2215" s="10"/>
      <c r="Q2215" s="10"/>
      <c r="R2215" s="10"/>
      <c r="S2215" s="10"/>
    </row>
    <row r="2216" spans="10:19" ht="15" x14ac:dyDescent="0.25">
      <c r="J2216" s="10"/>
      <c r="K2216" s="10"/>
      <c r="L2216" s="10"/>
      <c r="N2216" s="10"/>
      <c r="O2216" s="10"/>
      <c r="P2216" s="10"/>
      <c r="Q2216" s="10"/>
      <c r="R2216" s="10"/>
      <c r="S2216" s="10"/>
    </row>
    <row r="2217" spans="10:19" ht="15" x14ac:dyDescent="0.25">
      <c r="J2217" s="10"/>
      <c r="K2217" s="10"/>
      <c r="L2217" s="10"/>
      <c r="N2217" s="10"/>
      <c r="O2217" s="10"/>
      <c r="P2217" s="10"/>
      <c r="Q2217" s="10"/>
      <c r="R2217" s="10"/>
      <c r="S2217" s="10"/>
    </row>
    <row r="2218" spans="10:19" ht="15" x14ac:dyDescent="0.25">
      <c r="J2218" s="10"/>
      <c r="K2218" s="10"/>
      <c r="L2218" s="10"/>
      <c r="N2218" s="10"/>
      <c r="O2218" s="10"/>
      <c r="P2218" s="10"/>
      <c r="Q2218" s="10"/>
      <c r="R2218" s="10"/>
      <c r="S2218" s="10"/>
    </row>
    <row r="2219" spans="10:19" ht="15" x14ac:dyDescent="0.25">
      <c r="J2219" s="10"/>
      <c r="K2219" s="10"/>
      <c r="L2219" s="10"/>
      <c r="N2219" s="10"/>
      <c r="O2219" s="10"/>
      <c r="P2219" s="10"/>
      <c r="Q2219" s="10"/>
      <c r="R2219" s="10"/>
      <c r="S2219" s="10"/>
    </row>
    <row r="2220" spans="10:19" ht="15" x14ac:dyDescent="0.25">
      <c r="J2220" s="10"/>
      <c r="K2220" s="10"/>
      <c r="L2220" s="10"/>
      <c r="N2220" s="10"/>
      <c r="O2220" s="10"/>
      <c r="P2220" s="10"/>
      <c r="Q2220" s="10"/>
      <c r="R2220" s="10"/>
      <c r="S2220" s="10"/>
    </row>
    <row r="2221" spans="10:19" ht="15" x14ac:dyDescent="0.25">
      <c r="J2221" s="10"/>
      <c r="K2221" s="10"/>
      <c r="L2221" s="10"/>
      <c r="N2221" s="10"/>
      <c r="O2221" s="10"/>
      <c r="P2221" s="10"/>
      <c r="Q2221" s="10"/>
      <c r="R2221" s="10"/>
      <c r="S2221" s="10"/>
    </row>
    <row r="2222" spans="10:19" ht="15" x14ac:dyDescent="0.25">
      <c r="J2222" s="10"/>
      <c r="K2222" s="10"/>
      <c r="L2222" s="10"/>
      <c r="N2222" s="10"/>
      <c r="O2222" s="10"/>
      <c r="P2222" s="10"/>
      <c r="Q2222" s="10"/>
      <c r="R2222" s="10"/>
      <c r="S2222" s="10"/>
    </row>
    <row r="2223" spans="10:19" ht="15" x14ac:dyDescent="0.25">
      <c r="J2223" s="10"/>
      <c r="K2223" s="10"/>
      <c r="L2223" s="10"/>
      <c r="N2223" s="10"/>
      <c r="O2223" s="10"/>
      <c r="P2223" s="10"/>
      <c r="Q2223" s="10"/>
      <c r="R2223" s="10"/>
      <c r="S2223" s="10"/>
    </row>
    <row r="2224" spans="10:19" ht="15" x14ac:dyDescent="0.25">
      <c r="J2224" s="10"/>
      <c r="K2224" s="10"/>
      <c r="L2224" s="10"/>
      <c r="N2224" s="10"/>
      <c r="O2224" s="10"/>
      <c r="P2224" s="10"/>
      <c r="Q2224" s="10"/>
      <c r="R2224" s="10"/>
      <c r="S2224" s="10"/>
    </row>
    <row r="2225" spans="10:19" ht="15" x14ac:dyDescent="0.25">
      <c r="J2225" s="10"/>
      <c r="K2225" s="10"/>
      <c r="L2225" s="10"/>
      <c r="N2225" s="10"/>
      <c r="O2225" s="10"/>
      <c r="P2225" s="10"/>
      <c r="Q2225" s="10"/>
      <c r="R2225" s="10"/>
      <c r="S2225" s="10"/>
    </row>
    <row r="2226" spans="10:19" ht="15" x14ac:dyDescent="0.25">
      <c r="J2226" s="10"/>
      <c r="K2226" s="10"/>
      <c r="L2226" s="10"/>
      <c r="N2226" s="10"/>
      <c r="O2226" s="10"/>
      <c r="P2226" s="10"/>
      <c r="Q2226" s="10"/>
      <c r="R2226" s="10"/>
      <c r="S2226" s="10"/>
    </row>
    <row r="2227" spans="10:19" ht="15" x14ac:dyDescent="0.25">
      <c r="J2227" s="10"/>
      <c r="K2227" s="10"/>
      <c r="L2227" s="10"/>
      <c r="N2227" s="10"/>
      <c r="O2227" s="10"/>
      <c r="P2227" s="10"/>
      <c r="Q2227" s="10"/>
      <c r="R2227" s="10"/>
      <c r="S2227" s="10"/>
    </row>
    <row r="2228" spans="10:19" ht="15" x14ac:dyDescent="0.25">
      <c r="J2228" s="10"/>
      <c r="K2228" s="10"/>
      <c r="L2228" s="10"/>
      <c r="N2228" s="10"/>
      <c r="O2228" s="10"/>
      <c r="P2228" s="10"/>
      <c r="Q2228" s="10"/>
      <c r="R2228" s="10"/>
      <c r="S2228" s="10"/>
    </row>
    <row r="2229" spans="10:19" ht="15" x14ac:dyDescent="0.25">
      <c r="J2229" s="10"/>
      <c r="K2229" s="10"/>
      <c r="L2229" s="10"/>
      <c r="N2229" s="10"/>
      <c r="O2229" s="10"/>
      <c r="P2229" s="10"/>
      <c r="Q2229" s="10"/>
      <c r="R2229" s="10"/>
      <c r="S2229" s="10"/>
    </row>
    <row r="2230" spans="10:19" ht="15" x14ac:dyDescent="0.25">
      <c r="J2230" s="10"/>
      <c r="K2230" s="10"/>
      <c r="L2230" s="10"/>
      <c r="N2230" s="10"/>
      <c r="O2230" s="10"/>
      <c r="P2230" s="10"/>
      <c r="Q2230" s="10"/>
      <c r="R2230" s="10"/>
      <c r="S2230" s="10"/>
    </row>
    <row r="2231" spans="10:19" ht="15" x14ac:dyDescent="0.25">
      <c r="J2231" s="10"/>
      <c r="K2231" s="10"/>
      <c r="L2231" s="10"/>
      <c r="N2231" s="10"/>
      <c r="O2231" s="10"/>
      <c r="P2231" s="10"/>
      <c r="Q2231" s="10"/>
      <c r="R2231" s="10"/>
      <c r="S2231" s="10"/>
    </row>
  </sheetData>
  <pageMargins left="0.75" right="0.75" top="1" bottom="1" header="0.5" footer="0.5"/>
  <pageSetup paperSize="9" orientation="portrait" horizontalDpi="300" verticalDpi="0" copies="0" r:id="rId1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Data Export</vt:lpstr>
      <vt:lpstr>Calibration</vt:lpstr>
      <vt:lpstr>Run Log</vt:lpstr>
      <vt:lpstr>gasbenchCO2template.wke</vt:lpstr>
      <vt:lpstr>gasbenchCO2template.wke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Larson, Toti E</dc:creator>
  <cp:lastModifiedBy>Carlson, Peter E</cp:lastModifiedBy>
  <dcterms:created xsi:type="dcterms:W3CDTF">2012-04-05T14:18:23Z</dcterms:created>
  <dcterms:modified xsi:type="dcterms:W3CDTF">2018-04-02T17:04:42Z</dcterms:modified>
</cp:coreProperties>
</file>