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a\PySpeedMonitor\"/>
    </mc:Choice>
  </mc:AlternateContent>
  <bookViews>
    <workbookView xWindow="0" yWindow="0" windowWidth="23040" windowHeight="8808" activeTab="1"/>
  </bookViews>
  <sheets>
    <sheet name="data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J42" i="2" l="1"/>
  <c r="J43" i="2" s="1"/>
  <c r="J44" i="2" s="1"/>
  <c r="J38" i="2"/>
  <c r="J36" i="2"/>
  <c r="J37" i="2"/>
  <c r="J21" i="2"/>
  <c r="J20" i="2"/>
  <c r="J19" i="2"/>
  <c r="J25" i="2"/>
  <c r="J26" i="2" s="1"/>
  <c r="J27" i="2" s="1"/>
  <c r="J14" i="2"/>
  <c r="J15" i="2" s="1"/>
  <c r="J5" i="2"/>
  <c r="J4" i="2"/>
  <c r="J3" i="2"/>
  <c r="J2" i="2"/>
  <c r="J1" i="2"/>
  <c r="J13" i="2"/>
  <c r="J9" i="2"/>
  <c r="J8" i="2"/>
  <c r="J7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A312" i="1"/>
  <c r="I312" i="1"/>
  <c r="J312" i="1"/>
  <c r="K312" i="1"/>
</calcChain>
</file>

<file path=xl/sharedStrings.xml><?xml version="1.0" encoding="utf-8"?>
<sst xmlns="http://schemas.openxmlformats.org/spreadsheetml/2006/main" count="63" uniqueCount="30">
  <si>
    <t>Ident</t>
  </si>
  <si>
    <t>Month</t>
  </si>
  <si>
    <t>Year</t>
  </si>
  <si>
    <t>Day</t>
  </si>
  <si>
    <t>Hour</t>
  </si>
  <si>
    <t>Minute</t>
  </si>
  <si>
    <t>Second</t>
  </si>
  <si>
    <t>Ping</t>
  </si>
  <si>
    <t>Download</t>
  </si>
  <si>
    <t>Upload</t>
  </si>
  <si>
    <t>TimeSum</t>
  </si>
  <si>
    <t>Minimum:</t>
  </si>
  <si>
    <t>Maximum:</t>
  </si>
  <si>
    <t>Average:</t>
  </si>
  <si>
    <t>Assumed standard:</t>
  </si>
  <si>
    <t>N. below standard:</t>
  </si>
  <si>
    <t>% below standard:</t>
  </si>
  <si>
    <t>Total attempts:</t>
  </si>
  <si>
    <t>Failure rate:</t>
  </si>
  <si>
    <t>%</t>
  </si>
  <si>
    <t>Connection failures:</t>
  </si>
  <si>
    <t>Download failures:</t>
  </si>
  <si>
    <t>Upload failures:</t>
  </si>
  <si>
    <t>Connection</t>
  </si>
  <si>
    <t>Time below standard:</t>
  </si>
  <si>
    <t>hours</t>
  </si>
  <si>
    <t>ms</t>
  </si>
  <si>
    <t>Slowest:</t>
  </si>
  <si>
    <t>Fastest:</t>
  </si>
  <si>
    <t>Mbit/s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</si>
</sst>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data!$J$1</c:f>
              <c:strCache>
                <c:ptCount val="1"/>
                <c:pt idx="0">
                  <c:v>Download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data!$H$2:$H$311</c:f>
              <c:numCache>
                <c:formatCode>General</c:formatCode>
                <c:ptCount val="310"/>
                <c:pt idx="0">
                  <c:v>19.3</c:v>
                </c:pt>
                <c:pt idx="1">
                  <c:v>19.933333333333334</c:v>
                </c:pt>
                <c:pt idx="2">
                  <c:v>19.533333333333335</c:v>
                </c:pt>
                <c:pt idx="3">
                  <c:v>19.850000000000001</c:v>
                </c:pt>
                <c:pt idx="4">
                  <c:v>19.149999999999999</c:v>
                </c:pt>
                <c:pt idx="5">
                  <c:v>19.350000000000001</c:v>
                </c:pt>
                <c:pt idx="6">
                  <c:v>20.55</c:v>
                </c:pt>
                <c:pt idx="7">
                  <c:v>20.816666666666666</c:v>
                </c:pt>
                <c:pt idx="8">
                  <c:v>20.25</c:v>
                </c:pt>
                <c:pt idx="9">
                  <c:v>20.85</c:v>
                </c:pt>
                <c:pt idx="10">
                  <c:v>20.066666666666666</c:v>
                </c:pt>
                <c:pt idx="11">
                  <c:v>20.366666666666667</c:v>
                </c:pt>
                <c:pt idx="12">
                  <c:v>20.733333333333334</c:v>
                </c:pt>
                <c:pt idx="13">
                  <c:v>20.983333333333334</c:v>
                </c:pt>
                <c:pt idx="14">
                  <c:v>20.266666666666666</c:v>
                </c:pt>
                <c:pt idx="15">
                  <c:v>20.766666666666666</c:v>
                </c:pt>
                <c:pt idx="16">
                  <c:v>20.533333333333335</c:v>
                </c:pt>
                <c:pt idx="17">
                  <c:v>21.95</c:v>
                </c:pt>
                <c:pt idx="18">
                  <c:v>21.4</c:v>
                </c:pt>
                <c:pt idx="19">
                  <c:v>21.816666666666666</c:v>
                </c:pt>
                <c:pt idx="20">
                  <c:v>21.85</c:v>
                </c:pt>
                <c:pt idx="21">
                  <c:v>21.533333333333335</c:v>
                </c:pt>
                <c:pt idx="22">
                  <c:v>21.916666666666668</c:v>
                </c:pt>
                <c:pt idx="23">
                  <c:v>21.05</c:v>
                </c:pt>
                <c:pt idx="24">
                  <c:v>21.783333333333335</c:v>
                </c:pt>
                <c:pt idx="25">
                  <c:v>21.533333333333335</c:v>
                </c:pt>
                <c:pt idx="26">
                  <c:v>21.366666666666667</c:v>
                </c:pt>
                <c:pt idx="27">
                  <c:v>22.366666666666667</c:v>
                </c:pt>
                <c:pt idx="28">
                  <c:v>22.116666666666667</c:v>
                </c:pt>
                <c:pt idx="29">
                  <c:v>22.9</c:v>
                </c:pt>
                <c:pt idx="30">
                  <c:v>22.233333333333334</c:v>
                </c:pt>
                <c:pt idx="31">
                  <c:v>22.55</c:v>
                </c:pt>
                <c:pt idx="32">
                  <c:v>22.416666666666668</c:v>
                </c:pt>
                <c:pt idx="33">
                  <c:v>22.7</c:v>
                </c:pt>
                <c:pt idx="34">
                  <c:v>22.55</c:v>
                </c:pt>
                <c:pt idx="35">
                  <c:v>22.783333333333335</c:v>
                </c:pt>
                <c:pt idx="36">
                  <c:v>22.933333333333334</c:v>
                </c:pt>
                <c:pt idx="37">
                  <c:v>23.616666666666667</c:v>
                </c:pt>
                <c:pt idx="38">
                  <c:v>23.45</c:v>
                </c:pt>
                <c:pt idx="39">
                  <c:v>23.083333333333332</c:v>
                </c:pt>
                <c:pt idx="40">
                  <c:v>23.633333333333333</c:v>
                </c:pt>
                <c:pt idx="41">
                  <c:v>23.183333333333334</c:v>
                </c:pt>
                <c:pt idx="42">
                  <c:v>23.45</c:v>
                </c:pt>
                <c:pt idx="43">
                  <c:v>23</c:v>
                </c:pt>
                <c:pt idx="44">
                  <c:v>23.45</c:v>
                </c:pt>
                <c:pt idx="45">
                  <c:v>23.85</c:v>
                </c:pt>
                <c:pt idx="46">
                  <c:v>23.116666666666667</c:v>
                </c:pt>
                <c:pt idx="47">
                  <c:v>23.483333333333334</c:v>
                </c:pt>
                <c:pt idx="48">
                  <c:v>0</c:v>
                </c:pt>
                <c:pt idx="49">
                  <c:v>0.41666666666666669</c:v>
                </c:pt>
                <c:pt idx="50">
                  <c:v>0.8</c:v>
                </c:pt>
                <c:pt idx="51">
                  <c:v>0.46666666666666667</c:v>
                </c:pt>
                <c:pt idx="52">
                  <c:v>0.28333333333333333</c:v>
                </c:pt>
                <c:pt idx="53">
                  <c:v>0.91666666666666663</c:v>
                </c:pt>
                <c:pt idx="54">
                  <c:v>0.31666666666666665</c:v>
                </c:pt>
                <c:pt idx="55">
                  <c:v>0.66666666666666663</c:v>
                </c:pt>
                <c:pt idx="56">
                  <c:v>0.13333333333333333</c:v>
                </c:pt>
                <c:pt idx="57">
                  <c:v>0.53333333333333333</c:v>
                </c:pt>
                <c:pt idx="58">
                  <c:v>0.8833333333333333</c:v>
                </c:pt>
                <c:pt idx="59">
                  <c:v>1.2833333333333332</c:v>
                </c:pt>
                <c:pt idx="60">
                  <c:v>1.6333333333333333</c:v>
                </c:pt>
                <c:pt idx="61">
                  <c:v>1</c:v>
                </c:pt>
                <c:pt idx="62">
                  <c:v>1.3</c:v>
                </c:pt>
                <c:pt idx="63">
                  <c:v>1.5833333333333335</c:v>
                </c:pt>
                <c:pt idx="64">
                  <c:v>1.8666666666666667</c:v>
                </c:pt>
                <c:pt idx="65">
                  <c:v>1.1499999999999999</c:v>
                </c:pt>
                <c:pt idx="66">
                  <c:v>1.3833333333333333</c:v>
                </c:pt>
                <c:pt idx="67">
                  <c:v>1.6333333333333333</c:v>
                </c:pt>
                <c:pt idx="68">
                  <c:v>1.3</c:v>
                </c:pt>
                <c:pt idx="69">
                  <c:v>1.9333333333333333</c:v>
                </c:pt>
                <c:pt idx="70">
                  <c:v>2.35</c:v>
                </c:pt>
                <c:pt idx="71">
                  <c:v>2.8666666666666667</c:v>
                </c:pt>
                <c:pt idx="72">
                  <c:v>2.2999999999999998</c:v>
                </c:pt>
                <c:pt idx="73">
                  <c:v>2.6833333333333336</c:v>
                </c:pt>
                <c:pt idx="74">
                  <c:v>2.9666666666666668</c:v>
                </c:pt>
                <c:pt idx="75">
                  <c:v>2.35</c:v>
                </c:pt>
                <c:pt idx="76">
                  <c:v>2.7333333333333334</c:v>
                </c:pt>
                <c:pt idx="77">
                  <c:v>2.0333333333333332</c:v>
                </c:pt>
                <c:pt idx="78">
                  <c:v>2.3333333333333335</c:v>
                </c:pt>
                <c:pt idx="79">
                  <c:v>2.6166666666666667</c:v>
                </c:pt>
                <c:pt idx="80">
                  <c:v>2.2000000000000002</c:v>
                </c:pt>
                <c:pt idx="81">
                  <c:v>2.6833333333333336</c:v>
                </c:pt>
                <c:pt idx="82">
                  <c:v>3.6333333333333333</c:v>
                </c:pt>
                <c:pt idx="83">
                  <c:v>3.0833333333333335</c:v>
                </c:pt>
                <c:pt idx="84">
                  <c:v>3.5666666666666664</c:v>
                </c:pt>
                <c:pt idx="85">
                  <c:v>3.7833333333333332</c:v>
                </c:pt>
                <c:pt idx="86">
                  <c:v>3</c:v>
                </c:pt>
                <c:pt idx="87">
                  <c:v>3.2666666666666666</c:v>
                </c:pt>
                <c:pt idx="88">
                  <c:v>3.5833333333333335</c:v>
                </c:pt>
                <c:pt idx="89">
                  <c:v>3.8</c:v>
                </c:pt>
                <c:pt idx="90">
                  <c:v>3.1166666666666667</c:v>
                </c:pt>
                <c:pt idx="91">
                  <c:v>3.3333333333333335</c:v>
                </c:pt>
                <c:pt idx="92">
                  <c:v>3.5</c:v>
                </c:pt>
                <c:pt idx="93">
                  <c:v>4.75</c:v>
                </c:pt>
                <c:pt idx="94">
                  <c:v>4.95</c:v>
                </c:pt>
                <c:pt idx="95">
                  <c:v>4.1333333333333337</c:v>
                </c:pt>
                <c:pt idx="96">
                  <c:v>4.3833333333333337</c:v>
                </c:pt>
                <c:pt idx="97">
                  <c:v>4.6333333333333329</c:v>
                </c:pt>
                <c:pt idx="98">
                  <c:v>4.8</c:v>
                </c:pt>
                <c:pt idx="99">
                  <c:v>4.9666666666666668</c:v>
                </c:pt>
                <c:pt idx="100">
                  <c:v>4.1833333333333336</c:v>
                </c:pt>
                <c:pt idx="101">
                  <c:v>4.4000000000000004</c:v>
                </c:pt>
                <c:pt idx="102">
                  <c:v>4.6500000000000004</c:v>
                </c:pt>
                <c:pt idx="103">
                  <c:v>4.833333333333333</c:v>
                </c:pt>
                <c:pt idx="104">
                  <c:v>5.0666666666666664</c:v>
                </c:pt>
                <c:pt idx="105">
                  <c:v>5.35</c:v>
                </c:pt>
                <c:pt idx="106">
                  <c:v>5.583333333333333</c:v>
                </c:pt>
                <c:pt idx="107">
                  <c:v>5.9</c:v>
                </c:pt>
                <c:pt idx="108">
                  <c:v>5.2</c:v>
                </c:pt>
                <c:pt idx="109">
                  <c:v>5.3833333333333337</c:v>
                </c:pt>
                <c:pt idx="110">
                  <c:v>5.55</c:v>
                </c:pt>
                <c:pt idx="111">
                  <c:v>5.7166666666666668</c:v>
                </c:pt>
                <c:pt idx="112">
                  <c:v>5.9</c:v>
                </c:pt>
                <c:pt idx="113">
                  <c:v>5.15</c:v>
                </c:pt>
                <c:pt idx="114">
                  <c:v>5.333333333333333</c:v>
                </c:pt>
                <c:pt idx="115">
                  <c:v>5.5666666666666664</c:v>
                </c:pt>
                <c:pt idx="116">
                  <c:v>6.75</c:v>
                </c:pt>
                <c:pt idx="117">
                  <c:v>6.0666666666666664</c:v>
                </c:pt>
                <c:pt idx="118">
                  <c:v>6.2333333333333334</c:v>
                </c:pt>
                <c:pt idx="119">
                  <c:v>6.45</c:v>
                </c:pt>
                <c:pt idx="120">
                  <c:v>6.65</c:v>
                </c:pt>
                <c:pt idx="121">
                  <c:v>6.8833333333333329</c:v>
                </c:pt>
                <c:pt idx="122">
                  <c:v>6.083333333333333</c:v>
                </c:pt>
                <c:pt idx="123">
                  <c:v>6.3</c:v>
                </c:pt>
                <c:pt idx="124">
                  <c:v>6.45</c:v>
                </c:pt>
                <c:pt idx="125">
                  <c:v>6.65</c:v>
                </c:pt>
                <c:pt idx="126">
                  <c:v>6.7833333333333332</c:v>
                </c:pt>
                <c:pt idx="127">
                  <c:v>7.95</c:v>
                </c:pt>
                <c:pt idx="128">
                  <c:v>7.1166666666666663</c:v>
                </c:pt>
                <c:pt idx="129">
                  <c:v>7.2833333333333332</c:v>
                </c:pt>
                <c:pt idx="130">
                  <c:v>7.45</c:v>
                </c:pt>
                <c:pt idx="131">
                  <c:v>7.6333333333333329</c:v>
                </c:pt>
                <c:pt idx="132">
                  <c:v>7.8166666666666664</c:v>
                </c:pt>
                <c:pt idx="133">
                  <c:v>7.9833333333333334</c:v>
                </c:pt>
                <c:pt idx="134">
                  <c:v>7.166666666666667</c:v>
                </c:pt>
                <c:pt idx="135">
                  <c:v>7.3</c:v>
                </c:pt>
                <c:pt idx="136">
                  <c:v>7.4666666666666668</c:v>
                </c:pt>
                <c:pt idx="137">
                  <c:v>7.666666666666667</c:v>
                </c:pt>
                <c:pt idx="138">
                  <c:v>7.8166666666666664</c:v>
                </c:pt>
                <c:pt idx="139">
                  <c:v>8.0166666666666675</c:v>
                </c:pt>
                <c:pt idx="140">
                  <c:v>8.1666666666666661</c:v>
                </c:pt>
                <c:pt idx="141">
                  <c:v>8.4</c:v>
                </c:pt>
                <c:pt idx="142">
                  <c:v>8.5666666666666664</c:v>
                </c:pt>
                <c:pt idx="143">
                  <c:v>8.75</c:v>
                </c:pt>
                <c:pt idx="144">
                  <c:v>8.9</c:v>
                </c:pt>
                <c:pt idx="145">
                  <c:v>8.0833333333333339</c:v>
                </c:pt>
                <c:pt idx="146">
                  <c:v>8.2833333333333332</c:v>
                </c:pt>
                <c:pt idx="147">
                  <c:v>8.4333333333333336</c:v>
                </c:pt>
                <c:pt idx="148">
                  <c:v>8.5833333333333339</c:v>
                </c:pt>
                <c:pt idx="149">
                  <c:v>8.7833333333333332</c:v>
                </c:pt>
                <c:pt idx="150">
                  <c:v>8.9833333333333325</c:v>
                </c:pt>
                <c:pt idx="151">
                  <c:v>9.1999999999999993</c:v>
                </c:pt>
                <c:pt idx="152">
                  <c:v>9.4499999999999993</c:v>
                </c:pt>
                <c:pt idx="153">
                  <c:v>9.6333333333333329</c:v>
                </c:pt>
                <c:pt idx="154">
                  <c:v>9.85</c:v>
                </c:pt>
                <c:pt idx="155">
                  <c:v>9.9833333333333325</c:v>
                </c:pt>
                <c:pt idx="156">
                  <c:v>9.1166666666666671</c:v>
                </c:pt>
                <c:pt idx="157">
                  <c:v>9.2833333333333332</c:v>
                </c:pt>
                <c:pt idx="158">
                  <c:v>9.4333333333333336</c:v>
                </c:pt>
                <c:pt idx="159">
                  <c:v>9.5833333333333339</c:v>
                </c:pt>
                <c:pt idx="160">
                  <c:v>9.7833333333333332</c:v>
                </c:pt>
                <c:pt idx="161">
                  <c:v>9.9333333333333336</c:v>
                </c:pt>
                <c:pt idx="162">
                  <c:v>10.116666666666667</c:v>
                </c:pt>
                <c:pt idx="163">
                  <c:v>10.3</c:v>
                </c:pt>
                <c:pt idx="164">
                  <c:v>10.466666666666667</c:v>
                </c:pt>
                <c:pt idx="165">
                  <c:v>10.666666666666666</c:v>
                </c:pt>
                <c:pt idx="166">
                  <c:v>10.9</c:v>
                </c:pt>
                <c:pt idx="167">
                  <c:v>10.116666666666667</c:v>
                </c:pt>
                <c:pt idx="168">
                  <c:v>10.433333333333334</c:v>
                </c:pt>
                <c:pt idx="169">
                  <c:v>10.633333333333333</c:v>
                </c:pt>
                <c:pt idx="170">
                  <c:v>10.8</c:v>
                </c:pt>
                <c:pt idx="171">
                  <c:v>10.966666666666667</c:v>
                </c:pt>
                <c:pt idx="172">
                  <c:v>10.183333333333334</c:v>
                </c:pt>
                <c:pt idx="173">
                  <c:v>10.333333333333334</c:v>
                </c:pt>
                <c:pt idx="174">
                  <c:v>11.533333333333333</c:v>
                </c:pt>
                <c:pt idx="175">
                  <c:v>11.75</c:v>
                </c:pt>
                <c:pt idx="176">
                  <c:v>11.1</c:v>
                </c:pt>
                <c:pt idx="177">
                  <c:v>11.3</c:v>
                </c:pt>
                <c:pt idx="178">
                  <c:v>11.616666666666667</c:v>
                </c:pt>
                <c:pt idx="179">
                  <c:v>11.833333333333334</c:v>
                </c:pt>
                <c:pt idx="180">
                  <c:v>11.116666666666667</c:v>
                </c:pt>
                <c:pt idx="181">
                  <c:v>11.333333333333334</c:v>
                </c:pt>
                <c:pt idx="182">
                  <c:v>11.516666666666667</c:v>
                </c:pt>
                <c:pt idx="183">
                  <c:v>11.75</c:v>
                </c:pt>
                <c:pt idx="184">
                  <c:v>11.483333333333333</c:v>
                </c:pt>
                <c:pt idx="185">
                  <c:v>11.766666666666667</c:v>
                </c:pt>
                <c:pt idx="186">
                  <c:v>12</c:v>
                </c:pt>
                <c:pt idx="187">
                  <c:v>12.166666666666666</c:v>
                </c:pt>
                <c:pt idx="188">
                  <c:v>12.4</c:v>
                </c:pt>
                <c:pt idx="189">
                  <c:v>12.75</c:v>
                </c:pt>
                <c:pt idx="190">
                  <c:v>12.066666666666666</c:v>
                </c:pt>
                <c:pt idx="191">
                  <c:v>12.85</c:v>
                </c:pt>
                <c:pt idx="192">
                  <c:v>12.216666666666667</c:v>
                </c:pt>
                <c:pt idx="193">
                  <c:v>12.483333333333333</c:v>
                </c:pt>
                <c:pt idx="194">
                  <c:v>12.783333333333333</c:v>
                </c:pt>
                <c:pt idx="195">
                  <c:v>12.983333333333333</c:v>
                </c:pt>
                <c:pt idx="196">
                  <c:v>12.566666666666666</c:v>
                </c:pt>
                <c:pt idx="197">
                  <c:v>13.683333333333334</c:v>
                </c:pt>
                <c:pt idx="198">
                  <c:v>13.983333333333333</c:v>
                </c:pt>
                <c:pt idx="199">
                  <c:v>13.266666666666667</c:v>
                </c:pt>
                <c:pt idx="200">
                  <c:v>13.483333333333333</c:v>
                </c:pt>
                <c:pt idx="201">
                  <c:v>13.783333333333333</c:v>
                </c:pt>
                <c:pt idx="202">
                  <c:v>13.066666666666666</c:v>
                </c:pt>
                <c:pt idx="203">
                  <c:v>13.3</c:v>
                </c:pt>
                <c:pt idx="204">
                  <c:v>13.85</c:v>
                </c:pt>
                <c:pt idx="205">
                  <c:v>13.983333333333333</c:v>
                </c:pt>
                <c:pt idx="206">
                  <c:v>13.333333333333334</c:v>
                </c:pt>
                <c:pt idx="207">
                  <c:v>13.933333333333334</c:v>
                </c:pt>
                <c:pt idx="208">
                  <c:v>14.183333333333334</c:v>
                </c:pt>
                <c:pt idx="209">
                  <c:v>14.6</c:v>
                </c:pt>
                <c:pt idx="210">
                  <c:v>14.183333333333334</c:v>
                </c:pt>
                <c:pt idx="211">
                  <c:v>14.466666666666667</c:v>
                </c:pt>
                <c:pt idx="212">
                  <c:v>14.766666666666667</c:v>
                </c:pt>
                <c:pt idx="213">
                  <c:v>14.3</c:v>
                </c:pt>
                <c:pt idx="214">
                  <c:v>14.616666666666667</c:v>
                </c:pt>
                <c:pt idx="215">
                  <c:v>14.6</c:v>
                </c:pt>
                <c:pt idx="216">
                  <c:v>14.966666666666667</c:v>
                </c:pt>
                <c:pt idx="217">
                  <c:v>14.35</c:v>
                </c:pt>
                <c:pt idx="218">
                  <c:v>14.616666666666667</c:v>
                </c:pt>
                <c:pt idx="219">
                  <c:v>15</c:v>
                </c:pt>
                <c:pt idx="220">
                  <c:v>15.466666666666667</c:v>
                </c:pt>
                <c:pt idx="221">
                  <c:v>15.833333333333334</c:v>
                </c:pt>
                <c:pt idx="222">
                  <c:v>15.1</c:v>
                </c:pt>
                <c:pt idx="223">
                  <c:v>15.3</c:v>
                </c:pt>
                <c:pt idx="224">
                  <c:v>15.65</c:v>
                </c:pt>
                <c:pt idx="225">
                  <c:v>15.95</c:v>
                </c:pt>
                <c:pt idx="226">
                  <c:v>15.183333333333334</c:v>
                </c:pt>
                <c:pt idx="227">
                  <c:v>15.65</c:v>
                </c:pt>
                <c:pt idx="228">
                  <c:v>15.083333333333334</c:v>
                </c:pt>
                <c:pt idx="229">
                  <c:v>15.766666666666667</c:v>
                </c:pt>
                <c:pt idx="230">
                  <c:v>16.483333333333334</c:v>
                </c:pt>
                <c:pt idx="231">
                  <c:v>16.7</c:v>
                </c:pt>
                <c:pt idx="232">
                  <c:v>16.983333333333334</c:v>
                </c:pt>
                <c:pt idx="233">
                  <c:v>16.3</c:v>
                </c:pt>
                <c:pt idx="234">
                  <c:v>16.666666666666668</c:v>
                </c:pt>
                <c:pt idx="235">
                  <c:v>16.966666666666665</c:v>
                </c:pt>
                <c:pt idx="236">
                  <c:v>16.366666666666667</c:v>
                </c:pt>
                <c:pt idx="237">
                  <c:v>16.633333333333333</c:v>
                </c:pt>
                <c:pt idx="238">
                  <c:v>16.25</c:v>
                </c:pt>
                <c:pt idx="239">
                  <c:v>16.983333333333334</c:v>
                </c:pt>
                <c:pt idx="240">
                  <c:v>16.416666666666668</c:v>
                </c:pt>
                <c:pt idx="241">
                  <c:v>17.7</c:v>
                </c:pt>
                <c:pt idx="242">
                  <c:v>17.100000000000001</c:v>
                </c:pt>
                <c:pt idx="243">
                  <c:v>17.766666666666666</c:v>
                </c:pt>
                <c:pt idx="244">
                  <c:v>17.3</c:v>
                </c:pt>
                <c:pt idx="245">
                  <c:v>17.716666666666665</c:v>
                </c:pt>
                <c:pt idx="246">
                  <c:v>17.05</c:v>
                </c:pt>
                <c:pt idx="247">
                  <c:v>17.483333333333334</c:v>
                </c:pt>
                <c:pt idx="248">
                  <c:v>17.883333333333333</c:v>
                </c:pt>
                <c:pt idx="249">
                  <c:v>17.366666666666667</c:v>
                </c:pt>
                <c:pt idx="250">
                  <c:v>17.816666666666666</c:v>
                </c:pt>
                <c:pt idx="251">
                  <c:v>18.05</c:v>
                </c:pt>
                <c:pt idx="252">
                  <c:v>18.25</c:v>
                </c:pt>
                <c:pt idx="253">
                  <c:v>18.5</c:v>
                </c:pt>
                <c:pt idx="254">
                  <c:v>18.75</c:v>
                </c:pt>
                <c:pt idx="255">
                  <c:v>18.916666666666668</c:v>
                </c:pt>
                <c:pt idx="256">
                  <c:v>18.166666666666668</c:v>
                </c:pt>
                <c:pt idx="257">
                  <c:v>18.366666666666667</c:v>
                </c:pt>
                <c:pt idx="258">
                  <c:v>18.7</c:v>
                </c:pt>
                <c:pt idx="259">
                  <c:v>18.899999999999999</c:v>
                </c:pt>
                <c:pt idx="260">
                  <c:v>18.2</c:v>
                </c:pt>
                <c:pt idx="261">
                  <c:v>18.633333333333333</c:v>
                </c:pt>
                <c:pt idx="262">
                  <c:v>18.933333333333334</c:v>
                </c:pt>
                <c:pt idx="263">
                  <c:v>19.166666666666668</c:v>
                </c:pt>
                <c:pt idx="264">
                  <c:v>19.383333333333333</c:v>
                </c:pt>
                <c:pt idx="265">
                  <c:v>19.666666666666668</c:v>
                </c:pt>
                <c:pt idx="266">
                  <c:v>19.850000000000001</c:v>
                </c:pt>
                <c:pt idx="267">
                  <c:v>19.166666666666668</c:v>
                </c:pt>
                <c:pt idx="268">
                  <c:v>19.583333333333332</c:v>
                </c:pt>
                <c:pt idx="269">
                  <c:v>19.766666666666666</c:v>
                </c:pt>
                <c:pt idx="270">
                  <c:v>19.083333333333332</c:v>
                </c:pt>
                <c:pt idx="271">
                  <c:v>19.350000000000001</c:v>
                </c:pt>
                <c:pt idx="272">
                  <c:v>19.616666666666667</c:v>
                </c:pt>
                <c:pt idx="273">
                  <c:v>19.833333333333332</c:v>
                </c:pt>
                <c:pt idx="274">
                  <c:v>20.083333333333332</c:v>
                </c:pt>
                <c:pt idx="275">
                  <c:v>20.350000000000001</c:v>
                </c:pt>
                <c:pt idx="276">
                  <c:v>20.6</c:v>
                </c:pt>
                <c:pt idx="277">
                  <c:v>20.833333333333332</c:v>
                </c:pt>
                <c:pt idx="278">
                  <c:v>20.166666666666668</c:v>
                </c:pt>
                <c:pt idx="279">
                  <c:v>20.483333333333334</c:v>
                </c:pt>
                <c:pt idx="280">
                  <c:v>20.8</c:v>
                </c:pt>
                <c:pt idx="281">
                  <c:v>20.066666666666666</c:v>
                </c:pt>
                <c:pt idx="282">
                  <c:v>20.350000000000001</c:v>
                </c:pt>
                <c:pt idx="283">
                  <c:v>20.566666666666666</c:v>
                </c:pt>
                <c:pt idx="284">
                  <c:v>20.766666666666666</c:v>
                </c:pt>
                <c:pt idx="285">
                  <c:v>20.116666666666667</c:v>
                </c:pt>
                <c:pt idx="286">
                  <c:v>21.966666666666665</c:v>
                </c:pt>
                <c:pt idx="287">
                  <c:v>21.133333333333333</c:v>
                </c:pt>
                <c:pt idx="288">
                  <c:v>21.616666666666667</c:v>
                </c:pt>
                <c:pt idx="289">
                  <c:v>21.7</c:v>
                </c:pt>
                <c:pt idx="290">
                  <c:v>21.25</c:v>
                </c:pt>
                <c:pt idx="291">
                  <c:v>21.233333333333334</c:v>
                </c:pt>
                <c:pt idx="292">
                  <c:v>21.216666666666665</c:v>
                </c:pt>
                <c:pt idx="293">
                  <c:v>21.9</c:v>
                </c:pt>
                <c:pt idx="294">
                  <c:v>21.533333333333335</c:v>
                </c:pt>
                <c:pt idx="295">
                  <c:v>21.4</c:v>
                </c:pt>
                <c:pt idx="296">
                  <c:v>22.283333333333335</c:v>
                </c:pt>
                <c:pt idx="297">
                  <c:v>22.516666666666666</c:v>
                </c:pt>
                <c:pt idx="298">
                  <c:v>22.95</c:v>
                </c:pt>
                <c:pt idx="299">
                  <c:v>22.816666666666666</c:v>
                </c:pt>
                <c:pt idx="300">
                  <c:v>22.633333333333333</c:v>
                </c:pt>
                <c:pt idx="301">
                  <c:v>22</c:v>
                </c:pt>
                <c:pt idx="302">
                  <c:v>22.416666666666668</c:v>
                </c:pt>
                <c:pt idx="303">
                  <c:v>22.75</c:v>
                </c:pt>
                <c:pt idx="304">
                  <c:v>22.166666666666668</c:v>
                </c:pt>
                <c:pt idx="305">
                  <c:v>22.283333333333335</c:v>
                </c:pt>
                <c:pt idx="306">
                  <c:v>23.466666666666665</c:v>
                </c:pt>
                <c:pt idx="307">
                  <c:v>23.7</c:v>
                </c:pt>
                <c:pt idx="308">
                  <c:v>23.9</c:v>
                </c:pt>
                <c:pt idx="309">
                  <c:v>23.033333333333335</c:v>
                </c:pt>
              </c:numCache>
            </c:numRef>
          </c:xVal>
          <c:yVal>
            <c:numRef>
              <c:f>data!$J$2:$J$311</c:f>
              <c:numCache>
                <c:formatCode>General</c:formatCode>
                <c:ptCount val="310"/>
                <c:pt idx="0">
                  <c:v>9672317</c:v>
                </c:pt>
                <c:pt idx="1">
                  <c:v>3824763.4</c:v>
                </c:pt>
                <c:pt idx="2">
                  <c:v>6478253.9000000004</c:v>
                </c:pt>
                <c:pt idx="3">
                  <c:v>12276251</c:v>
                </c:pt>
                <c:pt idx="4">
                  <c:v>15346656.699999999</c:v>
                </c:pt>
                <c:pt idx="5">
                  <c:v>18035040.600000001</c:v>
                </c:pt>
                <c:pt idx="6">
                  <c:v>10588570.199999999</c:v>
                </c:pt>
                <c:pt idx="7">
                  <c:v>6403830.2999999998</c:v>
                </c:pt>
                <c:pt idx="8">
                  <c:v>4214735.4000000004</c:v>
                </c:pt>
                <c:pt idx="9">
                  <c:v>12740901.9</c:v>
                </c:pt>
                <c:pt idx="10">
                  <c:v>12952534.800000001</c:v>
                </c:pt>
                <c:pt idx="11">
                  <c:v>12761885.1</c:v>
                </c:pt>
                <c:pt idx="12">
                  <c:v>15596366.800000001</c:v>
                </c:pt>
                <c:pt idx="13">
                  <c:v>15754302.4</c:v>
                </c:pt>
                <c:pt idx="14">
                  <c:v>19705655.300000001</c:v>
                </c:pt>
                <c:pt idx="15">
                  <c:v>11034602.5</c:v>
                </c:pt>
                <c:pt idx="16">
                  <c:v>11827485.6</c:v>
                </c:pt>
                <c:pt idx="17">
                  <c:v>12284577.800000001</c:v>
                </c:pt>
                <c:pt idx="18">
                  <c:v>8531691.5999999996</c:v>
                </c:pt>
                <c:pt idx="19">
                  <c:v>3730114.8</c:v>
                </c:pt>
                <c:pt idx="20">
                  <c:v>6249209.9000000004</c:v>
                </c:pt>
                <c:pt idx="21">
                  <c:v>10127674.199999999</c:v>
                </c:pt>
                <c:pt idx="22">
                  <c:v>8342882.5</c:v>
                </c:pt>
                <c:pt idx="23">
                  <c:v>5718469.7000000002</c:v>
                </c:pt>
                <c:pt idx="24">
                  <c:v>10014578.199999999</c:v>
                </c:pt>
                <c:pt idx="25">
                  <c:v>10308885.6</c:v>
                </c:pt>
                <c:pt idx="26">
                  <c:v>6835308.2999999998</c:v>
                </c:pt>
                <c:pt idx="27">
                  <c:v>16471606.699999999</c:v>
                </c:pt>
                <c:pt idx="28">
                  <c:v>12440310.800000001</c:v>
                </c:pt>
                <c:pt idx="29">
                  <c:v>6443285.2000000002</c:v>
                </c:pt>
                <c:pt idx="30">
                  <c:v>5592697.7999999998</c:v>
                </c:pt>
                <c:pt idx="31">
                  <c:v>12367111</c:v>
                </c:pt>
                <c:pt idx="32">
                  <c:v>3330484.2</c:v>
                </c:pt>
                <c:pt idx="33">
                  <c:v>10051063.300000001</c:v>
                </c:pt>
                <c:pt idx="34">
                  <c:v>3876239.2</c:v>
                </c:pt>
                <c:pt idx="35">
                  <c:v>3841405.4</c:v>
                </c:pt>
                <c:pt idx="36">
                  <c:v>6115455.9000000004</c:v>
                </c:pt>
                <c:pt idx="37">
                  <c:v>5135458.7</c:v>
                </c:pt>
                <c:pt idx="38">
                  <c:v>9057969.4000000004</c:v>
                </c:pt>
                <c:pt idx="39">
                  <c:v>7994649.7999999998</c:v>
                </c:pt>
                <c:pt idx="40">
                  <c:v>7461571.7999999998</c:v>
                </c:pt>
                <c:pt idx="41">
                  <c:v>9566675.3000000007</c:v>
                </c:pt>
                <c:pt idx="42">
                  <c:v>4380074.8</c:v>
                </c:pt>
                <c:pt idx="43">
                  <c:v>6181777.2999999998</c:v>
                </c:pt>
                <c:pt idx="44">
                  <c:v>5306606.0999999996</c:v>
                </c:pt>
                <c:pt idx="45">
                  <c:v>7724083.7000000002</c:v>
                </c:pt>
                <c:pt idx="46">
                  <c:v>6970777.5999999996</c:v>
                </c:pt>
                <c:pt idx="47">
                  <c:v>5953773.9000000004</c:v>
                </c:pt>
                <c:pt idx="48">
                  <c:v>9305566.0999999996</c:v>
                </c:pt>
                <c:pt idx="49">
                  <c:v>6912395.7000000002</c:v>
                </c:pt>
                <c:pt idx="50">
                  <c:v>5027794.7</c:v>
                </c:pt>
                <c:pt idx="51">
                  <c:v>3266138.7</c:v>
                </c:pt>
                <c:pt idx="52">
                  <c:v>3713887.8</c:v>
                </c:pt>
                <c:pt idx="53">
                  <c:v>7787065.9000000004</c:v>
                </c:pt>
                <c:pt idx="54">
                  <c:v>5549600.2000000002</c:v>
                </c:pt>
                <c:pt idx="55">
                  <c:v>6534746.0999999996</c:v>
                </c:pt>
                <c:pt idx="56">
                  <c:v>5222498.8</c:v>
                </c:pt>
                <c:pt idx="57">
                  <c:v>5424801</c:v>
                </c:pt>
                <c:pt idx="58">
                  <c:v>5124384.5999999996</c:v>
                </c:pt>
                <c:pt idx="59">
                  <c:v>6493663.7000000002</c:v>
                </c:pt>
                <c:pt idx="60">
                  <c:v>14267612.1</c:v>
                </c:pt>
                <c:pt idx="61">
                  <c:v>10207632.300000001</c:v>
                </c:pt>
                <c:pt idx="62">
                  <c:v>8556499.3000000007</c:v>
                </c:pt>
                <c:pt idx="63">
                  <c:v>8232249.2999999998</c:v>
                </c:pt>
                <c:pt idx="64">
                  <c:v>9140005.5</c:v>
                </c:pt>
                <c:pt idx="65">
                  <c:v>13518826.4</c:v>
                </c:pt>
                <c:pt idx="66">
                  <c:v>8330485.0999999996</c:v>
                </c:pt>
                <c:pt idx="67">
                  <c:v>3476779.9</c:v>
                </c:pt>
                <c:pt idx="68">
                  <c:v>3783896.4</c:v>
                </c:pt>
                <c:pt idx="69">
                  <c:v>6031681.5999999996</c:v>
                </c:pt>
                <c:pt idx="70">
                  <c:v>3987129.1</c:v>
                </c:pt>
                <c:pt idx="71">
                  <c:v>5983645.4000000004</c:v>
                </c:pt>
                <c:pt idx="72">
                  <c:v>6415689.4000000004</c:v>
                </c:pt>
                <c:pt idx="73">
                  <c:v>8732741.0999999996</c:v>
                </c:pt>
                <c:pt idx="74">
                  <c:v>6377961.0999999996</c:v>
                </c:pt>
                <c:pt idx="75">
                  <c:v>4921635.7</c:v>
                </c:pt>
                <c:pt idx="76">
                  <c:v>8523348.5</c:v>
                </c:pt>
                <c:pt idx="77">
                  <c:v>9034305.0999999996</c:v>
                </c:pt>
                <c:pt idx="78">
                  <c:v>9773558</c:v>
                </c:pt>
                <c:pt idx="79">
                  <c:v>5392157.9000000004</c:v>
                </c:pt>
                <c:pt idx="80">
                  <c:v>4176487.2</c:v>
                </c:pt>
                <c:pt idx="81">
                  <c:v>2496958.4</c:v>
                </c:pt>
                <c:pt idx="82">
                  <c:v>4359699</c:v>
                </c:pt>
                <c:pt idx="83">
                  <c:v>8035008.5</c:v>
                </c:pt>
                <c:pt idx="84">
                  <c:v>13862664.800000001</c:v>
                </c:pt>
                <c:pt idx="85">
                  <c:v>11760489.199999999</c:v>
                </c:pt>
                <c:pt idx="86">
                  <c:v>12492706.300000001</c:v>
                </c:pt>
                <c:pt idx="87">
                  <c:v>10705851</c:v>
                </c:pt>
                <c:pt idx="88">
                  <c:v>10757736.4</c:v>
                </c:pt>
                <c:pt idx="89">
                  <c:v>14010961.6</c:v>
                </c:pt>
                <c:pt idx="90">
                  <c:v>13743263.9</c:v>
                </c:pt>
                <c:pt idx="91">
                  <c:v>15387165.5</c:v>
                </c:pt>
                <c:pt idx="92">
                  <c:v>10462894.199999999</c:v>
                </c:pt>
                <c:pt idx="93">
                  <c:v>16804628.5</c:v>
                </c:pt>
                <c:pt idx="94">
                  <c:v>14077382.699999999</c:v>
                </c:pt>
                <c:pt idx="95">
                  <c:v>10002759.699999999</c:v>
                </c:pt>
                <c:pt idx="96">
                  <c:v>11308526.1</c:v>
                </c:pt>
                <c:pt idx="97">
                  <c:v>15457152.6</c:v>
                </c:pt>
                <c:pt idx="98">
                  <c:v>15072431.5</c:v>
                </c:pt>
                <c:pt idx="99">
                  <c:v>10778438.4</c:v>
                </c:pt>
                <c:pt idx="100">
                  <c:v>11320598.4</c:v>
                </c:pt>
                <c:pt idx="101">
                  <c:v>9851038</c:v>
                </c:pt>
                <c:pt idx="102">
                  <c:v>12197319.800000001</c:v>
                </c:pt>
                <c:pt idx="103">
                  <c:v>10853816.6</c:v>
                </c:pt>
                <c:pt idx="104">
                  <c:v>8958327.3000000007</c:v>
                </c:pt>
                <c:pt idx="105">
                  <c:v>11303811.9</c:v>
                </c:pt>
                <c:pt idx="106">
                  <c:v>7293909.7000000002</c:v>
                </c:pt>
                <c:pt idx="107">
                  <c:v>6882538.7999999998</c:v>
                </c:pt>
                <c:pt idx="108">
                  <c:v>17228334.800000001</c:v>
                </c:pt>
                <c:pt idx="109">
                  <c:v>16838421.399999999</c:v>
                </c:pt>
                <c:pt idx="110">
                  <c:v>18405657.100000001</c:v>
                </c:pt>
                <c:pt idx="111">
                  <c:v>19848887.300000001</c:v>
                </c:pt>
                <c:pt idx="112">
                  <c:v>10546793.300000001</c:v>
                </c:pt>
                <c:pt idx="113">
                  <c:v>12537352.1</c:v>
                </c:pt>
                <c:pt idx="114">
                  <c:v>15057153.4</c:v>
                </c:pt>
                <c:pt idx="115">
                  <c:v>14204961.4</c:v>
                </c:pt>
                <c:pt idx="116">
                  <c:v>15071932.1</c:v>
                </c:pt>
                <c:pt idx="117">
                  <c:v>18674301.5</c:v>
                </c:pt>
                <c:pt idx="118">
                  <c:v>11527808.9</c:v>
                </c:pt>
                <c:pt idx="119">
                  <c:v>10985717.4</c:v>
                </c:pt>
                <c:pt idx="120">
                  <c:v>11812361.1</c:v>
                </c:pt>
                <c:pt idx="121">
                  <c:v>13144062.699999999</c:v>
                </c:pt>
                <c:pt idx="122">
                  <c:v>16760626.9</c:v>
                </c:pt>
                <c:pt idx="123">
                  <c:v>20535502.5</c:v>
                </c:pt>
                <c:pt idx="124">
                  <c:v>15528398.1</c:v>
                </c:pt>
                <c:pt idx="125">
                  <c:v>19702130.399999999</c:v>
                </c:pt>
                <c:pt idx="126">
                  <c:v>15568252.5</c:v>
                </c:pt>
                <c:pt idx="127">
                  <c:v>15162357.199999999</c:v>
                </c:pt>
                <c:pt idx="128">
                  <c:v>19931721.699999999</c:v>
                </c:pt>
                <c:pt idx="129">
                  <c:v>17566662.199999999</c:v>
                </c:pt>
                <c:pt idx="130">
                  <c:v>19130016.399999999</c:v>
                </c:pt>
                <c:pt idx="131">
                  <c:v>21887582.100000001</c:v>
                </c:pt>
                <c:pt idx="132">
                  <c:v>13972518.1</c:v>
                </c:pt>
                <c:pt idx="133">
                  <c:v>14016090.1</c:v>
                </c:pt>
                <c:pt idx="134">
                  <c:v>18606068.800000001</c:v>
                </c:pt>
                <c:pt idx="135">
                  <c:v>19916495.899999999</c:v>
                </c:pt>
                <c:pt idx="136">
                  <c:v>12620617.199999999</c:v>
                </c:pt>
                <c:pt idx="137">
                  <c:v>17270638.899999999</c:v>
                </c:pt>
                <c:pt idx="138">
                  <c:v>12893859.5</c:v>
                </c:pt>
                <c:pt idx="139">
                  <c:v>16891327.399999999</c:v>
                </c:pt>
                <c:pt idx="140">
                  <c:v>9139598.0999999996</c:v>
                </c:pt>
                <c:pt idx="141">
                  <c:v>18538273.100000001</c:v>
                </c:pt>
                <c:pt idx="142">
                  <c:v>11756353.9</c:v>
                </c:pt>
                <c:pt idx="143">
                  <c:v>18349871.600000001</c:v>
                </c:pt>
                <c:pt idx="144">
                  <c:v>17382439.699999999</c:v>
                </c:pt>
                <c:pt idx="145">
                  <c:v>13478299.199999999</c:v>
                </c:pt>
                <c:pt idx="146">
                  <c:v>15783434.699999999</c:v>
                </c:pt>
                <c:pt idx="147">
                  <c:v>20081989.5</c:v>
                </c:pt>
                <c:pt idx="148">
                  <c:v>14089243.9</c:v>
                </c:pt>
                <c:pt idx="149">
                  <c:v>20528080.100000001</c:v>
                </c:pt>
                <c:pt idx="150">
                  <c:v>10778848.4</c:v>
                </c:pt>
                <c:pt idx="151">
                  <c:v>8449353.8000000007</c:v>
                </c:pt>
                <c:pt idx="152">
                  <c:v>13367286.6</c:v>
                </c:pt>
                <c:pt idx="153">
                  <c:v>15745299.5</c:v>
                </c:pt>
                <c:pt idx="154">
                  <c:v>20208184</c:v>
                </c:pt>
                <c:pt idx="155">
                  <c:v>19992248.100000001</c:v>
                </c:pt>
                <c:pt idx="156">
                  <c:v>17796424.800000001</c:v>
                </c:pt>
                <c:pt idx="157">
                  <c:v>16470392.9</c:v>
                </c:pt>
                <c:pt idx="158">
                  <c:v>19478232.800000001</c:v>
                </c:pt>
                <c:pt idx="159">
                  <c:v>13550548.9</c:v>
                </c:pt>
                <c:pt idx="160">
                  <c:v>16222406.5</c:v>
                </c:pt>
                <c:pt idx="161">
                  <c:v>13978387.699999999</c:v>
                </c:pt>
                <c:pt idx="162">
                  <c:v>16531240.800000001</c:v>
                </c:pt>
                <c:pt idx="163">
                  <c:v>18471886.399999999</c:v>
                </c:pt>
                <c:pt idx="164">
                  <c:v>13983532.6</c:v>
                </c:pt>
                <c:pt idx="165">
                  <c:v>8945679.9000000004</c:v>
                </c:pt>
                <c:pt idx="166">
                  <c:v>12656447.6</c:v>
                </c:pt>
                <c:pt idx="167">
                  <c:v>7706648.7000000002</c:v>
                </c:pt>
                <c:pt idx="168">
                  <c:v>12418508.6</c:v>
                </c:pt>
                <c:pt idx="169">
                  <c:v>15049070.4</c:v>
                </c:pt>
                <c:pt idx="170">
                  <c:v>14834433.6</c:v>
                </c:pt>
                <c:pt idx="171">
                  <c:v>11214828.300000001</c:v>
                </c:pt>
                <c:pt idx="172">
                  <c:v>20083213.600000001</c:v>
                </c:pt>
                <c:pt idx="173">
                  <c:v>15559517</c:v>
                </c:pt>
                <c:pt idx="174">
                  <c:v>12584764</c:v>
                </c:pt>
                <c:pt idx="175">
                  <c:v>7032818.2999999998</c:v>
                </c:pt>
                <c:pt idx="176">
                  <c:v>10536516.1</c:v>
                </c:pt>
                <c:pt idx="177">
                  <c:v>6478839.2999999998</c:v>
                </c:pt>
                <c:pt idx="178">
                  <c:v>13659902.1</c:v>
                </c:pt>
                <c:pt idx="179">
                  <c:v>8316074.7999999998</c:v>
                </c:pt>
                <c:pt idx="180">
                  <c:v>11866258.6</c:v>
                </c:pt>
                <c:pt idx="181">
                  <c:v>18404510.100000001</c:v>
                </c:pt>
                <c:pt idx="182">
                  <c:v>12743362</c:v>
                </c:pt>
                <c:pt idx="183">
                  <c:v>11837535.699999999</c:v>
                </c:pt>
                <c:pt idx="184">
                  <c:v>9434979.6999999993</c:v>
                </c:pt>
                <c:pt idx="185">
                  <c:v>9271617.6999999993</c:v>
                </c:pt>
                <c:pt idx="186">
                  <c:v>18476507.100000001</c:v>
                </c:pt>
                <c:pt idx="187">
                  <c:v>11396958</c:v>
                </c:pt>
                <c:pt idx="188">
                  <c:v>7017699.5</c:v>
                </c:pt>
                <c:pt idx="189">
                  <c:v>2061767.6</c:v>
                </c:pt>
                <c:pt idx="190">
                  <c:v>4562478.5</c:v>
                </c:pt>
                <c:pt idx="192">
                  <c:v>9866148.1999999993</c:v>
                </c:pt>
                <c:pt idx="193">
                  <c:v>11582802.1</c:v>
                </c:pt>
                <c:pt idx="194">
                  <c:v>10975035.800000001</c:v>
                </c:pt>
                <c:pt idx="195">
                  <c:v>9180188.5</c:v>
                </c:pt>
                <c:pt idx="196">
                  <c:v>6974597.0999999996</c:v>
                </c:pt>
                <c:pt idx="197">
                  <c:v>8104089</c:v>
                </c:pt>
                <c:pt idx="198">
                  <c:v>7137729</c:v>
                </c:pt>
                <c:pt idx="199">
                  <c:v>10895291.6</c:v>
                </c:pt>
                <c:pt idx="200">
                  <c:v>9835966.5999999996</c:v>
                </c:pt>
                <c:pt idx="201">
                  <c:v>6972919.0999999996</c:v>
                </c:pt>
                <c:pt idx="202">
                  <c:v>11221015.6</c:v>
                </c:pt>
                <c:pt idx="203">
                  <c:v>4089960.2</c:v>
                </c:pt>
                <c:pt idx="204">
                  <c:v>20730909</c:v>
                </c:pt>
                <c:pt idx="205">
                  <c:v>5675285.0999999996</c:v>
                </c:pt>
                <c:pt idx="206">
                  <c:v>8020183</c:v>
                </c:pt>
                <c:pt idx="207">
                  <c:v>8913960.1999999993</c:v>
                </c:pt>
                <c:pt idx="208">
                  <c:v>5771386.2000000002</c:v>
                </c:pt>
                <c:pt idx="209">
                  <c:v>3546031</c:v>
                </c:pt>
                <c:pt idx="210">
                  <c:v>9844058.4000000004</c:v>
                </c:pt>
                <c:pt idx="211">
                  <c:v>7727904.5999999996</c:v>
                </c:pt>
                <c:pt idx="212">
                  <c:v>3510766</c:v>
                </c:pt>
                <c:pt idx="213">
                  <c:v>7526980.5</c:v>
                </c:pt>
                <c:pt idx="214">
                  <c:v>2238093.2999999998</c:v>
                </c:pt>
                <c:pt idx="215">
                  <c:v>7447918.2999999998</c:v>
                </c:pt>
                <c:pt idx="216">
                  <c:v>7418666.2000000002</c:v>
                </c:pt>
                <c:pt idx="217">
                  <c:v>7935161.7999999998</c:v>
                </c:pt>
                <c:pt idx="218">
                  <c:v>5948051</c:v>
                </c:pt>
                <c:pt idx="219">
                  <c:v>4737797</c:v>
                </c:pt>
                <c:pt idx="220">
                  <c:v>9899830.9000000004</c:v>
                </c:pt>
                <c:pt idx="221">
                  <c:v>10576859.699999999</c:v>
                </c:pt>
                <c:pt idx="222">
                  <c:v>10786514.1</c:v>
                </c:pt>
                <c:pt idx="223">
                  <c:v>9382006.6999999993</c:v>
                </c:pt>
                <c:pt idx="224">
                  <c:v>6194209.7000000002</c:v>
                </c:pt>
                <c:pt idx="225">
                  <c:v>9586940.9000000004</c:v>
                </c:pt>
                <c:pt idx="226">
                  <c:v>4390161.4000000004</c:v>
                </c:pt>
                <c:pt idx="227">
                  <c:v>5720665.4000000004</c:v>
                </c:pt>
                <c:pt idx="228">
                  <c:v>2810643.7</c:v>
                </c:pt>
                <c:pt idx="229">
                  <c:v>2356734.2999999998</c:v>
                </c:pt>
                <c:pt idx="230">
                  <c:v>9077286.9000000004</c:v>
                </c:pt>
                <c:pt idx="231">
                  <c:v>8208944.7999999998</c:v>
                </c:pt>
                <c:pt idx="232">
                  <c:v>7414163.5</c:v>
                </c:pt>
                <c:pt idx="233">
                  <c:v>5630111.0999999996</c:v>
                </c:pt>
                <c:pt idx="234">
                  <c:v>11731800.800000001</c:v>
                </c:pt>
                <c:pt idx="235">
                  <c:v>4766448.4000000004</c:v>
                </c:pt>
                <c:pt idx="236">
                  <c:v>10514955.6</c:v>
                </c:pt>
                <c:pt idx="238">
                  <c:v>2611549.2999999998</c:v>
                </c:pt>
                <c:pt idx="239">
                  <c:v>4286424</c:v>
                </c:pt>
                <c:pt idx="240">
                  <c:v>9538833.6999999993</c:v>
                </c:pt>
                <c:pt idx="241">
                  <c:v>5792550.9000000004</c:v>
                </c:pt>
                <c:pt idx="242">
                  <c:v>4984447.9000000004</c:v>
                </c:pt>
                <c:pt idx="243">
                  <c:v>4419951.7</c:v>
                </c:pt>
                <c:pt idx="244">
                  <c:v>6207751</c:v>
                </c:pt>
                <c:pt idx="245">
                  <c:v>6727810.4000000004</c:v>
                </c:pt>
                <c:pt idx="246">
                  <c:v>4954707</c:v>
                </c:pt>
                <c:pt idx="247">
                  <c:v>979375.8</c:v>
                </c:pt>
                <c:pt idx="248">
                  <c:v>6055074.7000000002</c:v>
                </c:pt>
                <c:pt idx="249">
                  <c:v>4726695.3</c:v>
                </c:pt>
                <c:pt idx="250">
                  <c:v>9517139.9000000004</c:v>
                </c:pt>
                <c:pt idx="251">
                  <c:v>12561636.6</c:v>
                </c:pt>
                <c:pt idx="252">
                  <c:v>11243167</c:v>
                </c:pt>
                <c:pt idx="253">
                  <c:v>8796630.6999999993</c:v>
                </c:pt>
                <c:pt idx="254">
                  <c:v>16997637.300000001</c:v>
                </c:pt>
                <c:pt idx="255">
                  <c:v>9920250.5999999996</c:v>
                </c:pt>
                <c:pt idx="256">
                  <c:v>10907833.9</c:v>
                </c:pt>
                <c:pt idx="257">
                  <c:v>6303638.7999999998</c:v>
                </c:pt>
                <c:pt idx="258">
                  <c:v>12181264.9</c:v>
                </c:pt>
                <c:pt idx="259">
                  <c:v>9365464.3000000007</c:v>
                </c:pt>
                <c:pt idx="260">
                  <c:v>7368948.5</c:v>
                </c:pt>
                <c:pt idx="261">
                  <c:v>8248459.4000000004</c:v>
                </c:pt>
                <c:pt idx="262">
                  <c:v>12075655.1</c:v>
                </c:pt>
                <c:pt idx="263">
                  <c:v>13020324</c:v>
                </c:pt>
                <c:pt idx="264">
                  <c:v>13974612.5</c:v>
                </c:pt>
                <c:pt idx="265">
                  <c:v>12217232.9</c:v>
                </c:pt>
                <c:pt idx="266">
                  <c:v>11531852.199999999</c:v>
                </c:pt>
                <c:pt idx="267">
                  <c:v>4688146.4000000004</c:v>
                </c:pt>
                <c:pt idx="268">
                  <c:v>12949652.9</c:v>
                </c:pt>
                <c:pt idx="269">
                  <c:v>12992687.300000001</c:v>
                </c:pt>
                <c:pt idx="270">
                  <c:v>11025058.199999999</c:v>
                </c:pt>
                <c:pt idx="271">
                  <c:v>7087783.7000000002</c:v>
                </c:pt>
                <c:pt idx="272">
                  <c:v>16330381</c:v>
                </c:pt>
                <c:pt idx="273">
                  <c:v>9795545.0999999996</c:v>
                </c:pt>
                <c:pt idx="274">
                  <c:v>12825732</c:v>
                </c:pt>
                <c:pt idx="275">
                  <c:v>9202072.5</c:v>
                </c:pt>
                <c:pt idx="276">
                  <c:v>10014215.4</c:v>
                </c:pt>
                <c:pt idx="277">
                  <c:v>8330780.5</c:v>
                </c:pt>
                <c:pt idx="278">
                  <c:v>14055588.5</c:v>
                </c:pt>
                <c:pt idx="279">
                  <c:v>10089313.6</c:v>
                </c:pt>
                <c:pt idx="280">
                  <c:v>8191801.4000000004</c:v>
                </c:pt>
                <c:pt idx="281">
                  <c:v>12562914.800000001</c:v>
                </c:pt>
                <c:pt idx="282">
                  <c:v>10243908.1</c:v>
                </c:pt>
                <c:pt idx="283">
                  <c:v>12955588.199999999</c:v>
                </c:pt>
                <c:pt idx="284">
                  <c:v>14266452.699999999</c:v>
                </c:pt>
                <c:pt idx="285">
                  <c:v>3820503.6</c:v>
                </c:pt>
                <c:pt idx="286">
                  <c:v>13889554</c:v>
                </c:pt>
                <c:pt idx="290">
                  <c:v>3363263.2</c:v>
                </c:pt>
                <c:pt idx="291">
                  <c:v>2182742.4</c:v>
                </c:pt>
                <c:pt idx="292">
                  <c:v>3421788.4</c:v>
                </c:pt>
                <c:pt idx="294">
                  <c:v>2710865.8</c:v>
                </c:pt>
                <c:pt idx="295">
                  <c:v>2034844.8</c:v>
                </c:pt>
                <c:pt idx="296">
                  <c:v>1457378.9</c:v>
                </c:pt>
                <c:pt idx="298">
                  <c:v>2499326.7000000002</c:v>
                </c:pt>
                <c:pt idx="299">
                  <c:v>4294073.5999999996</c:v>
                </c:pt>
                <c:pt idx="300">
                  <c:v>1434812.5</c:v>
                </c:pt>
                <c:pt idx="301">
                  <c:v>4728919</c:v>
                </c:pt>
                <c:pt idx="302">
                  <c:v>10071174.6</c:v>
                </c:pt>
                <c:pt idx="303">
                  <c:v>5440375.2999999998</c:v>
                </c:pt>
                <c:pt idx="304">
                  <c:v>1630388</c:v>
                </c:pt>
                <c:pt idx="305">
                  <c:v>18796575.300000001</c:v>
                </c:pt>
                <c:pt idx="306">
                  <c:v>12412764.800000001</c:v>
                </c:pt>
                <c:pt idx="307">
                  <c:v>15240479.6</c:v>
                </c:pt>
                <c:pt idx="308">
                  <c:v>20946339.5</c:v>
                </c:pt>
                <c:pt idx="309">
                  <c:v>18482952.899999999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9-4500-85EA-F886A44BB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41760"/>
        <c:axId val="421842744"/>
      </c:scatterChart>
      <c:valAx>
        <c:axId val="42184176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day (hours past midnight)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42744"/>
        <c:crosses val="autoZero"/>
        <c:crossBetween val="midCat"/>
        <c:majorUnit val="3"/>
        <c:minorUnit val="1"/>
      </c:valAx>
      <c:valAx>
        <c:axId val="42184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Download</a:t>
                </a:r>
                <a:r>
                  <a:rPr lang="en-US" baseline="0"/>
                  <a:t> speed (Mb/s)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41760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data!$K$1</c:f>
              <c:strCache>
                <c:ptCount val="1"/>
                <c:pt idx="0">
                  <c:v>Upload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data!$H$2:$H$311</c:f>
              <c:numCache>
                <c:formatCode>General</c:formatCode>
                <c:ptCount val="310"/>
                <c:pt idx="0">
                  <c:v>19.3</c:v>
                </c:pt>
                <c:pt idx="1">
                  <c:v>19.933333333333334</c:v>
                </c:pt>
                <c:pt idx="2">
                  <c:v>19.533333333333335</c:v>
                </c:pt>
                <c:pt idx="3">
                  <c:v>19.850000000000001</c:v>
                </c:pt>
                <c:pt idx="4">
                  <c:v>19.149999999999999</c:v>
                </c:pt>
                <c:pt idx="5">
                  <c:v>19.350000000000001</c:v>
                </c:pt>
                <c:pt idx="6">
                  <c:v>20.55</c:v>
                </c:pt>
                <c:pt idx="7">
                  <c:v>20.816666666666666</c:v>
                </c:pt>
                <c:pt idx="8">
                  <c:v>20.25</c:v>
                </c:pt>
                <c:pt idx="9">
                  <c:v>20.85</c:v>
                </c:pt>
                <c:pt idx="10">
                  <c:v>20.066666666666666</c:v>
                </c:pt>
                <c:pt idx="11">
                  <c:v>20.366666666666667</c:v>
                </c:pt>
                <c:pt idx="12">
                  <c:v>20.733333333333334</c:v>
                </c:pt>
                <c:pt idx="13">
                  <c:v>20.983333333333334</c:v>
                </c:pt>
                <c:pt idx="14">
                  <c:v>20.266666666666666</c:v>
                </c:pt>
                <c:pt idx="15">
                  <c:v>20.766666666666666</c:v>
                </c:pt>
                <c:pt idx="16">
                  <c:v>20.533333333333335</c:v>
                </c:pt>
                <c:pt idx="17">
                  <c:v>21.95</c:v>
                </c:pt>
                <c:pt idx="18">
                  <c:v>21.4</c:v>
                </c:pt>
                <c:pt idx="19">
                  <c:v>21.816666666666666</c:v>
                </c:pt>
                <c:pt idx="20">
                  <c:v>21.85</c:v>
                </c:pt>
                <c:pt idx="21">
                  <c:v>21.533333333333335</c:v>
                </c:pt>
                <c:pt idx="22">
                  <c:v>21.916666666666668</c:v>
                </c:pt>
                <c:pt idx="23">
                  <c:v>21.05</c:v>
                </c:pt>
                <c:pt idx="24">
                  <c:v>21.783333333333335</c:v>
                </c:pt>
                <c:pt idx="25">
                  <c:v>21.533333333333335</c:v>
                </c:pt>
                <c:pt idx="26">
                  <c:v>21.366666666666667</c:v>
                </c:pt>
                <c:pt idx="27">
                  <c:v>22.366666666666667</c:v>
                </c:pt>
                <c:pt idx="28">
                  <c:v>22.116666666666667</c:v>
                </c:pt>
                <c:pt idx="29">
                  <c:v>22.9</c:v>
                </c:pt>
                <c:pt idx="30">
                  <c:v>22.233333333333334</c:v>
                </c:pt>
                <c:pt idx="31">
                  <c:v>22.55</c:v>
                </c:pt>
                <c:pt idx="32">
                  <c:v>22.416666666666668</c:v>
                </c:pt>
                <c:pt idx="33">
                  <c:v>22.7</c:v>
                </c:pt>
                <c:pt idx="34">
                  <c:v>22.55</c:v>
                </c:pt>
                <c:pt idx="35">
                  <c:v>22.783333333333335</c:v>
                </c:pt>
                <c:pt idx="36">
                  <c:v>22.933333333333334</c:v>
                </c:pt>
                <c:pt idx="37">
                  <c:v>23.616666666666667</c:v>
                </c:pt>
                <c:pt idx="38">
                  <c:v>23.45</c:v>
                </c:pt>
                <c:pt idx="39">
                  <c:v>23.083333333333332</c:v>
                </c:pt>
                <c:pt idx="40">
                  <c:v>23.633333333333333</c:v>
                </c:pt>
                <c:pt idx="41">
                  <c:v>23.183333333333334</c:v>
                </c:pt>
                <c:pt idx="42">
                  <c:v>23.45</c:v>
                </c:pt>
                <c:pt idx="43">
                  <c:v>23</c:v>
                </c:pt>
                <c:pt idx="44">
                  <c:v>23.45</c:v>
                </c:pt>
                <c:pt idx="45">
                  <c:v>23.85</c:v>
                </c:pt>
                <c:pt idx="46">
                  <c:v>23.116666666666667</c:v>
                </c:pt>
                <c:pt idx="47">
                  <c:v>23.483333333333334</c:v>
                </c:pt>
                <c:pt idx="48">
                  <c:v>0</c:v>
                </c:pt>
                <c:pt idx="49">
                  <c:v>0.41666666666666669</c:v>
                </c:pt>
                <c:pt idx="50">
                  <c:v>0.8</c:v>
                </c:pt>
                <c:pt idx="51">
                  <c:v>0.46666666666666667</c:v>
                </c:pt>
                <c:pt idx="52">
                  <c:v>0.28333333333333333</c:v>
                </c:pt>
                <c:pt idx="53">
                  <c:v>0.91666666666666663</c:v>
                </c:pt>
                <c:pt idx="54">
                  <c:v>0.31666666666666665</c:v>
                </c:pt>
                <c:pt idx="55">
                  <c:v>0.66666666666666663</c:v>
                </c:pt>
                <c:pt idx="56">
                  <c:v>0.13333333333333333</c:v>
                </c:pt>
                <c:pt idx="57">
                  <c:v>0.53333333333333333</c:v>
                </c:pt>
                <c:pt idx="58">
                  <c:v>0.8833333333333333</c:v>
                </c:pt>
                <c:pt idx="59">
                  <c:v>1.2833333333333332</c:v>
                </c:pt>
                <c:pt idx="60">
                  <c:v>1.6333333333333333</c:v>
                </c:pt>
                <c:pt idx="61">
                  <c:v>1</c:v>
                </c:pt>
                <c:pt idx="62">
                  <c:v>1.3</c:v>
                </c:pt>
                <c:pt idx="63">
                  <c:v>1.5833333333333335</c:v>
                </c:pt>
                <c:pt idx="64">
                  <c:v>1.8666666666666667</c:v>
                </c:pt>
                <c:pt idx="65">
                  <c:v>1.1499999999999999</c:v>
                </c:pt>
                <c:pt idx="66">
                  <c:v>1.3833333333333333</c:v>
                </c:pt>
                <c:pt idx="67">
                  <c:v>1.6333333333333333</c:v>
                </c:pt>
                <c:pt idx="68">
                  <c:v>1.3</c:v>
                </c:pt>
                <c:pt idx="69">
                  <c:v>1.9333333333333333</c:v>
                </c:pt>
                <c:pt idx="70">
                  <c:v>2.35</c:v>
                </c:pt>
                <c:pt idx="71">
                  <c:v>2.8666666666666667</c:v>
                </c:pt>
                <c:pt idx="72">
                  <c:v>2.2999999999999998</c:v>
                </c:pt>
                <c:pt idx="73">
                  <c:v>2.6833333333333336</c:v>
                </c:pt>
                <c:pt idx="74">
                  <c:v>2.9666666666666668</c:v>
                </c:pt>
                <c:pt idx="75">
                  <c:v>2.35</c:v>
                </c:pt>
                <c:pt idx="76">
                  <c:v>2.7333333333333334</c:v>
                </c:pt>
                <c:pt idx="77">
                  <c:v>2.0333333333333332</c:v>
                </c:pt>
                <c:pt idx="78">
                  <c:v>2.3333333333333335</c:v>
                </c:pt>
                <c:pt idx="79">
                  <c:v>2.6166666666666667</c:v>
                </c:pt>
                <c:pt idx="80">
                  <c:v>2.2000000000000002</c:v>
                </c:pt>
                <c:pt idx="81">
                  <c:v>2.6833333333333336</c:v>
                </c:pt>
                <c:pt idx="82">
                  <c:v>3.6333333333333333</c:v>
                </c:pt>
                <c:pt idx="83">
                  <c:v>3.0833333333333335</c:v>
                </c:pt>
                <c:pt idx="84">
                  <c:v>3.5666666666666664</c:v>
                </c:pt>
                <c:pt idx="85">
                  <c:v>3.7833333333333332</c:v>
                </c:pt>
                <c:pt idx="86">
                  <c:v>3</c:v>
                </c:pt>
                <c:pt idx="87">
                  <c:v>3.2666666666666666</c:v>
                </c:pt>
                <c:pt idx="88">
                  <c:v>3.5833333333333335</c:v>
                </c:pt>
                <c:pt idx="89">
                  <c:v>3.8</c:v>
                </c:pt>
                <c:pt idx="90">
                  <c:v>3.1166666666666667</c:v>
                </c:pt>
                <c:pt idx="91">
                  <c:v>3.3333333333333335</c:v>
                </c:pt>
                <c:pt idx="92">
                  <c:v>3.5</c:v>
                </c:pt>
                <c:pt idx="93">
                  <c:v>4.75</c:v>
                </c:pt>
                <c:pt idx="94">
                  <c:v>4.95</c:v>
                </c:pt>
                <c:pt idx="95">
                  <c:v>4.1333333333333337</c:v>
                </c:pt>
                <c:pt idx="96">
                  <c:v>4.3833333333333337</c:v>
                </c:pt>
                <c:pt idx="97">
                  <c:v>4.6333333333333329</c:v>
                </c:pt>
                <c:pt idx="98">
                  <c:v>4.8</c:v>
                </c:pt>
                <c:pt idx="99">
                  <c:v>4.9666666666666668</c:v>
                </c:pt>
                <c:pt idx="100">
                  <c:v>4.1833333333333336</c:v>
                </c:pt>
                <c:pt idx="101">
                  <c:v>4.4000000000000004</c:v>
                </c:pt>
                <c:pt idx="102">
                  <c:v>4.6500000000000004</c:v>
                </c:pt>
                <c:pt idx="103">
                  <c:v>4.833333333333333</c:v>
                </c:pt>
                <c:pt idx="104">
                  <c:v>5.0666666666666664</c:v>
                </c:pt>
                <c:pt idx="105">
                  <c:v>5.35</c:v>
                </c:pt>
                <c:pt idx="106">
                  <c:v>5.583333333333333</c:v>
                </c:pt>
                <c:pt idx="107">
                  <c:v>5.9</c:v>
                </c:pt>
                <c:pt idx="108">
                  <c:v>5.2</c:v>
                </c:pt>
                <c:pt idx="109">
                  <c:v>5.3833333333333337</c:v>
                </c:pt>
                <c:pt idx="110">
                  <c:v>5.55</c:v>
                </c:pt>
                <c:pt idx="111">
                  <c:v>5.7166666666666668</c:v>
                </c:pt>
                <c:pt idx="112">
                  <c:v>5.9</c:v>
                </c:pt>
                <c:pt idx="113">
                  <c:v>5.15</c:v>
                </c:pt>
                <c:pt idx="114">
                  <c:v>5.333333333333333</c:v>
                </c:pt>
                <c:pt idx="115">
                  <c:v>5.5666666666666664</c:v>
                </c:pt>
                <c:pt idx="116">
                  <c:v>6.75</c:v>
                </c:pt>
                <c:pt idx="117">
                  <c:v>6.0666666666666664</c:v>
                </c:pt>
                <c:pt idx="118">
                  <c:v>6.2333333333333334</c:v>
                </c:pt>
                <c:pt idx="119">
                  <c:v>6.45</c:v>
                </c:pt>
                <c:pt idx="120">
                  <c:v>6.65</c:v>
                </c:pt>
                <c:pt idx="121">
                  <c:v>6.8833333333333329</c:v>
                </c:pt>
                <c:pt idx="122">
                  <c:v>6.083333333333333</c:v>
                </c:pt>
                <c:pt idx="123">
                  <c:v>6.3</c:v>
                </c:pt>
                <c:pt idx="124">
                  <c:v>6.45</c:v>
                </c:pt>
                <c:pt idx="125">
                  <c:v>6.65</c:v>
                </c:pt>
                <c:pt idx="126">
                  <c:v>6.7833333333333332</c:v>
                </c:pt>
                <c:pt idx="127">
                  <c:v>7.95</c:v>
                </c:pt>
                <c:pt idx="128">
                  <c:v>7.1166666666666663</c:v>
                </c:pt>
                <c:pt idx="129">
                  <c:v>7.2833333333333332</c:v>
                </c:pt>
                <c:pt idx="130">
                  <c:v>7.45</c:v>
                </c:pt>
                <c:pt idx="131">
                  <c:v>7.6333333333333329</c:v>
                </c:pt>
                <c:pt idx="132">
                  <c:v>7.8166666666666664</c:v>
                </c:pt>
                <c:pt idx="133">
                  <c:v>7.9833333333333334</c:v>
                </c:pt>
                <c:pt idx="134">
                  <c:v>7.166666666666667</c:v>
                </c:pt>
                <c:pt idx="135">
                  <c:v>7.3</c:v>
                </c:pt>
                <c:pt idx="136">
                  <c:v>7.4666666666666668</c:v>
                </c:pt>
                <c:pt idx="137">
                  <c:v>7.666666666666667</c:v>
                </c:pt>
                <c:pt idx="138">
                  <c:v>7.8166666666666664</c:v>
                </c:pt>
                <c:pt idx="139">
                  <c:v>8.0166666666666675</c:v>
                </c:pt>
                <c:pt idx="140">
                  <c:v>8.1666666666666661</c:v>
                </c:pt>
                <c:pt idx="141">
                  <c:v>8.4</c:v>
                </c:pt>
                <c:pt idx="142">
                  <c:v>8.5666666666666664</c:v>
                </c:pt>
                <c:pt idx="143">
                  <c:v>8.75</c:v>
                </c:pt>
                <c:pt idx="144">
                  <c:v>8.9</c:v>
                </c:pt>
                <c:pt idx="145">
                  <c:v>8.0833333333333339</c:v>
                </c:pt>
                <c:pt idx="146">
                  <c:v>8.2833333333333332</c:v>
                </c:pt>
                <c:pt idx="147">
                  <c:v>8.4333333333333336</c:v>
                </c:pt>
                <c:pt idx="148">
                  <c:v>8.5833333333333339</c:v>
                </c:pt>
                <c:pt idx="149">
                  <c:v>8.7833333333333332</c:v>
                </c:pt>
                <c:pt idx="150">
                  <c:v>8.9833333333333325</c:v>
                </c:pt>
                <c:pt idx="151">
                  <c:v>9.1999999999999993</c:v>
                </c:pt>
                <c:pt idx="152">
                  <c:v>9.4499999999999993</c:v>
                </c:pt>
                <c:pt idx="153">
                  <c:v>9.6333333333333329</c:v>
                </c:pt>
                <c:pt idx="154">
                  <c:v>9.85</c:v>
                </c:pt>
                <c:pt idx="155">
                  <c:v>9.9833333333333325</c:v>
                </c:pt>
                <c:pt idx="156">
                  <c:v>9.1166666666666671</c:v>
                </c:pt>
                <c:pt idx="157">
                  <c:v>9.2833333333333332</c:v>
                </c:pt>
                <c:pt idx="158">
                  <c:v>9.4333333333333336</c:v>
                </c:pt>
                <c:pt idx="159">
                  <c:v>9.5833333333333339</c:v>
                </c:pt>
                <c:pt idx="160">
                  <c:v>9.7833333333333332</c:v>
                </c:pt>
                <c:pt idx="161">
                  <c:v>9.9333333333333336</c:v>
                </c:pt>
                <c:pt idx="162">
                  <c:v>10.116666666666667</c:v>
                </c:pt>
                <c:pt idx="163">
                  <c:v>10.3</c:v>
                </c:pt>
                <c:pt idx="164">
                  <c:v>10.466666666666667</c:v>
                </c:pt>
                <c:pt idx="165">
                  <c:v>10.666666666666666</c:v>
                </c:pt>
                <c:pt idx="166">
                  <c:v>10.9</c:v>
                </c:pt>
                <c:pt idx="167">
                  <c:v>10.116666666666667</c:v>
                </c:pt>
                <c:pt idx="168">
                  <c:v>10.433333333333334</c:v>
                </c:pt>
                <c:pt idx="169">
                  <c:v>10.633333333333333</c:v>
                </c:pt>
                <c:pt idx="170">
                  <c:v>10.8</c:v>
                </c:pt>
                <c:pt idx="171">
                  <c:v>10.966666666666667</c:v>
                </c:pt>
                <c:pt idx="172">
                  <c:v>10.183333333333334</c:v>
                </c:pt>
                <c:pt idx="173">
                  <c:v>10.333333333333334</c:v>
                </c:pt>
                <c:pt idx="174">
                  <c:v>11.533333333333333</c:v>
                </c:pt>
                <c:pt idx="175">
                  <c:v>11.75</c:v>
                </c:pt>
                <c:pt idx="176">
                  <c:v>11.1</c:v>
                </c:pt>
                <c:pt idx="177">
                  <c:v>11.3</c:v>
                </c:pt>
                <c:pt idx="178">
                  <c:v>11.616666666666667</c:v>
                </c:pt>
                <c:pt idx="179">
                  <c:v>11.833333333333334</c:v>
                </c:pt>
                <c:pt idx="180">
                  <c:v>11.116666666666667</c:v>
                </c:pt>
                <c:pt idx="181">
                  <c:v>11.333333333333334</c:v>
                </c:pt>
                <c:pt idx="182">
                  <c:v>11.516666666666667</c:v>
                </c:pt>
                <c:pt idx="183">
                  <c:v>11.75</c:v>
                </c:pt>
                <c:pt idx="184">
                  <c:v>11.483333333333333</c:v>
                </c:pt>
                <c:pt idx="185">
                  <c:v>11.766666666666667</c:v>
                </c:pt>
                <c:pt idx="186">
                  <c:v>12</c:v>
                </c:pt>
                <c:pt idx="187">
                  <c:v>12.166666666666666</c:v>
                </c:pt>
                <c:pt idx="188">
                  <c:v>12.4</c:v>
                </c:pt>
                <c:pt idx="189">
                  <c:v>12.75</c:v>
                </c:pt>
                <c:pt idx="190">
                  <c:v>12.066666666666666</c:v>
                </c:pt>
                <c:pt idx="191">
                  <c:v>12.85</c:v>
                </c:pt>
                <c:pt idx="192">
                  <c:v>12.216666666666667</c:v>
                </c:pt>
                <c:pt idx="193">
                  <c:v>12.483333333333333</c:v>
                </c:pt>
                <c:pt idx="194">
                  <c:v>12.783333333333333</c:v>
                </c:pt>
                <c:pt idx="195">
                  <c:v>12.983333333333333</c:v>
                </c:pt>
                <c:pt idx="196">
                  <c:v>12.566666666666666</c:v>
                </c:pt>
                <c:pt idx="197">
                  <c:v>13.683333333333334</c:v>
                </c:pt>
                <c:pt idx="198">
                  <c:v>13.983333333333333</c:v>
                </c:pt>
                <c:pt idx="199">
                  <c:v>13.266666666666667</c:v>
                </c:pt>
                <c:pt idx="200">
                  <c:v>13.483333333333333</c:v>
                </c:pt>
                <c:pt idx="201">
                  <c:v>13.783333333333333</c:v>
                </c:pt>
                <c:pt idx="202">
                  <c:v>13.066666666666666</c:v>
                </c:pt>
                <c:pt idx="203">
                  <c:v>13.3</c:v>
                </c:pt>
                <c:pt idx="204">
                  <c:v>13.85</c:v>
                </c:pt>
                <c:pt idx="205">
                  <c:v>13.983333333333333</c:v>
                </c:pt>
                <c:pt idx="206">
                  <c:v>13.333333333333334</c:v>
                </c:pt>
                <c:pt idx="207">
                  <c:v>13.933333333333334</c:v>
                </c:pt>
                <c:pt idx="208">
                  <c:v>14.183333333333334</c:v>
                </c:pt>
                <c:pt idx="209">
                  <c:v>14.6</c:v>
                </c:pt>
                <c:pt idx="210">
                  <c:v>14.183333333333334</c:v>
                </c:pt>
                <c:pt idx="211">
                  <c:v>14.466666666666667</c:v>
                </c:pt>
                <c:pt idx="212">
                  <c:v>14.766666666666667</c:v>
                </c:pt>
                <c:pt idx="213">
                  <c:v>14.3</c:v>
                </c:pt>
                <c:pt idx="214">
                  <c:v>14.616666666666667</c:v>
                </c:pt>
                <c:pt idx="215">
                  <c:v>14.6</c:v>
                </c:pt>
                <c:pt idx="216">
                  <c:v>14.966666666666667</c:v>
                </c:pt>
                <c:pt idx="217">
                  <c:v>14.35</c:v>
                </c:pt>
                <c:pt idx="218">
                  <c:v>14.616666666666667</c:v>
                </c:pt>
                <c:pt idx="219">
                  <c:v>15</c:v>
                </c:pt>
                <c:pt idx="220">
                  <c:v>15.466666666666667</c:v>
                </c:pt>
                <c:pt idx="221">
                  <c:v>15.833333333333334</c:v>
                </c:pt>
                <c:pt idx="222">
                  <c:v>15.1</c:v>
                </c:pt>
                <c:pt idx="223">
                  <c:v>15.3</c:v>
                </c:pt>
                <c:pt idx="224">
                  <c:v>15.65</c:v>
                </c:pt>
                <c:pt idx="225">
                  <c:v>15.95</c:v>
                </c:pt>
                <c:pt idx="226">
                  <c:v>15.183333333333334</c:v>
                </c:pt>
                <c:pt idx="227">
                  <c:v>15.65</c:v>
                </c:pt>
                <c:pt idx="228">
                  <c:v>15.083333333333334</c:v>
                </c:pt>
                <c:pt idx="229">
                  <c:v>15.766666666666667</c:v>
                </c:pt>
                <c:pt idx="230">
                  <c:v>16.483333333333334</c:v>
                </c:pt>
                <c:pt idx="231">
                  <c:v>16.7</c:v>
                </c:pt>
                <c:pt idx="232">
                  <c:v>16.983333333333334</c:v>
                </c:pt>
                <c:pt idx="233">
                  <c:v>16.3</c:v>
                </c:pt>
                <c:pt idx="234">
                  <c:v>16.666666666666668</c:v>
                </c:pt>
                <c:pt idx="235">
                  <c:v>16.966666666666665</c:v>
                </c:pt>
                <c:pt idx="236">
                  <c:v>16.366666666666667</c:v>
                </c:pt>
                <c:pt idx="237">
                  <c:v>16.633333333333333</c:v>
                </c:pt>
                <c:pt idx="238">
                  <c:v>16.25</c:v>
                </c:pt>
                <c:pt idx="239">
                  <c:v>16.983333333333334</c:v>
                </c:pt>
                <c:pt idx="240">
                  <c:v>16.416666666666668</c:v>
                </c:pt>
                <c:pt idx="241">
                  <c:v>17.7</c:v>
                </c:pt>
                <c:pt idx="242">
                  <c:v>17.100000000000001</c:v>
                </c:pt>
                <c:pt idx="243">
                  <c:v>17.766666666666666</c:v>
                </c:pt>
                <c:pt idx="244">
                  <c:v>17.3</c:v>
                </c:pt>
                <c:pt idx="245">
                  <c:v>17.716666666666665</c:v>
                </c:pt>
                <c:pt idx="246">
                  <c:v>17.05</c:v>
                </c:pt>
                <c:pt idx="247">
                  <c:v>17.483333333333334</c:v>
                </c:pt>
                <c:pt idx="248">
                  <c:v>17.883333333333333</c:v>
                </c:pt>
                <c:pt idx="249">
                  <c:v>17.366666666666667</c:v>
                </c:pt>
                <c:pt idx="250">
                  <c:v>17.816666666666666</c:v>
                </c:pt>
                <c:pt idx="251">
                  <c:v>18.05</c:v>
                </c:pt>
                <c:pt idx="252">
                  <c:v>18.25</c:v>
                </c:pt>
                <c:pt idx="253">
                  <c:v>18.5</c:v>
                </c:pt>
                <c:pt idx="254">
                  <c:v>18.75</c:v>
                </c:pt>
                <c:pt idx="255">
                  <c:v>18.916666666666668</c:v>
                </c:pt>
                <c:pt idx="256">
                  <c:v>18.166666666666668</c:v>
                </c:pt>
                <c:pt idx="257">
                  <c:v>18.366666666666667</c:v>
                </c:pt>
                <c:pt idx="258">
                  <c:v>18.7</c:v>
                </c:pt>
                <c:pt idx="259">
                  <c:v>18.899999999999999</c:v>
                </c:pt>
                <c:pt idx="260">
                  <c:v>18.2</c:v>
                </c:pt>
                <c:pt idx="261">
                  <c:v>18.633333333333333</c:v>
                </c:pt>
                <c:pt idx="262">
                  <c:v>18.933333333333334</c:v>
                </c:pt>
                <c:pt idx="263">
                  <c:v>19.166666666666668</c:v>
                </c:pt>
                <c:pt idx="264">
                  <c:v>19.383333333333333</c:v>
                </c:pt>
                <c:pt idx="265">
                  <c:v>19.666666666666668</c:v>
                </c:pt>
                <c:pt idx="266">
                  <c:v>19.850000000000001</c:v>
                </c:pt>
                <c:pt idx="267">
                  <c:v>19.166666666666668</c:v>
                </c:pt>
                <c:pt idx="268">
                  <c:v>19.583333333333332</c:v>
                </c:pt>
                <c:pt idx="269">
                  <c:v>19.766666666666666</c:v>
                </c:pt>
                <c:pt idx="270">
                  <c:v>19.083333333333332</c:v>
                </c:pt>
                <c:pt idx="271">
                  <c:v>19.350000000000001</c:v>
                </c:pt>
                <c:pt idx="272">
                  <c:v>19.616666666666667</c:v>
                </c:pt>
                <c:pt idx="273">
                  <c:v>19.833333333333332</c:v>
                </c:pt>
                <c:pt idx="274">
                  <c:v>20.083333333333332</c:v>
                </c:pt>
                <c:pt idx="275">
                  <c:v>20.350000000000001</c:v>
                </c:pt>
                <c:pt idx="276">
                  <c:v>20.6</c:v>
                </c:pt>
                <c:pt idx="277">
                  <c:v>20.833333333333332</c:v>
                </c:pt>
                <c:pt idx="278">
                  <c:v>20.166666666666668</c:v>
                </c:pt>
                <c:pt idx="279">
                  <c:v>20.483333333333334</c:v>
                </c:pt>
                <c:pt idx="280">
                  <c:v>20.8</c:v>
                </c:pt>
                <c:pt idx="281">
                  <c:v>20.066666666666666</c:v>
                </c:pt>
                <c:pt idx="282">
                  <c:v>20.350000000000001</c:v>
                </c:pt>
                <c:pt idx="283">
                  <c:v>20.566666666666666</c:v>
                </c:pt>
                <c:pt idx="284">
                  <c:v>20.766666666666666</c:v>
                </c:pt>
                <c:pt idx="285">
                  <c:v>20.116666666666667</c:v>
                </c:pt>
                <c:pt idx="286">
                  <c:v>21.966666666666665</c:v>
                </c:pt>
                <c:pt idx="287">
                  <c:v>21.133333333333333</c:v>
                </c:pt>
                <c:pt idx="288">
                  <c:v>21.616666666666667</c:v>
                </c:pt>
                <c:pt idx="289">
                  <c:v>21.7</c:v>
                </c:pt>
                <c:pt idx="290">
                  <c:v>21.25</c:v>
                </c:pt>
                <c:pt idx="291">
                  <c:v>21.233333333333334</c:v>
                </c:pt>
                <c:pt idx="292">
                  <c:v>21.216666666666665</c:v>
                </c:pt>
                <c:pt idx="293">
                  <c:v>21.9</c:v>
                </c:pt>
                <c:pt idx="294">
                  <c:v>21.533333333333335</c:v>
                </c:pt>
                <c:pt idx="295">
                  <c:v>21.4</c:v>
                </c:pt>
                <c:pt idx="296">
                  <c:v>22.283333333333335</c:v>
                </c:pt>
                <c:pt idx="297">
                  <c:v>22.516666666666666</c:v>
                </c:pt>
                <c:pt idx="298">
                  <c:v>22.95</c:v>
                </c:pt>
                <c:pt idx="299">
                  <c:v>22.816666666666666</c:v>
                </c:pt>
                <c:pt idx="300">
                  <c:v>22.633333333333333</c:v>
                </c:pt>
                <c:pt idx="301">
                  <c:v>22</c:v>
                </c:pt>
                <c:pt idx="302">
                  <c:v>22.416666666666668</c:v>
                </c:pt>
                <c:pt idx="303">
                  <c:v>22.75</c:v>
                </c:pt>
                <c:pt idx="304">
                  <c:v>22.166666666666668</c:v>
                </c:pt>
                <c:pt idx="305">
                  <c:v>22.283333333333335</c:v>
                </c:pt>
                <c:pt idx="306">
                  <c:v>23.466666666666665</c:v>
                </c:pt>
                <c:pt idx="307">
                  <c:v>23.7</c:v>
                </c:pt>
                <c:pt idx="308">
                  <c:v>23.9</c:v>
                </c:pt>
                <c:pt idx="309">
                  <c:v>23.033333333333335</c:v>
                </c:pt>
              </c:numCache>
              <c:extLst xmlns:c15="http://schemas.microsoft.com/office/drawing/2012/chart"/>
            </c:numRef>
          </c:xVal>
          <c:yVal>
            <c:numRef>
              <c:f>data!$K$2:$K$311</c:f>
              <c:numCache>
                <c:formatCode>General</c:formatCode>
                <c:ptCount val="310"/>
                <c:pt idx="0">
                  <c:v>3648353.3</c:v>
                </c:pt>
                <c:pt idx="1">
                  <c:v>3904119.2</c:v>
                </c:pt>
                <c:pt idx="2">
                  <c:v>12120893.9</c:v>
                </c:pt>
                <c:pt idx="3">
                  <c:v>9178311.5</c:v>
                </c:pt>
                <c:pt idx="4">
                  <c:v>12122586</c:v>
                </c:pt>
                <c:pt idx="5">
                  <c:v>19465727.800000001</c:v>
                </c:pt>
                <c:pt idx="6">
                  <c:v>4984492.7</c:v>
                </c:pt>
                <c:pt idx="7">
                  <c:v>14906055.6</c:v>
                </c:pt>
                <c:pt idx="8">
                  <c:v>12121846.300000001</c:v>
                </c:pt>
                <c:pt idx="9">
                  <c:v>7728691.5</c:v>
                </c:pt>
                <c:pt idx="10">
                  <c:v>17849635.899999999</c:v>
                </c:pt>
                <c:pt idx="11">
                  <c:v>21167625.699999999</c:v>
                </c:pt>
                <c:pt idx="12">
                  <c:v>6623489.0999999996</c:v>
                </c:pt>
                <c:pt idx="13">
                  <c:v>19471730.600000001</c:v>
                </c:pt>
                <c:pt idx="14">
                  <c:v>12540140.800000001</c:v>
                </c:pt>
                <c:pt idx="15">
                  <c:v>10886251.300000001</c:v>
                </c:pt>
                <c:pt idx="16">
                  <c:v>15251994.699999999</c:v>
                </c:pt>
                <c:pt idx="17">
                  <c:v>16424312.699999999</c:v>
                </c:pt>
                <c:pt idx="18">
                  <c:v>5783194.5999999996</c:v>
                </c:pt>
                <c:pt idx="19">
                  <c:v>4721629.7</c:v>
                </c:pt>
                <c:pt idx="20">
                  <c:v>8910327.9000000004</c:v>
                </c:pt>
                <c:pt idx="21">
                  <c:v>9859879.3000000007</c:v>
                </c:pt>
                <c:pt idx="22">
                  <c:v>6983632.4000000004</c:v>
                </c:pt>
                <c:pt idx="23">
                  <c:v>16010142.4</c:v>
                </c:pt>
                <c:pt idx="24">
                  <c:v>5934623</c:v>
                </c:pt>
                <c:pt idx="25">
                  <c:v>14603723.699999999</c:v>
                </c:pt>
                <c:pt idx="26">
                  <c:v>4394619.7</c:v>
                </c:pt>
                <c:pt idx="27">
                  <c:v>20722408.600000001</c:v>
                </c:pt>
                <c:pt idx="28">
                  <c:v>20080248.899999999</c:v>
                </c:pt>
                <c:pt idx="29">
                  <c:v>7545290.9000000004</c:v>
                </c:pt>
                <c:pt idx="30">
                  <c:v>3178709.6</c:v>
                </c:pt>
                <c:pt idx="31">
                  <c:v>5485057.5999999996</c:v>
                </c:pt>
                <c:pt idx="32">
                  <c:v>2105664.4</c:v>
                </c:pt>
                <c:pt idx="33">
                  <c:v>6535253.5999999996</c:v>
                </c:pt>
                <c:pt idx="34">
                  <c:v>4722222.0999999996</c:v>
                </c:pt>
                <c:pt idx="35">
                  <c:v>3427422.4</c:v>
                </c:pt>
                <c:pt idx="36">
                  <c:v>15753341.4</c:v>
                </c:pt>
                <c:pt idx="37">
                  <c:v>4255082</c:v>
                </c:pt>
                <c:pt idx="38">
                  <c:v>3343125.5</c:v>
                </c:pt>
                <c:pt idx="39">
                  <c:v>10363973.300000001</c:v>
                </c:pt>
                <c:pt idx="40">
                  <c:v>5602215.0999999996</c:v>
                </c:pt>
                <c:pt idx="41">
                  <c:v>7835212.5</c:v>
                </c:pt>
                <c:pt idx="42">
                  <c:v>5463544.4000000004</c:v>
                </c:pt>
                <c:pt idx="43">
                  <c:v>2123766.2000000002</c:v>
                </c:pt>
                <c:pt idx="44">
                  <c:v>3115755.2</c:v>
                </c:pt>
                <c:pt idx="45">
                  <c:v>18354479.100000001</c:v>
                </c:pt>
                <c:pt idx="46">
                  <c:v>11895322.4</c:v>
                </c:pt>
                <c:pt idx="47">
                  <c:v>5730537.9000000004</c:v>
                </c:pt>
                <c:pt idx="48">
                  <c:v>2801697.1</c:v>
                </c:pt>
                <c:pt idx="49">
                  <c:v>12848600.1</c:v>
                </c:pt>
                <c:pt idx="50">
                  <c:v>2816194.9</c:v>
                </c:pt>
                <c:pt idx="51">
                  <c:v>4295933.3</c:v>
                </c:pt>
                <c:pt idx="52">
                  <c:v>1939799.6</c:v>
                </c:pt>
                <c:pt idx="53">
                  <c:v>12849211.699999999</c:v>
                </c:pt>
                <c:pt idx="54">
                  <c:v>8014836.2000000002</c:v>
                </c:pt>
                <c:pt idx="55">
                  <c:v>8121612.4000000004</c:v>
                </c:pt>
                <c:pt idx="56">
                  <c:v>4066340.3</c:v>
                </c:pt>
                <c:pt idx="57">
                  <c:v>8334079.5</c:v>
                </c:pt>
                <c:pt idx="58">
                  <c:v>9311730.0999999996</c:v>
                </c:pt>
                <c:pt idx="59">
                  <c:v>16863795.399999999</c:v>
                </c:pt>
                <c:pt idx="60">
                  <c:v>5681089.7999999998</c:v>
                </c:pt>
                <c:pt idx="61">
                  <c:v>11682612.800000001</c:v>
                </c:pt>
                <c:pt idx="62">
                  <c:v>6700609.7999999998</c:v>
                </c:pt>
                <c:pt idx="63">
                  <c:v>5175730.5</c:v>
                </c:pt>
                <c:pt idx="64">
                  <c:v>13668366</c:v>
                </c:pt>
                <c:pt idx="65">
                  <c:v>6700349.7000000002</c:v>
                </c:pt>
                <c:pt idx="66">
                  <c:v>9588883.9000000004</c:v>
                </c:pt>
                <c:pt idx="67">
                  <c:v>2056593.2</c:v>
                </c:pt>
                <c:pt idx="68">
                  <c:v>2184758.9</c:v>
                </c:pt>
                <c:pt idx="69">
                  <c:v>9510408.5999999996</c:v>
                </c:pt>
                <c:pt idx="70">
                  <c:v>8437522.9000000004</c:v>
                </c:pt>
                <c:pt idx="71">
                  <c:v>3157504</c:v>
                </c:pt>
                <c:pt idx="72">
                  <c:v>2767369.3</c:v>
                </c:pt>
                <c:pt idx="73">
                  <c:v>9745351.9000000004</c:v>
                </c:pt>
                <c:pt idx="74">
                  <c:v>7731036.7000000002</c:v>
                </c:pt>
                <c:pt idx="75">
                  <c:v>15668215.4</c:v>
                </c:pt>
                <c:pt idx="76">
                  <c:v>8665861.3000000007</c:v>
                </c:pt>
                <c:pt idx="77">
                  <c:v>3348826.7</c:v>
                </c:pt>
                <c:pt idx="78">
                  <c:v>11871372.1</c:v>
                </c:pt>
                <c:pt idx="79">
                  <c:v>16127417.6</c:v>
                </c:pt>
                <c:pt idx="80">
                  <c:v>19052344.5</c:v>
                </c:pt>
                <c:pt idx="81">
                  <c:v>15666985.6</c:v>
                </c:pt>
                <c:pt idx="82">
                  <c:v>13051435.6</c:v>
                </c:pt>
                <c:pt idx="83">
                  <c:v>7144984.7000000002</c:v>
                </c:pt>
                <c:pt idx="84">
                  <c:v>4972875.9000000004</c:v>
                </c:pt>
                <c:pt idx="85">
                  <c:v>9179533.9000000004</c:v>
                </c:pt>
                <c:pt idx="86">
                  <c:v>5014917.9000000004</c:v>
                </c:pt>
                <c:pt idx="87">
                  <c:v>3669264.4</c:v>
                </c:pt>
                <c:pt idx="88">
                  <c:v>12133286.800000001</c:v>
                </c:pt>
                <c:pt idx="89">
                  <c:v>2587749.7999999998</c:v>
                </c:pt>
                <c:pt idx="90">
                  <c:v>22884916.300000001</c:v>
                </c:pt>
                <c:pt idx="91">
                  <c:v>21418733.399999999</c:v>
                </c:pt>
                <c:pt idx="92">
                  <c:v>8691756</c:v>
                </c:pt>
                <c:pt idx="93">
                  <c:v>6886717.2999999998</c:v>
                </c:pt>
                <c:pt idx="94">
                  <c:v>16471545.1</c:v>
                </c:pt>
                <c:pt idx="95">
                  <c:v>20665700.600000001</c:v>
                </c:pt>
                <c:pt idx="96">
                  <c:v>10707675.800000001</c:v>
                </c:pt>
                <c:pt idx="97">
                  <c:v>16436286.199999999</c:v>
                </c:pt>
                <c:pt idx="98">
                  <c:v>26763371.800000001</c:v>
                </c:pt>
                <c:pt idx="99">
                  <c:v>9178517.5999999996</c:v>
                </c:pt>
                <c:pt idx="100">
                  <c:v>27926953.5</c:v>
                </c:pt>
                <c:pt idx="101">
                  <c:v>24704008.5</c:v>
                </c:pt>
                <c:pt idx="102">
                  <c:v>23773133.300000001</c:v>
                </c:pt>
                <c:pt idx="103">
                  <c:v>10019859.1</c:v>
                </c:pt>
                <c:pt idx="104">
                  <c:v>8901568.8000000007</c:v>
                </c:pt>
                <c:pt idx="105">
                  <c:v>15295415.9</c:v>
                </c:pt>
                <c:pt idx="106">
                  <c:v>16065050.9</c:v>
                </c:pt>
                <c:pt idx="107">
                  <c:v>9179579.9000000004</c:v>
                </c:pt>
                <c:pt idx="108">
                  <c:v>19466735.5</c:v>
                </c:pt>
                <c:pt idx="109">
                  <c:v>22915086.5</c:v>
                </c:pt>
                <c:pt idx="110">
                  <c:v>16428489.9</c:v>
                </c:pt>
                <c:pt idx="111">
                  <c:v>22844610.300000001</c:v>
                </c:pt>
                <c:pt idx="112">
                  <c:v>6688831.4000000004</c:v>
                </c:pt>
                <c:pt idx="113">
                  <c:v>23793816.899999999</c:v>
                </c:pt>
                <c:pt idx="114">
                  <c:v>18279491.800000001</c:v>
                </c:pt>
                <c:pt idx="115">
                  <c:v>27921621.199999999</c:v>
                </c:pt>
                <c:pt idx="116">
                  <c:v>22152278.800000001</c:v>
                </c:pt>
                <c:pt idx="117">
                  <c:v>23800136.5</c:v>
                </c:pt>
                <c:pt idx="118">
                  <c:v>11897315.1</c:v>
                </c:pt>
                <c:pt idx="119">
                  <c:v>20652668.300000001</c:v>
                </c:pt>
                <c:pt idx="120">
                  <c:v>22806446.699999999</c:v>
                </c:pt>
                <c:pt idx="121">
                  <c:v>23798791.699999999</c:v>
                </c:pt>
                <c:pt idx="122">
                  <c:v>15294882.699999999</c:v>
                </c:pt>
                <c:pt idx="123">
                  <c:v>16450095.300000001</c:v>
                </c:pt>
                <c:pt idx="124">
                  <c:v>24589959.699999999</c:v>
                </c:pt>
                <c:pt idx="125">
                  <c:v>13643065.9</c:v>
                </c:pt>
                <c:pt idx="126">
                  <c:v>13358108.6</c:v>
                </c:pt>
                <c:pt idx="127">
                  <c:v>10707444.4</c:v>
                </c:pt>
                <c:pt idx="128">
                  <c:v>7835999.7000000002</c:v>
                </c:pt>
                <c:pt idx="129">
                  <c:v>16475875.300000001</c:v>
                </c:pt>
                <c:pt idx="130">
                  <c:v>11466090.199999999</c:v>
                </c:pt>
                <c:pt idx="131">
                  <c:v>6041046.7000000002</c:v>
                </c:pt>
                <c:pt idx="132">
                  <c:v>9042105.5999999996</c:v>
                </c:pt>
                <c:pt idx="133">
                  <c:v>22947461.699999999</c:v>
                </c:pt>
                <c:pt idx="134">
                  <c:v>16470772.1</c:v>
                </c:pt>
                <c:pt idx="135">
                  <c:v>13083522.9</c:v>
                </c:pt>
                <c:pt idx="136">
                  <c:v>26763422.800000001</c:v>
                </c:pt>
                <c:pt idx="137">
                  <c:v>9453226.9000000004</c:v>
                </c:pt>
                <c:pt idx="138">
                  <c:v>24705472.100000001</c:v>
                </c:pt>
                <c:pt idx="139">
                  <c:v>15627275</c:v>
                </c:pt>
                <c:pt idx="140">
                  <c:v>15622527.4</c:v>
                </c:pt>
                <c:pt idx="141">
                  <c:v>26763320.800000001</c:v>
                </c:pt>
                <c:pt idx="142">
                  <c:v>22939474.899999999</c:v>
                </c:pt>
                <c:pt idx="143">
                  <c:v>25690193.600000001</c:v>
                </c:pt>
                <c:pt idx="144">
                  <c:v>20074754.899999999</c:v>
                </c:pt>
                <c:pt idx="145">
                  <c:v>22149016.800000001</c:v>
                </c:pt>
                <c:pt idx="146">
                  <c:v>23796425</c:v>
                </c:pt>
                <c:pt idx="147">
                  <c:v>18892676.100000001</c:v>
                </c:pt>
                <c:pt idx="148">
                  <c:v>8132124</c:v>
                </c:pt>
                <c:pt idx="149">
                  <c:v>10690202.4</c:v>
                </c:pt>
                <c:pt idx="150">
                  <c:v>5976766.5</c:v>
                </c:pt>
                <c:pt idx="151">
                  <c:v>14279310.5</c:v>
                </c:pt>
                <c:pt idx="152">
                  <c:v>20074267</c:v>
                </c:pt>
                <c:pt idx="153">
                  <c:v>6352088</c:v>
                </c:pt>
                <c:pt idx="154">
                  <c:v>18894379.699999999</c:v>
                </c:pt>
                <c:pt idx="155">
                  <c:v>26762419.399999999</c:v>
                </c:pt>
                <c:pt idx="156">
                  <c:v>22070345</c:v>
                </c:pt>
                <c:pt idx="157">
                  <c:v>23797379.699999999</c:v>
                </c:pt>
                <c:pt idx="158">
                  <c:v>23784786.899999999</c:v>
                </c:pt>
                <c:pt idx="159">
                  <c:v>20073329.300000001</c:v>
                </c:pt>
                <c:pt idx="160">
                  <c:v>22937738.300000001</c:v>
                </c:pt>
                <c:pt idx="161">
                  <c:v>24509949.800000001</c:v>
                </c:pt>
                <c:pt idx="162">
                  <c:v>14275961.1</c:v>
                </c:pt>
                <c:pt idx="163">
                  <c:v>22937900.699999999</c:v>
                </c:pt>
                <c:pt idx="164">
                  <c:v>14938354.699999999</c:v>
                </c:pt>
                <c:pt idx="165">
                  <c:v>20722469.800000001</c:v>
                </c:pt>
                <c:pt idx="166">
                  <c:v>3180862.4</c:v>
                </c:pt>
                <c:pt idx="167">
                  <c:v>5632737.7000000002</c:v>
                </c:pt>
                <c:pt idx="168">
                  <c:v>25686448.800000001</c:v>
                </c:pt>
                <c:pt idx="169">
                  <c:v>20004214.199999999</c:v>
                </c:pt>
                <c:pt idx="170">
                  <c:v>16058515</c:v>
                </c:pt>
                <c:pt idx="171">
                  <c:v>13122564.4</c:v>
                </c:pt>
                <c:pt idx="172">
                  <c:v>9469738.1999999993</c:v>
                </c:pt>
                <c:pt idx="173">
                  <c:v>4298600.0999999996</c:v>
                </c:pt>
                <c:pt idx="174">
                  <c:v>11899264.699999999</c:v>
                </c:pt>
                <c:pt idx="175">
                  <c:v>11873373.5</c:v>
                </c:pt>
                <c:pt idx="176">
                  <c:v>18890015.300000001</c:v>
                </c:pt>
                <c:pt idx="177">
                  <c:v>8237199.7000000002</c:v>
                </c:pt>
                <c:pt idx="178">
                  <c:v>12119948.6</c:v>
                </c:pt>
                <c:pt idx="179">
                  <c:v>6055802.2000000002</c:v>
                </c:pt>
                <c:pt idx="180">
                  <c:v>12121462.5</c:v>
                </c:pt>
                <c:pt idx="181">
                  <c:v>7556840.5999999996</c:v>
                </c:pt>
                <c:pt idx="182">
                  <c:v>8334919</c:v>
                </c:pt>
                <c:pt idx="183">
                  <c:v>17367272</c:v>
                </c:pt>
                <c:pt idx="184">
                  <c:v>4867835.9000000004</c:v>
                </c:pt>
                <c:pt idx="185">
                  <c:v>9312347.8000000007</c:v>
                </c:pt>
                <c:pt idx="186">
                  <c:v>17361945.300000001</c:v>
                </c:pt>
                <c:pt idx="187">
                  <c:v>6687395.4000000004</c:v>
                </c:pt>
                <c:pt idx="188">
                  <c:v>9590805.5</c:v>
                </c:pt>
                <c:pt idx="189">
                  <c:v>4586139.9000000004</c:v>
                </c:pt>
                <c:pt idx="190">
                  <c:v>2187486.2999999998</c:v>
                </c:pt>
                <c:pt idx="192">
                  <c:v>7732106.9000000004</c:v>
                </c:pt>
                <c:pt idx="193">
                  <c:v>8683104.3000000007</c:v>
                </c:pt>
                <c:pt idx="194">
                  <c:v>15595707.699999999</c:v>
                </c:pt>
                <c:pt idx="195">
                  <c:v>11209071.699999999</c:v>
                </c:pt>
                <c:pt idx="196">
                  <c:v>3346297.8</c:v>
                </c:pt>
                <c:pt idx="197">
                  <c:v>13110848.300000001</c:v>
                </c:pt>
                <c:pt idx="198">
                  <c:v>5013886.2</c:v>
                </c:pt>
                <c:pt idx="199">
                  <c:v>9172496.5999999996</c:v>
                </c:pt>
                <c:pt idx="200">
                  <c:v>3036494.1</c:v>
                </c:pt>
                <c:pt idx="201">
                  <c:v>5527297.5</c:v>
                </c:pt>
                <c:pt idx="202">
                  <c:v>8132970.4000000004</c:v>
                </c:pt>
                <c:pt idx="203">
                  <c:v>2451485.2000000002</c:v>
                </c:pt>
                <c:pt idx="204">
                  <c:v>22940911.899999999</c:v>
                </c:pt>
                <c:pt idx="205">
                  <c:v>9928720</c:v>
                </c:pt>
                <c:pt idx="206">
                  <c:v>11709155.6</c:v>
                </c:pt>
                <c:pt idx="207">
                  <c:v>4155763.1</c:v>
                </c:pt>
                <c:pt idx="208">
                  <c:v>3040538.9</c:v>
                </c:pt>
                <c:pt idx="209">
                  <c:v>2778192.7</c:v>
                </c:pt>
                <c:pt idx="210">
                  <c:v>8027803.5</c:v>
                </c:pt>
                <c:pt idx="211">
                  <c:v>7470698.2999999998</c:v>
                </c:pt>
                <c:pt idx="212">
                  <c:v>10532540.699999999</c:v>
                </c:pt>
                <c:pt idx="213">
                  <c:v>10197994.5</c:v>
                </c:pt>
                <c:pt idx="214">
                  <c:v>10514457.6</c:v>
                </c:pt>
                <c:pt idx="215">
                  <c:v>7548694.9000000004</c:v>
                </c:pt>
                <c:pt idx="216">
                  <c:v>2216423.9</c:v>
                </c:pt>
                <c:pt idx="217">
                  <c:v>13040928.199999999</c:v>
                </c:pt>
                <c:pt idx="218">
                  <c:v>10029159.9</c:v>
                </c:pt>
                <c:pt idx="219">
                  <c:v>4556668.7</c:v>
                </c:pt>
                <c:pt idx="220">
                  <c:v>5798071.7999999998</c:v>
                </c:pt>
                <c:pt idx="221">
                  <c:v>5636032.5</c:v>
                </c:pt>
                <c:pt idx="222">
                  <c:v>14159317.300000001</c:v>
                </c:pt>
                <c:pt idx="223">
                  <c:v>2104572.7999999998</c:v>
                </c:pt>
                <c:pt idx="224">
                  <c:v>10511041</c:v>
                </c:pt>
                <c:pt idx="225">
                  <c:v>9877456.1999999993</c:v>
                </c:pt>
                <c:pt idx="226">
                  <c:v>5219231.8</c:v>
                </c:pt>
                <c:pt idx="227">
                  <c:v>3731664.8</c:v>
                </c:pt>
                <c:pt idx="228">
                  <c:v>4755297.2</c:v>
                </c:pt>
                <c:pt idx="229">
                  <c:v>13960449.699999999</c:v>
                </c:pt>
                <c:pt idx="230">
                  <c:v>12848310.1</c:v>
                </c:pt>
                <c:pt idx="231">
                  <c:v>13672088.800000001</c:v>
                </c:pt>
                <c:pt idx="232">
                  <c:v>11358326.199999999</c:v>
                </c:pt>
                <c:pt idx="233">
                  <c:v>6906131.7999999998</c:v>
                </c:pt>
                <c:pt idx="234">
                  <c:v>4863139.0999999996</c:v>
                </c:pt>
                <c:pt idx="235">
                  <c:v>4142269.1</c:v>
                </c:pt>
                <c:pt idx="236">
                  <c:v>2755243.2</c:v>
                </c:pt>
                <c:pt idx="238">
                  <c:v>2789450.5</c:v>
                </c:pt>
                <c:pt idx="239">
                  <c:v>4412782.8</c:v>
                </c:pt>
                <c:pt idx="240">
                  <c:v>6684252.7000000002</c:v>
                </c:pt>
                <c:pt idx="241">
                  <c:v>3452692.5</c:v>
                </c:pt>
                <c:pt idx="242">
                  <c:v>982028.6</c:v>
                </c:pt>
                <c:pt idx="243">
                  <c:v>2301394.1</c:v>
                </c:pt>
                <c:pt idx="244">
                  <c:v>2191362.7000000002</c:v>
                </c:pt>
                <c:pt idx="245">
                  <c:v>9146655.5</c:v>
                </c:pt>
                <c:pt idx="246">
                  <c:v>2395281</c:v>
                </c:pt>
                <c:pt idx="247">
                  <c:v>2148352</c:v>
                </c:pt>
                <c:pt idx="248">
                  <c:v>1479127.6</c:v>
                </c:pt>
                <c:pt idx="249">
                  <c:v>3907779</c:v>
                </c:pt>
                <c:pt idx="250">
                  <c:v>8343791.2999999998</c:v>
                </c:pt>
                <c:pt idx="251">
                  <c:v>16058429.199999999</c:v>
                </c:pt>
                <c:pt idx="252">
                  <c:v>14275811</c:v>
                </c:pt>
                <c:pt idx="253">
                  <c:v>8802047.1999999993</c:v>
                </c:pt>
                <c:pt idx="254">
                  <c:v>16476932.4</c:v>
                </c:pt>
                <c:pt idx="255">
                  <c:v>7377656.4000000004</c:v>
                </c:pt>
                <c:pt idx="256">
                  <c:v>16776367.300000001</c:v>
                </c:pt>
                <c:pt idx="257">
                  <c:v>9027950.4000000004</c:v>
                </c:pt>
                <c:pt idx="258">
                  <c:v>16905683.600000001</c:v>
                </c:pt>
                <c:pt idx="259">
                  <c:v>11474337.300000001</c:v>
                </c:pt>
                <c:pt idx="260">
                  <c:v>6828383.5</c:v>
                </c:pt>
                <c:pt idx="261">
                  <c:v>12848345.4</c:v>
                </c:pt>
                <c:pt idx="262">
                  <c:v>6756804.5</c:v>
                </c:pt>
                <c:pt idx="263">
                  <c:v>8670424.9000000004</c:v>
                </c:pt>
                <c:pt idx="264">
                  <c:v>6900005</c:v>
                </c:pt>
                <c:pt idx="265">
                  <c:v>19071299</c:v>
                </c:pt>
                <c:pt idx="266">
                  <c:v>4716920.0999999996</c:v>
                </c:pt>
                <c:pt idx="267">
                  <c:v>3915671.4</c:v>
                </c:pt>
                <c:pt idx="268">
                  <c:v>12575161.199999999</c:v>
                </c:pt>
                <c:pt idx="269">
                  <c:v>6184762.4000000004</c:v>
                </c:pt>
                <c:pt idx="270">
                  <c:v>10339326.4</c:v>
                </c:pt>
                <c:pt idx="271">
                  <c:v>8123500.0999999996</c:v>
                </c:pt>
                <c:pt idx="272">
                  <c:v>4585969.5999999996</c:v>
                </c:pt>
                <c:pt idx="273">
                  <c:v>14861934.1</c:v>
                </c:pt>
                <c:pt idx="274">
                  <c:v>6681911.2000000002</c:v>
                </c:pt>
                <c:pt idx="275">
                  <c:v>20080095.699999999</c:v>
                </c:pt>
                <c:pt idx="276">
                  <c:v>7056148.2999999998</c:v>
                </c:pt>
                <c:pt idx="277">
                  <c:v>11078764.6</c:v>
                </c:pt>
                <c:pt idx="278">
                  <c:v>6395453.9000000004</c:v>
                </c:pt>
                <c:pt idx="279">
                  <c:v>7288968</c:v>
                </c:pt>
                <c:pt idx="280">
                  <c:v>13646098.4</c:v>
                </c:pt>
                <c:pt idx="281">
                  <c:v>14691964.699999999</c:v>
                </c:pt>
                <c:pt idx="282">
                  <c:v>14600412.699999999</c:v>
                </c:pt>
                <c:pt idx="283">
                  <c:v>12124205.300000001</c:v>
                </c:pt>
                <c:pt idx="284">
                  <c:v>13083778.9</c:v>
                </c:pt>
                <c:pt idx="285">
                  <c:v>9448024.9000000004</c:v>
                </c:pt>
                <c:pt idx="286">
                  <c:v>13964518.5</c:v>
                </c:pt>
                <c:pt idx="290">
                  <c:v>2660170.2999999998</c:v>
                </c:pt>
                <c:pt idx="291">
                  <c:v>3117534.3</c:v>
                </c:pt>
                <c:pt idx="292">
                  <c:v>2091400.5</c:v>
                </c:pt>
                <c:pt idx="294">
                  <c:v>1299593</c:v>
                </c:pt>
                <c:pt idx="295">
                  <c:v>5793647.5</c:v>
                </c:pt>
                <c:pt idx="296">
                  <c:v>2041965</c:v>
                </c:pt>
                <c:pt idx="298">
                  <c:v>2590724</c:v>
                </c:pt>
                <c:pt idx="299">
                  <c:v>9145527.3000000007</c:v>
                </c:pt>
                <c:pt idx="300">
                  <c:v>4338648.0999999996</c:v>
                </c:pt>
                <c:pt idx="301">
                  <c:v>10382220.199999999</c:v>
                </c:pt>
                <c:pt idx="302">
                  <c:v>6292704.4000000004</c:v>
                </c:pt>
                <c:pt idx="303">
                  <c:v>4887050</c:v>
                </c:pt>
                <c:pt idx="304">
                  <c:v>1274707.8</c:v>
                </c:pt>
                <c:pt idx="305">
                  <c:v>20699991.300000001</c:v>
                </c:pt>
                <c:pt idx="306">
                  <c:v>6481661.7000000002</c:v>
                </c:pt>
                <c:pt idx="307">
                  <c:v>12850442.699999999</c:v>
                </c:pt>
                <c:pt idx="308">
                  <c:v>17365424.5</c:v>
                </c:pt>
                <c:pt idx="309">
                  <c:v>18298751.5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BFEC-427C-8434-DD7AB9C54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41760"/>
        <c:axId val="421842744"/>
        <c:extLst/>
      </c:scatterChart>
      <c:valAx>
        <c:axId val="42184176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day (hours past midnight)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42744"/>
        <c:crosses val="autoZero"/>
        <c:crossBetween val="midCat"/>
        <c:majorUnit val="3"/>
        <c:minorUnit val="1"/>
      </c:valAx>
      <c:valAx>
        <c:axId val="42184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Upload speed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41760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Ping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data!$H$2:$H$311</c:f>
              <c:numCache>
                <c:formatCode>General</c:formatCode>
                <c:ptCount val="310"/>
                <c:pt idx="0">
                  <c:v>19.3</c:v>
                </c:pt>
                <c:pt idx="1">
                  <c:v>19.933333333333334</c:v>
                </c:pt>
                <c:pt idx="2">
                  <c:v>19.533333333333335</c:v>
                </c:pt>
                <c:pt idx="3">
                  <c:v>19.850000000000001</c:v>
                </c:pt>
                <c:pt idx="4">
                  <c:v>19.149999999999999</c:v>
                </c:pt>
                <c:pt idx="5">
                  <c:v>19.350000000000001</c:v>
                </c:pt>
                <c:pt idx="6">
                  <c:v>20.55</c:v>
                </c:pt>
                <c:pt idx="7">
                  <c:v>20.816666666666666</c:v>
                </c:pt>
                <c:pt idx="8">
                  <c:v>20.25</c:v>
                </c:pt>
                <c:pt idx="9">
                  <c:v>20.85</c:v>
                </c:pt>
                <c:pt idx="10">
                  <c:v>20.066666666666666</c:v>
                </c:pt>
                <c:pt idx="11">
                  <c:v>20.366666666666667</c:v>
                </c:pt>
                <c:pt idx="12">
                  <c:v>20.733333333333334</c:v>
                </c:pt>
                <c:pt idx="13">
                  <c:v>20.983333333333334</c:v>
                </c:pt>
                <c:pt idx="14">
                  <c:v>20.266666666666666</c:v>
                </c:pt>
                <c:pt idx="15">
                  <c:v>20.766666666666666</c:v>
                </c:pt>
                <c:pt idx="16">
                  <c:v>20.533333333333335</c:v>
                </c:pt>
                <c:pt idx="17">
                  <c:v>21.95</c:v>
                </c:pt>
                <c:pt idx="18">
                  <c:v>21.4</c:v>
                </c:pt>
                <c:pt idx="19">
                  <c:v>21.816666666666666</c:v>
                </c:pt>
                <c:pt idx="20">
                  <c:v>21.85</c:v>
                </c:pt>
                <c:pt idx="21">
                  <c:v>21.533333333333335</c:v>
                </c:pt>
                <c:pt idx="22">
                  <c:v>21.916666666666668</c:v>
                </c:pt>
                <c:pt idx="23">
                  <c:v>21.05</c:v>
                </c:pt>
                <c:pt idx="24">
                  <c:v>21.783333333333335</c:v>
                </c:pt>
                <c:pt idx="25">
                  <c:v>21.533333333333335</c:v>
                </c:pt>
                <c:pt idx="26">
                  <c:v>21.366666666666667</c:v>
                </c:pt>
                <c:pt idx="27">
                  <c:v>22.366666666666667</c:v>
                </c:pt>
                <c:pt idx="28">
                  <c:v>22.116666666666667</c:v>
                </c:pt>
                <c:pt idx="29">
                  <c:v>22.9</c:v>
                </c:pt>
                <c:pt idx="30">
                  <c:v>22.233333333333334</c:v>
                </c:pt>
                <c:pt idx="31">
                  <c:v>22.55</c:v>
                </c:pt>
                <c:pt idx="32">
                  <c:v>22.416666666666668</c:v>
                </c:pt>
                <c:pt idx="33">
                  <c:v>22.7</c:v>
                </c:pt>
                <c:pt idx="34">
                  <c:v>22.55</c:v>
                </c:pt>
                <c:pt idx="35">
                  <c:v>22.783333333333335</c:v>
                </c:pt>
                <c:pt idx="36">
                  <c:v>22.933333333333334</c:v>
                </c:pt>
                <c:pt idx="37">
                  <c:v>23.616666666666667</c:v>
                </c:pt>
                <c:pt idx="38">
                  <c:v>23.45</c:v>
                </c:pt>
                <c:pt idx="39">
                  <c:v>23.083333333333332</c:v>
                </c:pt>
                <c:pt idx="40">
                  <c:v>23.633333333333333</c:v>
                </c:pt>
                <c:pt idx="41">
                  <c:v>23.183333333333334</c:v>
                </c:pt>
                <c:pt idx="42">
                  <c:v>23.45</c:v>
                </c:pt>
                <c:pt idx="43">
                  <c:v>23</c:v>
                </c:pt>
                <c:pt idx="44">
                  <c:v>23.45</c:v>
                </c:pt>
                <c:pt idx="45">
                  <c:v>23.85</c:v>
                </c:pt>
                <c:pt idx="46">
                  <c:v>23.116666666666667</c:v>
                </c:pt>
                <c:pt idx="47">
                  <c:v>23.483333333333334</c:v>
                </c:pt>
                <c:pt idx="48">
                  <c:v>0</c:v>
                </c:pt>
                <c:pt idx="49">
                  <c:v>0.41666666666666669</c:v>
                </c:pt>
                <c:pt idx="50">
                  <c:v>0.8</c:v>
                </c:pt>
                <c:pt idx="51">
                  <c:v>0.46666666666666667</c:v>
                </c:pt>
                <c:pt idx="52">
                  <c:v>0.28333333333333333</c:v>
                </c:pt>
                <c:pt idx="53">
                  <c:v>0.91666666666666663</c:v>
                </c:pt>
                <c:pt idx="54">
                  <c:v>0.31666666666666665</c:v>
                </c:pt>
                <c:pt idx="55">
                  <c:v>0.66666666666666663</c:v>
                </c:pt>
                <c:pt idx="56">
                  <c:v>0.13333333333333333</c:v>
                </c:pt>
                <c:pt idx="57">
                  <c:v>0.53333333333333333</c:v>
                </c:pt>
                <c:pt idx="58">
                  <c:v>0.8833333333333333</c:v>
                </c:pt>
                <c:pt idx="59">
                  <c:v>1.2833333333333332</c:v>
                </c:pt>
                <c:pt idx="60">
                  <c:v>1.6333333333333333</c:v>
                </c:pt>
                <c:pt idx="61">
                  <c:v>1</c:v>
                </c:pt>
                <c:pt idx="62">
                  <c:v>1.3</c:v>
                </c:pt>
                <c:pt idx="63">
                  <c:v>1.5833333333333335</c:v>
                </c:pt>
                <c:pt idx="64">
                  <c:v>1.8666666666666667</c:v>
                </c:pt>
                <c:pt idx="65">
                  <c:v>1.1499999999999999</c:v>
                </c:pt>
                <c:pt idx="66">
                  <c:v>1.3833333333333333</c:v>
                </c:pt>
                <c:pt idx="67">
                  <c:v>1.6333333333333333</c:v>
                </c:pt>
                <c:pt idx="68">
                  <c:v>1.3</c:v>
                </c:pt>
                <c:pt idx="69">
                  <c:v>1.9333333333333333</c:v>
                </c:pt>
                <c:pt idx="70">
                  <c:v>2.35</c:v>
                </c:pt>
                <c:pt idx="71">
                  <c:v>2.8666666666666667</c:v>
                </c:pt>
                <c:pt idx="72">
                  <c:v>2.2999999999999998</c:v>
                </c:pt>
                <c:pt idx="73">
                  <c:v>2.6833333333333336</c:v>
                </c:pt>
                <c:pt idx="74">
                  <c:v>2.9666666666666668</c:v>
                </c:pt>
                <c:pt idx="75">
                  <c:v>2.35</c:v>
                </c:pt>
                <c:pt idx="76">
                  <c:v>2.7333333333333334</c:v>
                </c:pt>
                <c:pt idx="77">
                  <c:v>2.0333333333333332</c:v>
                </c:pt>
                <c:pt idx="78">
                  <c:v>2.3333333333333335</c:v>
                </c:pt>
                <c:pt idx="79">
                  <c:v>2.6166666666666667</c:v>
                </c:pt>
                <c:pt idx="80">
                  <c:v>2.2000000000000002</c:v>
                </c:pt>
                <c:pt idx="81">
                  <c:v>2.6833333333333336</c:v>
                </c:pt>
                <c:pt idx="82">
                  <c:v>3.6333333333333333</c:v>
                </c:pt>
                <c:pt idx="83">
                  <c:v>3.0833333333333335</c:v>
                </c:pt>
                <c:pt idx="84">
                  <c:v>3.5666666666666664</c:v>
                </c:pt>
                <c:pt idx="85">
                  <c:v>3.7833333333333332</c:v>
                </c:pt>
                <c:pt idx="86">
                  <c:v>3</c:v>
                </c:pt>
                <c:pt idx="87">
                  <c:v>3.2666666666666666</c:v>
                </c:pt>
                <c:pt idx="88">
                  <c:v>3.5833333333333335</c:v>
                </c:pt>
                <c:pt idx="89">
                  <c:v>3.8</c:v>
                </c:pt>
                <c:pt idx="90">
                  <c:v>3.1166666666666667</c:v>
                </c:pt>
                <c:pt idx="91">
                  <c:v>3.3333333333333335</c:v>
                </c:pt>
                <c:pt idx="92">
                  <c:v>3.5</c:v>
                </c:pt>
                <c:pt idx="93">
                  <c:v>4.75</c:v>
                </c:pt>
                <c:pt idx="94">
                  <c:v>4.95</c:v>
                </c:pt>
                <c:pt idx="95">
                  <c:v>4.1333333333333337</c:v>
                </c:pt>
                <c:pt idx="96">
                  <c:v>4.3833333333333337</c:v>
                </c:pt>
                <c:pt idx="97">
                  <c:v>4.6333333333333329</c:v>
                </c:pt>
                <c:pt idx="98">
                  <c:v>4.8</c:v>
                </c:pt>
                <c:pt idx="99">
                  <c:v>4.9666666666666668</c:v>
                </c:pt>
                <c:pt idx="100">
                  <c:v>4.1833333333333336</c:v>
                </c:pt>
                <c:pt idx="101">
                  <c:v>4.4000000000000004</c:v>
                </c:pt>
                <c:pt idx="102">
                  <c:v>4.6500000000000004</c:v>
                </c:pt>
                <c:pt idx="103">
                  <c:v>4.833333333333333</c:v>
                </c:pt>
                <c:pt idx="104">
                  <c:v>5.0666666666666664</c:v>
                </c:pt>
                <c:pt idx="105">
                  <c:v>5.35</c:v>
                </c:pt>
                <c:pt idx="106">
                  <c:v>5.583333333333333</c:v>
                </c:pt>
                <c:pt idx="107">
                  <c:v>5.9</c:v>
                </c:pt>
                <c:pt idx="108">
                  <c:v>5.2</c:v>
                </c:pt>
                <c:pt idx="109">
                  <c:v>5.3833333333333337</c:v>
                </c:pt>
                <c:pt idx="110">
                  <c:v>5.55</c:v>
                </c:pt>
                <c:pt idx="111">
                  <c:v>5.7166666666666668</c:v>
                </c:pt>
                <c:pt idx="112">
                  <c:v>5.9</c:v>
                </c:pt>
                <c:pt idx="113">
                  <c:v>5.15</c:v>
                </c:pt>
                <c:pt idx="114">
                  <c:v>5.333333333333333</c:v>
                </c:pt>
                <c:pt idx="115">
                  <c:v>5.5666666666666664</c:v>
                </c:pt>
                <c:pt idx="116">
                  <c:v>6.75</c:v>
                </c:pt>
                <c:pt idx="117">
                  <c:v>6.0666666666666664</c:v>
                </c:pt>
                <c:pt idx="118">
                  <c:v>6.2333333333333334</c:v>
                </c:pt>
                <c:pt idx="119">
                  <c:v>6.45</c:v>
                </c:pt>
                <c:pt idx="120">
                  <c:v>6.65</c:v>
                </c:pt>
                <c:pt idx="121">
                  <c:v>6.8833333333333329</c:v>
                </c:pt>
                <c:pt idx="122">
                  <c:v>6.083333333333333</c:v>
                </c:pt>
                <c:pt idx="123">
                  <c:v>6.3</c:v>
                </c:pt>
                <c:pt idx="124">
                  <c:v>6.45</c:v>
                </c:pt>
                <c:pt idx="125">
                  <c:v>6.65</c:v>
                </c:pt>
                <c:pt idx="126">
                  <c:v>6.7833333333333332</c:v>
                </c:pt>
                <c:pt idx="127">
                  <c:v>7.95</c:v>
                </c:pt>
                <c:pt idx="128">
                  <c:v>7.1166666666666663</c:v>
                </c:pt>
                <c:pt idx="129">
                  <c:v>7.2833333333333332</c:v>
                </c:pt>
                <c:pt idx="130">
                  <c:v>7.45</c:v>
                </c:pt>
                <c:pt idx="131">
                  <c:v>7.6333333333333329</c:v>
                </c:pt>
                <c:pt idx="132">
                  <c:v>7.8166666666666664</c:v>
                </c:pt>
                <c:pt idx="133">
                  <c:v>7.9833333333333334</c:v>
                </c:pt>
                <c:pt idx="134">
                  <c:v>7.166666666666667</c:v>
                </c:pt>
                <c:pt idx="135">
                  <c:v>7.3</c:v>
                </c:pt>
                <c:pt idx="136">
                  <c:v>7.4666666666666668</c:v>
                </c:pt>
                <c:pt idx="137">
                  <c:v>7.666666666666667</c:v>
                </c:pt>
                <c:pt idx="138">
                  <c:v>7.8166666666666664</c:v>
                </c:pt>
                <c:pt idx="139">
                  <c:v>8.0166666666666675</c:v>
                </c:pt>
                <c:pt idx="140">
                  <c:v>8.1666666666666661</c:v>
                </c:pt>
                <c:pt idx="141">
                  <c:v>8.4</c:v>
                </c:pt>
                <c:pt idx="142">
                  <c:v>8.5666666666666664</c:v>
                </c:pt>
                <c:pt idx="143">
                  <c:v>8.75</c:v>
                </c:pt>
                <c:pt idx="144">
                  <c:v>8.9</c:v>
                </c:pt>
                <c:pt idx="145">
                  <c:v>8.0833333333333339</c:v>
                </c:pt>
                <c:pt idx="146">
                  <c:v>8.2833333333333332</c:v>
                </c:pt>
                <c:pt idx="147">
                  <c:v>8.4333333333333336</c:v>
                </c:pt>
                <c:pt idx="148">
                  <c:v>8.5833333333333339</c:v>
                </c:pt>
                <c:pt idx="149">
                  <c:v>8.7833333333333332</c:v>
                </c:pt>
                <c:pt idx="150">
                  <c:v>8.9833333333333325</c:v>
                </c:pt>
                <c:pt idx="151">
                  <c:v>9.1999999999999993</c:v>
                </c:pt>
                <c:pt idx="152">
                  <c:v>9.4499999999999993</c:v>
                </c:pt>
                <c:pt idx="153">
                  <c:v>9.6333333333333329</c:v>
                </c:pt>
                <c:pt idx="154">
                  <c:v>9.85</c:v>
                </c:pt>
                <c:pt idx="155">
                  <c:v>9.9833333333333325</c:v>
                </c:pt>
                <c:pt idx="156">
                  <c:v>9.1166666666666671</c:v>
                </c:pt>
                <c:pt idx="157">
                  <c:v>9.2833333333333332</c:v>
                </c:pt>
                <c:pt idx="158">
                  <c:v>9.4333333333333336</c:v>
                </c:pt>
                <c:pt idx="159">
                  <c:v>9.5833333333333339</c:v>
                </c:pt>
                <c:pt idx="160">
                  <c:v>9.7833333333333332</c:v>
                </c:pt>
                <c:pt idx="161">
                  <c:v>9.9333333333333336</c:v>
                </c:pt>
                <c:pt idx="162">
                  <c:v>10.116666666666667</c:v>
                </c:pt>
                <c:pt idx="163">
                  <c:v>10.3</c:v>
                </c:pt>
                <c:pt idx="164">
                  <c:v>10.466666666666667</c:v>
                </c:pt>
                <c:pt idx="165">
                  <c:v>10.666666666666666</c:v>
                </c:pt>
                <c:pt idx="166">
                  <c:v>10.9</c:v>
                </c:pt>
                <c:pt idx="167">
                  <c:v>10.116666666666667</c:v>
                </c:pt>
                <c:pt idx="168">
                  <c:v>10.433333333333334</c:v>
                </c:pt>
                <c:pt idx="169">
                  <c:v>10.633333333333333</c:v>
                </c:pt>
                <c:pt idx="170">
                  <c:v>10.8</c:v>
                </c:pt>
                <c:pt idx="171">
                  <c:v>10.966666666666667</c:v>
                </c:pt>
                <c:pt idx="172">
                  <c:v>10.183333333333334</c:v>
                </c:pt>
                <c:pt idx="173">
                  <c:v>10.333333333333334</c:v>
                </c:pt>
                <c:pt idx="174">
                  <c:v>11.533333333333333</c:v>
                </c:pt>
                <c:pt idx="175">
                  <c:v>11.75</c:v>
                </c:pt>
                <c:pt idx="176">
                  <c:v>11.1</c:v>
                </c:pt>
                <c:pt idx="177">
                  <c:v>11.3</c:v>
                </c:pt>
                <c:pt idx="178">
                  <c:v>11.616666666666667</c:v>
                </c:pt>
                <c:pt idx="179">
                  <c:v>11.833333333333334</c:v>
                </c:pt>
                <c:pt idx="180">
                  <c:v>11.116666666666667</c:v>
                </c:pt>
                <c:pt idx="181">
                  <c:v>11.333333333333334</c:v>
                </c:pt>
                <c:pt idx="182">
                  <c:v>11.516666666666667</c:v>
                </c:pt>
                <c:pt idx="183">
                  <c:v>11.75</c:v>
                </c:pt>
                <c:pt idx="184">
                  <c:v>11.483333333333333</c:v>
                </c:pt>
                <c:pt idx="185">
                  <c:v>11.766666666666667</c:v>
                </c:pt>
                <c:pt idx="186">
                  <c:v>12</c:v>
                </c:pt>
                <c:pt idx="187">
                  <c:v>12.166666666666666</c:v>
                </c:pt>
                <c:pt idx="188">
                  <c:v>12.4</c:v>
                </c:pt>
                <c:pt idx="189">
                  <c:v>12.75</c:v>
                </c:pt>
                <c:pt idx="190">
                  <c:v>12.066666666666666</c:v>
                </c:pt>
                <c:pt idx="191">
                  <c:v>12.85</c:v>
                </c:pt>
                <c:pt idx="192">
                  <c:v>12.216666666666667</c:v>
                </c:pt>
                <c:pt idx="193">
                  <c:v>12.483333333333333</c:v>
                </c:pt>
                <c:pt idx="194">
                  <c:v>12.783333333333333</c:v>
                </c:pt>
                <c:pt idx="195">
                  <c:v>12.983333333333333</c:v>
                </c:pt>
                <c:pt idx="196">
                  <c:v>12.566666666666666</c:v>
                </c:pt>
                <c:pt idx="197">
                  <c:v>13.683333333333334</c:v>
                </c:pt>
                <c:pt idx="198">
                  <c:v>13.983333333333333</c:v>
                </c:pt>
                <c:pt idx="199">
                  <c:v>13.266666666666667</c:v>
                </c:pt>
                <c:pt idx="200">
                  <c:v>13.483333333333333</c:v>
                </c:pt>
                <c:pt idx="201">
                  <c:v>13.783333333333333</c:v>
                </c:pt>
                <c:pt idx="202">
                  <c:v>13.066666666666666</c:v>
                </c:pt>
                <c:pt idx="203">
                  <c:v>13.3</c:v>
                </c:pt>
                <c:pt idx="204">
                  <c:v>13.85</c:v>
                </c:pt>
                <c:pt idx="205">
                  <c:v>13.983333333333333</c:v>
                </c:pt>
                <c:pt idx="206">
                  <c:v>13.333333333333334</c:v>
                </c:pt>
                <c:pt idx="207">
                  <c:v>13.933333333333334</c:v>
                </c:pt>
                <c:pt idx="208">
                  <c:v>14.183333333333334</c:v>
                </c:pt>
                <c:pt idx="209">
                  <c:v>14.6</c:v>
                </c:pt>
                <c:pt idx="210">
                  <c:v>14.183333333333334</c:v>
                </c:pt>
                <c:pt idx="211">
                  <c:v>14.466666666666667</c:v>
                </c:pt>
                <c:pt idx="212">
                  <c:v>14.766666666666667</c:v>
                </c:pt>
                <c:pt idx="213">
                  <c:v>14.3</c:v>
                </c:pt>
                <c:pt idx="214">
                  <c:v>14.616666666666667</c:v>
                </c:pt>
                <c:pt idx="215">
                  <c:v>14.6</c:v>
                </c:pt>
                <c:pt idx="216">
                  <c:v>14.966666666666667</c:v>
                </c:pt>
                <c:pt idx="217">
                  <c:v>14.35</c:v>
                </c:pt>
                <c:pt idx="218">
                  <c:v>14.616666666666667</c:v>
                </c:pt>
                <c:pt idx="219">
                  <c:v>15</c:v>
                </c:pt>
                <c:pt idx="220">
                  <c:v>15.466666666666667</c:v>
                </c:pt>
                <c:pt idx="221">
                  <c:v>15.833333333333334</c:v>
                </c:pt>
                <c:pt idx="222">
                  <c:v>15.1</c:v>
                </c:pt>
                <c:pt idx="223">
                  <c:v>15.3</c:v>
                </c:pt>
                <c:pt idx="224">
                  <c:v>15.65</c:v>
                </c:pt>
                <c:pt idx="225">
                  <c:v>15.95</c:v>
                </c:pt>
                <c:pt idx="226">
                  <c:v>15.183333333333334</c:v>
                </c:pt>
                <c:pt idx="227">
                  <c:v>15.65</c:v>
                </c:pt>
                <c:pt idx="228">
                  <c:v>15.083333333333334</c:v>
                </c:pt>
                <c:pt idx="229">
                  <c:v>15.766666666666667</c:v>
                </c:pt>
                <c:pt idx="230">
                  <c:v>16.483333333333334</c:v>
                </c:pt>
                <c:pt idx="231">
                  <c:v>16.7</c:v>
                </c:pt>
                <c:pt idx="232">
                  <c:v>16.983333333333334</c:v>
                </c:pt>
                <c:pt idx="233">
                  <c:v>16.3</c:v>
                </c:pt>
                <c:pt idx="234">
                  <c:v>16.666666666666668</c:v>
                </c:pt>
                <c:pt idx="235">
                  <c:v>16.966666666666665</c:v>
                </c:pt>
                <c:pt idx="236">
                  <c:v>16.366666666666667</c:v>
                </c:pt>
                <c:pt idx="237">
                  <c:v>16.633333333333333</c:v>
                </c:pt>
                <c:pt idx="238">
                  <c:v>16.25</c:v>
                </c:pt>
                <c:pt idx="239">
                  <c:v>16.983333333333334</c:v>
                </c:pt>
                <c:pt idx="240">
                  <c:v>16.416666666666668</c:v>
                </c:pt>
                <c:pt idx="241">
                  <c:v>17.7</c:v>
                </c:pt>
                <c:pt idx="242">
                  <c:v>17.100000000000001</c:v>
                </c:pt>
                <c:pt idx="243">
                  <c:v>17.766666666666666</c:v>
                </c:pt>
                <c:pt idx="244">
                  <c:v>17.3</c:v>
                </c:pt>
                <c:pt idx="245">
                  <c:v>17.716666666666665</c:v>
                </c:pt>
                <c:pt idx="246">
                  <c:v>17.05</c:v>
                </c:pt>
                <c:pt idx="247">
                  <c:v>17.483333333333334</c:v>
                </c:pt>
                <c:pt idx="248">
                  <c:v>17.883333333333333</c:v>
                </c:pt>
                <c:pt idx="249">
                  <c:v>17.366666666666667</c:v>
                </c:pt>
                <c:pt idx="250">
                  <c:v>17.816666666666666</c:v>
                </c:pt>
                <c:pt idx="251">
                  <c:v>18.05</c:v>
                </c:pt>
                <c:pt idx="252">
                  <c:v>18.25</c:v>
                </c:pt>
                <c:pt idx="253">
                  <c:v>18.5</c:v>
                </c:pt>
                <c:pt idx="254">
                  <c:v>18.75</c:v>
                </c:pt>
                <c:pt idx="255">
                  <c:v>18.916666666666668</c:v>
                </c:pt>
                <c:pt idx="256">
                  <c:v>18.166666666666668</c:v>
                </c:pt>
                <c:pt idx="257">
                  <c:v>18.366666666666667</c:v>
                </c:pt>
                <c:pt idx="258">
                  <c:v>18.7</c:v>
                </c:pt>
                <c:pt idx="259">
                  <c:v>18.899999999999999</c:v>
                </c:pt>
                <c:pt idx="260">
                  <c:v>18.2</c:v>
                </c:pt>
                <c:pt idx="261">
                  <c:v>18.633333333333333</c:v>
                </c:pt>
                <c:pt idx="262">
                  <c:v>18.933333333333334</c:v>
                </c:pt>
                <c:pt idx="263">
                  <c:v>19.166666666666668</c:v>
                </c:pt>
                <c:pt idx="264">
                  <c:v>19.383333333333333</c:v>
                </c:pt>
                <c:pt idx="265">
                  <c:v>19.666666666666668</c:v>
                </c:pt>
                <c:pt idx="266">
                  <c:v>19.850000000000001</c:v>
                </c:pt>
                <c:pt idx="267">
                  <c:v>19.166666666666668</c:v>
                </c:pt>
                <c:pt idx="268">
                  <c:v>19.583333333333332</c:v>
                </c:pt>
                <c:pt idx="269">
                  <c:v>19.766666666666666</c:v>
                </c:pt>
                <c:pt idx="270">
                  <c:v>19.083333333333332</c:v>
                </c:pt>
                <c:pt idx="271">
                  <c:v>19.350000000000001</c:v>
                </c:pt>
                <c:pt idx="272">
                  <c:v>19.616666666666667</c:v>
                </c:pt>
                <c:pt idx="273">
                  <c:v>19.833333333333332</c:v>
                </c:pt>
                <c:pt idx="274">
                  <c:v>20.083333333333332</c:v>
                </c:pt>
                <c:pt idx="275">
                  <c:v>20.350000000000001</c:v>
                </c:pt>
                <c:pt idx="276">
                  <c:v>20.6</c:v>
                </c:pt>
                <c:pt idx="277">
                  <c:v>20.833333333333332</c:v>
                </c:pt>
                <c:pt idx="278">
                  <c:v>20.166666666666668</c:v>
                </c:pt>
                <c:pt idx="279">
                  <c:v>20.483333333333334</c:v>
                </c:pt>
                <c:pt idx="280">
                  <c:v>20.8</c:v>
                </c:pt>
                <c:pt idx="281">
                  <c:v>20.066666666666666</c:v>
                </c:pt>
                <c:pt idx="282">
                  <c:v>20.350000000000001</c:v>
                </c:pt>
                <c:pt idx="283">
                  <c:v>20.566666666666666</c:v>
                </c:pt>
                <c:pt idx="284">
                  <c:v>20.766666666666666</c:v>
                </c:pt>
                <c:pt idx="285">
                  <c:v>20.116666666666667</c:v>
                </c:pt>
                <c:pt idx="286">
                  <c:v>21.966666666666665</c:v>
                </c:pt>
                <c:pt idx="287">
                  <c:v>21.133333333333333</c:v>
                </c:pt>
                <c:pt idx="288">
                  <c:v>21.616666666666667</c:v>
                </c:pt>
                <c:pt idx="289">
                  <c:v>21.7</c:v>
                </c:pt>
                <c:pt idx="290">
                  <c:v>21.25</c:v>
                </c:pt>
                <c:pt idx="291">
                  <c:v>21.233333333333334</c:v>
                </c:pt>
                <c:pt idx="292">
                  <c:v>21.216666666666665</c:v>
                </c:pt>
                <c:pt idx="293">
                  <c:v>21.9</c:v>
                </c:pt>
                <c:pt idx="294">
                  <c:v>21.533333333333335</c:v>
                </c:pt>
                <c:pt idx="295">
                  <c:v>21.4</c:v>
                </c:pt>
                <c:pt idx="296">
                  <c:v>22.283333333333335</c:v>
                </c:pt>
                <c:pt idx="297">
                  <c:v>22.516666666666666</c:v>
                </c:pt>
                <c:pt idx="298">
                  <c:v>22.95</c:v>
                </c:pt>
                <c:pt idx="299">
                  <c:v>22.816666666666666</c:v>
                </c:pt>
                <c:pt idx="300">
                  <c:v>22.633333333333333</c:v>
                </c:pt>
                <c:pt idx="301">
                  <c:v>22</c:v>
                </c:pt>
                <c:pt idx="302">
                  <c:v>22.416666666666668</c:v>
                </c:pt>
                <c:pt idx="303">
                  <c:v>22.75</c:v>
                </c:pt>
                <c:pt idx="304">
                  <c:v>22.166666666666668</c:v>
                </c:pt>
                <c:pt idx="305">
                  <c:v>22.283333333333335</c:v>
                </c:pt>
                <c:pt idx="306">
                  <c:v>23.466666666666665</c:v>
                </c:pt>
                <c:pt idx="307">
                  <c:v>23.7</c:v>
                </c:pt>
                <c:pt idx="308">
                  <c:v>23.9</c:v>
                </c:pt>
                <c:pt idx="309">
                  <c:v>23.033333333333335</c:v>
                </c:pt>
              </c:numCache>
            </c:numRef>
          </c:xVal>
          <c:yVal>
            <c:numRef>
              <c:f>data!$I$2:$I$311</c:f>
              <c:numCache>
                <c:formatCode>General</c:formatCode>
                <c:ptCount val="310"/>
                <c:pt idx="0">
                  <c:v>15.64</c:v>
                </c:pt>
                <c:pt idx="1">
                  <c:v>167.94</c:v>
                </c:pt>
                <c:pt idx="2">
                  <c:v>78.09</c:v>
                </c:pt>
                <c:pt idx="3">
                  <c:v>15.67</c:v>
                </c:pt>
                <c:pt idx="4">
                  <c:v>15.59</c:v>
                </c:pt>
                <c:pt idx="5">
                  <c:v>23.47</c:v>
                </c:pt>
                <c:pt idx="6">
                  <c:v>15.67</c:v>
                </c:pt>
                <c:pt idx="7">
                  <c:v>27.32</c:v>
                </c:pt>
                <c:pt idx="8">
                  <c:v>160.13999999999999</c:v>
                </c:pt>
                <c:pt idx="9">
                  <c:v>15.62</c:v>
                </c:pt>
                <c:pt idx="10">
                  <c:v>15.63</c:v>
                </c:pt>
                <c:pt idx="11">
                  <c:v>15.6</c:v>
                </c:pt>
                <c:pt idx="12">
                  <c:v>19.53</c:v>
                </c:pt>
                <c:pt idx="13">
                  <c:v>15.67</c:v>
                </c:pt>
                <c:pt idx="14">
                  <c:v>23.39</c:v>
                </c:pt>
                <c:pt idx="15">
                  <c:v>15.58</c:v>
                </c:pt>
                <c:pt idx="16">
                  <c:v>15.71</c:v>
                </c:pt>
                <c:pt idx="17">
                  <c:v>15.63</c:v>
                </c:pt>
                <c:pt idx="18">
                  <c:v>15.62</c:v>
                </c:pt>
                <c:pt idx="19">
                  <c:v>19.53</c:v>
                </c:pt>
                <c:pt idx="20">
                  <c:v>23.43</c:v>
                </c:pt>
                <c:pt idx="21">
                  <c:v>20.190000000000001</c:v>
                </c:pt>
                <c:pt idx="22">
                  <c:v>19.489999999999998</c:v>
                </c:pt>
                <c:pt idx="23">
                  <c:v>19.97</c:v>
                </c:pt>
                <c:pt idx="24">
                  <c:v>19.53</c:v>
                </c:pt>
                <c:pt idx="25">
                  <c:v>15.58</c:v>
                </c:pt>
                <c:pt idx="26">
                  <c:v>19.5</c:v>
                </c:pt>
                <c:pt idx="27">
                  <c:v>15.69</c:v>
                </c:pt>
                <c:pt idx="28">
                  <c:v>39.08</c:v>
                </c:pt>
                <c:pt idx="29">
                  <c:v>39.07</c:v>
                </c:pt>
                <c:pt idx="30">
                  <c:v>15.58</c:v>
                </c:pt>
                <c:pt idx="31">
                  <c:v>15.62</c:v>
                </c:pt>
                <c:pt idx="32">
                  <c:v>15.7</c:v>
                </c:pt>
                <c:pt idx="33">
                  <c:v>15.62</c:v>
                </c:pt>
                <c:pt idx="34">
                  <c:v>23.44</c:v>
                </c:pt>
                <c:pt idx="35">
                  <c:v>15.62</c:v>
                </c:pt>
                <c:pt idx="36">
                  <c:v>19.53</c:v>
                </c:pt>
                <c:pt idx="37">
                  <c:v>15.58</c:v>
                </c:pt>
                <c:pt idx="38">
                  <c:v>27.38</c:v>
                </c:pt>
                <c:pt idx="39">
                  <c:v>27.9</c:v>
                </c:pt>
                <c:pt idx="40">
                  <c:v>15.62</c:v>
                </c:pt>
                <c:pt idx="41">
                  <c:v>19.489999999999998</c:v>
                </c:pt>
                <c:pt idx="42">
                  <c:v>19.84</c:v>
                </c:pt>
                <c:pt idx="43">
                  <c:v>19.53</c:v>
                </c:pt>
                <c:pt idx="44">
                  <c:v>27.27</c:v>
                </c:pt>
                <c:pt idx="45">
                  <c:v>15.67</c:v>
                </c:pt>
                <c:pt idx="46">
                  <c:v>15.61</c:v>
                </c:pt>
                <c:pt idx="47">
                  <c:v>19.52</c:v>
                </c:pt>
                <c:pt idx="48">
                  <c:v>15.62</c:v>
                </c:pt>
                <c:pt idx="49">
                  <c:v>15.58</c:v>
                </c:pt>
                <c:pt idx="50">
                  <c:v>31.22</c:v>
                </c:pt>
                <c:pt idx="51">
                  <c:v>19.489999999999998</c:v>
                </c:pt>
                <c:pt idx="52">
                  <c:v>15.99</c:v>
                </c:pt>
                <c:pt idx="53">
                  <c:v>15.66</c:v>
                </c:pt>
                <c:pt idx="54">
                  <c:v>15.63</c:v>
                </c:pt>
                <c:pt idx="55">
                  <c:v>23.44</c:v>
                </c:pt>
                <c:pt idx="56">
                  <c:v>15.62</c:v>
                </c:pt>
                <c:pt idx="57">
                  <c:v>15.58</c:v>
                </c:pt>
                <c:pt idx="58">
                  <c:v>27.39</c:v>
                </c:pt>
                <c:pt idx="59">
                  <c:v>19.43</c:v>
                </c:pt>
                <c:pt idx="60">
                  <c:v>27.39</c:v>
                </c:pt>
                <c:pt idx="61">
                  <c:v>19.489999999999998</c:v>
                </c:pt>
                <c:pt idx="62">
                  <c:v>15.61</c:v>
                </c:pt>
                <c:pt idx="63">
                  <c:v>23.51</c:v>
                </c:pt>
                <c:pt idx="64">
                  <c:v>15.62</c:v>
                </c:pt>
                <c:pt idx="65">
                  <c:v>15.67</c:v>
                </c:pt>
                <c:pt idx="66">
                  <c:v>15.58</c:v>
                </c:pt>
                <c:pt idx="67">
                  <c:v>70.319999999999993</c:v>
                </c:pt>
                <c:pt idx="68">
                  <c:v>19.53</c:v>
                </c:pt>
                <c:pt idx="69">
                  <c:v>35.159999999999997</c:v>
                </c:pt>
                <c:pt idx="70">
                  <c:v>19.54</c:v>
                </c:pt>
                <c:pt idx="71">
                  <c:v>23.48</c:v>
                </c:pt>
                <c:pt idx="72">
                  <c:v>39.07</c:v>
                </c:pt>
                <c:pt idx="73">
                  <c:v>31.25</c:v>
                </c:pt>
                <c:pt idx="74">
                  <c:v>19.57</c:v>
                </c:pt>
                <c:pt idx="75">
                  <c:v>19.489999999999998</c:v>
                </c:pt>
                <c:pt idx="76">
                  <c:v>15.6</c:v>
                </c:pt>
                <c:pt idx="77">
                  <c:v>15.63</c:v>
                </c:pt>
                <c:pt idx="78">
                  <c:v>15.62</c:v>
                </c:pt>
                <c:pt idx="79">
                  <c:v>23.44</c:v>
                </c:pt>
                <c:pt idx="80">
                  <c:v>15.64</c:v>
                </c:pt>
                <c:pt idx="81">
                  <c:v>42.91</c:v>
                </c:pt>
                <c:pt idx="82">
                  <c:v>23.47</c:v>
                </c:pt>
                <c:pt idx="83">
                  <c:v>24.05</c:v>
                </c:pt>
                <c:pt idx="84">
                  <c:v>15.58</c:v>
                </c:pt>
                <c:pt idx="85">
                  <c:v>31.21</c:v>
                </c:pt>
                <c:pt idx="86">
                  <c:v>39.06</c:v>
                </c:pt>
                <c:pt idx="87">
                  <c:v>42.96</c:v>
                </c:pt>
                <c:pt idx="88">
                  <c:v>15.58</c:v>
                </c:pt>
                <c:pt idx="89">
                  <c:v>109.76</c:v>
                </c:pt>
                <c:pt idx="90">
                  <c:v>15.59</c:v>
                </c:pt>
                <c:pt idx="91">
                  <c:v>42.94</c:v>
                </c:pt>
                <c:pt idx="92">
                  <c:v>82.17</c:v>
                </c:pt>
                <c:pt idx="93">
                  <c:v>15.67</c:v>
                </c:pt>
                <c:pt idx="94">
                  <c:v>15.62</c:v>
                </c:pt>
                <c:pt idx="95">
                  <c:v>42.98</c:v>
                </c:pt>
                <c:pt idx="96">
                  <c:v>23.4</c:v>
                </c:pt>
                <c:pt idx="97">
                  <c:v>15.62</c:v>
                </c:pt>
                <c:pt idx="98">
                  <c:v>19.53</c:v>
                </c:pt>
                <c:pt idx="99">
                  <c:v>15.63</c:v>
                </c:pt>
                <c:pt idx="100">
                  <c:v>19.53</c:v>
                </c:pt>
                <c:pt idx="101">
                  <c:v>15.62</c:v>
                </c:pt>
                <c:pt idx="102">
                  <c:v>15.6</c:v>
                </c:pt>
                <c:pt idx="103">
                  <c:v>42.97</c:v>
                </c:pt>
                <c:pt idx="104">
                  <c:v>15.58</c:v>
                </c:pt>
                <c:pt idx="105">
                  <c:v>15.59</c:v>
                </c:pt>
                <c:pt idx="106">
                  <c:v>23.49</c:v>
                </c:pt>
                <c:pt idx="107">
                  <c:v>15.68</c:v>
                </c:pt>
                <c:pt idx="108">
                  <c:v>31.85</c:v>
                </c:pt>
                <c:pt idx="109">
                  <c:v>15.63</c:v>
                </c:pt>
                <c:pt idx="110">
                  <c:v>23.35</c:v>
                </c:pt>
                <c:pt idx="111">
                  <c:v>15.58</c:v>
                </c:pt>
                <c:pt idx="112">
                  <c:v>23.4</c:v>
                </c:pt>
                <c:pt idx="113">
                  <c:v>15.95</c:v>
                </c:pt>
                <c:pt idx="114">
                  <c:v>19.63</c:v>
                </c:pt>
                <c:pt idx="115">
                  <c:v>23.39</c:v>
                </c:pt>
                <c:pt idx="116">
                  <c:v>47.21</c:v>
                </c:pt>
                <c:pt idx="117">
                  <c:v>19.53</c:v>
                </c:pt>
                <c:pt idx="118">
                  <c:v>16.25</c:v>
                </c:pt>
                <c:pt idx="119">
                  <c:v>15.66</c:v>
                </c:pt>
                <c:pt idx="120">
                  <c:v>15.57</c:v>
                </c:pt>
                <c:pt idx="121">
                  <c:v>43.43</c:v>
                </c:pt>
                <c:pt idx="122">
                  <c:v>15.64</c:v>
                </c:pt>
                <c:pt idx="123">
                  <c:v>15.63</c:v>
                </c:pt>
                <c:pt idx="124">
                  <c:v>19.510000000000002</c:v>
                </c:pt>
                <c:pt idx="125">
                  <c:v>22.52</c:v>
                </c:pt>
                <c:pt idx="126">
                  <c:v>15.62</c:v>
                </c:pt>
                <c:pt idx="127">
                  <c:v>15.59</c:v>
                </c:pt>
                <c:pt idx="128">
                  <c:v>19.88</c:v>
                </c:pt>
                <c:pt idx="129">
                  <c:v>15.62</c:v>
                </c:pt>
                <c:pt idx="130">
                  <c:v>23.44</c:v>
                </c:pt>
                <c:pt idx="131">
                  <c:v>15.62</c:v>
                </c:pt>
                <c:pt idx="132">
                  <c:v>31.25</c:v>
                </c:pt>
                <c:pt idx="133">
                  <c:v>15.58</c:v>
                </c:pt>
                <c:pt idx="134">
                  <c:v>15.63</c:v>
                </c:pt>
                <c:pt idx="135">
                  <c:v>15.59</c:v>
                </c:pt>
                <c:pt idx="136">
                  <c:v>13.4</c:v>
                </c:pt>
                <c:pt idx="137">
                  <c:v>15.57</c:v>
                </c:pt>
                <c:pt idx="138">
                  <c:v>15.59</c:v>
                </c:pt>
                <c:pt idx="139">
                  <c:v>15.66</c:v>
                </c:pt>
                <c:pt idx="140">
                  <c:v>23.44</c:v>
                </c:pt>
                <c:pt idx="141">
                  <c:v>50.79</c:v>
                </c:pt>
                <c:pt idx="142">
                  <c:v>15.7</c:v>
                </c:pt>
                <c:pt idx="143">
                  <c:v>15.67</c:v>
                </c:pt>
                <c:pt idx="144">
                  <c:v>15.59</c:v>
                </c:pt>
                <c:pt idx="145">
                  <c:v>15.6</c:v>
                </c:pt>
                <c:pt idx="146">
                  <c:v>15.58</c:v>
                </c:pt>
                <c:pt idx="147">
                  <c:v>15.67</c:v>
                </c:pt>
                <c:pt idx="148">
                  <c:v>31.3</c:v>
                </c:pt>
                <c:pt idx="149">
                  <c:v>15.6</c:v>
                </c:pt>
                <c:pt idx="150">
                  <c:v>23.44</c:v>
                </c:pt>
                <c:pt idx="151">
                  <c:v>23.4</c:v>
                </c:pt>
                <c:pt idx="152">
                  <c:v>15.63</c:v>
                </c:pt>
                <c:pt idx="153">
                  <c:v>15.58</c:v>
                </c:pt>
                <c:pt idx="154">
                  <c:v>15.63</c:v>
                </c:pt>
                <c:pt idx="155">
                  <c:v>23.45</c:v>
                </c:pt>
                <c:pt idx="156">
                  <c:v>15.58</c:v>
                </c:pt>
                <c:pt idx="157">
                  <c:v>15.63</c:v>
                </c:pt>
                <c:pt idx="158">
                  <c:v>23.44</c:v>
                </c:pt>
                <c:pt idx="159">
                  <c:v>35.17</c:v>
                </c:pt>
                <c:pt idx="160">
                  <c:v>19.47</c:v>
                </c:pt>
                <c:pt idx="161">
                  <c:v>27.35</c:v>
                </c:pt>
                <c:pt idx="162">
                  <c:v>23.43</c:v>
                </c:pt>
                <c:pt idx="163">
                  <c:v>15.62</c:v>
                </c:pt>
                <c:pt idx="164">
                  <c:v>15.62</c:v>
                </c:pt>
                <c:pt idx="165">
                  <c:v>15.62</c:v>
                </c:pt>
                <c:pt idx="166">
                  <c:v>39.08</c:v>
                </c:pt>
                <c:pt idx="167">
                  <c:v>15.68</c:v>
                </c:pt>
                <c:pt idx="168">
                  <c:v>19.53</c:v>
                </c:pt>
                <c:pt idx="169">
                  <c:v>15.58</c:v>
                </c:pt>
                <c:pt idx="170">
                  <c:v>15.58</c:v>
                </c:pt>
                <c:pt idx="171">
                  <c:v>23.44</c:v>
                </c:pt>
                <c:pt idx="172">
                  <c:v>15.68</c:v>
                </c:pt>
                <c:pt idx="173">
                  <c:v>19.47</c:v>
                </c:pt>
                <c:pt idx="174">
                  <c:v>19.510000000000002</c:v>
                </c:pt>
                <c:pt idx="175">
                  <c:v>15.63</c:v>
                </c:pt>
                <c:pt idx="176">
                  <c:v>15.58</c:v>
                </c:pt>
                <c:pt idx="177">
                  <c:v>19.559999999999999</c:v>
                </c:pt>
                <c:pt idx="178">
                  <c:v>15.62</c:v>
                </c:pt>
                <c:pt idx="179">
                  <c:v>15.72</c:v>
                </c:pt>
                <c:pt idx="180">
                  <c:v>23.44</c:v>
                </c:pt>
                <c:pt idx="181">
                  <c:v>15.62</c:v>
                </c:pt>
                <c:pt idx="182">
                  <c:v>15.64</c:v>
                </c:pt>
                <c:pt idx="183">
                  <c:v>23.44</c:v>
                </c:pt>
                <c:pt idx="184">
                  <c:v>15.61</c:v>
                </c:pt>
                <c:pt idx="185">
                  <c:v>19.53</c:v>
                </c:pt>
                <c:pt idx="186">
                  <c:v>15.67</c:v>
                </c:pt>
                <c:pt idx="187">
                  <c:v>15.57</c:v>
                </c:pt>
                <c:pt idx="188">
                  <c:v>39.04</c:v>
                </c:pt>
                <c:pt idx="189">
                  <c:v>23.45</c:v>
                </c:pt>
                <c:pt idx="190">
                  <c:v>27.51</c:v>
                </c:pt>
                <c:pt idx="191">
                  <c:v>0</c:v>
                </c:pt>
                <c:pt idx="192">
                  <c:v>23.4</c:v>
                </c:pt>
                <c:pt idx="193">
                  <c:v>19.53</c:v>
                </c:pt>
                <c:pt idx="194">
                  <c:v>23.43</c:v>
                </c:pt>
                <c:pt idx="195">
                  <c:v>23.45</c:v>
                </c:pt>
                <c:pt idx="196">
                  <c:v>23.44</c:v>
                </c:pt>
                <c:pt idx="197">
                  <c:v>23.44</c:v>
                </c:pt>
                <c:pt idx="198">
                  <c:v>70.37</c:v>
                </c:pt>
                <c:pt idx="199">
                  <c:v>19.579999999999998</c:v>
                </c:pt>
                <c:pt idx="200">
                  <c:v>19.489999999999998</c:v>
                </c:pt>
                <c:pt idx="201">
                  <c:v>15.6</c:v>
                </c:pt>
                <c:pt idx="202">
                  <c:v>15.66</c:v>
                </c:pt>
                <c:pt idx="203">
                  <c:v>97.68</c:v>
                </c:pt>
                <c:pt idx="204">
                  <c:v>15.59</c:v>
                </c:pt>
                <c:pt idx="205">
                  <c:v>19.489999999999998</c:v>
                </c:pt>
                <c:pt idx="206">
                  <c:v>15.62</c:v>
                </c:pt>
                <c:pt idx="207">
                  <c:v>23.44</c:v>
                </c:pt>
                <c:pt idx="208">
                  <c:v>19.5</c:v>
                </c:pt>
                <c:pt idx="209">
                  <c:v>58.6</c:v>
                </c:pt>
                <c:pt idx="210">
                  <c:v>35.159999999999997</c:v>
                </c:pt>
                <c:pt idx="211">
                  <c:v>203.19</c:v>
                </c:pt>
                <c:pt idx="212">
                  <c:v>39.020000000000003</c:v>
                </c:pt>
                <c:pt idx="213">
                  <c:v>31.3</c:v>
                </c:pt>
                <c:pt idx="214">
                  <c:v>15.58</c:v>
                </c:pt>
                <c:pt idx="215">
                  <c:v>19.579999999999998</c:v>
                </c:pt>
                <c:pt idx="216">
                  <c:v>27.34</c:v>
                </c:pt>
                <c:pt idx="217">
                  <c:v>23.82</c:v>
                </c:pt>
                <c:pt idx="218">
                  <c:v>82.39</c:v>
                </c:pt>
                <c:pt idx="219">
                  <c:v>15.59</c:v>
                </c:pt>
                <c:pt idx="220">
                  <c:v>15.62</c:v>
                </c:pt>
                <c:pt idx="221">
                  <c:v>23.44</c:v>
                </c:pt>
                <c:pt idx="222">
                  <c:v>15.66</c:v>
                </c:pt>
                <c:pt idx="223">
                  <c:v>15.57</c:v>
                </c:pt>
                <c:pt idx="224">
                  <c:v>16.010000000000002</c:v>
                </c:pt>
                <c:pt idx="225">
                  <c:v>15.67</c:v>
                </c:pt>
                <c:pt idx="226">
                  <c:v>15.62</c:v>
                </c:pt>
                <c:pt idx="227">
                  <c:v>15.57</c:v>
                </c:pt>
                <c:pt idx="228">
                  <c:v>22.09</c:v>
                </c:pt>
                <c:pt idx="229">
                  <c:v>31.24</c:v>
                </c:pt>
                <c:pt idx="230">
                  <c:v>19.54</c:v>
                </c:pt>
                <c:pt idx="231">
                  <c:v>19.53</c:v>
                </c:pt>
                <c:pt idx="232">
                  <c:v>89.88</c:v>
                </c:pt>
                <c:pt idx="233">
                  <c:v>19.54</c:v>
                </c:pt>
                <c:pt idx="234">
                  <c:v>23.43</c:v>
                </c:pt>
                <c:pt idx="235">
                  <c:v>15.62</c:v>
                </c:pt>
                <c:pt idx="236">
                  <c:v>23.44</c:v>
                </c:pt>
                <c:pt idx="237">
                  <c:v>0</c:v>
                </c:pt>
                <c:pt idx="238">
                  <c:v>35.659999999999997</c:v>
                </c:pt>
                <c:pt idx="239">
                  <c:v>16.32</c:v>
                </c:pt>
                <c:pt idx="240">
                  <c:v>19.57</c:v>
                </c:pt>
                <c:pt idx="241">
                  <c:v>19.510000000000002</c:v>
                </c:pt>
                <c:pt idx="242">
                  <c:v>121.05</c:v>
                </c:pt>
                <c:pt idx="243">
                  <c:v>19.579999999999998</c:v>
                </c:pt>
                <c:pt idx="244">
                  <c:v>19.55</c:v>
                </c:pt>
                <c:pt idx="245">
                  <c:v>23.44</c:v>
                </c:pt>
                <c:pt idx="246">
                  <c:v>19.53</c:v>
                </c:pt>
                <c:pt idx="247">
                  <c:v>23.43</c:v>
                </c:pt>
                <c:pt idx="248">
                  <c:v>66.42</c:v>
                </c:pt>
                <c:pt idx="249">
                  <c:v>15.62</c:v>
                </c:pt>
                <c:pt idx="250">
                  <c:v>15.58</c:v>
                </c:pt>
                <c:pt idx="251">
                  <c:v>15.59</c:v>
                </c:pt>
                <c:pt idx="252">
                  <c:v>15.65</c:v>
                </c:pt>
                <c:pt idx="253">
                  <c:v>19.54</c:v>
                </c:pt>
                <c:pt idx="254">
                  <c:v>15.63</c:v>
                </c:pt>
                <c:pt idx="255">
                  <c:v>23.44</c:v>
                </c:pt>
                <c:pt idx="256">
                  <c:v>19.53</c:v>
                </c:pt>
                <c:pt idx="257">
                  <c:v>50.83</c:v>
                </c:pt>
                <c:pt idx="258">
                  <c:v>15.64</c:v>
                </c:pt>
                <c:pt idx="259">
                  <c:v>15.63</c:v>
                </c:pt>
                <c:pt idx="260">
                  <c:v>15.59</c:v>
                </c:pt>
                <c:pt idx="261">
                  <c:v>15.67</c:v>
                </c:pt>
                <c:pt idx="262">
                  <c:v>15.59</c:v>
                </c:pt>
                <c:pt idx="263">
                  <c:v>15.64</c:v>
                </c:pt>
                <c:pt idx="264">
                  <c:v>15.64</c:v>
                </c:pt>
                <c:pt idx="265">
                  <c:v>15.97</c:v>
                </c:pt>
                <c:pt idx="266">
                  <c:v>15.63</c:v>
                </c:pt>
                <c:pt idx="267">
                  <c:v>19.5</c:v>
                </c:pt>
                <c:pt idx="268">
                  <c:v>19.54</c:v>
                </c:pt>
                <c:pt idx="269">
                  <c:v>15.67</c:v>
                </c:pt>
                <c:pt idx="270">
                  <c:v>19.489999999999998</c:v>
                </c:pt>
                <c:pt idx="271">
                  <c:v>15.63</c:v>
                </c:pt>
                <c:pt idx="272">
                  <c:v>15.62</c:v>
                </c:pt>
                <c:pt idx="273">
                  <c:v>27.28</c:v>
                </c:pt>
                <c:pt idx="274">
                  <c:v>19.559999999999999</c:v>
                </c:pt>
                <c:pt idx="275">
                  <c:v>19.54</c:v>
                </c:pt>
                <c:pt idx="276">
                  <c:v>15.57</c:v>
                </c:pt>
                <c:pt idx="277">
                  <c:v>15.62</c:v>
                </c:pt>
                <c:pt idx="278">
                  <c:v>15.85</c:v>
                </c:pt>
                <c:pt idx="279">
                  <c:v>15.62</c:v>
                </c:pt>
                <c:pt idx="280">
                  <c:v>19.52</c:v>
                </c:pt>
                <c:pt idx="281">
                  <c:v>15.99</c:v>
                </c:pt>
                <c:pt idx="282">
                  <c:v>15.6</c:v>
                </c:pt>
                <c:pt idx="283">
                  <c:v>15.65</c:v>
                </c:pt>
                <c:pt idx="284">
                  <c:v>15.58</c:v>
                </c:pt>
                <c:pt idx="285">
                  <c:v>15.67</c:v>
                </c:pt>
                <c:pt idx="286">
                  <c:v>15.67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15.66</c:v>
                </c:pt>
                <c:pt idx="291">
                  <c:v>43.04</c:v>
                </c:pt>
                <c:pt idx="292">
                  <c:v>15.67</c:v>
                </c:pt>
                <c:pt idx="293">
                  <c:v>0</c:v>
                </c:pt>
                <c:pt idx="294">
                  <c:v>23.4</c:v>
                </c:pt>
                <c:pt idx="295">
                  <c:v>15.63</c:v>
                </c:pt>
                <c:pt idx="296">
                  <c:v>23.48</c:v>
                </c:pt>
                <c:pt idx="297">
                  <c:v>0</c:v>
                </c:pt>
                <c:pt idx="298">
                  <c:v>31.25</c:v>
                </c:pt>
                <c:pt idx="299">
                  <c:v>27.35</c:v>
                </c:pt>
                <c:pt idx="300">
                  <c:v>23.39</c:v>
                </c:pt>
                <c:pt idx="301">
                  <c:v>19.52</c:v>
                </c:pt>
                <c:pt idx="302">
                  <c:v>82.04</c:v>
                </c:pt>
                <c:pt idx="303">
                  <c:v>54.7</c:v>
                </c:pt>
                <c:pt idx="304">
                  <c:v>156.26</c:v>
                </c:pt>
                <c:pt idx="305">
                  <c:v>19.579999999999998</c:v>
                </c:pt>
                <c:pt idx="306">
                  <c:v>23.43</c:v>
                </c:pt>
                <c:pt idx="307">
                  <c:v>15.67</c:v>
                </c:pt>
                <c:pt idx="308">
                  <c:v>15.58</c:v>
                </c:pt>
                <c:pt idx="309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8-42D3-9C46-C8A98CBA6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87176"/>
        <c:axId val="555782584"/>
      </c:scatterChart>
      <c:valAx>
        <c:axId val="55578717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day (hours past midnight)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82584"/>
        <c:crosses val="autoZero"/>
        <c:crossBetween val="midCat"/>
        <c:majorUnit val="3"/>
        <c:minorUnit val="1"/>
      </c:valAx>
      <c:valAx>
        <c:axId val="555782584"/>
        <c:scaling>
          <c:orientation val="minMax"/>
          <c:max val="2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8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66887</xdr:colOff>
      <xdr:row>0</xdr:row>
      <xdr:rowOff>57150</xdr:rowOff>
    </xdr:from>
    <xdr:to>
      <xdr:col>7</xdr:col>
      <xdr:colOff>152400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35661-81ED-4804-8120-6670103C0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78317</xdr:colOff>
      <xdr:row>15</xdr:row>
      <xdr:rowOff>182669</xdr:rowOff>
    </xdr:from>
    <xdr:to>
      <xdr:col>7</xdr:col>
      <xdr:colOff>163830</xdr:colOff>
      <xdr:row>30</xdr:row>
      <xdr:rowOff>169969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434EC-75EB-4C6C-B635-66424D837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</xdr:colOff>
      <xdr:row>31</xdr:row>
      <xdr:rowOff>172932</xdr:rowOff>
    </xdr:from>
    <xdr:to>
      <xdr:col>7</xdr:col>
      <xdr:colOff>163830</xdr:colOff>
      <xdr:row>46</xdr:row>
      <xdr:rowOff>172932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AE978B-6EA3-49D4-A95C-6DF564532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A1:K312" totalsRowCount="1">
  <autoFilter ref="A1:K311"/>
  <tableColumns count="11">
    <tableColumn id="1" name="Ident" totalsRowFunction="count"/>
    <tableColumn id="2" name="Year"/>
    <tableColumn id="3" name="Month"/>
    <tableColumn id="4" name="Day"/>
    <tableColumn id="5" name="Hour"/>
    <tableColumn id="6" name="Minute"/>
    <tableColumn id="7" name="Second"/>
    <tableColumn id="12" name="TimeSum" dataDxfId="0">
      <calculatedColumnFormula>data[[#This Row],[Hour]]+(data[[#This Row],[Second]]/60)</calculatedColumnFormula>
    </tableColumn>
    <tableColumn id="9" name="Ping" totalsRowFunction="average"/>
    <tableColumn id="10" name="Download" totalsRowFunction="average"/>
    <tableColumn id="11" name="Upload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2"/>
  <sheetViews>
    <sheetView topLeftCell="A285" zoomScaleNormal="100" workbookViewId="0">
      <selection activeCell="I296" sqref="I296"/>
    </sheetView>
  </sheetViews>
  <sheetFormatPr defaultRowHeight="14.4" x14ac:dyDescent="0.55000000000000004"/>
  <cols>
    <col min="1" max="1" width="7.20703125" bestFit="1" customWidth="1"/>
    <col min="2" max="2" width="6.5234375" bestFit="1" customWidth="1"/>
    <col min="3" max="3" width="8.41796875" bestFit="1" customWidth="1"/>
    <col min="4" max="4" width="6" bestFit="1" customWidth="1"/>
    <col min="5" max="5" width="6.89453125" bestFit="1" customWidth="1"/>
    <col min="7" max="7" width="8.734375" bestFit="1" customWidth="1"/>
    <col min="8" max="8" width="11.68359375" bestFit="1" customWidth="1"/>
    <col min="9" max="9" width="15.15625" bestFit="1" customWidth="1"/>
    <col min="10" max="10" width="11.20703125" bestFit="1" customWidth="1"/>
    <col min="11" max="11" width="11.68359375" bestFit="1" customWidth="1"/>
  </cols>
  <sheetData>
    <row r="1" spans="1:11" x14ac:dyDescent="0.55000000000000004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7</v>
      </c>
      <c r="J1" t="s">
        <v>8</v>
      </c>
      <c r="K1" t="s">
        <v>9</v>
      </c>
    </row>
    <row r="2" spans="1:11" x14ac:dyDescent="0.55000000000000004">
      <c r="A2">
        <v>0</v>
      </c>
      <c r="B2">
        <v>2017</v>
      </c>
      <c r="C2">
        <v>10</v>
      </c>
      <c r="D2">
        <v>13</v>
      </c>
      <c r="E2">
        <v>19</v>
      </c>
      <c r="F2">
        <v>35</v>
      </c>
      <c r="G2">
        <v>18</v>
      </c>
      <c r="H2">
        <f>data[[#This Row],[Hour]]+(data[[#This Row],[Second]]/60)</f>
        <v>19.3</v>
      </c>
      <c r="I2">
        <v>15.64</v>
      </c>
      <c r="J2">
        <v>9672317</v>
      </c>
      <c r="K2">
        <v>3648353.3</v>
      </c>
    </row>
    <row r="3" spans="1:11" x14ac:dyDescent="0.55000000000000004">
      <c r="A3">
        <v>1</v>
      </c>
      <c r="B3">
        <v>2017</v>
      </c>
      <c r="C3">
        <v>10</v>
      </c>
      <c r="D3">
        <v>13</v>
      </c>
      <c r="E3">
        <v>19</v>
      </c>
      <c r="F3">
        <v>40</v>
      </c>
      <c r="G3">
        <v>56</v>
      </c>
      <c r="H3">
        <f>data[[#This Row],[Hour]]+(data[[#This Row],[Second]]/60)</f>
        <v>19.933333333333334</v>
      </c>
      <c r="I3">
        <v>167.94</v>
      </c>
      <c r="J3">
        <v>3824763.4</v>
      </c>
      <c r="K3">
        <v>3904119.2</v>
      </c>
    </row>
    <row r="4" spans="1:11" x14ac:dyDescent="0.55000000000000004">
      <c r="A4">
        <v>2</v>
      </c>
      <c r="B4">
        <v>2017</v>
      </c>
      <c r="C4">
        <v>10</v>
      </c>
      <c r="D4">
        <v>13</v>
      </c>
      <c r="E4">
        <v>19</v>
      </c>
      <c r="F4">
        <v>43</v>
      </c>
      <c r="G4">
        <v>32</v>
      </c>
      <c r="H4">
        <f>data[[#This Row],[Hour]]+(data[[#This Row],[Second]]/60)</f>
        <v>19.533333333333335</v>
      </c>
      <c r="I4">
        <v>78.09</v>
      </c>
      <c r="J4">
        <v>6478253.9000000004</v>
      </c>
      <c r="K4">
        <v>12120893.9</v>
      </c>
    </row>
    <row r="5" spans="1:11" x14ac:dyDescent="0.55000000000000004">
      <c r="A5">
        <v>3</v>
      </c>
      <c r="B5">
        <v>2017</v>
      </c>
      <c r="C5">
        <v>10</v>
      </c>
      <c r="D5">
        <v>13</v>
      </c>
      <c r="E5">
        <v>19</v>
      </c>
      <c r="F5">
        <v>48</v>
      </c>
      <c r="G5">
        <v>51</v>
      </c>
      <c r="H5">
        <f>data[[#This Row],[Hour]]+(data[[#This Row],[Second]]/60)</f>
        <v>19.850000000000001</v>
      </c>
      <c r="I5">
        <v>15.67</v>
      </c>
      <c r="J5">
        <v>12276251</v>
      </c>
      <c r="K5">
        <v>9178311.5</v>
      </c>
    </row>
    <row r="6" spans="1:11" x14ac:dyDescent="0.55000000000000004">
      <c r="A6">
        <v>4</v>
      </c>
      <c r="B6">
        <v>2017</v>
      </c>
      <c r="C6">
        <v>10</v>
      </c>
      <c r="D6">
        <v>13</v>
      </c>
      <c r="E6">
        <v>19</v>
      </c>
      <c r="F6">
        <v>54</v>
      </c>
      <c r="G6">
        <v>9</v>
      </c>
      <c r="H6">
        <f>data[[#This Row],[Hour]]+(data[[#This Row],[Second]]/60)</f>
        <v>19.149999999999999</v>
      </c>
      <c r="I6">
        <v>15.59</v>
      </c>
      <c r="J6">
        <v>15346656.699999999</v>
      </c>
      <c r="K6">
        <v>12122586</v>
      </c>
    </row>
    <row r="7" spans="1:11" x14ac:dyDescent="0.55000000000000004">
      <c r="A7">
        <v>5</v>
      </c>
      <c r="B7">
        <v>2017</v>
      </c>
      <c r="C7">
        <v>10</v>
      </c>
      <c r="D7">
        <v>13</v>
      </c>
      <c r="E7">
        <v>19</v>
      </c>
      <c r="F7">
        <v>59</v>
      </c>
      <c r="G7">
        <v>21</v>
      </c>
      <c r="H7">
        <f>data[[#This Row],[Hour]]+(data[[#This Row],[Second]]/60)</f>
        <v>19.350000000000001</v>
      </c>
      <c r="I7">
        <v>23.47</v>
      </c>
      <c r="J7">
        <v>18035040.600000001</v>
      </c>
      <c r="K7">
        <v>19465727.800000001</v>
      </c>
    </row>
    <row r="8" spans="1:11" x14ac:dyDescent="0.55000000000000004">
      <c r="A8">
        <v>6</v>
      </c>
      <c r="B8">
        <v>2017</v>
      </c>
      <c r="C8">
        <v>10</v>
      </c>
      <c r="D8">
        <v>13</v>
      </c>
      <c r="E8">
        <v>20</v>
      </c>
      <c r="F8">
        <v>4</v>
      </c>
      <c r="G8">
        <v>33</v>
      </c>
      <c r="H8">
        <f>data[[#This Row],[Hour]]+(data[[#This Row],[Second]]/60)</f>
        <v>20.55</v>
      </c>
      <c r="I8">
        <v>15.67</v>
      </c>
      <c r="J8">
        <v>10588570.199999999</v>
      </c>
      <c r="K8">
        <v>4984492.7</v>
      </c>
    </row>
    <row r="9" spans="1:11" x14ac:dyDescent="0.55000000000000004">
      <c r="A9">
        <v>7</v>
      </c>
      <c r="B9">
        <v>2017</v>
      </c>
      <c r="C9">
        <v>10</v>
      </c>
      <c r="D9">
        <v>13</v>
      </c>
      <c r="E9">
        <v>20</v>
      </c>
      <c r="F9">
        <v>9</v>
      </c>
      <c r="G9">
        <v>49</v>
      </c>
      <c r="H9">
        <f>data[[#This Row],[Hour]]+(data[[#This Row],[Second]]/60)</f>
        <v>20.816666666666666</v>
      </c>
      <c r="I9">
        <v>27.32</v>
      </c>
      <c r="J9">
        <v>6403830.2999999998</v>
      </c>
      <c r="K9">
        <v>14906055.6</v>
      </c>
    </row>
    <row r="10" spans="1:11" x14ac:dyDescent="0.55000000000000004">
      <c r="A10">
        <v>8</v>
      </c>
      <c r="B10">
        <v>2017</v>
      </c>
      <c r="C10">
        <v>10</v>
      </c>
      <c r="D10">
        <v>13</v>
      </c>
      <c r="E10">
        <v>20</v>
      </c>
      <c r="F10">
        <v>15</v>
      </c>
      <c r="G10">
        <v>15</v>
      </c>
      <c r="H10">
        <f>data[[#This Row],[Hour]]+(data[[#This Row],[Second]]/60)</f>
        <v>20.25</v>
      </c>
      <c r="I10">
        <v>160.13999999999999</v>
      </c>
      <c r="J10">
        <v>4214735.4000000004</v>
      </c>
      <c r="K10">
        <v>12121846.300000001</v>
      </c>
    </row>
    <row r="11" spans="1:11" x14ac:dyDescent="0.55000000000000004">
      <c r="A11">
        <v>9</v>
      </c>
      <c r="B11">
        <v>2017</v>
      </c>
      <c r="C11">
        <v>10</v>
      </c>
      <c r="D11">
        <v>13</v>
      </c>
      <c r="E11">
        <v>20</v>
      </c>
      <c r="F11">
        <v>20</v>
      </c>
      <c r="G11">
        <v>51</v>
      </c>
      <c r="H11">
        <f>data[[#This Row],[Hour]]+(data[[#This Row],[Second]]/60)</f>
        <v>20.85</v>
      </c>
      <c r="I11">
        <v>15.62</v>
      </c>
      <c r="J11">
        <v>12740901.9</v>
      </c>
      <c r="K11">
        <v>7728691.5</v>
      </c>
    </row>
    <row r="12" spans="1:11" x14ac:dyDescent="0.55000000000000004">
      <c r="A12">
        <v>10</v>
      </c>
      <c r="B12">
        <v>2017</v>
      </c>
      <c r="C12">
        <v>10</v>
      </c>
      <c r="D12">
        <v>13</v>
      </c>
      <c r="E12">
        <v>20</v>
      </c>
      <c r="F12">
        <v>26</v>
      </c>
      <c r="G12">
        <v>4</v>
      </c>
      <c r="H12">
        <f>data[[#This Row],[Hour]]+(data[[#This Row],[Second]]/60)</f>
        <v>20.066666666666666</v>
      </c>
      <c r="I12">
        <v>15.63</v>
      </c>
      <c r="J12">
        <v>12952534.800000001</v>
      </c>
      <c r="K12">
        <v>17849635.899999999</v>
      </c>
    </row>
    <row r="13" spans="1:11" x14ac:dyDescent="0.55000000000000004">
      <c r="A13">
        <v>11</v>
      </c>
      <c r="B13">
        <v>2017</v>
      </c>
      <c r="C13">
        <v>10</v>
      </c>
      <c r="D13">
        <v>13</v>
      </c>
      <c r="E13">
        <v>20</v>
      </c>
      <c r="F13">
        <v>31</v>
      </c>
      <c r="G13">
        <v>22</v>
      </c>
      <c r="H13">
        <f>data[[#This Row],[Hour]]+(data[[#This Row],[Second]]/60)</f>
        <v>20.366666666666667</v>
      </c>
      <c r="I13">
        <v>15.6</v>
      </c>
      <c r="J13">
        <v>12761885.1</v>
      </c>
      <c r="K13">
        <v>21167625.699999999</v>
      </c>
    </row>
    <row r="14" spans="1:11" x14ac:dyDescent="0.55000000000000004">
      <c r="A14">
        <v>12</v>
      </c>
      <c r="B14">
        <v>2017</v>
      </c>
      <c r="C14">
        <v>10</v>
      </c>
      <c r="D14">
        <v>13</v>
      </c>
      <c r="E14">
        <v>20</v>
      </c>
      <c r="F14">
        <v>36</v>
      </c>
      <c r="G14">
        <v>44</v>
      </c>
      <c r="H14">
        <f>data[[#This Row],[Hour]]+(data[[#This Row],[Second]]/60)</f>
        <v>20.733333333333334</v>
      </c>
      <c r="I14">
        <v>19.53</v>
      </c>
      <c r="J14">
        <v>15596366.800000001</v>
      </c>
      <c r="K14">
        <v>6623489.0999999996</v>
      </c>
    </row>
    <row r="15" spans="1:11" x14ac:dyDescent="0.55000000000000004">
      <c r="A15">
        <v>13</v>
      </c>
      <c r="B15">
        <v>2017</v>
      </c>
      <c r="C15">
        <v>10</v>
      </c>
      <c r="D15">
        <v>13</v>
      </c>
      <c r="E15">
        <v>20</v>
      </c>
      <c r="F15">
        <v>41</v>
      </c>
      <c r="G15">
        <v>59</v>
      </c>
      <c r="H15">
        <f>data[[#This Row],[Hour]]+(data[[#This Row],[Second]]/60)</f>
        <v>20.983333333333334</v>
      </c>
      <c r="I15">
        <v>15.67</v>
      </c>
      <c r="J15">
        <v>15754302.4</v>
      </c>
      <c r="K15">
        <v>19471730.600000001</v>
      </c>
    </row>
    <row r="16" spans="1:11" x14ac:dyDescent="0.55000000000000004">
      <c r="A16">
        <v>14</v>
      </c>
      <c r="B16">
        <v>2017</v>
      </c>
      <c r="C16">
        <v>10</v>
      </c>
      <c r="D16">
        <v>13</v>
      </c>
      <c r="E16">
        <v>20</v>
      </c>
      <c r="F16">
        <v>47</v>
      </c>
      <c r="G16">
        <v>16</v>
      </c>
      <c r="H16">
        <f>data[[#This Row],[Hour]]+(data[[#This Row],[Second]]/60)</f>
        <v>20.266666666666666</v>
      </c>
      <c r="I16">
        <v>23.39</v>
      </c>
      <c r="J16">
        <v>19705655.300000001</v>
      </c>
      <c r="K16">
        <v>12540140.800000001</v>
      </c>
    </row>
    <row r="17" spans="1:11" x14ac:dyDescent="0.55000000000000004">
      <c r="A17">
        <v>15</v>
      </c>
      <c r="B17">
        <v>2017</v>
      </c>
      <c r="C17">
        <v>10</v>
      </c>
      <c r="D17">
        <v>13</v>
      </c>
      <c r="E17">
        <v>20</v>
      </c>
      <c r="F17">
        <v>52</v>
      </c>
      <c r="G17">
        <v>46</v>
      </c>
      <c r="H17">
        <f>data[[#This Row],[Hour]]+(data[[#This Row],[Second]]/60)</f>
        <v>20.766666666666666</v>
      </c>
      <c r="I17">
        <v>15.58</v>
      </c>
      <c r="J17">
        <v>11034602.5</v>
      </c>
      <c r="K17">
        <v>10886251.300000001</v>
      </c>
    </row>
    <row r="18" spans="1:11" x14ac:dyDescent="0.55000000000000004">
      <c r="A18">
        <v>16</v>
      </c>
      <c r="B18">
        <v>2017</v>
      </c>
      <c r="C18">
        <v>10</v>
      </c>
      <c r="D18">
        <v>13</v>
      </c>
      <c r="E18">
        <v>20</v>
      </c>
      <c r="F18">
        <v>58</v>
      </c>
      <c r="G18">
        <v>32</v>
      </c>
      <c r="H18">
        <f>data[[#This Row],[Hour]]+(data[[#This Row],[Second]]/60)</f>
        <v>20.533333333333335</v>
      </c>
      <c r="I18">
        <v>15.71</v>
      </c>
      <c r="J18">
        <v>11827485.6</v>
      </c>
      <c r="K18">
        <v>15251994.699999999</v>
      </c>
    </row>
    <row r="19" spans="1:11" x14ac:dyDescent="0.55000000000000004">
      <c r="A19">
        <v>17</v>
      </c>
      <c r="B19">
        <v>2017</v>
      </c>
      <c r="C19">
        <v>10</v>
      </c>
      <c r="D19">
        <v>13</v>
      </c>
      <c r="E19">
        <v>21</v>
      </c>
      <c r="F19">
        <v>3</v>
      </c>
      <c r="G19">
        <v>57</v>
      </c>
      <c r="H19">
        <f>data[[#This Row],[Hour]]+(data[[#This Row],[Second]]/60)</f>
        <v>21.95</v>
      </c>
      <c r="I19">
        <v>15.63</v>
      </c>
      <c r="J19">
        <v>12284577.800000001</v>
      </c>
      <c r="K19">
        <v>16424312.699999999</v>
      </c>
    </row>
    <row r="20" spans="1:11" x14ac:dyDescent="0.55000000000000004">
      <c r="A20">
        <v>18</v>
      </c>
      <c r="B20">
        <v>2017</v>
      </c>
      <c r="C20">
        <v>10</v>
      </c>
      <c r="D20">
        <v>13</v>
      </c>
      <c r="E20">
        <v>21</v>
      </c>
      <c r="F20">
        <v>9</v>
      </c>
      <c r="G20">
        <v>24</v>
      </c>
      <c r="H20">
        <f>data[[#This Row],[Hour]]+(data[[#This Row],[Second]]/60)</f>
        <v>21.4</v>
      </c>
      <c r="I20">
        <v>15.62</v>
      </c>
      <c r="J20">
        <v>8531691.5999999996</v>
      </c>
      <c r="K20">
        <v>5783194.5999999996</v>
      </c>
    </row>
    <row r="21" spans="1:11" x14ac:dyDescent="0.55000000000000004">
      <c r="A21">
        <v>19</v>
      </c>
      <c r="B21">
        <v>2017</v>
      </c>
      <c r="C21">
        <v>10</v>
      </c>
      <c r="D21">
        <v>13</v>
      </c>
      <c r="E21">
        <v>21</v>
      </c>
      <c r="F21">
        <v>14</v>
      </c>
      <c r="G21">
        <v>49</v>
      </c>
      <c r="H21">
        <f>data[[#This Row],[Hour]]+(data[[#This Row],[Second]]/60)</f>
        <v>21.816666666666666</v>
      </c>
      <c r="I21">
        <v>19.53</v>
      </c>
      <c r="J21">
        <v>3730114.8</v>
      </c>
      <c r="K21">
        <v>4721629.7</v>
      </c>
    </row>
    <row r="22" spans="1:11" x14ac:dyDescent="0.55000000000000004">
      <c r="A22">
        <v>20</v>
      </c>
      <c r="B22">
        <v>2017</v>
      </c>
      <c r="C22">
        <v>10</v>
      </c>
      <c r="D22">
        <v>13</v>
      </c>
      <c r="E22">
        <v>21</v>
      </c>
      <c r="F22">
        <v>20</v>
      </c>
      <c r="G22">
        <v>51</v>
      </c>
      <c r="H22">
        <f>data[[#This Row],[Hour]]+(data[[#This Row],[Second]]/60)</f>
        <v>21.85</v>
      </c>
      <c r="I22">
        <v>23.43</v>
      </c>
      <c r="J22">
        <v>6249209.9000000004</v>
      </c>
      <c r="K22">
        <v>8910327.9000000004</v>
      </c>
    </row>
    <row r="23" spans="1:11" x14ac:dyDescent="0.55000000000000004">
      <c r="A23">
        <v>21</v>
      </c>
      <c r="B23">
        <v>2017</v>
      </c>
      <c r="C23">
        <v>10</v>
      </c>
      <c r="D23">
        <v>13</v>
      </c>
      <c r="E23">
        <v>21</v>
      </c>
      <c r="F23">
        <v>26</v>
      </c>
      <c r="G23">
        <v>32</v>
      </c>
      <c r="H23">
        <f>data[[#This Row],[Hour]]+(data[[#This Row],[Second]]/60)</f>
        <v>21.533333333333335</v>
      </c>
      <c r="I23">
        <v>20.190000000000001</v>
      </c>
      <c r="J23">
        <v>10127674.199999999</v>
      </c>
      <c r="K23">
        <v>9859879.3000000007</v>
      </c>
    </row>
    <row r="24" spans="1:11" x14ac:dyDescent="0.55000000000000004">
      <c r="A24">
        <v>22</v>
      </c>
      <c r="B24">
        <v>2017</v>
      </c>
      <c r="C24">
        <v>10</v>
      </c>
      <c r="D24">
        <v>13</v>
      </c>
      <c r="E24">
        <v>21</v>
      </c>
      <c r="F24">
        <v>31</v>
      </c>
      <c r="G24">
        <v>55</v>
      </c>
      <c r="H24">
        <f>data[[#This Row],[Hour]]+(data[[#This Row],[Second]]/60)</f>
        <v>21.916666666666668</v>
      </c>
      <c r="I24">
        <v>19.489999999999998</v>
      </c>
      <c r="J24">
        <v>8342882.5</v>
      </c>
      <c r="K24">
        <v>6983632.4000000004</v>
      </c>
    </row>
    <row r="25" spans="1:11" x14ac:dyDescent="0.55000000000000004">
      <c r="A25">
        <v>23</v>
      </c>
      <c r="B25">
        <v>2017</v>
      </c>
      <c r="C25">
        <v>10</v>
      </c>
      <c r="D25">
        <v>13</v>
      </c>
      <c r="E25">
        <v>21</v>
      </c>
      <c r="F25">
        <v>38</v>
      </c>
      <c r="G25">
        <v>3</v>
      </c>
      <c r="H25">
        <f>data[[#This Row],[Hour]]+(data[[#This Row],[Second]]/60)</f>
        <v>21.05</v>
      </c>
      <c r="I25">
        <v>19.97</v>
      </c>
      <c r="J25">
        <v>5718469.7000000002</v>
      </c>
      <c r="K25">
        <v>16010142.4</v>
      </c>
    </row>
    <row r="26" spans="1:11" x14ac:dyDescent="0.55000000000000004">
      <c r="A26">
        <v>24</v>
      </c>
      <c r="B26">
        <v>2017</v>
      </c>
      <c r="C26">
        <v>10</v>
      </c>
      <c r="D26">
        <v>13</v>
      </c>
      <c r="E26">
        <v>21</v>
      </c>
      <c r="F26">
        <v>43</v>
      </c>
      <c r="G26">
        <v>47</v>
      </c>
      <c r="H26">
        <f>data[[#This Row],[Hour]]+(data[[#This Row],[Second]]/60)</f>
        <v>21.783333333333335</v>
      </c>
      <c r="I26">
        <v>19.53</v>
      </c>
      <c r="J26">
        <v>10014578.199999999</v>
      </c>
      <c r="K26">
        <v>5934623</v>
      </c>
    </row>
    <row r="27" spans="1:11" x14ac:dyDescent="0.55000000000000004">
      <c r="A27">
        <v>25</v>
      </c>
      <c r="B27">
        <v>2017</v>
      </c>
      <c r="C27">
        <v>10</v>
      </c>
      <c r="D27">
        <v>13</v>
      </c>
      <c r="E27">
        <v>21</v>
      </c>
      <c r="F27">
        <v>49</v>
      </c>
      <c r="G27">
        <v>32</v>
      </c>
      <c r="H27">
        <f>data[[#This Row],[Hour]]+(data[[#This Row],[Second]]/60)</f>
        <v>21.533333333333335</v>
      </c>
      <c r="I27">
        <v>15.58</v>
      </c>
      <c r="J27">
        <v>10308885.6</v>
      </c>
      <c r="K27">
        <v>14603723.699999999</v>
      </c>
    </row>
    <row r="28" spans="1:11" x14ac:dyDescent="0.55000000000000004">
      <c r="A28">
        <v>26</v>
      </c>
      <c r="B28">
        <v>2017</v>
      </c>
      <c r="C28">
        <v>10</v>
      </c>
      <c r="D28">
        <v>13</v>
      </c>
      <c r="E28">
        <v>21</v>
      </c>
      <c r="F28">
        <v>55</v>
      </c>
      <c r="G28">
        <v>22</v>
      </c>
      <c r="H28">
        <f>data[[#This Row],[Hour]]+(data[[#This Row],[Second]]/60)</f>
        <v>21.366666666666667</v>
      </c>
      <c r="I28">
        <v>19.5</v>
      </c>
      <c r="J28">
        <v>6835308.2999999998</v>
      </c>
      <c r="K28">
        <v>4394619.7</v>
      </c>
    </row>
    <row r="29" spans="1:11" x14ac:dyDescent="0.55000000000000004">
      <c r="A29">
        <v>27</v>
      </c>
      <c r="B29">
        <v>2017</v>
      </c>
      <c r="C29">
        <v>10</v>
      </c>
      <c r="D29">
        <v>13</v>
      </c>
      <c r="E29">
        <v>22</v>
      </c>
      <c r="F29">
        <v>1</v>
      </c>
      <c r="G29">
        <v>22</v>
      </c>
      <c r="H29">
        <f>data[[#This Row],[Hour]]+(data[[#This Row],[Second]]/60)</f>
        <v>22.366666666666667</v>
      </c>
      <c r="I29">
        <v>15.69</v>
      </c>
      <c r="J29">
        <v>16471606.699999999</v>
      </c>
      <c r="K29">
        <v>20722408.600000001</v>
      </c>
    </row>
    <row r="30" spans="1:11" x14ac:dyDescent="0.55000000000000004">
      <c r="A30">
        <v>28</v>
      </c>
      <c r="B30">
        <v>2017</v>
      </c>
      <c r="C30">
        <v>10</v>
      </c>
      <c r="D30">
        <v>13</v>
      </c>
      <c r="E30">
        <v>22</v>
      </c>
      <c r="F30">
        <v>7</v>
      </c>
      <c r="G30">
        <v>7</v>
      </c>
      <c r="H30">
        <f>data[[#This Row],[Hour]]+(data[[#This Row],[Second]]/60)</f>
        <v>22.116666666666667</v>
      </c>
      <c r="I30">
        <v>39.08</v>
      </c>
      <c r="J30">
        <v>12440310.800000001</v>
      </c>
      <c r="K30">
        <v>20080248.899999999</v>
      </c>
    </row>
    <row r="31" spans="1:11" x14ac:dyDescent="0.55000000000000004">
      <c r="A31">
        <v>29</v>
      </c>
      <c r="B31">
        <v>2017</v>
      </c>
      <c r="C31">
        <v>10</v>
      </c>
      <c r="D31">
        <v>13</v>
      </c>
      <c r="E31">
        <v>22</v>
      </c>
      <c r="F31">
        <v>12</v>
      </c>
      <c r="G31">
        <v>54</v>
      </c>
      <c r="H31">
        <f>data[[#This Row],[Hour]]+(data[[#This Row],[Second]]/60)</f>
        <v>22.9</v>
      </c>
      <c r="I31">
        <v>39.07</v>
      </c>
      <c r="J31">
        <v>6443285.2000000002</v>
      </c>
      <c r="K31">
        <v>7545290.9000000004</v>
      </c>
    </row>
    <row r="32" spans="1:11" x14ac:dyDescent="0.55000000000000004">
      <c r="A32">
        <v>30</v>
      </c>
      <c r="B32">
        <v>2017</v>
      </c>
      <c r="C32">
        <v>10</v>
      </c>
      <c r="D32">
        <v>13</v>
      </c>
      <c r="E32">
        <v>22</v>
      </c>
      <c r="F32">
        <v>18</v>
      </c>
      <c r="G32">
        <v>14</v>
      </c>
      <c r="H32">
        <f>data[[#This Row],[Hour]]+(data[[#This Row],[Second]]/60)</f>
        <v>22.233333333333334</v>
      </c>
      <c r="I32">
        <v>15.58</v>
      </c>
      <c r="J32">
        <v>5592697.7999999998</v>
      </c>
      <c r="K32">
        <v>3178709.6</v>
      </c>
    </row>
    <row r="33" spans="1:11" x14ac:dyDescent="0.55000000000000004">
      <c r="A33">
        <v>31</v>
      </c>
      <c r="B33">
        <v>2017</v>
      </c>
      <c r="C33">
        <v>10</v>
      </c>
      <c r="D33">
        <v>13</v>
      </c>
      <c r="E33">
        <v>22</v>
      </c>
      <c r="F33">
        <v>24</v>
      </c>
      <c r="G33">
        <v>33</v>
      </c>
      <c r="H33">
        <f>data[[#This Row],[Hour]]+(data[[#This Row],[Second]]/60)</f>
        <v>22.55</v>
      </c>
      <c r="I33">
        <v>15.62</v>
      </c>
      <c r="J33">
        <v>12367111</v>
      </c>
      <c r="K33">
        <v>5485057.5999999996</v>
      </c>
    </row>
    <row r="34" spans="1:11" x14ac:dyDescent="0.55000000000000004">
      <c r="A34">
        <v>32</v>
      </c>
      <c r="B34">
        <v>2017</v>
      </c>
      <c r="C34">
        <v>10</v>
      </c>
      <c r="D34">
        <v>13</v>
      </c>
      <c r="E34">
        <v>22</v>
      </c>
      <c r="F34">
        <v>30</v>
      </c>
      <c r="G34">
        <v>25</v>
      </c>
      <c r="H34">
        <f>data[[#This Row],[Hour]]+(data[[#This Row],[Second]]/60)</f>
        <v>22.416666666666668</v>
      </c>
      <c r="I34">
        <v>15.7</v>
      </c>
      <c r="J34">
        <v>3330484.2</v>
      </c>
      <c r="K34">
        <v>2105664.4</v>
      </c>
    </row>
    <row r="35" spans="1:11" x14ac:dyDescent="0.55000000000000004">
      <c r="A35">
        <v>33</v>
      </c>
      <c r="B35">
        <v>2017</v>
      </c>
      <c r="C35">
        <v>10</v>
      </c>
      <c r="D35">
        <v>13</v>
      </c>
      <c r="E35">
        <v>22</v>
      </c>
      <c r="F35">
        <v>36</v>
      </c>
      <c r="G35">
        <v>42</v>
      </c>
      <c r="H35">
        <f>data[[#This Row],[Hour]]+(data[[#This Row],[Second]]/60)</f>
        <v>22.7</v>
      </c>
      <c r="I35">
        <v>15.62</v>
      </c>
      <c r="J35">
        <v>10051063.300000001</v>
      </c>
      <c r="K35">
        <v>6535253.5999999996</v>
      </c>
    </row>
    <row r="36" spans="1:11" x14ac:dyDescent="0.55000000000000004">
      <c r="A36">
        <v>34</v>
      </c>
      <c r="B36">
        <v>2017</v>
      </c>
      <c r="C36">
        <v>10</v>
      </c>
      <c r="D36">
        <v>13</v>
      </c>
      <c r="E36">
        <v>22</v>
      </c>
      <c r="F36">
        <v>42</v>
      </c>
      <c r="G36">
        <v>33</v>
      </c>
      <c r="H36">
        <f>data[[#This Row],[Hour]]+(data[[#This Row],[Second]]/60)</f>
        <v>22.55</v>
      </c>
      <c r="I36">
        <v>23.44</v>
      </c>
      <c r="J36">
        <v>3876239.2</v>
      </c>
      <c r="K36">
        <v>4722222.0999999996</v>
      </c>
    </row>
    <row r="37" spans="1:11" x14ac:dyDescent="0.55000000000000004">
      <c r="A37">
        <v>35</v>
      </c>
      <c r="B37">
        <v>2017</v>
      </c>
      <c r="C37">
        <v>10</v>
      </c>
      <c r="D37">
        <v>13</v>
      </c>
      <c r="E37">
        <v>22</v>
      </c>
      <c r="F37">
        <v>48</v>
      </c>
      <c r="G37">
        <v>47</v>
      </c>
      <c r="H37">
        <f>data[[#This Row],[Hour]]+(data[[#This Row],[Second]]/60)</f>
        <v>22.783333333333335</v>
      </c>
      <c r="I37">
        <v>15.62</v>
      </c>
      <c r="J37">
        <v>3841405.4</v>
      </c>
      <c r="K37">
        <v>3427422.4</v>
      </c>
    </row>
    <row r="38" spans="1:11" x14ac:dyDescent="0.55000000000000004">
      <c r="A38">
        <v>36</v>
      </c>
      <c r="B38">
        <v>2017</v>
      </c>
      <c r="C38">
        <v>10</v>
      </c>
      <c r="D38">
        <v>13</v>
      </c>
      <c r="E38">
        <v>22</v>
      </c>
      <c r="F38">
        <v>54</v>
      </c>
      <c r="G38">
        <v>56</v>
      </c>
      <c r="H38">
        <f>data[[#This Row],[Hour]]+(data[[#This Row],[Second]]/60)</f>
        <v>22.933333333333334</v>
      </c>
      <c r="I38">
        <v>19.53</v>
      </c>
      <c r="J38">
        <v>6115455.9000000004</v>
      </c>
      <c r="K38">
        <v>15753341.4</v>
      </c>
    </row>
    <row r="39" spans="1:11" x14ac:dyDescent="0.55000000000000004">
      <c r="A39">
        <v>37</v>
      </c>
      <c r="B39">
        <v>2017</v>
      </c>
      <c r="C39">
        <v>10</v>
      </c>
      <c r="D39">
        <v>13</v>
      </c>
      <c r="E39">
        <v>23</v>
      </c>
      <c r="F39">
        <v>0</v>
      </c>
      <c r="G39">
        <v>37</v>
      </c>
      <c r="H39">
        <f>data[[#This Row],[Hour]]+(data[[#This Row],[Second]]/60)</f>
        <v>23.616666666666667</v>
      </c>
      <c r="I39">
        <v>15.58</v>
      </c>
      <c r="J39">
        <v>5135458.7</v>
      </c>
      <c r="K39">
        <v>4255082</v>
      </c>
    </row>
    <row r="40" spans="1:11" x14ac:dyDescent="0.55000000000000004">
      <c r="A40">
        <v>38</v>
      </c>
      <c r="B40">
        <v>2017</v>
      </c>
      <c r="C40">
        <v>10</v>
      </c>
      <c r="D40">
        <v>13</v>
      </c>
      <c r="E40">
        <v>23</v>
      </c>
      <c r="F40">
        <v>6</v>
      </c>
      <c r="G40">
        <v>27</v>
      </c>
      <c r="H40">
        <f>data[[#This Row],[Hour]]+(data[[#This Row],[Second]]/60)</f>
        <v>23.45</v>
      </c>
      <c r="I40">
        <v>27.38</v>
      </c>
      <c r="J40">
        <v>9057969.4000000004</v>
      </c>
      <c r="K40">
        <v>3343125.5</v>
      </c>
    </row>
    <row r="41" spans="1:11" x14ac:dyDescent="0.55000000000000004">
      <c r="A41">
        <v>39</v>
      </c>
      <c r="B41">
        <v>2017</v>
      </c>
      <c r="C41">
        <v>10</v>
      </c>
      <c r="D41">
        <v>13</v>
      </c>
      <c r="E41">
        <v>23</v>
      </c>
      <c r="F41">
        <v>12</v>
      </c>
      <c r="G41">
        <v>5</v>
      </c>
      <c r="H41">
        <f>data[[#This Row],[Hour]]+(data[[#This Row],[Second]]/60)</f>
        <v>23.083333333333332</v>
      </c>
      <c r="I41">
        <v>27.9</v>
      </c>
      <c r="J41">
        <v>7994649.7999999998</v>
      </c>
      <c r="K41">
        <v>10363973.300000001</v>
      </c>
    </row>
    <row r="42" spans="1:11" x14ac:dyDescent="0.55000000000000004">
      <c r="A42">
        <v>40</v>
      </c>
      <c r="B42">
        <v>2017</v>
      </c>
      <c r="C42">
        <v>10</v>
      </c>
      <c r="D42">
        <v>13</v>
      </c>
      <c r="E42">
        <v>23</v>
      </c>
      <c r="F42">
        <v>17</v>
      </c>
      <c r="G42">
        <v>38</v>
      </c>
      <c r="H42">
        <f>data[[#This Row],[Hour]]+(data[[#This Row],[Second]]/60)</f>
        <v>23.633333333333333</v>
      </c>
      <c r="I42">
        <v>15.62</v>
      </c>
      <c r="J42">
        <v>7461571.7999999998</v>
      </c>
      <c r="K42">
        <v>5602215.0999999996</v>
      </c>
    </row>
    <row r="43" spans="1:11" x14ac:dyDescent="0.55000000000000004">
      <c r="A43">
        <v>41</v>
      </c>
      <c r="B43">
        <v>2017</v>
      </c>
      <c r="C43">
        <v>10</v>
      </c>
      <c r="D43">
        <v>13</v>
      </c>
      <c r="E43">
        <v>23</v>
      </c>
      <c r="F43">
        <v>23</v>
      </c>
      <c r="G43">
        <v>11</v>
      </c>
      <c r="H43">
        <f>data[[#This Row],[Hour]]+(data[[#This Row],[Second]]/60)</f>
        <v>23.183333333333334</v>
      </c>
      <c r="I43">
        <v>19.489999999999998</v>
      </c>
      <c r="J43">
        <v>9566675.3000000007</v>
      </c>
      <c r="K43">
        <v>7835212.5</v>
      </c>
    </row>
    <row r="44" spans="1:11" x14ac:dyDescent="0.55000000000000004">
      <c r="A44">
        <v>42</v>
      </c>
      <c r="B44">
        <v>2017</v>
      </c>
      <c r="C44">
        <v>10</v>
      </c>
      <c r="D44">
        <v>13</v>
      </c>
      <c r="E44">
        <v>23</v>
      </c>
      <c r="F44">
        <v>28</v>
      </c>
      <c r="G44">
        <v>27</v>
      </c>
      <c r="H44">
        <f>data[[#This Row],[Hour]]+(data[[#This Row],[Second]]/60)</f>
        <v>23.45</v>
      </c>
      <c r="I44">
        <v>19.84</v>
      </c>
      <c r="J44">
        <v>4380074.8</v>
      </c>
      <c r="K44">
        <v>5463544.4000000004</v>
      </c>
    </row>
    <row r="45" spans="1:11" x14ac:dyDescent="0.55000000000000004">
      <c r="A45">
        <v>43</v>
      </c>
      <c r="B45">
        <v>2017</v>
      </c>
      <c r="C45">
        <v>10</v>
      </c>
      <c r="D45">
        <v>13</v>
      </c>
      <c r="E45">
        <v>23</v>
      </c>
      <c r="F45">
        <v>34</v>
      </c>
      <c r="G45">
        <v>0</v>
      </c>
      <c r="H45">
        <f>data[[#This Row],[Hour]]+(data[[#This Row],[Second]]/60)</f>
        <v>23</v>
      </c>
      <c r="I45">
        <v>19.53</v>
      </c>
      <c r="J45">
        <v>6181777.2999999998</v>
      </c>
      <c r="K45">
        <v>2123766.2000000002</v>
      </c>
    </row>
    <row r="46" spans="1:11" x14ac:dyDescent="0.55000000000000004">
      <c r="A46">
        <v>44</v>
      </c>
      <c r="B46">
        <v>2017</v>
      </c>
      <c r="C46">
        <v>10</v>
      </c>
      <c r="D46">
        <v>13</v>
      </c>
      <c r="E46">
        <v>23</v>
      </c>
      <c r="F46">
        <v>39</v>
      </c>
      <c r="G46">
        <v>27</v>
      </c>
      <c r="H46">
        <f>data[[#This Row],[Hour]]+(data[[#This Row],[Second]]/60)</f>
        <v>23.45</v>
      </c>
      <c r="I46">
        <v>27.27</v>
      </c>
      <c r="J46">
        <v>5306606.0999999996</v>
      </c>
      <c r="K46">
        <v>3115755.2</v>
      </c>
    </row>
    <row r="47" spans="1:11" x14ac:dyDescent="0.55000000000000004">
      <c r="A47">
        <v>45</v>
      </c>
      <c r="B47">
        <v>2017</v>
      </c>
      <c r="C47">
        <v>10</v>
      </c>
      <c r="D47">
        <v>13</v>
      </c>
      <c r="E47">
        <v>23</v>
      </c>
      <c r="F47">
        <v>44</v>
      </c>
      <c r="G47">
        <v>51</v>
      </c>
      <c r="H47">
        <f>data[[#This Row],[Hour]]+(data[[#This Row],[Second]]/60)</f>
        <v>23.85</v>
      </c>
      <c r="I47">
        <v>15.67</v>
      </c>
      <c r="J47">
        <v>7724083.7000000002</v>
      </c>
      <c r="K47">
        <v>18354479.100000001</v>
      </c>
    </row>
    <row r="48" spans="1:11" x14ac:dyDescent="0.55000000000000004">
      <c r="A48">
        <v>46</v>
      </c>
      <c r="B48">
        <v>2017</v>
      </c>
      <c r="C48">
        <v>10</v>
      </c>
      <c r="D48">
        <v>13</v>
      </c>
      <c r="E48">
        <v>23</v>
      </c>
      <c r="F48">
        <v>50</v>
      </c>
      <c r="G48">
        <v>7</v>
      </c>
      <c r="H48">
        <f>data[[#This Row],[Hour]]+(data[[#This Row],[Second]]/60)</f>
        <v>23.116666666666667</v>
      </c>
      <c r="I48">
        <v>15.61</v>
      </c>
      <c r="J48">
        <v>6970777.5999999996</v>
      </c>
      <c r="K48">
        <v>11895322.4</v>
      </c>
    </row>
    <row r="49" spans="1:11" x14ac:dyDescent="0.55000000000000004">
      <c r="A49">
        <v>47</v>
      </c>
      <c r="B49">
        <v>2017</v>
      </c>
      <c r="C49">
        <v>10</v>
      </c>
      <c r="D49">
        <v>13</v>
      </c>
      <c r="E49">
        <v>23</v>
      </c>
      <c r="F49">
        <v>55</v>
      </c>
      <c r="G49">
        <v>29</v>
      </c>
      <c r="H49">
        <f>data[[#This Row],[Hour]]+(data[[#This Row],[Second]]/60)</f>
        <v>23.483333333333334</v>
      </c>
      <c r="I49">
        <v>19.52</v>
      </c>
      <c r="J49">
        <v>5953773.9000000004</v>
      </c>
      <c r="K49">
        <v>5730537.9000000004</v>
      </c>
    </row>
    <row r="50" spans="1:11" x14ac:dyDescent="0.55000000000000004">
      <c r="A50">
        <v>48</v>
      </c>
      <c r="B50">
        <v>2017</v>
      </c>
      <c r="C50">
        <v>10</v>
      </c>
      <c r="D50">
        <v>14</v>
      </c>
      <c r="E50">
        <v>0</v>
      </c>
      <c r="F50">
        <v>1</v>
      </c>
      <c r="G50">
        <v>0</v>
      </c>
      <c r="H50">
        <f>data[[#This Row],[Hour]]+(data[[#This Row],[Second]]/60)</f>
        <v>0</v>
      </c>
      <c r="I50">
        <v>15.62</v>
      </c>
      <c r="J50">
        <v>9305566.0999999996</v>
      </c>
      <c r="K50">
        <v>2801697.1</v>
      </c>
    </row>
    <row r="51" spans="1:11" x14ac:dyDescent="0.55000000000000004">
      <c r="A51">
        <v>49</v>
      </c>
      <c r="B51">
        <v>2017</v>
      </c>
      <c r="C51">
        <v>10</v>
      </c>
      <c r="D51">
        <v>14</v>
      </c>
      <c r="E51">
        <v>0</v>
      </c>
      <c r="F51">
        <v>6</v>
      </c>
      <c r="G51">
        <v>25</v>
      </c>
      <c r="H51">
        <f>data[[#This Row],[Hour]]+(data[[#This Row],[Second]]/60)</f>
        <v>0.41666666666666669</v>
      </c>
      <c r="I51">
        <v>15.58</v>
      </c>
      <c r="J51">
        <v>6912395.7000000002</v>
      </c>
      <c r="K51">
        <v>12848600.1</v>
      </c>
    </row>
    <row r="52" spans="1:11" x14ac:dyDescent="0.55000000000000004">
      <c r="A52">
        <v>50</v>
      </c>
      <c r="B52">
        <v>2017</v>
      </c>
      <c r="C52">
        <v>10</v>
      </c>
      <c r="D52">
        <v>14</v>
      </c>
      <c r="E52">
        <v>0</v>
      </c>
      <c r="F52">
        <v>11</v>
      </c>
      <c r="G52">
        <v>48</v>
      </c>
      <c r="H52">
        <f>data[[#This Row],[Hour]]+(data[[#This Row],[Second]]/60)</f>
        <v>0.8</v>
      </c>
      <c r="I52">
        <v>31.22</v>
      </c>
      <c r="J52">
        <v>5027794.7</v>
      </c>
      <c r="K52">
        <v>2816194.9</v>
      </c>
    </row>
    <row r="53" spans="1:11" x14ac:dyDescent="0.55000000000000004">
      <c r="A53">
        <v>51</v>
      </c>
      <c r="B53">
        <v>2017</v>
      </c>
      <c r="C53">
        <v>10</v>
      </c>
      <c r="D53">
        <v>14</v>
      </c>
      <c r="E53">
        <v>0</v>
      </c>
      <c r="F53">
        <v>17</v>
      </c>
      <c r="G53">
        <v>28</v>
      </c>
      <c r="H53">
        <f>data[[#This Row],[Hour]]+(data[[#This Row],[Second]]/60)</f>
        <v>0.46666666666666667</v>
      </c>
      <c r="I53">
        <v>19.489999999999998</v>
      </c>
      <c r="J53">
        <v>3266138.7</v>
      </c>
      <c r="K53">
        <v>4295933.3</v>
      </c>
    </row>
    <row r="54" spans="1:11" x14ac:dyDescent="0.55000000000000004">
      <c r="A54">
        <v>52</v>
      </c>
      <c r="B54">
        <v>2017</v>
      </c>
      <c r="C54">
        <v>10</v>
      </c>
      <c r="D54">
        <v>14</v>
      </c>
      <c r="E54">
        <v>0</v>
      </c>
      <c r="F54">
        <v>23</v>
      </c>
      <c r="G54">
        <v>17</v>
      </c>
      <c r="H54">
        <f>data[[#This Row],[Hour]]+(data[[#This Row],[Second]]/60)</f>
        <v>0.28333333333333333</v>
      </c>
      <c r="I54">
        <v>15.99</v>
      </c>
      <c r="J54">
        <v>3713887.8</v>
      </c>
      <c r="K54">
        <v>1939799.6</v>
      </c>
    </row>
    <row r="55" spans="1:11" x14ac:dyDescent="0.55000000000000004">
      <c r="A55">
        <v>53</v>
      </c>
      <c r="B55">
        <v>2017</v>
      </c>
      <c r="C55">
        <v>10</v>
      </c>
      <c r="D55">
        <v>14</v>
      </c>
      <c r="E55">
        <v>0</v>
      </c>
      <c r="F55">
        <v>28</v>
      </c>
      <c r="G55">
        <v>55</v>
      </c>
      <c r="H55">
        <f>data[[#This Row],[Hour]]+(data[[#This Row],[Second]]/60)</f>
        <v>0.91666666666666663</v>
      </c>
      <c r="I55">
        <v>15.66</v>
      </c>
      <c r="J55">
        <v>7787065.9000000004</v>
      </c>
      <c r="K55">
        <v>12849211.699999999</v>
      </c>
    </row>
    <row r="56" spans="1:11" x14ac:dyDescent="0.55000000000000004">
      <c r="A56">
        <v>54</v>
      </c>
      <c r="B56">
        <v>2017</v>
      </c>
      <c r="C56">
        <v>10</v>
      </c>
      <c r="D56">
        <v>14</v>
      </c>
      <c r="E56">
        <v>0</v>
      </c>
      <c r="F56">
        <v>34</v>
      </c>
      <c r="G56">
        <v>19</v>
      </c>
      <c r="H56">
        <f>data[[#This Row],[Hour]]+(data[[#This Row],[Second]]/60)</f>
        <v>0.31666666666666665</v>
      </c>
      <c r="I56">
        <v>15.63</v>
      </c>
      <c r="J56">
        <v>5549600.2000000002</v>
      </c>
      <c r="K56">
        <v>8014836.2000000002</v>
      </c>
    </row>
    <row r="57" spans="1:11" x14ac:dyDescent="0.55000000000000004">
      <c r="A57">
        <v>55</v>
      </c>
      <c r="B57">
        <v>2017</v>
      </c>
      <c r="C57">
        <v>10</v>
      </c>
      <c r="D57">
        <v>14</v>
      </c>
      <c r="E57">
        <v>0</v>
      </c>
      <c r="F57">
        <v>39</v>
      </c>
      <c r="G57">
        <v>40</v>
      </c>
      <c r="H57">
        <f>data[[#This Row],[Hour]]+(data[[#This Row],[Second]]/60)</f>
        <v>0.66666666666666663</v>
      </c>
      <c r="I57">
        <v>23.44</v>
      </c>
      <c r="J57">
        <v>6534746.0999999996</v>
      </c>
      <c r="K57">
        <v>8121612.4000000004</v>
      </c>
    </row>
    <row r="58" spans="1:11" x14ac:dyDescent="0.55000000000000004">
      <c r="A58">
        <v>56</v>
      </c>
      <c r="B58">
        <v>2017</v>
      </c>
      <c r="C58">
        <v>10</v>
      </c>
      <c r="D58">
        <v>14</v>
      </c>
      <c r="E58">
        <v>0</v>
      </c>
      <c r="F58">
        <v>45</v>
      </c>
      <c r="G58">
        <v>8</v>
      </c>
      <c r="H58">
        <f>data[[#This Row],[Hour]]+(data[[#This Row],[Second]]/60)</f>
        <v>0.13333333333333333</v>
      </c>
      <c r="I58">
        <v>15.62</v>
      </c>
      <c r="J58">
        <v>5222498.8</v>
      </c>
      <c r="K58">
        <v>4066340.3</v>
      </c>
    </row>
    <row r="59" spans="1:11" x14ac:dyDescent="0.55000000000000004">
      <c r="A59">
        <v>57</v>
      </c>
      <c r="B59">
        <v>2017</v>
      </c>
      <c r="C59">
        <v>10</v>
      </c>
      <c r="D59">
        <v>14</v>
      </c>
      <c r="E59">
        <v>0</v>
      </c>
      <c r="F59">
        <v>50</v>
      </c>
      <c r="G59">
        <v>32</v>
      </c>
      <c r="H59">
        <f>data[[#This Row],[Hour]]+(data[[#This Row],[Second]]/60)</f>
        <v>0.53333333333333333</v>
      </c>
      <c r="I59">
        <v>15.58</v>
      </c>
      <c r="J59">
        <v>5424801</v>
      </c>
      <c r="K59">
        <v>8334079.5</v>
      </c>
    </row>
    <row r="60" spans="1:11" x14ac:dyDescent="0.55000000000000004">
      <c r="A60">
        <v>58</v>
      </c>
      <c r="B60">
        <v>2017</v>
      </c>
      <c r="C60">
        <v>10</v>
      </c>
      <c r="D60">
        <v>14</v>
      </c>
      <c r="E60">
        <v>0</v>
      </c>
      <c r="F60">
        <v>55</v>
      </c>
      <c r="G60">
        <v>53</v>
      </c>
      <c r="H60">
        <f>data[[#This Row],[Hour]]+(data[[#This Row],[Second]]/60)</f>
        <v>0.8833333333333333</v>
      </c>
      <c r="I60">
        <v>27.39</v>
      </c>
      <c r="J60">
        <v>5124384.5999999996</v>
      </c>
      <c r="K60">
        <v>9311730.0999999996</v>
      </c>
    </row>
    <row r="61" spans="1:11" x14ac:dyDescent="0.55000000000000004">
      <c r="A61">
        <v>59</v>
      </c>
      <c r="B61">
        <v>2017</v>
      </c>
      <c r="C61">
        <v>10</v>
      </c>
      <c r="D61">
        <v>14</v>
      </c>
      <c r="E61">
        <v>1</v>
      </c>
      <c r="F61">
        <v>1</v>
      </c>
      <c r="G61">
        <v>17</v>
      </c>
      <c r="H61">
        <f>data[[#This Row],[Hour]]+(data[[#This Row],[Second]]/60)</f>
        <v>1.2833333333333332</v>
      </c>
      <c r="I61">
        <v>19.43</v>
      </c>
      <c r="J61">
        <v>6493663.7000000002</v>
      </c>
      <c r="K61">
        <v>16863795.399999999</v>
      </c>
    </row>
    <row r="62" spans="1:11" x14ac:dyDescent="0.55000000000000004">
      <c r="A62">
        <v>60</v>
      </c>
      <c r="B62">
        <v>2017</v>
      </c>
      <c r="C62">
        <v>10</v>
      </c>
      <c r="D62">
        <v>14</v>
      </c>
      <c r="E62">
        <v>1</v>
      </c>
      <c r="F62">
        <v>6</v>
      </c>
      <c r="G62">
        <v>38</v>
      </c>
      <c r="H62">
        <f>data[[#This Row],[Hour]]+(data[[#This Row],[Second]]/60)</f>
        <v>1.6333333333333333</v>
      </c>
      <c r="I62">
        <v>27.39</v>
      </c>
      <c r="J62">
        <v>14267612.1</v>
      </c>
      <c r="K62">
        <v>5681089.7999999998</v>
      </c>
    </row>
    <row r="63" spans="1:11" x14ac:dyDescent="0.55000000000000004">
      <c r="A63">
        <v>61</v>
      </c>
      <c r="B63">
        <v>2017</v>
      </c>
      <c r="C63">
        <v>10</v>
      </c>
      <c r="D63">
        <v>14</v>
      </c>
      <c r="E63">
        <v>1</v>
      </c>
      <c r="F63">
        <v>12</v>
      </c>
      <c r="G63">
        <v>0</v>
      </c>
      <c r="H63">
        <f>data[[#This Row],[Hour]]+(data[[#This Row],[Second]]/60)</f>
        <v>1</v>
      </c>
      <c r="I63">
        <v>19.489999999999998</v>
      </c>
      <c r="J63">
        <v>10207632.300000001</v>
      </c>
      <c r="K63">
        <v>11682612.800000001</v>
      </c>
    </row>
    <row r="64" spans="1:11" x14ac:dyDescent="0.55000000000000004">
      <c r="A64">
        <v>62</v>
      </c>
      <c r="B64">
        <v>2017</v>
      </c>
      <c r="C64">
        <v>10</v>
      </c>
      <c r="D64">
        <v>14</v>
      </c>
      <c r="E64">
        <v>1</v>
      </c>
      <c r="F64">
        <v>17</v>
      </c>
      <c r="G64">
        <v>18</v>
      </c>
      <c r="H64">
        <f>data[[#This Row],[Hour]]+(data[[#This Row],[Second]]/60)</f>
        <v>1.3</v>
      </c>
      <c r="I64">
        <v>15.61</v>
      </c>
      <c r="J64">
        <v>8556499.3000000007</v>
      </c>
      <c r="K64">
        <v>6700609.7999999998</v>
      </c>
    </row>
    <row r="65" spans="1:11" x14ac:dyDescent="0.55000000000000004">
      <c r="A65">
        <v>63</v>
      </c>
      <c r="B65">
        <v>2017</v>
      </c>
      <c r="C65">
        <v>10</v>
      </c>
      <c r="D65">
        <v>14</v>
      </c>
      <c r="E65">
        <v>1</v>
      </c>
      <c r="F65">
        <v>22</v>
      </c>
      <c r="G65">
        <v>35</v>
      </c>
      <c r="H65">
        <f>data[[#This Row],[Hour]]+(data[[#This Row],[Second]]/60)</f>
        <v>1.5833333333333335</v>
      </c>
      <c r="I65">
        <v>23.51</v>
      </c>
      <c r="J65">
        <v>8232249.2999999998</v>
      </c>
      <c r="K65">
        <v>5175730.5</v>
      </c>
    </row>
    <row r="66" spans="1:11" x14ac:dyDescent="0.55000000000000004">
      <c r="A66">
        <v>64</v>
      </c>
      <c r="B66">
        <v>2017</v>
      </c>
      <c r="C66">
        <v>10</v>
      </c>
      <c r="D66">
        <v>14</v>
      </c>
      <c r="E66">
        <v>1</v>
      </c>
      <c r="F66">
        <v>27</v>
      </c>
      <c r="G66">
        <v>52</v>
      </c>
      <c r="H66">
        <f>data[[#This Row],[Hour]]+(data[[#This Row],[Second]]/60)</f>
        <v>1.8666666666666667</v>
      </c>
      <c r="I66">
        <v>15.62</v>
      </c>
      <c r="J66">
        <v>9140005.5</v>
      </c>
      <c r="K66">
        <v>13668366</v>
      </c>
    </row>
    <row r="67" spans="1:11" x14ac:dyDescent="0.55000000000000004">
      <c r="A67">
        <v>65</v>
      </c>
      <c r="B67">
        <v>2017</v>
      </c>
      <c r="C67">
        <v>10</v>
      </c>
      <c r="D67">
        <v>14</v>
      </c>
      <c r="E67">
        <v>1</v>
      </c>
      <c r="F67">
        <v>33</v>
      </c>
      <c r="G67">
        <v>9</v>
      </c>
      <c r="H67">
        <f>data[[#This Row],[Hour]]+(data[[#This Row],[Second]]/60)</f>
        <v>1.1499999999999999</v>
      </c>
      <c r="I67">
        <v>15.67</v>
      </c>
      <c r="J67">
        <v>13518826.4</v>
      </c>
      <c r="K67">
        <v>6700349.7000000002</v>
      </c>
    </row>
    <row r="68" spans="1:11" x14ac:dyDescent="0.55000000000000004">
      <c r="A68">
        <v>66</v>
      </c>
      <c r="B68">
        <v>2017</v>
      </c>
      <c r="C68">
        <v>10</v>
      </c>
      <c r="D68">
        <v>14</v>
      </c>
      <c r="E68">
        <v>1</v>
      </c>
      <c r="F68">
        <v>38</v>
      </c>
      <c r="G68">
        <v>23</v>
      </c>
      <c r="H68">
        <f>data[[#This Row],[Hour]]+(data[[#This Row],[Second]]/60)</f>
        <v>1.3833333333333333</v>
      </c>
      <c r="I68">
        <v>15.58</v>
      </c>
      <c r="J68">
        <v>8330485.0999999996</v>
      </c>
      <c r="K68">
        <v>9588883.9000000004</v>
      </c>
    </row>
    <row r="69" spans="1:11" x14ac:dyDescent="0.55000000000000004">
      <c r="A69">
        <v>67</v>
      </c>
      <c r="B69">
        <v>2017</v>
      </c>
      <c r="C69">
        <v>10</v>
      </c>
      <c r="D69">
        <v>14</v>
      </c>
      <c r="E69">
        <v>1</v>
      </c>
      <c r="F69">
        <v>43</v>
      </c>
      <c r="G69">
        <v>38</v>
      </c>
      <c r="H69">
        <f>data[[#This Row],[Hour]]+(data[[#This Row],[Second]]/60)</f>
        <v>1.6333333333333333</v>
      </c>
      <c r="I69">
        <v>70.319999999999993</v>
      </c>
      <c r="J69">
        <v>3476779.9</v>
      </c>
      <c r="K69">
        <v>2056593.2</v>
      </c>
    </row>
    <row r="70" spans="1:11" x14ac:dyDescent="0.55000000000000004">
      <c r="A70">
        <v>68</v>
      </c>
      <c r="B70">
        <v>2017</v>
      </c>
      <c r="C70">
        <v>10</v>
      </c>
      <c r="D70">
        <v>14</v>
      </c>
      <c r="E70">
        <v>1</v>
      </c>
      <c r="F70">
        <v>49</v>
      </c>
      <c r="G70">
        <v>18</v>
      </c>
      <c r="H70">
        <f>data[[#This Row],[Hour]]+(data[[#This Row],[Second]]/60)</f>
        <v>1.3</v>
      </c>
      <c r="I70">
        <v>19.53</v>
      </c>
      <c r="J70">
        <v>3783896.4</v>
      </c>
      <c r="K70">
        <v>2184758.9</v>
      </c>
    </row>
    <row r="71" spans="1:11" x14ac:dyDescent="0.55000000000000004">
      <c r="A71">
        <v>69</v>
      </c>
      <c r="B71">
        <v>2017</v>
      </c>
      <c r="C71">
        <v>10</v>
      </c>
      <c r="D71">
        <v>14</v>
      </c>
      <c r="E71">
        <v>1</v>
      </c>
      <c r="F71">
        <v>54</v>
      </c>
      <c r="G71">
        <v>56</v>
      </c>
      <c r="H71">
        <f>data[[#This Row],[Hour]]+(data[[#This Row],[Second]]/60)</f>
        <v>1.9333333333333333</v>
      </c>
      <c r="I71">
        <v>35.159999999999997</v>
      </c>
      <c r="J71">
        <v>6031681.5999999996</v>
      </c>
      <c r="K71">
        <v>9510408.5999999996</v>
      </c>
    </row>
    <row r="72" spans="1:11" x14ac:dyDescent="0.55000000000000004">
      <c r="A72">
        <v>70</v>
      </c>
      <c r="B72">
        <v>2017</v>
      </c>
      <c r="C72">
        <v>10</v>
      </c>
      <c r="D72">
        <v>14</v>
      </c>
      <c r="E72">
        <v>2</v>
      </c>
      <c r="F72">
        <v>0</v>
      </c>
      <c r="G72">
        <v>21</v>
      </c>
      <c r="H72">
        <f>data[[#This Row],[Hour]]+(data[[#This Row],[Second]]/60)</f>
        <v>2.35</v>
      </c>
      <c r="I72">
        <v>19.54</v>
      </c>
      <c r="J72">
        <v>3987129.1</v>
      </c>
      <c r="K72">
        <v>8437522.9000000004</v>
      </c>
    </row>
    <row r="73" spans="1:11" x14ac:dyDescent="0.55000000000000004">
      <c r="A73">
        <v>71</v>
      </c>
      <c r="B73">
        <v>2017</v>
      </c>
      <c r="C73">
        <v>10</v>
      </c>
      <c r="D73">
        <v>14</v>
      </c>
      <c r="E73">
        <v>2</v>
      </c>
      <c r="F73">
        <v>5</v>
      </c>
      <c r="G73">
        <v>52</v>
      </c>
      <c r="H73">
        <f>data[[#This Row],[Hour]]+(data[[#This Row],[Second]]/60)</f>
        <v>2.8666666666666667</v>
      </c>
      <c r="I73">
        <v>23.48</v>
      </c>
      <c r="J73">
        <v>5983645.4000000004</v>
      </c>
      <c r="K73">
        <v>3157504</v>
      </c>
    </row>
    <row r="74" spans="1:11" x14ac:dyDescent="0.55000000000000004">
      <c r="A74">
        <v>72</v>
      </c>
      <c r="B74">
        <v>2017</v>
      </c>
      <c r="C74">
        <v>10</v>
      </c>
      <c r="D74">
        <v>14</v>
      </c>
      <c r="E74">
        <v>2</v>
      </c>
      <c r="F74">
        <v>11</v>
      </c>
      <c r="G74">
        <v>18</v>
      </c>
      <c r="H74">
        <f>data[[#This Row],[Hour]]+(data[[#This Row],[Second]]/60)</f>
        <v>2.2999999999999998</v>
      </c>
      <c r="I74">
        <v>39.07</v>
      </c>
      <c r="J74">
        <v>6415689.4000000004</v>
      </c>
      <c r="K74">
        <v>2767369.3</v>
      </c>
    </row>
    <row r="75" spans="1:11" x14ac:dyDescent="0.55000000000000004">
      <c r="A75">
        <v>73</v>
      </c>
      <c r="B75">
        <v>2017</v>
      </c>
      <c r="C75">
        <v>10</v>
      </c>
      <c r="D75">
        <v>14</v>
      </c>
      <c r="E75">
        <v>2</v>
      </c>
      <c r="F75">
        <v>16</v>
      </c>
      <c r="G75">
        <v>41</v>
      </c>
      <c r="H75">
        <f>data[[#This Row],[Hour]]+(data[[#This Row],[Second]]/60)</f>
        <v>2.6833333333333336</v>
      </c>
      <c r="I75">
        <v>31.25</v>
      </c>
      <c r="J75">
        <v>8732741.0999999996</v>
      </c>
      <c r="K75">
        <v>9745351.9000000004</v>
      </c>
    </row>
    <row r="76" spans="1:11" x14ac:dyDescent="0.55000000000000004">
      <c r="A76">
        <v>74</v>
      </c>
      <c r="B76">
        <v>2017</v>
      </c>
      <c r="C76">
        <v>10</v>
      </c>
      <c r="D76">
        <v>14</v>
      </c>
      <c r="E76">
        <v>2</v>
      </c>
      <c r="F76">
        <v>21</v>
      </c>
      <c r="G76">
        <v>58</v>
      </c>
      <c r="H76">
        <f>data[[#This Row],[Hour]]+(data[[#This Row],[Second]]/60)</f>
        <v>2.9666666666666668</v>
      </c>
      <c r="I76">
        <v>19.57</v>
      </c>
      <c r="J76">
        <v>6377961.0999999996</v>
      </c>
      <c r="K76">
        <v>7731036.7000000002</v>
      </c>
    </row>
    <row r="77" spans="1:11" x14ac:dyDescent="0.55000000000000004">
      <c r="A77">
        <v>75</v>
      </c>
      <c r="B77">
        <v>2017</v>
      </c>
      <c r="C77">
        <v>10</v>
      </c>
      <c r="D77">
        <v>14</v>
      </c>
      <c r="E77">
        <v>2</v>
      </c>
      <c r="F77">
        <v>27</v>
      </c>
      <c r="G77">
        <v>21</v>
      </c>
      <c r="H77">
        <f>data[[#This Row],[Hour]]+(data[[#This Row],[Second]]/60)</f>
        <v>2.35</v>
      </c>
      <c r="I77">
        <v>19.489999999999998</v>
      </c>
      <c r="J77">
        <v>4921635.7</v>
      </c>
      <c r="K77">
        <v>15668215.4</v>
      </c>
    </row>
    <row r="78" spans="1:11" x14ac:dyDescent="0.55000000000000004">
      <c r="A78">
        <v>76</v>
      </c>
      <c r="B78">
        <v>2017</v>
      </c>
      <c r="C78">
        <v>10</v>
      </c>
      <c r="D78">
        <v>14</v>
      </c>
      <c r="E78">
        <v>2</v>
      </c>
      <c r="F78">
        <v>32</v>
      </c>
      <c r="G78">
        <v>44</v>
      </c>
      <c r="H78">
        <f>data[[#This Row],[Hour]]+(data[[#This Row],[Second]]/60)</f>
        <v>2.7333333333333334</v>
      </c>
      <c r="I78">
        <v>15.6</v>
      </c>
      <c r="J78">
        <v>8523348.5</v>
      </c>
      <c r="K78">
        <v>8665861.3000000007</v>
      </c>
    </row>
    <row r="79" spans="1:11" x14ac:dyDescent="0.55000000000000004">
      <c r="A79">
        <v>77</v>
      </c>
      <c r="B79">
        <v>2017</v>
      </c>
      <c r="C79">
        <v>10</v>
      </c>
      <c r="D79">
        <v>14</v>
      </c>
      <c r="E79">
        <v>2</v>
      </c>
      <c r="F79">
        <v>38</v>
      </c>
      <c r="G79">
        <v>2</v>
      </c>
      <c r="H79">
        <f>data[[#This Row],[Hour]]+(data[[#This Row],[Second]]/60)</f>
        <v>2.0333333333333332</v>
      </c>
      <c r="I79">
        <v>15.63</v>
      </c>
      <c r="J79">
        <v>9034305.0999999996</v>
      </c>
      <c r="K79">
        <v>3348826.7</v>
      </c>
    </row>
    <row r="80" spans="1:11" x14ac:dyDescent="0.55000000000000004">
      <c r="A80">
        <v>78</v>
      </c>
      <c r="B80">
        <v>2017</v>
      </c>
      <c r="C80">
        <v>10</v>
      </c>
      <c r="D80">
        <v>14</v>
      </c>
      <c r="E80">
        <v>2</v>
      </c>
      <c r="F80">
        <v>43</v>
      </c>
      <c r="G80">
        <v>20</v>
      </c>
      <c r="H80">
        <f>data[[#This Row],[Hour]]+(data[[#This Row],[Second]]/60)</f>
        <v>2.3333333333333335</v>
      </c>
      <c r="I80">
        <v>15.62</v>
      </c>
      <c r="J80">
        <v>9773558</v>
      </c>
      <c r="K80">
        <v>11871372.1</v>
      </c>
    </row>
    <row r="81" spans="1:11" x14ac:dyDescent="0.55000000000000004">
      <c r="A81">
        <v>79</v>
      </c>
      <c r="B81">
        <v>2017</v>
      </c>
      <c r="C81">
        <v>10</v>
      </c>
      <c r="D81">
        <v>14</v>
      </c>
      <c r="E81">
        <v>2</v>
      </c>
      <c r="F81">
        <v>48</v>
      </c>
      <c r="G81">
        <v>37</v>
      </c>
      <c r="H81">
        <f>data[[#This Row],[Hour]]+(data[[#This Row],[Second]]/60)</f>
        <v>2.6166666666666667</v>
      </c>
      <c r="I81">
        <v>23.44</v>
      </c>
      <c r="J81">
        <v>5392157.9000000004</v>
      </c>
      <c r="K81">
        <v>16127417.6</v>
      </c>
    </row>
    <row r="82" spans="1:11" x14ac:dyDescent="0.55000000000000004">
      <c r="A82">
        <v>80</v>
      </c>
      <c r="B82">
        <v>2017</v>
      </c>
      <c r="C82">
        <v>10</v>
      </c>
      <c r="D82">
        <v>14</v>
      </c>
      <c r="E82">
        <v>2</v>
      </c>
      <c r="F82">
        <v>54</v>
      </c>
      <c r="G82">
        <v>12</v>
      </c>
      <c r="H82">
        <f>data[[#This Row],[Hour]]+(data[[#This Row],[Second]]/60)</f>
        <v>2.2000000000000002</v>
      </c>
      <c r="I82">
        <v>15.64</v>
      </c>
      <c r="J82">
        <v>4176487.2</v>
      </c>
      <c r="K82">
        <v>19052344.5</v>
      </c>
    </row>
    <row r="83" spans="1:11" x14ac:dyDescent="0.55000000000000004">
      <c r="A83">
        <v>81</v>
      </c>
      <c r="B83">
        <v>2017</v>
      </c>
      <c r="C83">
        <v>10</v>
      </c>
      <c r="D83">
        <v>14</v>
      </c>
      <c r="E83">
        <v>2</v>
      </c>
      <c r="F83">
        <v>59</v>
      </c>
      <c r="G83">
        <v>41</v>
      </c>
      <c r="H83">
        <f>data[[#This Row],[Hour]]+(data[[#This Row],[Second]]/60)</f>
        <v>2.6833333333333336</v>
      </c>
      <c r="I83">
        <v>42.91</v>
      </c>
      <c r="J83">
        <v>2496958.4</v>
      </c>
      <c r="K83">
        <v>15666985.6</v>
      </c>
    </row>
    <row r="84" spans="1:11" x14ac:dyDescent="0.55000000000000004">
      <c r="A84">
        <v>82</v>
      </c>
      <c r="B84">
        <v>2017</v>
      </c>
      <c r="C84">
        <v>10</v>
      </c>
      <c r="D84">
        <v>14</v>
      </c>
      <c r="E84">
        <v>3</v>
      </c>
      <c r="F84">
        <v>5</v>
      </c>
      <c r="G84">
        <v>38</v>
      </c>
      <c r="H84">
        <f>data[[#This Row],[Hour]]+(data[[#This Row],[Second]]/60)</f>
        <v>3.6333333333333333</v>
      </c>
      <c r="I84">
        <v>23.47</v>
      </c>
      <c r="J84">
        <v>4359699</v>
      </c>
      <c r="K84">
        <v>13051435.6</v>
      </c>
    </row>
    <row r="85" spans="1:11" x14ac:dyDescent="0.55000000000000004">
      <c r="A85">
        <v>83</v>
      </c>
      <c r="B85">
        <v>2017</v>
      </c>
      <c r="C85">
        <v>10</v>
      </c>
      <c r="D85">
        <v>14</v>
      </c>
      <c r="E85">
        <v>3</v>
      </c>
      <c r="F85">
        <v>11</v>
      </c>
      <c r="G85">
        <v>5</v>
      </c>
      <c r="H85">
        <f>data[[#This Row],[Hour]]+(data[[#This Row],[Second]]/60)</f>
        <v>3.0833333333333335</v>
      </c>
      <c r="I85">
        <v>24.05</v>
      </c>
      <c r="J85">
        <v>8035008.5</v>
      </c>
      <c r="K85">
        <v>7144984.7000000002</v>
      </c>
    </row>
    <row r="86" spans="1:11" x14ac:dyDescent="0.55000000000000004">
      <c r="A86">
        <v>84</v>
      </c>
      <c r="B86">
        <v>2017</v>
      </c>
      <c r="C86">
        <v>10</v>
      </c>
      <c r="D86">
        <v>14</v>
      </c>
      <c r="E86">
        <v>3</v>
      </c>
      <c r="F86">
        <v>16</v>
      </c>
      <c r="G86">
        <v>34</v>
      </c>
      <c r="H86">
        <f>data[[#This Row],[Hour]]+(data[[#This Row],[Second]]/60)</f>
        <v>3.5666666666666664</v>
      </c>
      <c r="I86">
        <v>15.58</v>
      </c>
      <c r="J86">
        <v>13862664.800000001</v>
      </c>
      <c r="K86">
        <v>4972875.9000000004</v>
      </c>
    </row>
    <row r="87" spans="1:11" x14ac:dyDescent="0.55000000000000004">
      <c r="A87">
        <v>85</v>
      </c>
      <c r="B87">
        <v>2017</v>
      </c>
      <c r="C87">
        <v>10</v>
      </c>
      <c r="D87">
        <v>14</v>
      </c>
      <c r="E87">
        <v>3</v>
      </c>
      <c r="F87">
        <v>21</v>
      </c>
      <c r="G87">
        <v>47</v>
      </c>
      <c r="H87">
        <f>data[[#This Row],[Hour]]+(data[[#This Row],[Second]]/60)</f>
        <v>3.7833333333333332</v>
      </c>
      <c r="I87">
        <v>31.21</v>
      </c>
      <c r="J87">
        <v>11760489.199999999</v>
      </c>
      <c r="K87">
        <v>9179533.9000000004</v>
      </c>
    </row>
    <row r="88" spans="1:11" x14ac:dyDescent="0.55000000000000004">
      <c r="A88">
        <v>86</v>
      </c>
      <c r="B88">
        <v>2017</v>
      </c>
      <c r="C88">
        <v>10</v>
      </c>
      <c r="D88">
        <v>14</v>
      </c>
      <c r="E88">
        <v>3</v>
      </c>
      <c r="F88">
        <v>27</v>
      </c>
      <c r="G88">
        <v>0</v>
      </c>
      <c r="H88">
        <f>data[[#This Row],[Hour]]+(data[[#This Row],[Second]]/60)</f>
        <v>3</v>
      </c>
      <c r="I88">
        <v>39.06</v>
      </c>
      <c r="J88">
        <v>12492706.300000001</v>
      </c>
      <c r="K88">
        <v>5014917.9000000004</v>
      </c>
    </row>
    <row r="89" spans="1:11" x14ac:dyDescent="0.55000000000000004">
      <c r="A89">
        <v>87</v>
      </c>
      <c r="B89">
        <v>2017</v>
      </c>
      <c r="C89">
        <v>10</v>
      </c>
      <c r="D89">
        <v>14</v>
      </c>
      <c r="E89">
        <v>3</v>
      </c>
      <c r="F89">
        <v>32</v>
      </c>
      <c r="G89">
        <v>16</v>
      </c>
      <c r="H89">
        <f>data[[#This Row],[Hour]]+(data[[#This Row],[Second]]/60)</f>
        <v>3.2666666666666666</v>
      </c>
      <c r="I89">
        <v>42.96</v>
      </c>
      <c r="J89">
        <v>10705851</v>
      </c>
      <c r="K89">
        <v>3669264.4</v>
      </c>
    </row>
    <row r="90" spans="1:11" x14ac:dyDescent="0.55000000000000004">
      <c r="A90">
        <v>88</v>
      </c>
      <c r="B90">
        <v>2017</v>
      </c>
      <c r="C90">
        <v>10</v>
      </c>
      <c r="D90">
        <v>14</v>
      </c>
      <c r="E90">
        <v>3</v>
      </c>
      <c r="F90">
        <v>37</v>
      </c>
      <c r="G90">
        <v>35</v>
      </c>
      <c r="H90">
        <f>data[[#This Row],[Hour]]+(data[[#This Row],[Second]]/60)</f>
        <v>3.5833333333333335</v>
      </c>
      <c r="I90">
        <v>15.58</v>
      </c>
      <c r="J90">
        <v>10757736.4</v>
      </c>
      <c r="K90">
        <v>12133286.800000001</v>
      </c>
    </row>
    <row r="91" spans="1:11" x14ac:dyDescent="0.55000000000000004">
      <c r="A91">
        <v>89</v>
      </c>
      <c r="B91">
        <v>2017</v>
      </c>
      <c r="C91">
        <v>10</v>
      </c>
      <c r="D91">
        <v>14</v>
      </c>
      <c r="E91">
        <v>3</v>
      </c>
      <c r="F91">
        <v>42</v>
      </c>
      <c r="G91">
        <v>48</v>
      </c>
      <c r="H91">
        <f>data[[#This Row],[Hour]]+(data[[#This Row],[Second]]/60)</f>
        <v>3.8</v>
      </c>
      <c r="I91">
        <v>109.76</v>
      </c>
      <c r="J91">
        <v>14010961.6</v>
      </c>
      <c r="K91">
        <v>2587749.7999999998</v>
      </c>
    </row>
    <row r="92" spans="1:11" x14ac:dyDescent="0.55000000000000004">
      <c r="A92">
        <v>90</v>
      </c>
      <c r="B92">
        <v>2017</v>
      </c>
      <c r="C92">
        <v>10</v>
      </c>
      <c r="D92">
        <v>14</v>
      </c>
      <c r="E92">
        <v>3</v>
      </c>
      <c r="F92">
        <v>48</v>
      </c>
      <c r="G92">
        <v>7</v>
      </c>
      <c r="H92">
        <f>data[[#This Row],[Hour]]+(data[[#This Row],[Second]]/60)</f>
        <v>3.1166666666666667</v>
      </c>
      <c r="I92">
        <v>15.59</v>
      </c>
      <c r="J92">
        <v>13743263.9</v>
      </c>
      <c r="K92">
        <v>22884916.300000001</v>
      </c>
    </row>
    <row r="93" spans="1:11" x14ac:dyDescent="0.55000000000000004">
      <c r="A93">
        <v>91</v>
      </c>
      <c r="B93">
        <v>2017</v>
      </c>
      <c r="C93">
        <v>10</v>
      </c>
      <c r="D93">
        <v>14</v>
      </c>
      <c r="E93">
        <v>3</v>
      </c>
      <c r="F93">
        <v>53</v>
      </c>
      <c r="G93">
        <v>20</v>
      </c>
      <c r="H93">
        <f>data[[#This Row],[Hour]]+(data[[#This Row],[Second]]/60)</f>
        <v>3.3333333333333335</v>
      </c>
      <c r="I93">
        <v>42.94</v>
      </c>
      <c r="J93">
        <v>15387165.5</v>
      </c>
      <c r="K93">
        <v>21418733.399999999</v>
      </c>
    </row>
    <row r="94" spans="1:11" x14ac:dyDescent="0.55000000000000004">
      <c r="A94">
        <v>92</v>
      </c>
      <c r="B94">
        <v>2017</v>
      </c>
      <c r="C94">
        <v>10</v>
      </c>
      <c r="D94">
        <v>14</v>
      </c>
      <c r="E94">
        <v>3</v>
      </c>
      <c r="F94">
        <v>58</v>
      </c>
      <c r="G94">
        <v>30</v>
      </c>
      <c r="H94">
        <f>data[[#This Row],[Hour]]+(data[[#This Row],[Second]]/60)</f>
        <v>3.5</v>
      </c>
      <c r="I94">
        <v>82.17</v>
      </c>
      <c r="J94">
        <v>10462894.199999999</v>
      </c>
      <c r="K94">
        <v>8691756</v>
      </c>
    </row>
    <row r="95" spans="1:11" x14ac:dyDescent="0.55000000000000004">
      <c r="A95">
        <v>93</v>
      </c>
      <c r="B95">
        <v>2017</v>
      </c>
      <c r="C95">
        <v>10</v>
      </c>
      <c r="D95">
        <v>14</v>
      </c>
      <c r="E95">
        <v>4</v>
      </c>
      <c r="F95">
        <v>3</v>
      </c>
      <c r="G95">
        <v>45</v>
      </c>
      <c r="H95">
        <f>data[[#This Row],[Hour]]+(data[[#This Row],[Second]]/60)</f>
        <v>4.75</v>
      </c>
      <c r="I95">
        <v>15.67</v>
      </c>
      <c r="J95">
        <v>16804628.5</v>
      </c>
      <c r="K95">
        <v>6886717.2999999998</v>
      </c>
    </row>
    <row r="96" spans="1:11" x14ac:dyDescent="0.55000000000000004">
      <c r="A96">
        <v>94</v>
      </c>
      <c r="B96">
        <v>2017</v>
      </c>
      <c r="C96">
        <v>10</v>
      </c>
      <c r="D96">
        <v>14</v>
      </c>
      <c r="E96">
        <v>4</v>
      </c>
      <c r="F96">
        <v>8</v>
      </c>
      <c r="G96">
        <v>57</v>
      </c>
      <c r="H96">
        <f>data[[#This Row],[Hour]]+(data[[#This Row],[Second]]/60)</f>
        <v>4.95</v>
      </c>
      <c r="I96">
        <v>15.62</v>
      </c>
      <c r="J96">
        <v>14077382.699999999</v>
      </c>
      <c r="K96">
        <v>16471545.1</v>
      </c>
    </row>
    <row r="97" spans="1:11" x14ac:dyDescent="0.55000000000000004">
      <c r="A97">
        <v>95</v>
      </c>
      <c r="B97">
        <v>2017</v>
      </c>
      <c r="C97">
        <v>10</v>
      </c>
      <c r="D97">
        <v>14</v>
      </c>
      <c r="E97">
        <v>4</v>
      </c>
      <c r="F97">
        <v>14</v>
      </c>
      <c r="G97">
        <v>8</v>
      </c>
      <c r="H97">
        <f>data[[#This Row],[Hour]]+(data[[#This Row],[Second]]/60)</f>
        <v>4.1333333333333337</v>
      </c>
      <c r="I97">
        <v>42.98</v>
      </c>
      <c r="J97">
        <v>10002759.699999999</v>
      </c>
      <c r="K97">
        <v>20665700.600000001</v>
      </c>
    </row>
    <row r="98" spans="1:11" x14ac:dyDescent="0.55000000000000004">
      <c r="A98">
        <v>96</v>
      </c>
      <c r="B98">
        <v>2017</v>
      </c>
      <c r="C98">
        <v>10</v>
      </c>
      <c r="D98">
        <v>14</v>
      </c>
      <c r="E98">
        <v>4</v>
      </c>
      <c r="F98">
        <v>19</v>
      </c>
      <c r="G98">
        <v>23</v>
      </c>
      <c r="H98">
        <f>data[[#This Row],[Hour]]+(data[[#This Row],[Second]]/60)</f>
        <v>4.3833333333333337</v>
      </c>
      <c r="I98">
        <v>23.4</v>
      </c>
      <c r="J98">
        <v>11308526.1</v>
      </c>
      <c r="K98">
        <v>10707675.800000001</v>
      </c>
    </row>
    <row r="99" spans="1:11" x14ac:dyDescent="0.55000000000000004">
      <c r="A99">
        <v>97</v>
      </c>
      <c r="B99">
        <v>2017</v>
      </c>
      <c r="C99">
        <v>10</v>
      </c>
      <c r="D99">
        <v>14</v>
      </c>
      <c r="E99">
        <v>4</v>
      </c>
      <c r="F99">
        <v>24</v>
      </c>
      <c r="G99">
        <v>38</v>
      </c>
      <c r="H99">
        <f>data[[#This Row],[Hour]]+(data[[#This Row],[Second]]/60)</f>
        <v>4.6333333333333329</v>
      </c>
      <c r="I99">
        <v>15.62</v>
      </c>
      <c r="J99">
        <v>15457152.6</v>
      </c>
      <c r="K99">
        <v>16436286.199999999</v>
      </c>
    </row>
    <row r="100" spans="1:11" x14ac:dyDescent="0.55000000000000004">
      <c r="A100">
        <v>98</v>
      </c>
      <c r="B100">
        <v>2017</v>
      </c>
      <c r="C100">
        <v>10</v>
      </c>
      <c r="D100">
        <v>14</v>
      </c>
      <c r="E100">
        <v>4</v>
      </c>
      <c r="F100">
        <v>29</v>
      </c>
      <c r="G100">
        <v>48</v>
      </c>
      <c r="H100">
        <f>data[[#This Row],[Hour]]+(data[[#This Row],[Second]]/60)</f>
        <v>4.8</v>
      </c>
      <c r="I100">
        <v>19.53</v>
      </c>
      <c r="J100">
        <v>15072431.5</v>
      </c>
      <c r="K100">
        <v>26763371.800000001</v>
      </c>
    </row>
    <row r="101" spans="1:11" x14ac:dyDescent="0.55000000000000004">
      <c r="A101">
        <v>99</v>
      </c>
      <c r="B101">
        <v>2017</v>
      </c>
      <c r="C101">
        <v>10</v>
      </c>
      <c r="D101">
        <v>14</v>
      </c>
      <c r="E101">
        <v>4</v>
      </c>
      <c r="F101">
        <v>34</v>
      </c>
      <c r="G101">
        <v>58</v>
      </c>
      <c r="H101">
        <f>data[[#This Row],[Hour]]+(data[[#This Row],[Second]]/60)</f>
        <v>4.9666666666666668</v>
      </c>
      <c r="I101">
        <v>15.63</v>
      </c>
      <c r="J101">
        <v>10778438.4</v>
      </c>
      <c r="K101">
        <v>9178517.5999999996</v>
      </c>
    </row>
    <row r="102" spans="1:11" x14ac:dyDescent="0.55000000000000004">
      <c r="A102">
        <v>100</v>
      </c>
      <c r="B102">
        <v>2017</v>
      </c>
      <c r="C102">
        <v>10</v>
      </c>
      <c r="D102">
        <v>14</v>
      </c>
      <c r="E102">
        <v>4</v>
      </c>
      <c r="F102">
        <v>40</v>
      </c>
      <c r="G102">
        <v>11</v>
      </c>
      <c r="H102">
        <f>data[[#This Row],[Hour]]+(data[[#This Row],[Second]]/60)</f>
        <v>4.1833333333333336</v>
      </c>
      <c r="I102">
        <v>19.53</v>
      </c>
      <c r="J102">
        <v>11320598.4</v>
      </c>
      <c r="K102">
        <v>27926953.5</v>
      </c>
    </row>
    <row r="103" spans="1:11" x14ac:dyDescent="0.55000000000000004">
      <c r="A103">
        <v>101</v>
      </c>
      <c r="B103">
        <v>2017</v>
      </c>
      <c r="C103">
        <v>10</v>
      </c>
      <c r="D103">
        <v>14</v>
      </c>
      <c r="E103">
        <v>4</v>
      </c>
      <c r="F103">
        <v>45</v>
      </c>
      <c r="G103">
        <v>24</v>
      </c>
      <c r="H103">
        <f>data[[#This Row],[Hour]]+(data[[#This Row],[Second]]/60)</f>
        <v>4.4000000000000004</v>
      </c>
      <c r="I103">
        <v>15.62</v>
      </c>
      <c r="J103">
        <v>9851038</v>
      </c>
      <c r="K103">
        <v>24704008.5</v>
      </c>
    </row>
    <row r="104" spans="1:11" x14ac:dyDescent="0.55000000000000004">
      <c r="A104">
        <v>102</v>
      </c>
      <c r="B104">
        <v>2017</v>
      </c>
      <c r="C104">
        <v>10</v>
      </c>
      <c r="D104">
        <v>14</v>
      </c>
      <c r="E104">
        <v>4</v>
      </c>
      <c r="F104">
        <v>50</v>
      </c>
      <c r="G104">
        <v>39</v>
      </c>
      <c r="H104">
        <f>data[[#This Row],[Hour]]+(data[[#This Row],[Second]]/60)</f>
        <v>4.6500000000000004</v>
      </c>
      <c r="I104">
        <v>15.6</v>
      </c>
      <c r="J104">
        <v>12197319.800000001</v>
      </c>
      <c r="K104">
        <v>23773133.300000001</v>
      </c>
    </row>
    <row r="105" spans="1:11" x14ac:dyDescent="0.55000000000000004">
      <c r="A105">
        <v>103</v>
      </c>
      <c r="B105">
        <v>2017</v>
      </c>
      <c r="C105">
        <v>10</v>
      </c>
      <c r="D105">
        <v>14</v>
      </c>
      <c r="E105">
        <v>4</v>
      </c>
      <c r="F105">
        <v>55</v>
      </c>
      <c r="G105">
        <v>50</v>
      </c>
      <c r="H105">
        <f>data[[#This Row],[Hour]]+(data[[#This Row],[Second]]/60)</f>
        <v>4.833333333333333</v>
      </c>
      <c r="I105">
        <v>42.97</v>
      </c>
      <c r="J105">
        <v>10853816.6</v>
      </c>
      <c r="K105">
        <v>10019859.1</v>
      </c>
    </row>
    <row r="106" spans="1:11" x14ac:dyDescent="0.55000000000000004">
      <c r="A106">
        <v>104</v>
      </c>
      <c r="B106">
        <v>2017</v>
      </c>
      <c r="C106">
        <v>10</v>
      </c>
      <c r="D106">
        <v>14</v>
      </c>
      <c r="E106">
        <v>5</v>
      </c>
      <c r="F106">
        <v>1</v>
      </c>
      <c r="G106">
        <v>4</v>
      </c>
      <c r="H106">
        <f>data[[#This Row],[Hour]]+(data[[#This Row],[Second]]/60)</f>
        <v>5.0666666666666664</v>
      </c>
      <c r="I106">
        <v>15.58</v>
      </c>
      <c r="J106">
        <v>8958327.3000000007</v>
      </c>
      <c r="K106">
        <v>8901568.8000000007</v>
      </c>
    </row>
    <row r="107" spans="1:11" x14ac:dyDescent="0.55000000000000004">
      <c r="A107">
        <v>105</v>
      </c>
      <c r="B107">
        <v>2017</v>
      </c>
      <c r="C107">
        <v>10</v>
      </c>
      <c r="D107">
        <v>14</v>
      </c>
      <c r="E107">
        <v>5</v>
      </c>
      <c r="F107">
        <v>6</v>
      </c>
      <c r="G107">
        <v>21</v>
      </c>
      <c r="H107">
        <f>data[[#This Row],[Hour]]+(data[[#This Row],[Second]]/60)</f>
        <v>5.35</v>
      </c>
      <c r="I107">
        <v>15.59</v>
      </c>
      <c r="J107">
        <v>11303811.9</v>
      </c>
      <c r="K107">
        <v>15295415.9</v>
      </c>
    </row>
    <row r="108" spans="1:11" x14ac:dyDescent="0.55000000000000004">
      <c r="A108">
        <v>106</v>
      </c>
      <c r="B108">
        <v>2017</v>
      </c>
      <c r="C108">
        <v>10</v>
      </c>
      <c r="D108">
        <v>14</v>
      </c>
      <c r="E108">
        <v>5</v>
      </c>
      <c r="F108">
        <v>11</v>
      </c>
      <c r="G108">
        <v>35</v>
      </c>
      <c r="H108">
        <f>data[[#This Row],[Hour]]+(data[[#This Row],[Second]]/60)</f>
        <v>5.583333333333333</v>
      </c>
      <c r="I108">
        <v>23.49</v>
      </c>
      <c r="J108">
        <v>7293909.7000000002</v>
      </c>
      <c r="K108">
        <v>16065050.9</v>
      </c>
    </row>
    <row r="109" spans="1:11" x14ac:dyDescent="0.55000000000000004">
      <c r="A109">
        <v>107</v>
      </c>
      <c r="B109">
        <v>2017</v>
      </c>
      <c r="C109">
        <v>10</v>
      </c>
      <c r="D109">
        <v>14</v>
      </c>
      <c r="E109">
        <v>5</v>
      </c>
      <c r="F109">
        <v>16</v>
      </c>
      <c r="G109">
        <v>54</v>
      </c>
      <c r="H109">
        <f>data[[#This Row],[Hour]]+(data[[#This Row],[Second]]/60)</f>
        <v>5.9</v>
      </c>
      <c r="I109">
        <v>15.68</v>
      </c>
      <c r="J109">
        <v>6882538.7999999998</v>
      </c>
      <c r="K109">
        <v>9179579.9000000004</v>
      </c>
    </row>
    <row r="110" spans="1:11" x14ac:dyDescent="0.55000000000000004">
      <c r="A110">
        <v>108</v>
      </c>
      <c r="B110">
        <v>2017</v>
      </c>
      <c r="C110">
        <v>10</v>
      </c>
      <c r="D110">
        <v>14</v>
      </c>
      <c r="E110">
        <v>5</v>
      </c>
      <c r="F110">
        <v>22</v>
      </c>
      <c r="G110">
        <v>12</v>
      </c>
      <c r="H110">
        <f>data[[#This Row],[Hour]]+(data[[#This Row],[Second]]/60)</f>
        <v>5.2</v>
      </c>
      <c r="I110">
        <v>31.85</v>
      </c>
      <c r="J110">
        <v>17228334.800000001</v>
      </c>
      <c r="K110">
        <v>19466735.5</v>
      </c>
    </row>
    <row r="111" spans="1:11" x14ac:dyDescent="0.55000000000000004">
      <c r="A111">
        <v>109</v>
      </c>
      <c r="B111">
        <v>2017</v>
      </c>
      <c r="C111">
        <v>10</v>
      </c>
      <c r="D111">
        <v>14</v>
      </c>
      <c r="E111">
        <v>5</v>
      </c>
      <c r="F111">
        <v>27</v>
      </c>
      <c r="G111">
        <v>23</v>
      </c>
      <c r="H111">
        <f>data[[#This Row],[Hour]]+(data[[#This Row],[Second]]/60)</f>
        <v>5.3833333333333337</v>
      </c>
      <c r="I111">
        <v>15.63</v>
      </c>
      <c r="J111">
        <v>16838421.399999999</v>
      </c>
      <c r="K111">
        <v>22915086.5</v>
      </c>
    </row>
    <row r="112" spans="1:11" x14ac:dyDescent="0.55000000000000004">
      <c r="A112">
        <v>110</v>
      </c>
      <c r="B112">
        <v>2017</v>
      </c>
      <c r="C112">
        <v>10</v>
      </c>
      <c r="D112">
        <v>14</v>
      </c>
      <c r="E112">
        <v>5</v>
      </c>
      <c r="F112">
        <v>32</v>
      </c>
      <c r="G112">
        <v>33</v>
      </c>
      <c r="H112">
        <f>data[[#This Row],[Hour]]+(data[[#This Row],[Second]]/60)</f>
        <v>5.55</v>
      </c>
      <c r="I112">
        <v>23.35</v>
      </c>
      <c r="J112">
        <v>18405657.100000001</v>
      </c>
      <c r="K112">
        <v>16428489.9</v>
      </c>
    </row>
    <row r="113" spans="1:11" x14ac:dyDescent="0.55000000000000004">
      <c r="A113">
        <v>111</v>
      </c>
      <c r="B113">
        <v>2017</v>
      </c>
      <c r="C113">
        <v>10</v>
      </c>
      <c r="D113">
        <v>14</v>
      </c>
      <c r="E113">
        <v>5</v>
      </c>
      <c r="F113">
        <v>37</v>
      </c>
      <c r="G113">
        <v>43</v>
      </c>
      <c r="H113">
        <f>data[[#This Row],[Hour]]+(data[[#This Row],[Second]]/60)</f>
        <v>5.7166666666666668</v>
      </c>
      <c r="I113">
        <v>15.58</v>
      </c>
      <c r="J113">
        <v>19848887.300000001</v>
      </c>
      <c r="K113">
        <v>22844610.300000001</v>
      </c>
    </row>
    <row r="114" spans="1:11" x14ac:dyDescent="0.55000000000000004">
      <c r="A114">
        <v>112</v>
      </c>
      <c r="B114">
        <v>2017</v>
      </c>
      <c r="C114">
        <v>10</v>
      </c>
      <c r="D114">
        <v>14</v>
      </c>
      <c r="E114">
        <v>5</v>
      </c>
      <c r="F114">
        <v>42</v>
      </c>
      <c r="G114">
        <v>54</v>
      </c>
      <c r="H114">
        <f>data[[#This Row],[Hour]]+(data[[#This Row],[Second]]/60)</f>
        <v>5.9</v>
      </c>
      <c r="I114">
        <v>23.4</v>
      </c>
      <c r="J114">
        <v>10546793.300000001</v>
      </c>
      <c r="K114">
        <v>6688831.4000000004</v>
      </c>
    </row>
    <row r="115" spans="1:11" x14ac:dyDescent="0.55000000000000004">
      <c r="A115">
        <v>113</v>
      </c>
      <c r="B115">
        <v>2017</v>
      </c>
      <c r="C115">
        <v>10</v>
      </c>
      <c r="D115">
        <v>14</v>
      </c>
      <c r="E115">
        <v>5</v>
      </c>
      <c r="F115">
        <v>48</v>
      </c>
      <c r="G115">
        <v>9</v>
      </c>
      <c r="H115">
        <f>data[[#This Row],[Hour]]+(data[[#This Row],[Second]]/60)</f>
        <v>5.15</v>
      </c>
      <c r="I115">
        <v>15.95</v>
      </c>
      <c r="J115">
        <v>12537352.1</v>
      </c>
      <c r="K115">
        <v>23793816.899999999</v>
      </c>
    </row>
    <row r="116" spans="1:11" x14ac:dyDescent="0.55000000000000004">
      <c r="A116">
        <v>114</v>
      </c>
      <c r="B116">
        <v>2017</v>
      </c>
      <c r="C116">
        <v>10</v>
      </c>
      <c r="D116">
        <v>14</v>
      </c>
      <c r="E116">
        <v>5</v>
      </c>
      <c r="F116">
        <v>53</v>
      </c>
      <c r="G116">
        <v>20</v>
      </c>
      <c r="H116">
        <f>data[[#This Row],[Hour]]+(data[[#This Row],[Second]]/60)</f>
        <v>5.333333333333333</v>
      </c>
      <c r="I116">
        <v>19.63</v>
      </c>
      <c r="J116">
        <v>15057153.4</v>
      </c>
      <c r="K116">
        <v>18279491.800000001</v>
      </c>
    </row>
    <row r="117" spans="1:11" x14ac:dyDescent="0.55000000000000004">
      <c r="A117">
        <v>115</v>
      </c>
      <c r="B117">
        <v>2017</v>
      </c>
      <c r="C117">
        <v>10</v>
      </c>
      <c r="D117">
        <v>14</v>
      </c>
      <c r="E117">
        <v>5</v>
      </c>
      <c r="F117">
        <v>58</v>
      </c>
      <c r="G117">
        <v>34</v>
      </c>
      <c r="H117">
        <f>data[[#This Row],[Hour]]+(data[[#This Row],[Second]]/60)</f>
        <v>5.5666666666666664</v>
      </c>
      <c r="I117">
        <v>23.39</v>
      </c>
      <c r="J117">
        <v>14204961.4</v>
      </c>
      <c r="K117">
        <v>27921621.199999999</v>
      </c>
    </row>
    <row r="118" spans="1:11" x14ac:dyDescent="0.55000000000000004">
      <c r="A118">
        <v>116</v>
      </c>
      <c r="B118">
        <v>2017</v>
      </c>
      <c r="C118">
        <v>10</v>
      </c>
      <c r="D118">
        <v>14</v>
      </c>
      <c r="E118">
        <v>6</v>
      </c>
      <c r="F118">
        <v>3</v>
      </c>
      <c r="G118">
        <v>45</v>
      </c>
      <c r="H118">
        <f>data[[#This Row],[Hour]]+(data[[#This Row],[Second]]/60)</f>
        <v>6.75</v>
      </c>
      <c r="I118">
        <v>47.21</v>
      </c>
      <c r="J118">
        <v>15071932.1</v>
      </c>
      <c r="K118">
        <v>22152278.800000001</v>
      </c>
    </row>
    <row r="119" spans="1:11" x14ac:dyDescent="0.55000000000000004">
      <c r="A119">
        <v>117</v>
      </c>
      <c r="B119">
        <v>2017</v>
      </c>
      <c r="C119">
        <v>10</v>
      </c>
      <c r="D119">
        <v>14</v>
      </c>
      <c r="E119">
        <v>6</v>
      </c>
      <c r="F119">
        <v>9</v>
      </c>
      <c r="G119">
        <v>4</v>
      </c>
      <c r="H119">
        <f>data[[#This Row],[Hour]]+(data[[#This Row],[Second]]/60)</f>
        <v>6.0666666666666664</v>
      </c>
      <c r="I119">
        <v>19.53</v>
      </c>
      <c r="J119">
        <v>18674301.5</v>
      </c>
      <c r="K119">
        <v>23800136.5</v>
      </c>
    </row>
    <row r="120" spans="1:11" x14ac:dyDescent="0.55000000000000004">
      <c r="A120">
        <v>118</v>
      </c>
      <c r="B120">
        <v>2017</v>
      </c>
      <c r="C120">
        <v>10</v>
      </c>
      <c r="D120">
        <v>14</v>
      </c>
      <c r="E120">
        <v>6</v>
      </c>
      <c r="F120">
        <v>14</v>
      </c>
      <c r="G120">
        <v>14</v>
      </c>
      <c r="H120">
        <f>data[[#This Row],[Hour]]+(data[[#This Row],[Second]]/60)</f>
        <v>6.2333333333333334</v>
      </c>
      <c r="I120">
        <v>16.25</v>
      </c>
      <c r="J120">
        <v>11527808.9</v>
      </c>
      <c r="K120">
        <v>11897315.1</v>
      </c>
    </row>
    <row r="121" spans="1:11" x14ac:dyDescent="0.55000000000000004">
      <c r="A121">
        <v>119</v>
      </c>
      <c r="B121">
        <v>2017</v>
      </c>
      <c r="C121">
        <v>10</v>
      </c>
      <c r="D121">
        <v>14</v>
      </c>
      <c r="E121">
        <v>6</v>
      </c>
      <c r="F121">
        <v>19</v>
      </c>
      <c r="G121">
        <v>27</v>
      </c>
      <c r="H121">
        <f>data[[#This Row],[Hour]]+(data[[#This Row],[Second]]/60)</f>
        <v>6.45</v>
      </c>
      <c r="I121">
        <v>15.66</v>
      </c>
      <c r="J121">
        <v>10985717.4</v>
      </c>
      <c r="K121">
        <v>20652668.300000001</v>
      </c>
    </row>
    <row r="122" spans="1:11" x14ac:dyDescent="0.55000000000000004">
      <c r="A122">
        <v>120</v>
      </c>
      <c r="B122">
        <v>2017</v>
      </c>
      <c r="C122">
        <v>10</v>
      </c>
      <c r="D122">
        <v>14</v>
      </c>
      <c r="E122">
        <v>6</v>
      </c>
      <c r="F122">
        <v>24</v>
      </c>
      <c r="G122">
        <v>39</v>
      </c>
      <c r="H122">
        <f>data[[#This Row],[Hour]]+(data[[#This Row],[Second]]/60)</f>
        <v>6.65</v>
      </c>
      <c r="I122">
        <v>15.57</v>
      </c>
      <c r="J122">
        <v>11812361.1</v>
      </c>
      <c r="K122">
        <v>22806446.699999999</v>
      </c>
    </row>
    <row r="123" spans="1:11" x14ac:dyDescent="0.55000000000000004">
      <c r="A123">
        <v>121</v>
      </c>
      <c r="B123">
        <v>2017</v>
      </c>
      <c r="C123">
        <v>10</v>
      </c>
      <c r="D123">
        <v>14</v>
      </c>
      <c r="E123">
        <v>6</v>
      </c>
      <c r="F123">
        <v>29</v>
      </c>
      <c r="G123">
        <v>53</v>
      </c>
      <c r="H123">
        <f>data[[#This Row],[Hour]]+(data[[#This Row],[Second]]/60)</f>
        <v>6.8833333333333329</v>
      </c>
      <c r="I123">
        <v>43.43</v>
      </c>
      <c r="J123">
        <v>13144062.699999999</v>
      </c>
      <c r="K123">
        <v>23798791.699999999</v>
      </c>
    </row>
    <row r="124" spans="1:11" x14ac:dyDescent="0.55000000000000004">
      <c r="A124">
        <v>122</v>
      </c>
      <c r="B124">
        <v>2017</v>
      </c>
      <c r="C124">
        <v>10</v>
      </c>
      <c r="D124">
        <v>14</v>
      </c>
      <c r="E124">
        <v>6</v>
      </c>
      <c r="F124">
        <v>35</v>
      </c>
      <c r="G124">
        <v>5</v>
      </c>
      <c r="H124">
        <f>data[[#This Row],[Hour]]+(data[[#This Row],[Second]]/60)</f>
        <v>6.083333333333333</v>
      </c>
      <c r="I124">
        <v>15.64</v>
      </c>
      <c r="J124">
        <v>16760626.9</v>
      </c>
      <c r="K124">
        <v>15294882.699999999</v>
      </c>
    </row>
    <row r="125" spans="1:11" x14ac:dyDescent="0.55000000000000004">
      <c r="A125">
        <v>123</v>
      </c>
      <c r="B125">
        <v>2017</v>
      </c>
      <c r="C125">
        <v>10</v>
      </c>
      <c r="D125">
        <v>14</v>
      </c>
      <c r="E125">
        <v>6</v>
      </c>
      <c r="F125">
        <v>40</v>
      </c>
      <c r="G125">
        <v>18</v>
      </c>
      <c r="H125">
        <f>data[[#This Row],[Hour]]+(data[[#This Row],[Second]]/60)</f>
        <v>6.3</v>
      </c>
      <c r="I125">
        <v>15.63</v>
      </c>
      <c r="J125">
        <v>20535502.5</v>
      </c>
      <c r="K125">
        <v>16450095.300000001</v>
      </c>
    </row>
    <row r="126" spans="1:11" x14ac:dyDescent="0.55000000000000004">
      <c r="A126">
        <v>124</v>
      </c>
      <c r="B126">
        <v>2017</v>
      </c>
      <c r="C126">
        <v>10</v>
      </c>
      <c r="D126">
        <v>14</v>
      </c>
      <c r="E126">
        <v>6</v>
      </c>
      <c r="F126">
        <v>45</v>
      </c>
      <c r="G126">
        <v>27</v>
      </c>
      <c r="H126">
        <f>data[[#This Row],[Hour]]+(data[[#This Row],[Second]]/60)</f>
        <v>6.45</v>
      </c>
      <c r="I126">
        <v>19.510000000000002</v>
      </c>
      <c r="J126">
        <v>15528398.1</v>
      </c>
      <c r="K126">
        <v>24589959.699999999</v>
      </c>
    </row>
    <row r="127" spans="1:11" x14ac:dyDescent="0.55000000000000004">
      <c r="A127">
        <v>125</v>
      </c>
      <c r="B127">
        <v>2017</v>
      </c>
      <c r="C127">
        <v>10</v>
      </c>
      <c r="D127">
        <v>14</v>
      </c>
      <c r="E127">
        <v>6</v>
      </c>
      <c r="F127">
        <v>50</v>
      </c>
      <c r="G127">
        <v>39</v>
      </c>
      <c r="H127">
        <f>data[[#This Row],[Hour]]+(data[[#This Row],[Second]]/60)</f>
        <v>6.65</v>
      </c>
      <c r="I127">
        <v>22.52</v>
      </c>
      <c r="J127">
        <v>19702130.399999999</v>
      </c>
      <c r="K127">
        <v>13643065.9</v>
      </c>
    </row>
    <row r="128" spans="1:11" x14ac:dyDescent="0.55000000000000004">
      <c r="A128">
        <v>126</v>
      </c>
      <c r="B128">
        <v>2017</v>
      </c>
      <c r="C128">
        <v>10</v>
      </c>
      <c r="D128">
        <v>14</v>
      </c>
      <c r="E128">
        <v>6</v>
      </c>
      <c r="F128">
        <v>55</v>
      </c>
      <c r="G128">
        <v>47</v>
      </c>
      <c r="H128">
        <f>data[[#This Row],[Hour]]+(data[[#This Row],[Second]]/60)</f>
        <v>6.7833333333333332</v>
      </c>
      <c r="I128">
        <v>15.62</v>
      </c>
      <c r="J128">
        <v>15568252.5</v>
      </c>
      <c r="K128">
        <v>13358108.6</v>
      </c>
    </row>
    <row r="129" spans="1:11" x14ac:dyDescent="0.55000000000000004">
      <c r="A129">
        <v>127</v>
      </c>
      <c r="B129">
        <v>2017</v>
      </c>
      <c r="C129">
        <v>10</v>
      </c>
      <c r="D129">
        <v>14</v>
      </c>
      <c r="E129">
        <v>7</v>
      </c>
      <c r="F129">
        <v>0</v>
      </c>
      <c r="G129">
        <v>57</v>
      </c>
      <c r="H129">
        <f>data[[#This Row],[Hour]]+(data[[#This Row],[Second]]/60)</f>
        <v>7.95</v>
      </c>
      <c r="I129">
        <v>15.59</v>
      </c>
      <c r="J129">
        <v>15162357.199999999</v>
      </c>
      <c r="K129">
        <v>10707444.4</v>
      </c>
    </row>
    <row r="130" spans="1:11" x14ac:dyDescent="0.55000000000000004">
      <c r="A130">
        <v>128</v>
      </c>
      <c r="B130">
        <v>2017</v>
      </c>
      <c r="C130">
        <v>10</v>
      </c>
      <c r="D130">
        <v>14</v>
      </c>
      <c r="E130">
        <v>7</v>
      </c>
      <c r="F130">
        <v>6</v>
      </c>
      <c r="G130">
        <v>7</v>
      </c>
      <c r="H130">
        <f>data[[#This Row],[Hour]]+(data[[#This Row],[Second]]/60)</f>
        <v>7.1166666666666663</v>
      </c>
      <c r="I130">
        <v>19.88</v>
      </c>
      <c r="J130">
        <v>19931721.699999999</v>
      </c>
      <c r="K130">
        <v>7835999.7000000002</v>
      </c>
    </row>
    <row r="131" spans="1:11" x14ac:dyDescent="0.55000000000000004">
      <c r="A131">
        <v>129</v>
      </c>
      <c r="B131">
        <v>2017</v>
      </c>
      <c r="C131">
        <v>10</v>
      </c>
      <c r="D131">
        <v>14</v>
      </c>
      <c r="E131">
        <v>7</v>
      </c>
      <c r="F131">
        <v>11</v>
      </c>
      <c r="G131">
        <v>17</v>
      </c>
      <c r="H131">
        <f>data[[#This Row],[Hour]]+(data[[#This Row],[Second]]/60)</f>
        <v>7.2833333333333332</v>
      </c>
      <c r="I131">
        <v>15.62</v>
      </c>
      <c r="J131">
        <v>17566662.199999999</v>
      </c>
      <c r="K131">
        <v>16475875.300000001</v>
      </c>
    </row>
    <row r="132" spans="1:11" x14ac:dyDescent="0.55000000000000004">
      <c r="A132">
        <v>130</v>
      </c>
      <c r="B132">
        <v>2017</v>
      </c>
      <c r="C132">
        <v>10</v>
      </c>
      <c r="D132">
        <v>14</v>
      </c>
      <c r="E132">
        <v>7</v>
      </c>
      <c r="F132">
        <v>16</v>
      </c>
      <c r="G132">
        <v>27</v>
      </c>
      <c r="H132">
        <f>data[[#This Row],[Hour]]+(data[[#This Row],[Second]]/60)</f>
        <v>7.45</v>
      </c>
      <c r="I132">
        <v>23.44</v>
      </c>
      <c r="J132">
        <v>19130016.399999999</v>
      </c>
      <c r="K132">
        <v>11466090.199999999</v>
      </c>
    </row>
    <row r="133" spans="1:11" x14ac:dyDescent="0.55000000000000004">
      <c r="A133">
        <v>131</v>
      </c>
      <c r="B133">
        <v>2017</v>
      </c>
      <c r="C133">
        <v>10</v>
      </c>
      <c r="D133">
        <v>14</v>
      </c>
      <c r="E133">
        <v>7</v>
      </c>
      <c r="F133">
        <v>21</v>
      </c>
      <c r="G133">
        <v>38</v>
      </c>
      <c r="H133">
        <f>data[[#This Row],[Hour]]+(data[[#This Row],[Second]]/60)</f>
        <v>7.6333333333333329</v>
      </c>
      <c r="I133">
        <v>15.62</v>
      </c>
      <c r="J133">
        <v>21887582.100000001</v>
      </c>
      <c r="K133">
        <v>6041046.7000000002</v>
      </c>
    </row>
    <row r="134" spans="1:11" x14ac:dyDescent="0.55000000000000004">
      <c r="A134">
        <v>132</v>
      </c>
      <c r="B134">
        <v>2017</v>
      </c>
      <c r="C134">
        <v>10</v>
      </c>
      <c r="D134">
        <v>14</v>
      </c>
      <c r="E134">
        <v>7</v>
      </c>
      <c r="F134">
        <v>26</v>
      </c>
      <c r="G134">
        <v>49</v>
      </c>
      <c r="H134">
        <f>data[[#This Row],[Hour]]+(data[[#This Row],[Second]]/60)</f>
        <v>7.8166666666666664</v>
      </c>
      <c r="I134">
        <v>31.25</v>
      </c>
      <c r="J134">
        <v>13972518.1</v>
      </c>
      <c r="K134">
        <v>9042105.5999999996</v>
      </c>
    </row>
    <row r="135" spans="1:11" x14ac:dyDescent="0.55000000000000004">
      <c r="A135">
        <v>133</v>
      </c>
      <c r="B135">
        <v>2017</v>
      </c>
      <c r="C135">
        <v>10</v>
      </c>
      <c r="D135">
        <v>14</v>
      </c>
      <c r="E135">
        <v>7</v>
      </c>
      <c r="F135">
        <v>31</v>
      </c>
      <c r="G135">
        <v>59</v>
      </c>
      <c r="H135">
        <f>data[[#This Row],[Hour]]+(data[[#This Row],[Second]]/60)</f>
        <v>7.9833333333333334</v>
      </c>
      <c r="I135">
        <v>15.58</v>
      </c>
      <c r="J135">
        <v>14016090.1</v>
      </c>
      <c r="K135">
        <v>22947461.699999999</v>
      </c>
    </row>
    <row r="136" spans="1:11" x14ac:dyDescent="0.55000000000000004">
      <c r="A136">
        <v>134</v>
      </c>
      <c r="B136">
        <v>2017</v>
      </c>
      <c r="C136">
        <v>10</v>
      </c>
      <c r="D136">
        <v>14</v>
      </c>
      <c r="E136">
        <v>7</v>
      </c>
      <c r="F136">
        <v>37</v>
      </c>
      <c r="G136">
        <v>10</v>
      </c>
      <c r="H136">
        <f>data[[#This Row],[Hour]]+(data[[#This Row],[Second]]/60)</f>
        <v>7.166666666666667</v>
      </c>
      <c r="I136">
        <v>15.63</v>
      </c>
      <c r="J136">
        <v>18606068.800000001</v>
      </c>
      <c r="K136">
        <v>16470772.1</v>
      </c>
    </row>
    <row r="137" spans="1:11" x14ac:dyDescent="0.55000000000000004">
      <c r="A137">
        <v>135</v>
      </c>
      <c r="B137">
        <v>2017</v>
      </c>
      <c r="C137">
        <v>10</v>
      </c>
      <c r="D137">
        <v>14</v>
      </c>
      <c r="E137">
        <v>7</v>
      </c>
      <c r="F137">
        <v>42</v>
      </c>
      <c r="G137">
        <v>18</v>
      </c>
      <c r="H137">
        <f>data[[#This Row],[Hour]]+(data[[#This Row],[Second]]/60)</f>
        <v>7.3</v>
      </c>
      <c r="I137">
        <v>15.59</v>
      </c>
      <c r="J137">
        <v>19916495.899999999</v>
      </c>
      <c r="K137">
        <v>13083522.9</v>
      </c>
    </row>
    <row r="138" spans="1:11" x14ac:dyDescent="0.55000000000000004">
      <c r="A138">
        <v>136</v>
      </c>
      <c r="B138">
        <v>2017</v>
      </c>
      <c r="C138">
        <v>10</v>
      </c>
      <c r="D138">
        <v>14</v>
      </c>
      <c r="E138">
        <v>7</v>
      </c>
      <c r="F138">
        <v>47</v>
      </c>
      <c r="G138">
        <v>28</v>
      </c>
      <c r="H138">
        <f>data[[#This Row],[Hour]]+(data[[#This Row],[Second]]/60)</f>
        <v>7.4666666666666668</v>
      </c>
      <c r="I138">
        <v>13.4</v>
      </c>
      <c r="J138">
        <v>12620617.199999999</v>
      </c>
      <c r="K138">
        <v>26763422.800000001</v>
      </c>
    </row>
    <row r="139" spans="1:11" x14ac:dyDescent="0.55000000000000004">
      <c r="A139">
        <v>137</v>
      </c>
      <c r="B139">
        <v>2017</v>
      </c>
      <c r="C139">
        <v>10</v>
      </c>
      <c r="D139">
        <v>14</v>
      </c>
      <c r="E139">
        <v>7</v>
      </c>
      <c r="F139">
        <v>52</v>
      </c>
      <c r="G139">
        <v>40</v>
      </c>
      <c r="H139">
        <f>data[[#This Row],[Hour]]+(data[[#This Row],[Second]]/60)</f>
        <v>7.666666666666667</v>
      </c>
      <c r="I139">
        <v>15.57</v>
      </c>
      <c r="J139">
        <v>17270638.899999999</v>
      </c>
      <c r="K139">
        <v>9453226.9000000004</v>
      </c>
    </row>
    <row r="140" spans="1:11" x14ac:dyDescent="0.55000000000000004">
      <c r="A140">
        <v>138</v>
      </c>
      <c r="B140">
        <v>2017</v>
      </c>
      <c r="C140">
        <v>10</v>
      </c>
      <c r="D140">
        <v>14</v>
      </c>
      <c r="E140">
        <v>7</v>
      </c>
      <c r="F140">
        <v>57</v>
      </c>
      <c r="G140">
        <v>49</v>
      </c>
      <c r="H140">
        <f>data[[#This Row],[Hour]]+(data[[#This Row],[Second]]/60)</f>
        <v>7.8166666666666664</v>
      </c>
      <c r="I140">
        <v>15.59</v>
      </c>
      <c r="J140">
        <v>12893859.5</v>
      </c>
      <c r="K140">
        <v>24705472.100000001</v>
      </c>
    </row>
    <row r="141" spans="1:11" x14ac:dyDescent="0.55000000000000004">
      <c r="A141">
        <v>139</v>
      </c>
      <c r="B141">
        <v>2017</v>
      </c>
      <c r="C141">
        <v>10</v>
      </c>
      <c r="D141">
        <v>14</v>
      </c>
      <c r="E141">
        <v>8</v>
      </c>
      <c r="F141">
        <v>3</v>
      </c>
      <c r="G141">
        <v>1</v>
      </c>
      <c r="H141">
        <f>data[[#This Row],[Hour]]+(data[[#This Row],[Second]]/60)</f>
        <v>8.0166666666666675</v>
      </c>
      <c r="I141">
        <v>15.66</v>
      </c>
      <c r="J141">
        <v>16891327.399999999</v>
      </c>
      <c r="K141">
        <v>15627275</v>
      </c>
    </row>
    <row r="142" spans="1:11" x14ac:dyDescent="0.55000000000000004">
      <c r="A142">
        <v>140</v>
      </c>
      <c r="B142">
        <v>2017</v>
      </c>
      <c r="C142">
        <v>10</v>
      </c>
      <c r="D142">
        <v>14</v>
      </c>
      <c r="E142">
        <v>8</v>
      </c>
      <c r="F142">
        <v>8</v>
      </c>
      <c r="G142">
        <v>10</v>
      </c>
      <c r="H142">
        <f>data[[#This Row],[Hour]]+(data[[#This Row],[Second]]/60)</f>
        <v>8.1666666666666661</v>
      </c>
      <c r="I142">
        <v>23.44</v>
      </c>
      <c r="J142">
        <v>9139598.0999999996</v>
      </c>
      <c r="K142">
        <v>15622527.4</v>
      </c>
    </row>
    <row r="143" spans="1:11" x14ac:dyDescent="0.55000000000000004">
      <c r="A143">
        <v>141</v>
      </c>
      <c r="B143">
        <v>2017</v>
      </c>
      <c r="C143">
        <v>10</v>
      </c>
      <c r="D143">
        <v>14</v>
      </c>
      <c r="E143">
        <v>8</v>
      </c>
      <c r="F143">
        <v>13</v>
      </c>
      <c r="G143">
        <v>24</v>
      </c>
      <c r="H143">
        <f>data[[#This Row],[Hour]]+(data[[#This Row],[Second]]/60)</f>
        <v>8.4</v>
      </c>
      <c r="I143">
        <v>50.79</v>
      </c>
      <c r="J143">
        <v>18538273.100000001</v>
      </c>
      <c r="K143">
        <v>26763320.800000001</v>
      </c>
    </row>
    <row r="144" spans="1:11" x14ac:dyDescent="0.55000000000000004">
      <c r="A144">
        <v>142</v>
      </c>
      <c r="B144">
        <v>2017</v>
      </c>
      <c r="C144">
        <v>10</v>
      </c>
      <c r="D144">
        <v>14</v>
      </c>
      <c r="E144">
        <v>8</v>
      </c>
      <c r="F144">
        <v>18</v>
      </c>
      <c r="G144">
        <v>34</v>
      </c>
      <c r="H144">
        <f>data[[#This Row],[Hour]]+(data[[#This Row],[Second]]/60)</f>
        <v>8.5666666666666664</v>
      </c>
      <c r="I144">
        <v>15.7</v>
      </c>
      <c r="J144">
        <v>11756353.9</v>
      </c>
      <c r="K144">
        <v>22939474.899999999</v>
      </c>
    </row>
    <row r="145" spans="1:11" x14ac:dyDescent="0.55000000000000004">
      <c r="A145">
        <v>143</v>
      </c>
      <c r="B145">
        <v>2017</v>
      </c>
      <c r="C145">
        <v>10</v>
      </c>
      <c r="D145">
        <v>14</v>
      </c>
      <c r="E145">
        <v>8</v>
      </c>
      <c r="F145">
        <v>23</v>
      </c>
      <c r="G145">
        <v>45</v>
      </c>
      <c r="H145">
        <f>data[[#This Row],[Hour]]+(data[[#This Row],[Second]]/60)</f>
        <v>8.75</v>
      </c>
      <c r="I145">
        <v>15.67</v>
      </c>
      <c r="J145">
        <v>18349871.600000001</v>
      </c>
      <c r="K145">
        <v>25690193.600000001</v>
      </c>
    </row>
    <row r="146" spans="1:11" x14ac:dyDescent="0.55000000000000004">
      <c r="A146">
        <v>144</v>
      </c>
      <c r="B146">
        <v>2017</v>
      </c>
      <c r="C146">
        <v>10</v>
      </c>
      <c r="D146">
        <v>14</v>
      </c>
      <c r="E146">
        <v>8</v>
      </c>
      <c r="F146">
        <v>28</v>
      </c>
      <c r="G146">
        <v>54</v>
      </c>
      <c r="H146">
        <f>data[[#This Row],[Hour]]+(data[[#This Row],[Second]]/60)</f>
        <v>8.9</v>
      </c>
      <c r="I146">
        <v>15.59</v>
      </c>
      <c r="J146">
        <v>17382439.699999999</v>
      </c>
      <c r="K146">
        <v>20074754.899999999</v>
      </c>
    </row>
    <row r="147" spans="1:11" x14ac:dyDescent="0.55000000000000004">
      <c r="A147">
        <v>145</v>
      </c>
      <c r="B147">
        <v>2017</v>
      </c>
      <c r="C147">
        <v>10</v>
      </c>
      <c r="D147">
        <v>14</v>
      </c>
      <c r="E147">
        <v>8</v>
      </c>
      <c r="F147">
        <v>34</v>
      </c>
      <c r="G147">
        <v>5</v>
      </c>
      <c r="H147">
        <f>data[[#This Row],[Hour]]+(data[[#This Row],[Second]]/60)</f>
        <v>8.0833333333333339</v>
      </c>
      <c r="I147">
        <v>15.6</v>
      </c>
      <c r="J147">
        <v>13478299.199999999</v>
      </c>
      <c r="K147">
        <v>22149016.800000001</v>
      </c>
    </row>
    <row r="148" spans="1:11" x14ac:dyDescent="0.55000000000000004">
      <c r="A148">
        <v>146</v>
      </c>
      <c r="B148">
        <v>2017</v>
      </c>
      <c r="C148">
        <v>10</v>
      </c>
      <c r="D148">
        <v>14</v>
      </c>
      <c r="E148">
        <v>8</v>
      </c>
      <c r="F148">
        <v>39</v>
      </c>
      <c r="G148">
        <v>17</v>
      </c>
      <c r="H148">
        <f>data[[#This Row],[Hour]]+(data[[#This Row],[Second]]/60)</f>
        <v>8.2833333333333332</v>
      </c>
      <c r="I148">
        <v>15.58</v>
      </c>
      <c r="J148">
        <v>15783434.699999999</v>
      </c>
      <c r="K148">
        <v>23796425</v>
      </c>
    </row>
    <row r="149" spans="1:11" x14ac:dyDescent="0.55000000000000004">
      <c r="A149">
        <v>147</v>
      </c>
      <c r="B149">
        <v>2017</v>
      </c>
      <c r="C149">
        <v>10</v>
      </c>
      <c r="D149">
        <v>14</v>
      </c>
      <c r="E149">
        <v>8</v>
      </c>
      <c r="F149">
        <v>44</v>
      </c>
      <c r="G149">
        <v>26</v>
      </c>
      <c r="H149">
        <f>data[[#This Row],[Hour]]+(data[[#This Row],[Second]]/60)</f>
        <v>8.4333333333333336</v>
      </c>
      <c r="I149">
        <v>15.67</v>
      </c>
      <c r="J149">
        <v>20081989.5</v>
      </c>
      <c r="K149">
        <v>18892676.100000001</v>
      </c>
    </row>
    <row r="150" spans="1:11" x14ac:dyDescent="0.55000000000000004">
      <c r="A150">
        <v>148</v>
      </c>
      <c r="B150">
        <v>2017</v>
      </c>
      <c r="C150">
        <v>10</v>
      </c>
      <c r="D150">
        <v>14</v>
      </c>
      <c r="E150">
        <v>8</v>
      </c>
      <c r="F150">
        <v>49</v>
      </c>
      <c r="G150">
        <v>35</v>
      </c>
      <c r="H150">
        <f>data[[#This Row],[Hour]]+(data[[#This Row],[Second]]/60)</f>
        <v>8.5833333333333339</v>
      </c>
      <c r="I150">
        <v>31.3</v>
      </c>
      <c r="J150">
        <v>14089243.9</v>
      </c>
      <c r="K150">
        <v>8132124</v>
      </c>
    </row>
    <row r="151" spans="1:11" x14ac:dyDescent="0.55000000000000004">
      <c r="A151">
        <v>149</v>
      </c>
      <c r="B151">
        <v>2017</v>
      </c>
      <c r="C151">
        <v>10</v>
      </c>
      <c r="D151">
        <v>14</v>
      </c>
      <c r="E151">
        <v>8</v>
      </c>
      <c r="F151">
        <v>54</v>
      </c>
      <c r="G151">
        <v>47</v>
      </c>
      <c r="H151">
        <f>data[[#This Row],[Hour]]+(data[[#This Row],[Second]]/60)</f>
        <v>8.7833333333333332</v>
      </c>
      <c r="I151">
        <v>15.6</v>
      </c>
      <c r="J151">
        <v>20528080.100000001</v>
      </c>
      <c r="K151">
        <v>10690202.4</v>
      </c>
    </row>
    <row r="152" spans="1:11" x14ac:dyDescent="0.55000000000000004">
      <c r="A152">
        <v>150</v>
      </c>
      <c r="B152">
        <v>2017</v>
      </c>
      <c r="C152">
        <v>10</v>
      </c>
      <c r="D152">
        <v>14</v>
      </c>
      <c r="E152">
        <v>8</v>
      </c>
      <c r="F152">
        <v>59</v>
      </c>
      <c r="G152">
        <v>59</v>
      </c>
      <c r="H152">
        <f>data[[#This Row],[Hour]]+(data[[#This Row],[Second]]/60)</f>
        <v>8.9833333333333325</v>
      </c>
      <c r="I152">
        <v>23.44</v>
      </c>
      <c r="J152">
        <v>10778848.4</v>
      </c>
      <c r="K152">
        <v>5976766.5</v>
      </c>
    </row>
    <row r="153" spans="1:11" x14ac:dyDescent="0.55000000000000004">
      <c r="A153">
        <v>151</v>
      </c>
      <c r="B153">
        <v>2017</v>
      </c>
      <c r="C153">
        <v>10</v>
      </c>
      <c r="D153">
        <v>14</v>
      </c>
      <c r="E153">
        <v>9</v>
      </c>
      <c r="F153">
        <v>5</v>
      </c>
      <c r="G153">
        <v>12</v>
      </c>
      <c r="H153">
        <f>data[[#This Row],[Hour]]+(data[[#This Row],[Second]]/60)</f>
        <v>9.1999999999999993</v>
      </c>
      <c r="I153">
        <v>23.4</v>
      </c>
      <c r="J153">
        <v>8449353.8000000007</v>
      </c>
      <c r="K153">
        <v>14279310.5</v>
      </c>
    </row>
    <row r="154" spans="1:11" x14ac:dyDescent="0.55000000000000004">
      <c r="A154">
        <v>152</v>
      </c>
      <c r="B154">
        <v>2017</v>
      </c>
      <c r="C154">
        <v>10</v>
      </c>
      <c r="D154">
        <v>14</v>
      </c>
      <c r="E154">
        <v>9</v>
      </c>
      <c r="F154">
        <v>10</v>
      </c>
      <c r="G154">
        <v>27</v>
      </c>
      <c r="H154">
        <f>data[[#This Row],[Hour]]+(data[[#This Row],[Second]]/60)</f>
        <v>9.4499999999999993</v>
      </c>
      <c r="I154">
        <v>15.63</v>
      </c>
      <c r="J154">
        <v>13367286.6</v>
      </c>
      <c r="K154">
        <v>20074267</v>
      </c>
    </row>
    <row r="155" spans="1:11" x14ac:dyDescent="0.55000000000000004">
      <c r="A155">
        <v>153</v>
      </c>
      <c r="B155">
        <v>2017</v>
      </c>
      <c r="C155">
        <v>10</v>
      </c>
      <c r="D155">
        <v>14</v>
      </c>
      <c r="E155">
        <v>9</v>
      </c>
      <c r="F155">
        <v>15</v>
      </c>
      <c r="G155">
        <v>38</v>
      </c>
      <c r="H155">
        <f>data[[#This Row],[Hour]]+(data[[#This Row],[Second]]/60)</f>
        <v>9.6333333333333329</v>
      </c>
      <c r="I155">
        <v>15.58</v>
      </c>
      <c r="J155">
        <v>15745299.5</v>
      </c>
      <c r="K155">
        <v>6352088</v>
      </c>
    </row>
    <row r="156" spans="1:11" x14ac:dyDescent="0.55000000000000004">
      <c r="A156">
        <v>154</v>
      </c>
      <c r="B156">
        <v>2017</v>
      </c>
      <c r="C156">
        <v>10</v>
      </c>
      <c r="D156">
        <v>14</v>
      </c>
      <c r="E156">
        <v>9</v>
      </c>
      <c r="F156">
        <v>20</v>
      </c>
      <c r="G156">
        <v>51</v>
      </c>
      <c r="H156">
        <f>data[[#This Row],[Hour]]+(data[[#This Row],[Second]]/60)</f>
        <v>9.85</v>
      </c>
      <c r="I156">
        <v>15.63</v>
      </c>
      <c r="J156">
        <v>20208184</v>
      </c>
      <c r="K156">
        <v>18894379.699999999</v>
      </c>
    </row>
    <row r="157" spans="1:11" x14ac:dyDescent="0.55000000000000004">
      <c r="A157">
        <v>155</v>
      </c>
      <c r="B157">
        <v>2017</v>
      </c>
      <c r="C157">
        <v>10</v>
      </c>
      <c r="D157">
        <v>14</v>
      </c>
      <c r="E157">
        <v>9</v>
      </c>
      <c r="F157">
        <v>25</v>
      </c>
      <c r="G157">
        <v>59</v>
      </c>
      <c r="H157">
        <f>data[[#This Row],[Hour]]+(data[[#This Row],[Second]]/60)</f>
        <v>9.9833333333333325</v>
      </c>
      <c r="I157">
        <v>23.45</v>
      </c>
      <c r="J157">
        <v>19992248.100000001</v>
      </c>
      <c r="K157">
        <v>26762419.399999999</v>
      </c>
    </row>
    <row r="158" spans="1:11" x14ac:dyDescent="0.55000000000000004">
      <c r="A158">
        <v>156</v>
      </c>
      <c r="B158">
        <v>2017</v>
      </c>
      <c r="C158">
        <v>10</v>
      </c>
      <c r="D158">
        <v>14</v>
      </c>
      <c r="E158">
        <v>9</v>
      </c>
      <c r="F158">
        <v>31</v>
      </c>
      <c r="G158">
        <v>7</v>
      </c>
      <c r="H158">
        <f>data[[#This Row],[Hour]]+(data[[#This Row],[Second]]/60)</f>
        <v>9.1166666666666671</v>
      </c>
      <c r="I158">
        <v>15.58</v>
      </c>
      <c r="J158">
        <v>17796424.800000001</v>
      </c>
      <c r="K158">
        <v>22070345</v>
      </c>
    </row>
    <row r="159" spans="1:11" x14ac:dyDescent="0.55000000000000004">
      <c r="A159">
        <v>157</v>
      </c>
      <c r="B159">
        <v>2017</v>
      </c>
      <c r="C159">
        <v>10</v>
      </c>
      <c r="D159">
        <v>14</v>
      </c>
      <c r="E159">
        <v>9</v>
      </c>
      <c r="F159">
        <v>36</v>
      </c>
      <c r="G159">
        <v>17</v>
      </c>
      <c r="H159">
        <f>data[[#This Row],[Hour]]+(data[[#This Row],[Second]]/60)</f>
        <v>9.2833333333333332</v>
      </c>
      <c r="I159">
        <v>15.63</v>
      </c>
      <c r="J159">
        <v>16470392.9</v>
      </c>
      <c r="K159">
        <v>23797379.699999999</v>
      </c>
    </row>
    <row r="160" spans="1:11" x14ac:dyDescent="0.55000000000000004">
      <c r="A160">
        <v>158</v>
      </c>
      <c r="B160">
        <v>2017</v>
      </c>
      <c r="C160">
        <v>10</v>
      </c>
      <c r="D160">
        <v>14</v>
      </c>
      <c r="E160">
        <v>9</v>
      </c>
      <c r="F160">
        <v>41</v>
      </c>
      <c r="G160">
        <v>26</v>
      </c>
      <c r="H160">
        <f>data[[#This Row],[Hour]]+(data[[#This Row],[Second]]/60)</f>
        <v>9.4333333333333336</v>
      </c>
      <c r="I160">
        <v>23.44</v>
      </c>
      <c r="J160">
        <v>19478232.800000001</v>
      </c>
      <c r="K160">
        <v>23784786.899999999</v>
      </c>
    </row>
    <row r="161" spans="1:11" x14ac:dyDescent="0.55000000000000004">
      <c r="A161">
        <v>159</v>
      </c>
      <c r="B161">
        <v>2017</v>
      </c>
      <c r="C161">
        <v>10</v>
      </c>
      <c r="D161">
        <v>14</v>
      </c>
      <c r="E161">
        <v>9</v>
      </c>
      <c r="F161">
        <v>46</v>
      </c>
      <c r="G161">
        <v>35</v>
      </c>
      <c r="H161">
        <f>data[[#This Row],[Hour]]+(data[[#This Row],[Second]]/60)</f>
        <v>9.5833333333333339</v>
      </c>
      <c r="I161">
        <v>35.17</v>
      </c>
      <c r="J161">
        <v>13550548.9</v>
      </c>
      <c r="K161">
        <v>20073329.300000001</v>
      </c>
    </row>
    <row r="162" spans="1:11" x14ac:dyDescent="0.55000000000000004">
      <c r="A162">
        <v>160</v>
      </c>
      <c r="B162">
        <v>2017</v>
      </c>
      <c r="C162">
        <v>10</v>
      </c>
      <c r="D162">
        <v>14</v>
      </c>
      <c r="E162">
        <v>9</v>
      </c>
      <c r="F162">
        <v>51</v>
      </c>
      <c r="G162">
        <v>47</v>
      </c>
      <c r="H162">
        <f>data[[#This Row],[Hour]]+(data[[#This Row],[Second]]/60)</f>
        <v>9.7833333333333332</v>
      </c>
      <c r="I162">
        <v>19.47</v>
      </c>
      <c r="J162">
        <v>16222406.5</v>
      </c>
      <c r="K162">
        <v>22937738.300000001</v>
      </c>
    </row>
    <row r="163" spans="1:11" x14ac:dyDescent="0.55000000000000004">
      <c r="A163">
        <v>161</v>
      </c>
      <c r="B163">
        <v>2017</v>
      </c>
      <c r="C163">
        <v>10</v>
      </c>
      <c r="D163">
        <v>14</v>
      </c>
      <c r="E163">
        <v>9</v>
      </c>
      <c r="F163">
        <v>56</v>
      </c>
      <c r="G163">
        <v>56</v>
      </c>
      <c r="H163">
        <f>data[[#This Row],[Hour]]+(data[[#This Row],[Second]]/60)</f>
        <v>9.9333333333333336</v>
      </c>
      <c r="I163">
        <v>27.35</v>
      </c>
      <c r="J163">
        <v>13978387.699999999</v>
      </c>
      <c r="K163">
        <v>24509949.800000001</v>
      </c>
    </row>
    <row r="164" spans="1:11" x14ac:dyDescent="0.55000000000000004">
      <c r="A164">
        <v>162</v>
      </c>
      <c r="B164">
        <v>2017</v>
      </c>
      <c r="C164">
        <v>10</v>
      </c>
      <c r="D164">
        <v>14</v>
      </c>
      <c r="E164">
        <v>10</v>
      </c>
      <c r="F164">
        <v>2</v>
      </c>
      <c r="G164">
        <v>7</v>
      </c>
      <c r="H164">
        <f>data[[#This Row],[Hour]]+(data[[#This Row],[Second]]/60)</f>
        <v>10.116666666666667</v>
      </c>
      <c r="I164">
        <v>23.43</v>
      </c>
      <c r="J164">
        <v>16531240.800000001</v>
      </c>
      <c r="K164">
        <v>14275961.1</v>
      </c>
    </row>
    <row r="165" spans="1:11" x14ac:dyDescent="0.55000000000000004">
      <c r="A165">
        <v>163</v>
      </c>
      <c r="B165">
        <v>2017</v>
      </c>
      <c r="C165">
        <v>10</v>
      </c>
      <c r="D165">
        <v>14</v>
      </c>
      <c r="E165">
        <v>10</v>
      </c>
      <c r="F165">
        <v>7</v>
      </c>
      <c r="G165">
        <v>18</v>
      </c>
      <c r="H165">
        <f>data[[#This Row],[Hour]]+(data[[#This Row],[Second]]/60)</f>
        <v>10.3</v>
      </c>
      <c r="I165">
        <v>15.62</v>
      </c>
      <c r="J165">
        <v>18471886.399999999</v>
      </c>
      <c r="K165">
        <v>22937900.699999999</v>
      </c>
    </row>
    <row r="166" spans="1:11" x14ac:dyDescent="0.55000000000000004">
      <c r="A166">
        <v>164</v>
      </c>
      <c r="B166">
        <v>2017</v>
      </c>
      <c r="C166">
        <v>10</v>
      </c>
      <c r="D166">
        <v>14</v>
      </c>
      <c r="E166">
        <v>10</v>
      </c>
      <c r="F166">
        <v>12</v>
      </c>
      <c r="G166">
        <v>28</v>
      </c>
      <c r="H166">
        <f>data[[#This Row],[Hour]]+(data[[#This Row],[Second]]/60)</f>
        <v>10.466666666666667</v>
      </c>
      <c r="I166">
        <v>15.62</v>
      </c>
      <c r="J166">
        <v>13983532.6</v>
      </c>
      <c r="K166">
        <v>14938354.699999999</v>
      </c>
    </row>
    <row r="167" spans="1:11" x14ac:dyDescent="0.55000000000000004">
      <c r="A167">
        <v>165</v>
      </c>
      <c r="B167">
        <v>2017</v>
      </c>
      <c r="C167">
        <v>10</v>
      </c>
      <c r="D167">
        <v>14</v>
      </c>
      <c r="E167">
        <v>10</v>
      </c>
      <c r="F167">
        <v>17</v>
      </c>
      <c r="G167">
        <v>40</v>
      </c>
      <c r="H167">
        <f>data[[#This Row],[Hour]]+(data[[#This Row],[Second]]/60)</f>
        <v>10.666666666666666</v>
      </c>
      <c r="I167">
        <v>15.62</v>
      </c>
      <c r="J167">
        <v>8945679.9000000004</v>
      </c>
      <c r="K167">
        <v>20722469.800000001</v>
      </c>
    </row>
    <row r="168" spans="1:11" x14ac:dyDescent="0.55000000000000004">
      <c r="A168">
        <v>166</v>
      </c>
      <c r="B168">
        <v>2017</v>
      </c>
      <c r="C168">
        <v>10</v>
      </c>
      <c r="D168">
        <v>14</v>
      </c>
      <c r="E168">
        <v>10</v>
      </c>
      <c r="F168">
        <v>22</v>
      </c>
      <c r="G168">
        <v>54</v>
      </c>
      <c r="H168">
        <f>data[[#This Row],[Hour]]+(data[[#This Row],[Second]]/60)</f>
        <v>10.9</v>
      </c>
      <c r="I168">
        <v>39.08</v>
      </c>
      <c r="J168">
        <v>12656447.6</v>
      </c>
      <c r="K168">
        <v>3180862.4</v>
      </c>
    </row>
    <row r="169" spans="1:11" x14ac:dyDescent="0.55000000000000004">
      <c r="A169">
        <v>167</v>
      </c>
      <c r="B169">
        <v>2017</v>
      </c>
      <c r="C169">
        <v>10</v>
      </c>
      <c r="D169">
        <v>14</v>
      </c>
      <c r="E169">
        <v>10</v>
      </c>
      <c r="F169">
        <v>28</v>
      </c>
      <c r="G169">
        <v>7</v>
      </c>
      <c r="H169">
        <f>data[[#This Row],[Hour]]+(data[[#This Row],[Second]]/60)</f>
        <v>10.116666666666667</v>
      </c>
      <c r="I169">
        <v>15.68</v>
      </c>
      <c r="J169">
        <v>7706648.7000000002</v>
      </c>
      <c r="K169">
        <v>5632737.7000000002</v>
      </c>
    </row>
    <row r="170" spans="1:11" x14ac:dyDescent="0.55000000000000004">
      <c r="A170">
        <v>168</v>
      </c>
      <c r="B170">
        <v>2017</v>
      </c>
      <c r="C170">
        <v>10</v>
      </c>
      <c r="D170">
        <v>14</v>
      </c>
      <c r="E170">
        <v>10</v>
      </c>
      <c r="F170">
        <v>33</v>
      </c>
      <c r="G170">
        <v>26</v>
      </c>
      <c r="H170">
        <f>data[[#This Row],[Hour]]+(data[[#This Row],[Second]]/60)</f>
        <v>10.433333333333334</v>
      </c>
      <c r="I170">
        <v>19.53</v>
      </c>
      <c r="J170">
        <v>12418508.6</v>
      </c>
      <c r="K170">
        <v>25686448.800000001</v>
      </c>
    </row>
    <row r="171" spans="1:11" x14ac:dyDescent="0.55000000000000004">
      <c r="A171">
        <v>169</v>
      </c>
      <c r="B171">
        <v>2017</v>
      </c>
      <c r="C171">
        <v>10</v>
      </c>
      <c r="D171">
        <v>14</v>
      </c>
      <c r="E171">
        <v>10</v>
      </c>
      <c r="F171">
        <v>38</v>
      </c>
      <c r="G171">
        <v>38</v>
      </c>
      <c r="H171">
        <f>data[[#This Row],[Hour]]+(data[[#This Row],[Second]]/60)</f>
        <v>10.633333333333333</v>
      </c>
      <c r="I171">
        <v>15.58</v>
      </c>
      <c r="J171">
        <v>15049070.4</v>
      </c>
      <c r="K171">
        <v>20004214.199999999</v>
      </c>
    </row>
    <row r="172" spans="1:11" x14ac:dyDescent="0.55000000000000004">
      <c r="A172">
        <v>170</v>
      </c>
      <c r="B172">
        <v>2017</v>
      </c>
      <c r="C172">
        <v>10</v>
      </c>
      <c r="D172">
        <v>14</v>
      </c>
      <c r="E172">
        <v>10</v>
      </c>
      <c r="F172">
        <v>43</v>
      </c>
      <c r="G172">
        <v>48</v>
      </c>
      <c r="H172">
        <f>data[[#This Row],[Hour]]+(data[[#This Row],[Second]]/60)</f>
        <v>10.8</v>
      </c>
      <c r="I172">
        <v>15.58</v>
      </c>
      <c r="J172">
        <v>14834433.6</v>
      </c>
      <c r="K172">
        <v>16058515</v>
      </c>
    </row>
    <row r="173" spans="1:11" x14ac:dyDescent="0.55000000000000004">
      <c r="A173">
        <v>171</v>
      </c>
      <c r="B173">
        <v>2017</v>
      </c>
      <c r="C173">
        <v>10</v>
      </c>
      <c r="D173">
        <v>14</v>
      </c>
      <c r="E173">
        <v>10</v>
      </c>
      <c r="F173">
        <v>48</v>
      </c>
      <c r="G173">
        <v>58</v>
      </c>
      <c r="H173">
        <f>data[[#This Row],[Hour]]+(data[[#This Row],[Second]]/60)</f>
        <v>10.966666666666667</v>
      </c>
      <c r="I173">
        <v>23.44</v>
      </c>
      <c r="J173">
        <v>11214828.300000001</v>
      </c>
      <c r="K173">
        <v>13122564.4</v>
      </c>
    </row>
    <row r="174" spans="1:11" x14ac:dyDescent="0.55000000000000004">
      <c r="A174">
        <v>172</v>
      </c>
      <c r="B174">
        <v>2017</v>
      </c>
      <c r="C174">
        <v>10</v>
      </c>
      <c r="D174">
        <v>14</v>
      </c>
      <c r="E174">
        <v>10</v>
      </c>
      <c r="F174">
        <v>54</v>
      </c>
      <c r="G174">
        <v>11</v>
      </c>
      <c r="H174">
        <f>data[[#This Row],[Hour]]+(data[[#This Row],[Second]]/60)</f>
        <v>10.183333333333334</v>
      </c>
      <c r="I174">
        <v>15.68</v>
      </c>
      <c r="J174">
        <v>20083213.600000001</v>
      </c>
      <c r="K174">
        <v>9469738.1999999993</v>
      </c>
    </row>
    <row r="175" spans="1:11" x14ac:dyDescent="0.55000000000000004">
      <c r="A175">
        <v>173</v>
      </c>
      <c r="B175">
        <v>2017</v>
      </c>
      <c r="C175">
        <v>10</v>
      </c>
      <c r="D175">
        <v>14</v>
      </c>
      <c r="E175">
        <v>10</v>
      </c>
      <c r="F175">
        <v>59</v>
      </c>
      <c r="G175">
        <v>20</v>
      </c>
      <c r="H175">
        <f>data[[#This Row],[Hour]]+(data[[#This Row],[Second]]/60)</f>
        <v>10.333333333333334</v>
      </c>
      <c r="I175">
        <v>19.47</v>
      </c>
      <c r="J175">
        <v>15559517</v>
      </c>
      <c r="K175">
        <v>4298600.0999999996</v>
      </c>
    </row>
    <row r="176" spans="1:11" x14ac:dyDescent="0.55000000000000004">
      <c r="A176">
        <v>174</v>
      </c>
      <c r="B176">
        <v>2017</v>
      </c>
      <c r="C176">
        <v>10</v>
      </c>
      <c r="D176">
        <v>14</v>
      </c>
      <c r="E176">
        <v>11</v>
      </c>
      <c r="F176">
        <v>4</v>
      </c>
      <c r="G176">
        <v>32</v>
      </c>
      <c r="H176">
        <f>data[[#This Row],[Hour]]+(data[[#This Row],[Second]]/60)</f>
        <v>11.533333333333333</v>
      </c>
      <c r="I176">
        <v>19.510000000000002</v>
      </c>
      <c r="J176">
        <v>12584764</v>
      </c>
      <c r="K176">
        <v>11899264.699999999</v>
      </c>
    </row>
    <row r="177" spans="1:11" x14ac:dyDescent="0.55000000000000004">
      <c r="A177">
        <v>175</v>
      </c>
      <c r="B177">
        <v>2017</v>
      </c>
      <c r="C177">
        <v>10</v>
      </c>
      <c r="D177">
        <v>14</v>
      </c>
      <c r="E177">
        <v>11</v>
      </c>
      <c r="F177">
        <v>9</v>
      </c>
      <c r="G177">
        <v>45</v>
      </c>
      <c r="H177">
        <f>data[[#This Row],[Hour]]+(data[[#This Row],[Second]]/60)</f>
        <v>11.75</v>
      </c>
      <c r="I177">
        <v>15.63</v>
      </c>
      <c r="J177">
        <v>7032818.2999999998</v>
      </c>
      <c r="K177">
        <v>11873373.5</v>
      </c>
    </row>
    <row r="178" spans="1:11" x14ac:dyDescent="0.55000000000000004">
      <c r="A178">
        <v>176</v>
      </c>
      <c r="B178">
        <v>2017</v>
      </c>
      <c r="C178">
        <v>10</v>
      </c>
      <c r="D178">
        <v>14</v>
      </c>
      <c r="E178">
        <v>11</v>
      </c>
      <c r="F178">
        <v>15</v>
      </c>
      <c r="G178">
        <v>6</v>
      </c>
      <c r="H178">
        <f>data[[#This Row],[Hour]]+(data[[#This Row],[Second]]/60)</f>
        <v>11.1</v>
      </c>
      <c r="I178">
        <v>15.58</v>
      </c>
      <c r="J178">
        <v>10536516.1</v>
      </c>
      <c r="K178">
        <v>18890015.300000001</v>
      </c>
    </row>
    <row r="179" spans="1:11" x14ac:dyDescent="0.55000000000000004">
      <c r="A179">
        <v>177</v>
      </c>
      <c r="B179">
        <v>2017</v>
      </c>
      <c r="C179">
        <v>10</v>
      </c>
      <c r="D179">
        <v>14</v>
      </c>
      <c r="E179">
        <v>11</v>
      </c>
      <c r="F179">
        <v>20</v>
      </c>
      <c r="G179">
        <v>18</v>
      </c>
      <c r="H179">
        <f>data[[#This Row],[Hour]]+(data[[#This Row],[Second]]/60)</f>
        <v>11.3</v>
      </c>
      <c r="I179">
        <v>19.559999999999999</v>
      </c>
      <c r="J179">
        <v>6478839.2999999998</v>
      </c>
      <c r="K179">
        <v>8237199.7000000002</v>
      </c>
    </row>
    <row r="180" spans="1:11" x14ac:dyDescent="0.55000000000000004">
      <c r="A180">
        <v>178</v>
      </c>
      <c r="B180">
        <v>2017</v>
      </c>
      <c r="C180">
        <v>10</v>
      </c>
      <c r="D180">
        <v>14</v>
      </c>
      <c r="E180">
        <v>11</v>
      </c>
      <c r="F180">
        <v>25</v>
      </c>
      <c r="G180">
        <v>37</v>
      </c>
      <c r="H180">
        <f>data[[#This Row],[Hour]]+(data[[#This Row],[Second]]/60)</f>
        <v>11.616666666666667</v>
      </c>
      <c r="I180">
        <v>15.62</v>
      </c>
      <c r="J180">
        <v>13659902.1</v>
      </c>
      <c r="K180">
        <v>12119948.6</v>
      </c>
    </row>
    <row r="181" spans="1:11" x14ac:dyDescent="0.55000000000000004">
      <c r="A181">
        <v>179</v>
      </c>
      <c r="B181">
        <v>2017</v>
      </c>
      <c r="C181">
        <v>10</v>
      </c>
      <c r="D181">
        <v>14</v>
      </c>
      <c r="E181">
        <v>11</v>
      </c>
      <c r="F181">
        <v>30</v>
      </c>
      <c r="G181">
        <v>50</v>
      </c>
      <c r="H181">
        <f>data[[#This Row],[Hour]]+(data[[#This Row],[Second]]/60)</f>
        <v>11.833333333333334</v>
      </c>
      <c r="I181">
        <v>15.72</v>
      </c>
      <c r="J181">
        <v>8316074.7999999998</v>
      </c>
      <c r="K181">
        <v>6055802.2000000002</v>
      </c>
    </row>
    <row r="182" spans="1:11" x14ac:dyDescent="0.55000000000000004">
      <c r="A182">
        <v>180</v>
      </c>
      <c r="B182">
        <v>2017</v>
      </c>
      <c r="C182">
        <v>10</v>
      </c>
      <c r="D182">
        <v>14</v>
      </c>
      <c r="E182">
        <v>11</v>
      </c>
      <c r="F182">
        <v>36</v>
      </c>
      <c r="G182">
        <v>7</v>
      </c>
      <c r="H182">
        <f>data[[#This Row],[Hour]]+(data[[#This Row],[Second]]/60)</f>
        <v>11.116666666666667</v>
      </c>
      <c r="I182">
        <v>23.44</v>
      </c>
      <c r="J182">
        <v>11866258.6</v>
      </c>
      <c r="K182">
        <v>12121462.5</v>
      </c>
    </row>
    <row r="183" spans="1:11" x14ac:dyDescent="0.55000000000000004">
      <c r="A183">
        <v>181</v>
      </c>
      <c r="B183">
        <v>2017</v>
      </c>
      <c r="C183">
        <v>10</v>
      </c>
      <c r="D183">
        <v>14</v>
      </c>
      <c r="E183">
        <v>11</v>
      </c>
      <c r="F183">
        <v>41</v>
      </c>
      <c r="G183">
        <v>20</v>
      </c>
      <c r="H183">
        <f>data[[#This Row],[Hour]]+(data[[#This Row],[Second]]/60)</f>
        <v>11.333333333333334</v>
      </c>
      <c r="I183">
        <v>15.62</v>
      </c>
      <c r="J183">
        <v>18404510.100000001</v>
      </c>
      <c r="K183">
        <v>7556840.5999999996</v>
      </c>
    </row>
    <row r="184" spans="1:11" x14ac:dyDescent="0.55000000000000004">
      <c r="A184">
        <v>182</v>
      </c>
      <c r="B184">
        <v>2017</v>
      </c>
      <c r="C184">
        <v>10</v>
      </c>
      <c r="D184">
        <v>14</v>
      </c>
      <c r="E184">
        <v>11</v>
      </c>
      <c r="F184">
        <v>46</v>
      </c>
      <c r="G184">
        <v>31</v>
      </c>
      <c r="H184">
        <f>data[[#This Row],[Hour]]+(data[[#This Row],[Second]]/60)</f>
        <v>11.516666666666667</v>
      </c>
      <c r="I184">
        <v>15.64</v>
      </c>
      <c r="J184">
        <v>12743362</v>
      </c>
      <c r="K184">
        <v>8334919</v>
      </c>
    </row>
    <row r="185" spans="1:11" x14ac:dyDescent="0.55000000000000004">
      <c r="A185">
        <v>183</v>
      </c>
      <c r="B185">
        <v>2017</v>
      </c>
      <c r="C185">
        <v>10</v>
      </c>
      <c r="D185">
        <v>14</v>
      </c>
      <c r="E185">
        <v>11</v>
      </c>
      <c r="F185">
        <v>51</v>
      </c>
      <c r="G185">
        <v>45</v>
      </c>
      <c r="H185">
        <f>data[[#This Row],[Hour]]+(data[[#This Row],[Second]]/60)</f>
        <v>11.75</v>
      </c>
      <c r="I185">
        <v>23.44</v>
      </c>
      <c r="J185">
        <v>11837535.699999999</v>
      </c>
      <c r="K185">
        <v>17367272</v>
      </c>
    </row>
    <row r="186" spans="1:11" x14ac:dyDescent="0.55000000000000004">
      <c r="A186">
        <v>184</v>
      </c>
      <c r="B186">
        <v>2017</v>
      </c>
      <c r="C186">
        <v>10</v>
      </c>
      <c r="D186">
        <v>14</v>
      </c>
      <c r="E186">
        <v>11</v>
      </c>
      <c r="F186">
        <v>53</v>
      </c>
      <c r="G186">
        <v>29</v>
      </c>
      <c r="H186">
        <f>data[[#This Row],[Hour]]+(data[[#This Row],[Second]]/60)</f>
        <v>11.483333333333333</v>
      </c>
      <c r="I186">
        <v>15.61</v>
      </c>
      <c r="J186">
        <v>9434979.6999999993</v>
      </c>
      <c r="K186">
        <v>4867835.9000000004</v>
      </c>
    </row>
    <row r="187" spans="1:11" x14ac:dyDescent="0.55000000000000004">
      <c r="A187">
        <v>185</v>
      </c>
      <c r="B187">
        <v>2017</v>
      </c>
      <c r="C187">
        <v>10</v>
      </c>
      <c r="D187">
        <v>14</v>
      </c>
      <c r="E187">
        <v>11</v>
      </c>
      <c r="F187">
        <v>58</v>
      </c>
      <c r="G187">
        <v>46</v>
      </c>
      <c r="H187">
        <f>data[[#This Row],[Hour]]+(data[[#This Row],[Second]]/60)</f>
        <v>11.766666666666667</v>
      </c>
      <c r="I187">
        <v>19.53</v>
      </c>
      <c r="J187">
        <v>9271617.6999999993</v>
      </c>
      <c r="K187">
        <v>9312347.8000000007</v>
      </c>
    </row>
    <row r="188" spans="1:11" x14ac:dyDescent="0.55000000000000004">
      <c r="A188">
        <v>186</v>
      </c>
      <c r="B188">
        <v>2017</v>
      </c>
      <c r="C188">
        <v>10</v>
      </c>
      <c r="D188">
        <v>14</v>
      </c>
      <c r="E188">
        <v>12</v>
      </c>
      <c r="F188">
        <v>4</v>
      </c>
      <c r="G188">
        <v>0</v>
      </c>
      <c r="H188">
        <f>data[[#This Row],[Hour]]+(data[[#This Row],[Second]]/60)</f>
        <v>12</v>
      </c>
      <c r="I188">
        <v>15.67</v>
      </c>
      <c r="J188">
        <v>18476507.100000001</v>
      </c>
      <c r="K188">
        <v>17361945.300000001</v>
      </c>
    </row>
    <row r="189" spans="1:11" x14ac:dyDescent="0.55000000000000004">
      <c r="A189">
        <v>187</v>
      </c>
      <c r="B189">
        <v>2017</v>
      </c>
      <c r="C189">
        <v>10</v>
      </c>
      <c r="D189">
        <v>14</v>
      </c>
      <c r="E189">
        <v>12</v>
      </c>
      <c r="F189">
        <v>9</v>
      </c>
      <c r="G189">
        <v>10</v>
      </c>
      <c r="H189">
        <f>data[[#This Row],[Hour]]+(data[[#This Row],[Second]]/60)</f>
        <v>12.166666666666666</v>
      </c>
      <c r="I189">
        <v>15.57</v>
      </c>
      <c r="J189">
        <v>11396958</v>
      </c>
      <c r="K189">
        <v>6687395.4000000004</v>
      </c>
    </row>
    <row r="190" spans="1:11" x14ac:dyDescent="0.55000000000000004">
      <c r="A190">
        <v>188</v>
      </c>
      <c r="B190">
        <v>2017</v>
      </c>
      <c r="C190">
        <v>10</v>
      </c>
      <c r="D190">
        <v>14</v>
      </c>
      <c r="E190">
        <v>12</v>
      </c>
      <c r="F190">
        <v>14</v>
      </c>
      <c r="G190">
        <v>24</v>
      </c>
      <c r="H190">
        <f>data[[#This Row],[Hour]]+(data[[#This Row],[Second]]/60)</f>
        <v>12.4</v>
      </c>
      <c r="I190">
        <v>39.04</v>
      </c>
      <c r="J190">
        <v>7017699.5</v>
      </c>
      <c r="K190">
        <v>9590805.5</v>
      </c>
    </row>
    <row r="191" spans="1:11" x14ac:dyDescent="0.55000000000000004">
      <c r="A191">
        <v>189</v>
      </c>
      <c r="B191">
        <v>2017</v>
      </c>
      <c r="C191">
        <v>10</v>
      </c>
      <c r="D191">
        <v>14</v>
      </c>
      <c r="E191">
        <v>12</v>
      </c>
      <c r="F191">
        <v>19</v>
      </c>
      <c r="G191">
        <v>45</v>
      </c>
      <c r="H191">
        <f>data[[#This Row],[Hour]]+(data[[#This Row],[Second]]/60)</f>
        <v>12.75</v>
      </c>
      <c r="I191">
        <v>23.45</v>
      </c>
      <c r="J191">
        <v>2061767.6</v>
      </c>
      <c r="K191">
        <v>4586139.9000000004</v>
      </c>
    </row>
    <row r="192" spans="1:11" x14ac:dyDescent="0.55000000000000004">
      <c r="A192">
        <v>190</v>
      </c>
      <c r="B192">
        <v>2017</v>
      </c>
      <c r="C192">
        <v>10</v>
      </c>
      <c r="D192">
        <v>14</v>
      </c>
      <c r="E192">
        <v>12</v>
      </c>
      <c r="F192">
        <v>26</v>
      </c>
      <c r="G192">
        <v>4</v>
      </c>
      <c r="H192">
        <f>data[[#This Row],[Hour]]+(data[[#This Row],[Second]]/60)</f>
        <v>12.066666666666666</v>
      </c>
      <c r="I192">
        <v>27.51</v>
      </c>
      <c r="J192">
        <v>4562478.5</v>
      </c>
      <c r="K192">
        <v>2187486.2999999998</v>
      </c>
    </row>
    <row r="193" spans="1:11" x14ac:dyDescent="0.55000000000000004">
      <c r="A193">
        <v>191</v>
      </c>
      <c r="B193">
        <v>2017</v>
      </c>
      <c r="C193">
        <v>10</v>
      </c>
      <c r="D193">
        <v>14</v>
      </c>
      <c r="E193">
        <v>12</v>
      </c>
      <c r="F193">
        <v>31</v>
      </c>
      <c r="G193">
        <v>51</v>
      </c>
      <c r="H193">
        <f>data[[#This Row],[Hour]]+(data[[#This Row],[Second]]/60)</f>
        <v>12.85</v>
      </c>
      <c r="I193" t="s">
        <v>23</v>
      </c>
    </row>
    <row r="194" spans="1:11" x14ac:dyDescent="0.55000000000000004">
      <c r="A194">
        <v>192</v>
      </c>
      <c r="B194">
        <v>2017</v>
      </c>
      <c r="C194">
        <v>10</v>
      </c>
      <c r="D194">
        <v>14</v>
      </c>
      <c r="E194">
        <v>12</v>
      </c>
      <c r="F194">
        <v>37</v>
      </c>
      <c r="G194">
        <v>13</v>
      </c>
      <c r="H194">
        <f>data[[#This Row],[Hour]]+(data[[#This Row],[Second]]/60)</f>
        <v>12.216666666666667</v>
      </c>
      <c r="I194">
        <v>23.4</v>
      </c>
      <c r="J194">
        <v>9866148.1999999993</v>
      </c>
      <c r="K194">
        <v>7732106.9000000004</v>
      </c>
    </row>
    <row r="195" spans="1:11" x14ac:dyDescent="0.55000000000000004">
      <c r="A195">
        <v>193</v>
      </c>
      <c r="B195">
        <v>2017</v>
      </c>
      <c r="C195">
        <v>10</v>
      </c>
      <c r="D195">
        <v>14</v>
      </c>
      <c r="E195">
        <v>12</v>
      </c>
      <c r="F195">
        <v>42</v>
      </c>
      <c r="G195">
        <v>29</v>
      </c>
      <c r="H195">
        <f>data[[#This Row],[Hour]]+(data[[#This Row],[Second]]/60)</f>
        <v>12.483333333333333</v>
      </c>
      <c r="I195">
        <v>19.53</v>
      </c>
      <c r="J195">
        <v>11582802.1</v>
      </c>
      <c r="K195">
        <v>8683104.3000000007</v>
      </c>
    </row>
    <row r="196" spans="1:11" x14ac:dyDescent="0.55000000000000004">
      <c r="A196">
        <v>194</v>
      </c>
      <c r="B196">
        <v>2017</v>
      </c>
      <c r="C196">
        <v>10</v>
      </c>
      <c r="D196">
        <v>14</v>
      </c>
      <c r="E196">
        <v>12</v>
      </c>
      <c r="F196">
        <v>47</v>
      </c>
      <c r="G196">
        <v>47</v>
      </c>
      <c r="H196">
        <f>data[[#This Row],[Hour]]+(data[[#This Row],[Second]]/60)</f>
        <v>12.783333333333333</v>
      </c>
      <c r="I196">
        <v>23.43</v>
      </c>
      <c r="J196">
        <v>10975035.800000001</v>
      </c>
      <c r="K196">
        <v>15595707.699999999</v>
      </c>
    </row>
    <row r="197" spans="1:11" x14ac:dyDescent="0.55000000000000004">
      <c r="A197">
        <v>195</v>
      </c>
      <c r="B197">
        <v>2017</v>
      </c>
      <c r="C197">
        <v>10</v>
      </c>
      <c r="D197">
        <v>14</v>
      </c>
      <c r="E197">
        <v>12</v>
      </c>
      <c r="F197">
        <v>52</v>
      </c>
      <c r="G197">
        <v>59</v>
      </c>
      <c r="H197">
        <f>data[[#This Row],[Hour]]+(data[[#This Row],[Second]]/60)</f>
        <v>12.983333333333333</v>
      </c>
      <c r="I197">
        <v>23.45</v>
      </c>
      <c r="J197">
        <v>9180188.5</v>
      </c>
      <c r="K197">
        <v>11209071.699999999</v>
      </c>
    </row>
    <row r="198" spans="1:11" x14ac:dyDescent="0.55000000000000004">
      <c r="A198">
        <v>196</v>
      </c>
      <c r="B198">
        <v>2017</v>
      </c>
      <c r="C198">
        <v>10</v>
      </c>
      <c r="D198">
        <v>14</v>
      </c>
      <c r="E198">
        <v>12</v>
      </c>
      <c r="F198">
        <v>58</v>
      </c>
      <c r="G198">
        <v>34</v>
      </c>
      <c r="H198">
        <f>data[[#This Row],[Hour]]+(data[[#This Row],[Second]]/60)</f>
        <v>12.566666666666666</v>
      </c>
      <c r="I198">
        <v>23.44</v>
      </c>
      <c r="J198">
        <v>6974597.0999999996</v>
      </c>
      <c r="K198">
        <v>3346297.8</v>
      </c>
    </row>
    <row r="199" spans="1:11" x14ac:dyDescent="0.55000000000000004">
      <c r="A199">
        <v>197</v>
      </c>
      <c r="B199">
        <v>2017</v>
      </c>
      <c r="C199">
        <v>10</v>
      </c>
      <c r="D199">
        <v>14</v>
      </c>
      <c r="E199">
        <v>13</v>
      </c>
      <c r="F199">
        <v>4</v>
      </c>
      <c r="G199">
        <v>41</v>
      </c>
      <c r="H199">
        <f>data[[#This Row],[Hour]]+(data[[#This Row],[Second]]/60)</f>
        <v>13.683333333333334</v>
      </c>
      <c r="I199">
        <v>23.44</v>
      </c>
      <c r="J199">
        <v>8104089</v>
      </c>
      <c r="K199">
        <v>13110848.300000001</v>
      </c>
    </row>
    <row r="200" spans="1:11" x14ac:dyDescent="0.55000000000000004">
      <c r="A200">
        <v>198</v>
      </c>
      <c r="B200">
        <v>2017</v>
      </c>
      <c r="C200">
        <v>10</v>
      </c>
      <c r="D200">
        <v>14</v>
      </c>
      <c r="E200">
        <v>13</v>
      </c>
      <c r="F200">
        <v>9</v>
      </c>
      <c r="G200">
        <v>59</v>
      </c>
      <c r="H200">
        <f>data[[#This Row],[Hour]]+(data[[#This Row],[Second]]/60)</f>
        <v>13.983333333333333</v>
      </c>
      <c r="I200">
        <v>70.37</v>
      </c>
      <c r="J200">
        <v>7137729</v>
      </c>
      <c r="K200">
        <v>5013886.2</v>
      </c>
    </row>
    <row r="201" spans="1:11" x14ac:dyDescent="0.55000000000000004">
      <c r="A201">
        <v>199</v>
      </c>
      <c r="B201">
        <v>2017</v>
      </c>
      <c r="C201">
        <v>10</v>
      </c>
      <c r="D201">
        <v>14</v>
      </c>
      <c r="E201">
        <v>13</v>
      </c>
      <c r="F201">
        <v>15</v>
      </c>
      <c r="G201">
        <v>16</v>
      </c>
      <c r="H201">
        <f>data[[#This Row],[Hour]]+(data[[#This Row],[Second]]/60)</f>
        <v>13.266666666666667</v>
      </c>
      <c r="I201">
        <v>19.579999999999998</v>
      </c>
      <c r="J201">
        <v>10895291.6</v>
      </c>
      <c r="K201">
        <v>9172496.5999999996</v>
      </c>
    </row>
    <row r="202" spans="1:11" x14ac:dyDescent="0.55000000000000004">
      <c r="A202">
        <v>200</v>
      </c>
      <c r="B202">
        <v>2017</v>
      </c>
      <c r="C202">
        <v>10</v>
      </c>
      <c r="D202">
        <v>14</v>
      </c>
      <c r="E202">
        <v>13</v>
      </c>
      <c r="F202">
        <v>20</v>
      </c>
      <c r="G202">
        <v>29</v>
      </c>
      <c r="H202">
        <f>data[[#This Row],[Hour]]+(data[[#This Row],[Second]]/60)</f>
        <v>13.483333333333333</v>
      </c>
      <c r="I202">
        <v>19.489999999999998</v>
      </c>
      <c r="J202">
        <v>9835966.5999999996</v>
      </c>
      <c r="K202">
        <v>3036494.1</v>
      </c>
    </row>
    <row r="203" spans="1:11" x14ac:dyDescent="0.55000000000000004">
      <c r="A203">
        <v>201</v>
      </c>
      <c r="B203">
        <v>2017</v>
      </c>
      <c r="C203">
        <v>10</v>
      </c>
      <c r="D203">
        <v>14</v>
      </c>
      <c r="E203">
        <v>13</v>
      </c>
      <c r="F203">
        <v>25</v>
      </c>
      <c r="G203">
        <v>47</v>
      </c>
      <c r="H203">
        <f>data[[#This Row],[Hour]]+(data[[#This Row],[Second]]/60)</f>
        <v>13.783333333333333</v>
      </c>
      <c r="I203">
        <v>15.6</v>
      </c>
      <c r="J203">
        <v>6972919.0999999996</v>
      </c>
      <c r="K203">
        <v>5527297.5</v>
      </c>
    </row>
    <row r="204" spans="1:11" x14ac:dyDescent="0.55000000000000004">
      <c r="A204">
        <v>202</v>
      </c>
      <c r="B204">
        <v>2017</v>
      </c>
      <c r="C204">
        <v>10</v>
      </c>
      <c r="D204">
        <v>14</v>
      </c>
      <c r="E204">
        <v>13</v>
      </c>
      <c r="F204">
        <v>31</v>
      </c>
      <c r="G204">
        <v>4</v>
      </c>
      <c r="H204">
        <f>data[[#This Row],[Hour]]+(data[[#This Row],[Second]]/60)</f>
        <v>13.066666666666666</v>
      </c>
      <c r="I204">
        <v>15.66</v>
      </c>
      <c r="J204">
        <v>11221015.6</v>
      </c>
      <c r="K204">
        <v>8132970.4000000004</v>
      </c>
    </row>
    <row r="205" spans="1:11" x14ac:dyDescent="0.55000000000000004">
      <c r="A205">
        <v>203</v>
      </c>
      <c r="B205">
        <v>2017</v>
      </c>
      <c r="C205">
        <v>10</v>
      </c>
      <c r="D205">
        <v>14</v>
      </c>
      <c r="E205">
        <v>13</v>
      </c>
      <c r="F205">
        <v>36</v>
      </c>
      <c r="G205">
        <v>18</v>
      </c>
      <c r="H205">
        <f>data[[#This Row],[Hour]]+(data[[#This Row],[Second]]/60)</f>
        <v>13.3</v>
      </c>
      <c r="I205">
        <v>97.68</v>
      </c>
      <c r="J205">
        <v>4089960.2</v>
      </c>
      <c r="K205">
        <v>2451485.2000000002</v>
      </c>
    </row>
    <row r="206" spans="1:11" x14ac:dyDescent="0.55000000000000004">
      <c r="A206">
        <v>204</v>
      </c>
      <c r="B206">
        <v>2017</v>
      </c>
      <c r="C206">
        <v>10</v>
      </c>
      <c r="D206">
        <v>14</v>
      </c>
      <c r="E206">
        <v>13</v>
      </c>
      <c r="F206">
        <v>41</v>
      </c>
      <c r="G206">
        <v>51</v>
      </c>
      <c r="H206">
        <f>data[[#This Row],[Hour]]+(data[[#This Row],[Second]]/60)</f>
        <v>13.85</v>
      </c>
      <c r="I206">
        <v>15.59</v>
      </c>
      <c r="J206">
        <v>20730909</v>
      </c>
      <c r="K206">
        <v>22940911.899999999</v>
      </c>
    </row>
    <row r="207" spans="1:11" x14ac:dyDescent="0.55000000000000004">
      <c r="A207">
        <v>205</v>
      </c>
      <c r="B207">
        <v>2017</v>
      </c>
      <c r="C207">
        <v>10</v>
      </c>
      <c r="D207">
        <v>14</v>
      </c>
      <c r="E207">
        <v>13</v>
      </c>
      <c r="F207">
        <v>46</v>
      </c>
      <c r="G207">
        <v>59</v>
      </c>
      <c r="H207">
        <f>data[[#This Row],[Hour]]+(data[[#This Row],[Second]]/60)</f>
        <v>13.983333333333333</v>
      </c>
      <c r="I207">
        <v>19.489999999999998</v>
      </c>
      <c r="J207">
        <v>5675285.0999999996</v>
      </c>
      <c r="K207">
        <v>9928720</v>
      </c>
    </row>
    <row r="208" spans="1:11" x14ac:dyDescent="0.55000000000000004">
      <c r="A208">
        <v>206</v>
      </c>
      <c r="B208">
        <v>2017</v>
      </c>
      <c r="C208">
        <v>10</v>
      </c>
      <c r="D208">
        <v>14</v>
      </c>
      <c r="E208">
        <v>13</v>
      </c>
      <c r="F208">
        <v>52</v>
      </c>
      <c r="G208">
        <v>20</v>
      </c>
      <c r="H208">
        <f>data[[#This Row],[Hour]]+(data[[#This Row],[Second]]/60)</f>
        <v>13.333333333333334</v>
      </c>
      <c r="I208">
        <v>15.62</v>
      </c>
      <c r="J208">
        <v>8020183</v>
      </c>
      <c r="K208">
        <v>11709155.6</v>
      </c>
    </row>
    <row r="209" spans="1:11" x14ac:dyDescent="0.55000000000000004">
      <c r="A209">
        <v>207</v>
      </c>
      <c r="B209">
        <v>2017</v>
      </c>
      <c r="C209">
        <v>10</v>
      </c>
      <c r="D209">
        <v>14</v>
      </c>
      <c r="E209">
        <v>13</v>
      </c>
      <c r="F209">
        <v>57</v>
      </c>
      <c r="G209">
        <v>56</v>
      </c>
      <c r="H209">
        <f>data[[#This Row],[Hour]]+(data[[#This Row],[Second]]/60)</f>
        <v>13.933333333333334</v>
      </c>
      <c r="I209">
        <v>23.44</v>
      </c>
      <c r="J209">
        <v>8913960.1999999993</v>
      </c>
      <c r="K209">
        <v>4155763.1</v>
      </c>
    </row>
    <row r="210" spans="1:11" x14ac:dyDescent="0.55000000000000004">
      <c r="A210">
        <v>208</v>
      </c>
      <c r="B210">
        <v>2017</v>
      </c>
      <c r="C210">
        <v>10</v>
      </c>
      <c r="D210">
        <v>14</v>
      </c>
      <c r="E210">
        <v>14</v>
      </c>
      <c r="F210">
        <v>3</v>
      </c>
      <c r="G210">
        <v>11</v>
      </c>
      <c r="H210">
        <f>data[[#This Row],[Hour]]+(data[[#This Row],[Second]]/60)</f>
        <v>14.183333333333334</v>
      </c>
      <c r="I210">
        <v>19.5</v>
      </c>
      <c r="J210">
        <v>5771386.2000000002</v>
      </c>
      <c r="K210">
        <v>3040538.9</v>
      </c>
    </row>
    <row r="211" spans="1:11" x14ac:dyDescent="0.55000000000000004">
      <c r="A211">
        <v>209</v>
      </c>
      <c r="B211">
        <v>2017</v>
      </c>
      <c r="C211">
        <v>10</v>
      </c>
      <c r="D211">
        <v>14</v>
      </c>
      <c r="E211">
        <v>14</v>
      </c>
      <c r="F211">
        <v>8</v>
      </c>
      <c r="G211">
        <v>36</v>
      </c>
      <c r="H211">
        <f>data[[#This Row],[Hour]]+(data[[#This Row],[Second]]/60)</f>
        <v>14.6</v>
      </c>
      <c r="I211">
        <v>58.6</v>
      </c>
      <c r="J211">
        <v>3546031</v>
      </c>
      <c r="K211">
        <v>2778192.7</v>
      </c>
    </row>
    <row r="212" spans="1:11" x14ac:dyDescent="0.55000000000000004">
      <c r="A212">
        <v>210</v>
      </c>
      <c r="B212">
        <v>2017</v>
      </c>
      <c r="C212">
        <v>10</v>
      </c>
      <c r="D212">
        <v>14</v>
      </c>
      <c r="E212">
        <v>14</v>
      </c>
      <c r="F212">
        <v>14</v>
      </c>
      <c r="G212">
        <v>11</v>
      </c>
      <c r="H212">
        <f>data[[#This Row],[Hour]]+(data[[#This Row],[Second]]/60)</f>
        <v>14.183333333333334</v>
      </c>
      <c r="I212">
        <v>35.159999999999997</v>
      </c>
      <c r="J212">
        <v>9844058.4000000004</v>
      </c>
      <c r="K212">
        <v>8027803.5</v>
      </c>
    </row>
    <row r="213" spans="1:11" x14ac:dyDescent="0.55000000000000004">
      <c r="A213">
        <v>211</v>
      </c>
      <c r="B213">
        <v>2017</v>
      </c>
      <c r="C213">
        <v>10</v>
      </c>
      <c r="D213">
        <v>14</v>
      </c>
      <c r="E213">
        <v>14</v>
      </c>
      <c r="F213">
        <v>19</v>
      </c>
      <c r="G213">
        <v>28</v>
      </c>
      <c r="H213">
        <f>data[[#This Row],[Hour]]+(data[[#This Row],[Second]]/60)</f>
        <v>14.466666666666667</v>
      </c>
      <c r="I213">
        <v>203.19</v>
      </c>
      <c r="J213">
        <v>7727904.5999999996</v>
      </c>
      <c r="K213">
        <v>7470698.2999999998</v>
      </c>
    </row>
    <row r="214" spans="1:11" x14ac:dyDescent="0.55000000000000004">
      <c r="A214">
        <v>212</v>
      </c>
      <c r="B214">
        <v>2017</v>
      </c>
      <c r="C214">
        <v>10</v>
      </c>
      <c r="D214">
        <v>14</v>
      </c>
      <c r="E214">
        <v>14</v>
      </c>
      <c r="F214">
        <v>24</v>
      </c>
      <c r="G214">
        <v>46</v>
      </c>
      <c r="H214">
        <f>data[[#This Row],[Hour]]+(data[[#This Row],[Second]]/60)</f>
        <v>14.766666666666667</v>
      </c>
      <c r="I214">
        <v>39.020000000000003</v>
      </c>
      <c r="J214">
        <v>3510766</v>
      </c>
      <c r="K214">
        <v>10532540.699999999</v>
      </c>
    </row>
    <row r="215" spans="1:11" x14ac:dyDescent="0.55000000000000004">
      <c r="A215">
        <v>213</v>
      </c>
      <c r="B215">
        <v>2017</v>
      </c>
      <c r="C215">
        <v>10</v>
      </c>
      <c r="D215">
        <v>14</v>
      </c>
      <c r="E215">
        <v>14</v>
      </c>
      <c r="F215">
        <v>30</v>
      </c>
      <c r="G215">
        <v>18</v>
      </c>
      <c r="H215">
        <f>data[[#This Row],[Hour]]+(data[[#This Row],[Second]]/60)</f>
        <v>14.3</v>
      </c>
      <c r="I215">
        <v>31.3</v>
      </c>
      <c r="J215">
        <v>7526980.5</v>
      </c>
      <c r="K215">
        <v>10197994.5</v>
      </c>
    </row>
    <row r="216" spans="1:11" x14ac:dyDescent="0.55000000000000004">
      <c r="A216">
        <v>214</v>
      </c>
      <c r="B216">
        <v>2017</v>
      </c>
      <c r="C216">
        <v>10</v>
      </c>
      <c r="D216">
        <v>14</v>
      </c>
      <c r="E216">
        <v>14</v>
      </c>
      <c r="F216">
        <v>35</v>
      </c>
      <c r="G216">
        <v>37</v>
      </c>
      <c r="H216">
        <f>data[[#This Row],[Hour]]+(data[[#This Row],[Second]]/60)</f>
        <v>14.616666666666667</v>
      </c>
      <c r="I216">
        <v>15.58</v>
      </c>
      <c r="J216">
        <v>2238093.2999999998</v>
      </c>
      <c r="K216">
        <v>10514457.6</v>
      </c>
    </row>
    <row r="217" spans="1:11" x14ac:dyDescent="0.55000000000000004">
      <c r="A217">
        <v>215</v>
      </c>
      <c r="B217">
        <v>2017</v>
      </c>
      <c r="C217">
        <v>10</v>
      </c>
      <c r="D217">
        <v>14</v>
      </c>
      <c r="E217">
        <v>14</v>
      </c>
      <c r="F217">
        <v>41</v>
      </c>
      <c r="G217">
        <v>36</v>
      </c>
      <c r="H217">
        <f>data[[#This Row],[Hour]]+(data[[#This Row],[Second]]/60)</f>
        <v>14.6</v>
      </c>
      <c r="I217">
        <v>19.579999999999998</v>
      </c>
      <c r="J217">
        <v>7447918.2999999998</v>
      </c>
      <c r="K217">
        <v>7548694.9000000004</v>
      </c>
    </row>
    <row r="218" spans="1:11" x14ac:dyDescent="0.55000000000000004">
      <c r="A218">
        <v>216</v>
      </c>
      <c r="B218">
        <v>2017</v>
      </c>
      <c r="C218">
        <v>10</v>
      </c>
      <c r="D218">
        <v>14</v>
      </c>
      <c r="E218">
        <v>14</v>
      </c>
      <c r="F218">
        <v>46</v>
      </c>
      <c r="G218">
        <v>58</v>
      </c>
      <c r="H218">
        <f>data[[#This Row],[Hour]]+(data[[#This Row],[Second]]/60)</f>
        <v>14.966666666666667</v>
      </c>
      <c r="I218">
        <v>27.34</v>
      </c>
      <c r="J218">
        <v>7418666.2000000002</v>
      </c>
      <c r="K218">
        <v>2216423.9</v>
      </c>
    </row>
    <row r="219" spans="1:11" x14ac:dyDescent="0.55000000000000004">
      <c r="A219">
        <v>217</v>
      </c>
      <c r="B219">
        <v>2017</v>
      </c>
      <c r="C219">
        <v>10</v>
      </c>
      <c r="D219">
        <v>14</v>
      </c>
      <c r="E219">
        <v>14</v>
      </c>
      <c r="F219">
        <v>52</v>
      </c>
      <c r="G219">
        <v>21</v>
      </c>
      <c r="H219">
        <f>data[[#This Row],[Hour]]+(data[[#This Row],[Second]]/60)</f>
        <v>14.35</v>
      </c>
      <c r="I219">
        <v>23.82</v>
      </c>
      <c r="J219">
        <v>7935161.7999999998</v>
      </c>
      <c r="K219">
        <v>13040928.199999999</v>
      </c>
    </row>
    <row r="220" spans="1:11" x14ac:dyDescent="0.55000000000000004">
      <c r="A220">
        <v>218</v>
      </c>
      <c r="B220">
        <v>2017</v>
      </c>
      <c r="C220">
        <v>10</v>
      </c>
      <c r="D220">
        <v>14</v>
      </c>
      <c r="E220">
        <v>14</v>
      </c>
      <c r="F220">
        <v>57</v>
      </c>
      <c r="G220">
        <v>37</v>
      </c>
      <c r="H220">
        <f>data[[#This Row],[Hour]]+(data[[#This Row],[Second]]/60)</f>
        <v>14.616666666666667</v>
      </c>
      <c r="I220">
        <v>82.39</v>
      </c>
      <c r="J220">
        <v>5948051</v>
      </c>
      <c r="K220">
        <v>10029159.9</v>
      </c>
    </row>
    <row r="221" spans="1:11" x14ac:dyDescent="0.55000000000000004">
      <c r="A221">
        <v>219</v>
      </c>
      <c r="B221">
        <v>2017</v>
      </c>
      <c r="C221">
        <v>10</v>
      </c>
      <c r="D221">
        <v>14</v>
      </c>
      <c r="E221">
        <v>15</v>
      </c>
      <c r="F221">
        <v>3</v>
      </c>
      <c r="G221">
        <v>0</v>
      </c>
      <c r="H221">
        <f>data[[#This Row],[Hour]]+(data[[#This Row],[Second]]/60)</f>
        <v>15</v>
      </c>
      <c r="I221">
        <v>15.59</v>
      </c>
      <c r="J221">
        <v>4737797</v>
      </c>
      <c r="K221">
        <v>4556668.7</v>
      </c>
    </row>
    <row r="222" spans="1:11" x14ac:dyDescent="0.55000000000000004">
      <c r="A222">
        <v>220</v>
      </c>
      <c r="B222">
        <v>2017</v>
      </c>
      <c r="C222">
        <v>10</v>
      </c>
      <c r="D222">
        <v>14</v>
      </c>
      <c r="E222">
        <v>15</v>
      </c>
      <c r="F222">
        <v>8</v>
      </c>
      <c r="G222">
        <v>28</v>
      </c>
      <c r="H222">
        <f>data[[#This Row],[Hour]]+(data[[#This Row],[Second]]/60)</f>
        <v>15.466666666666667</v>
      </c>
      <c r="I222">
        <v>15.62</v>
      </c>
      <c r="J222">
        <v>9899830.9000000004</v>
      </c>
      <c r="K222">
        <v>5798071.7999999998</v>
      </c>
    </row>
    <row r="223" spans="1:11" x14ac:dyDescent="0.55000000000000004">
      <c r="A223">
        <v>221</v>
      </c>
      <c r="B223">
        <v>2017</v>
      </c>
      <c r="C223">
        <v>10</v>
      </c>
      <c r="D223">
        <v>14</v>
      </c>
      <c r="E223">
        <v>15</v>
      </c>
      <c r="F223">
        <v>13</v>
      </c>
      <c r="G223">
        <v>50</v>
      </c>
      <c r="H223">
        <f>data[[#This Row],[Hour]]+(data[[#This Row],[Second]]/60)</f>
        <v>15.833333333333334</v>
      </c>
      <c r="I223">
        <v>23.44</v>
      </c>
      <c r="J223">
        <v>10576859.699999999</v>
      </c>
      <c r="K223">
        <v>5636032.5</v>
      </c>
    </row>
    <row r="224" spans="1:11" x14ac:dyDescent="0.55000000000000004">
      <c r="A224">
        <v>222</v>
      </c>
      <c r="B224">
        <v>2017</v>
      </c>
      <c r="C224">
        <v>10</v>
      </c>
      <c r="D224">
        <v>14</v>
      </c>
      <c r="E224">
        <v>15</v>
      </c>
      <c r="F224">
        <v>19</v>
      </c>
      <c r="G224">
        <v>6</v>
      </c>
      <c r="H224">
        <f>data[[#This Row],[Hour]]+(data[[#This Row],[Second]]/60)</f>
        <v>15.1</v>
      </c>
      <c r="I224">
        <v>15.66</v>
      </c>
      <c r="J224">
        <v>10786514.1</v>
      </c>
      <c r="K224">
        <v>14159317.300000001</v>
      </c>
    </row>
    <row r="225" spans="1:11" x14ac:dyDescent="0.55000000000000004">
      <c r="A225">
        <v>223</v>
      </c>
      <c r="B225">
        <v>2017</v>
      </c>
      <c r="C225">
        <v>10</v>
      </c>
      <c r="D225">
        <v>14</v>
      </c>
      <c r="E225">
        <v>15</v>
      </c>
      <c r="F225">
        <v>24</v>
      </c>
      <c r="G225">
        <v>18</v>
      </c>
      <c r="H225">
        <f>data[[#This Row],[Hour]]+(data[[#This Row],[Second]]/60)</f>
        <v>15.3</v>
      </c>
      <c r="I225">
        <v>15.57</v>
      </c>
      <c r="J225">
        <v>9382006.6999999993</v>
      </c>
      <c r="K225">
        <v>2104572.7999999998</v>
      </c>
    </row>
    <row r="226" spans="1:11" x14ac:dyDescent="0.55000000000000004">
      <c r="A226">
        <v>224</v>
      </c>
      <c r="B226">
        <v>2017</v>
      </c>
      <c r="C226">
        <v>10</v>
      </c>
      <c r="D226">
        <v>14</v>
      </c>
      <c r="E226">
        <v>15</v>
      </c>
      <c r="F226">
        <v>29</v>
      </c>
      <c r="G226">
        <v>39</v>
      </c>
      <c r="H226">
        <f>data[[#This Row],[Hour]]+(data[[#This Row],[Second]]/60)</f>
        <v>15.65</v>
      </c>
      <c r="I226">
        <v>16.010000000000002</v>
      </c>
      <c r="J226">
        <v>6194209.7000000002</v>
      </c>
      <c r="K226">
        <v>10511041</v>
      </c>
    </row>
    <row r="227" spans="1:11" x14ac:dyDescent="0.55000000000000004">
      <c r="A227">
        <v>225</v>
      </c>
      <c r="B227">
        <v>2017</v>
      </c>
      <c r="C227">
        <v>10</v>
      </c>
      <c r="D227">
        <v>14</v>
      </c>
      <c r="E227">
        <v>15</v>
      </c>
      <c r="F227">
        <v>34</v>
      </c>
      <c r="G227">
        <v>57</v>
      </c>
      <c r="H227">
        <f>data[[#This Row],[Hour]]+(data[[#This Row],[Second]]/60)</f>
        <v>15.95</v>
      </c>
      <c r="I227">
        <v>15.67</v>
      </c>
      <c r="J227">
        <v>9586940.9000000004</v>
      </c>
      <c r="K227">
        <v>9877456.1999999993</v>
      </c>
    </row>
    <row r="228" spans="1:11" x14ac:dyDescent="0.55000000000000004">
      <c r="A228">
        <v>226</v>
      </c>
      <c r="B228">
        <v>2017</v>
      </c>
      <c r="C228">
        <v>10</v>
      </c>
      <c r="D228">
        <v>14</v>
      </c>
      <c r="E228">
        <v>15</v>
      </c>
      <c r="F228">
        <v>40</v>
      </c>
      <c r="G228">
        <v>11</v>
      </c>
      <c r="H228">
        <f>data[[#This Row],[Hour]]+(data[[#This Row],[Second]]/60)</f>
        <v>15.183333333333334</v>
      </c>
      <c r="I228">
        <v>15.62</v>
      </c>
      <c r="J228">
        <v>4390161.4000000004</v>
      </c>
      <c r="K228">
        <v>5219231.8</v>
      </c>
    </row>
    <row r="229" spans="1:11" x14ac:dyDescent="0.55000000000000004">
      <c r="A229">
        <v>227</v>
      </c>
      <c r="B229">
        <v>2017</v>
      </c>
      <c r="C229">
        <v>10</v>
      </c>
      <c r="D229">
        <v>14</v>
      </c>
      <c r="E229">
        <v>15</v>
      </c>
      <c r="F229">
        <v>45</v>
      </c>
      <c r="G229">
        <v>39</v>
      </c>
      <c r="H229">
        <f>data[[#This Row],[Hour]]+(data[[#This Row],[Second]]/60)</f>
        <v>15.65</v>
      </c>
      <c r="I229">
        <v>15.57</v>
      </c>
      <c r="J229">
        <v>5720665.4000000004</v>
      </c>
      <c r="K229">
        <v>3731664.8</v>
      </c>
    </row>
    <row r="230" spans="1:11" x14ac:dyDescent="0.55000000000000004">
      <c r="A230">
        <v>228</v>
      </c>
      <c r="B230">
        <v>2017</v>
      </c>
      <c r="C230">
        <v>10</v>
      </c>
      <c r="D230">
        <v>14</v>
      </c>
      <c r="E230">
        <v>15</v>
      </c>
      <c r="F230">
        <v>51</v>
      </c>
      <c r="G230">
        <v>5</v>
      </c>
      <c r="H230">
        <f>data[[#This Row],[Hour]]+(data[[#This Row],[Second]]/60)</f>
        <v>15.083333333333334</v>
      </c>
      <c r="I230">
        <v>22.09</v>
      </c>
      <c r="J230">
        <v>2810643.7</v>
      </c>
      <c r="K230">
        <v>4755297.2</v>
      </c>
    </row>
    <row r="231" spans="1:11" x14ac:dyDescent="0.55000000000000004">
      <c r="A231">
        <v>229</v>
      </c>
      <c r="B231">
        <v>2017</v>
      </c>
      <c r="C231">
        <v>10</v>
      </c>
      <c r="D231">
        <v>14</v>
      </c>
      <c r="E231">
        <v>15</v>
      </c>
      <c r="F231">
        <v>56</v>
      </c>
      <c r="G231">
        <v>46</v>
      </c>
      <c r="H231">
        <f>data[[#This Row],[Hour]]+(data[[#This Row],[Second]]/60)</f>
        <v>15.766666666666667</v>
      </c>
      <c r="I231">
        <v>31.24</v>
      </c>
      <c r="J231">
        <v>2356734.2999999998</v>
      </c>
      <c r="K231">
        <v>13960449.699999999</v>
      </c>
    </row>
    <row r="232" spans="1:11" x14ac:dyDescent="0.55000000000000004">
      <c r="A232">
        <v>230</v>
      </c>
      <c r="B232">
        <v>2017</v>
      </c>
      <c r="C232">
        <v>10</v>
      </c>
      <c r="D232">
        <v>14</v>
      </c>
      <c r="E232">
        <v>16</v>
      </c>
      <c r="F232">
        <v>2</v>
      </c>
      <c r="G232">
        <v>29</v>
      </c>
      <c r="H232">
        <f>data[[#This Row],[Hour]]+(data[[#This Row],[Second]]/60)</f>
        <v>16.483333333333334</v>
      </c>
      <c r="I232">
        <v>19.54</v>
      </c>
      <c r="J232">
        <v>9077286.9000000004</v>
      </c>
      <c r="K232">
        <v>12848310.1</v>
      </c>
    </row>
    <row r="233" spans="1:11" x14ac:dyDescent="0.55000000000000004">
      <c r="A233">
        <v>231</v>
      </c>
      <c r="B233">
        <v>2017</v>
      </c>
      <c r="C233">
        <v>10</v>
      </c>
      <c r="D233">
        <v>14</v>
      </c>
      <c r="E233">
        <v>16</v>
      </c>
      <c r="F233">
        <v>7</v>
      </c>
      <c r="G233">
        <v>42</v>
      </c>
      <c r="H233">
        <f>data[[#This Row],[Hour]]+(data[[#This Row],[Second]]/60)</f>
        <v>16.7</v>
      </c>
      <c r="I233">
        <v>19.53</v>
      </c>
      <c r="J233">
        <v>8208944.7999999998</v>
      </c>
      <c r="K233">
        <v>13672088.800000001</v>
      </c>
    </row>
    <row r="234" spans="1:11" x14ac:dyDescent="0.55000000000000004">
      <c r="A234">
        <v>232</v>
      </c>
      <c r="B234">
        <v>2017</v>
      </c>
      <c r="C234">
        <v>10</v>
      </c>
      <c r="D234">
        <v>14</v>
      </c>
      <c r="E234">
        <v>16</v>
      </c>
      <c r="F234">
        <v>12</v>
      </c>
      <c r="G234">
        <v>59</v>
      </c>
      <c r="H234">
        <f>data[[#This Row],[Hour]]+(data[[#This Row],[Second]]/60)</f>
        <v>16.983333333333334</v>
      </c>
      <c r="I234">
        <v>89.88</v>
      </c>
      <c r="J234">
        <v>7414163.5</v>
      </c>
      <c r="K234">
        <v>11358326.199999999</v>
      </c>
    </row>
    <row r="235" spans="1:11" x14ac:dyDescent="0.55000000000000004">
      <c r="A235">
        <v>233</v>
      </c>
      <c r="B235">
        <v>2017</v>
      </c>
      <c r="C235">
        <v>10</v>
      </c>
      <c r="D235">
        <v>14</v>
      </c>
      <c r="E235">
        <v>16</v>
      </c>
      <c r="F235">
        <v>18</v>
      </c>
      <c r="G235">
        <v>18</v>
      </c>
      <c r="H235">
        <f>data[[#This Row],[Hour]]+(data[[#This Row],[Second]]/60)</f>
        <v>16.3</v>
      </c>
      <c r="I235">
        <v>19.54</v>
      </c>
      <c r="J235">
        <v>5630111.0999999996</v>
      </c>
      <c r="K235">
        <v>6906131.7999999998</v>
      </c>
    </row>
    <row r="236" spans="1:11" x14ac:dyDescent="0.55000000000000004">
      <c r="A236">
        <v>234</v>
      </c>
      <c r="B236">
        <v>2017</v>
      </c>
      <c r="C236">
        <v>10</v>
      </c>
      <c r="D236">
        <v>14</v>
      </c>
      <c r="E236">
        <v>16</v>
      </c>
      <c r="F236">
        <v>23</v>
      </c>
      <c r="G236">
        <v>40</v>
      </c>
      <c r="H236">
        <f>data[[#This Row],[Hour]]+(data[[#This Row],[Second]]/60)</f>
        <v>16.666666666666668</v>
      </c>
      <c r="I236">
        <v>23.43</v>
      </c>
      <c r="J236">
        <v>11731800.800000001</v>
      </c>
      <c r="K236">
        <v>4863139.0999999996</v>
      </c>
    </row>
    <row r="237" spans="1:11" x14ac:dyDescent="0.55000000000000004">
      <c r="A237">
        <v>235</v>
      </c>
      <c r="B237">
        <v>2017</v>
      </c>
      <c r="C237">
        <v>10</v>
      </c>
      <c r="D237">
        <v>14</v>
      </c>
      <c r="E237">
        <v>16</v>
      </c>
      <c r="F237">
        <v>28</v>
      </c>
      <c r="G237">
        <v>58</v>
      </c>
      <c r="H237">
        <f>data[[#This Row],[Hour]]+(data[[#This Row],[Second]]/60)</f>
        <v>16.966666666666665</v>
      </c>
      <c r="I237">
        <v>15.62</v>
      </c>
      <c r="J237">
        <v>4766448.4000000004</v>
      </c>
      <c r="K237">
        <v>4142269.1</v>
      </c>
    </row>
    <row r="238" spans="1:11" x14ac:dyDescent="0.55000000000000004">
      <c r="A238">
        <v>236</v>
      </c>
      <c r="B238">
        <v>2017</v>
      </c>
      <c r="C238">
        <v>10</v>
      </c>
      <c r="D238">
        <v>14</v>
      </c>
      <c r="E238">
        <v>16</v>
      </c>
      <c r="F238">
        <v>34</v>
      </c>
      <c r="G238">
        <v>22</v>
      </c>
      <c r="H238">
        <f>data[[#This Row],[Hour]]+(data[[#This Row],[Second]]/60)</f>
        <v>16.366666666666667</v>
      </c>
      <c r="I238">
        <v>23.44</v>
      </c>
      <c r="J238">
        <v>10514955.6</v>
      </c>
      <c r="K238">
        <v>2755243.2</v>
      </c>
    </row>
    <row r="239" spans="1:11" x14ac:dyDescent="0.55000000000000004">
      <c r="A239">
        <v>237</v>
      </c>
      <c r="B239">
        <v>2017</v>
      </c>
      <c r="C239">
        <v>10</v>
      </c>
      <c r="D239">
        <v>14</v>
      </c>
      <c r="E239">
        <v>16</v>
      </c>
      <c r="F239">
        <v>39</v>
      </c>
      <c r="G239">
        <v>38</v>
      </c>
      <c r="H239">
        <f>data[[#This Row],[Hour]]+(data[[#This Row],[Second]]/60)</f>
        <v>16.633333333333333</v>
      </c>
      <c r="I239" t="s">
        <v>8</v>
      </c>
    </row>
    <row r="240" spans="1:11" x14ac:dyDescent="0.55000000000000004">
      <c r="A240">
        <v>238</v>
      </c>
      <c r="B240">
        <v>2017</v>
      </c>
      <c r="C240">
        <v>10</v>
      </c>
      <c r="D240">
        <v>14</v>
      </c>
      <c r="E240">
        <v>16</v>
      </c>
      <c r="F240">
        <v>45</v>
      </c>
      <c r="G240">
        <v>15</v>
      </c>
      <c r="H240">
        <f>data[[#This Row],[Hour]]+(data[[#This Row],[Second]]/60)</f>
        <v>16.25</v>
      </c>
      <c r="I240">
        <v>35.659999999999997</v>
      </c>
      <c r="J240">
        <v>2611549.2999999998</v>
      </c>
      <c r="K240">
        <v>2789450.5</v>
      </c>
    </row>
    <row r="241" spans="1:11" x14ac:dyDescent="0.55000000000000004">
      <c r="A241">
        <v>239</v>
      </c>
      <c r="B241">
        <v>2017</v>
      </c>
      <c r="C241">
        <v>10</v>
      </c>
      <c r="D241">
        <v>14</v>
      </c>
      <c r="E241">
        <v>16</v>
      </c>
      <c r="F241">
        <v>52</v>
      </c>
      <c r="G241">
        <v>59</v>
      </c>
      <c r="H241">
        <f>data[[#This Row],[Hour]]+(data[[#This Row],[Second]]/60)</f>
        <v>16.983333333333334</v>
      </c>
      <c r="I241">
        <v>16.32</v>
      </c>
      <c r="J241">
        <v>4286424</v>
      </c>
      <c r="K241">
        <v>4412782.8</v>
      </c>
    </row>
    <row r="242" spans="1:11" x14ac:dyDescent="0.55000000000000004">
      <c r="A242">
        <v>240</v>
      </c>
      <c r="B242">
        <v>2017</v>
      </c>
      <c r="C242">
        <v>10</v>
      </c>
      <c r="D242">
        <v>14</v>
      </c>
      <c r="E242">
        <v>16</v>
      </c>
      <c r="F242">
        <v>58</v>
      </c>
      <c r="G242">
        <v>25</v>
      </c>
      <c r="H242">
        <f>data[[#This Row],[Hour]]+(data[[#This Row],[Second]]/60)</f>
        <v>16.416666666666668</v>
      </c>
      <c r="I242">
        <v>19.57</v>
      </c>
      <c r="J242">
        <v>9538833.6999999993</v>
      </c>
      <c r="K242">
        <v>6684252.7000000002</v>
      </c>
    </row>
    <row r="243" spans="1:11" x14ac:dyDescent="0.55000000000000004">
      <c r="A243">
        <v>241</v>
      </c>
      <c r="B243">
        <v>2017</v>
      </c>
      <c r="C243">
        <v>10</v>
      </c>
      <c r="D243">
        <v>14</v>
      </c>
      <c r="E243">
        <v>17</v>
      </c>
      <c r="F243">
        <v>3</v>
      </c>
      <c r="G243">
        <v>42</v>
      </c>
      <c r="H243">
        <f>data[[#This Row],[Hour]]+(data[[#This Row],[Second]]/60)</f>
        <v>17.7</v>
      </c>
      <c r="I243">
        <v>19.510000000000002</v>
      </c>
      <c r="J243">
        <v>5792550.9000000004</v>
      </c>
      <c r="K243">
        <v>3452692.5</v>
      </c>
    </row>
    <row r="244" spans="1:11" x14ac:dyDescent="0.55000000000000004">
      <c r="A244">
        <v>242</v>
      </c>
      <c r="B244">
        <v>2017</v>
      </c>
      <c r="C244">
        <v>10</v>
      </c>
      <c r="D244">
        <v>14</v>
      </c>
      <c r="E244">
        <v>17</v>
      </c>
      <c r="F244">
        <v>9</v>
      </c>
      <c r="G244">
        <v>6</v>
      </c>
      <c r="H244">
        <f>data[[#This Row],[Hour]]+(data[[#This Row],[Second]]/60)</f>
        <v>17.100000000000001</v>
      </c>
      <c r="I244">
        <v>121.05</v>
      </c>
      <c r="J244">
        <v>4984447.9000000004</v>
      </c>
      <c r="K244">
        <v>982028.6</v>
      </c>
    </row>
    <row r="245" spans="1:11" x14ac:dyDescent="0.55000000000000004">
      <c r="A245">
        <v>243</v>
      </c>
      <c r="B245">
        <v>2017</v>
      </c>
      <c r="C245">
        <v>10</v>
      </c>
      <c r="D245">
        <v>14</v>
      </c>
      <c r="E245">
        <v>17</v>
      </c>
      <c r="F245">
        <v>14</v>
      </c>
      <c r="G245">
        <v>46</v>
      </c>
      <c r="H245">
        <f>data[[#This Row],[Hour]]+(data[[#This Row],[Second]]/60)</f>
        <v>17.766666666666666</v>
      </c>
      <c r="I245">
        <v>19.579999999999998</v>
      </c>
      <c r="J245">
        <v>4419951.7</v>
      </c>
      <c r="K245">
        <v>2301394.1</v>
      </c>
    </row>
    <row r="246" spans="1:11" x14ac:dyDescent="0.55000000000000004">
      <c r="A246">
        <v>244</v>
      </c>
      <c r="B246">
        <v>2017</v>
      </c>
      <c r="C246">
        <v>10</v>
      </c>
      <c r="D246">
        <v>14</v>
      </c>
      <c r="E246">
        <v>17</v>
      </c>
      <c r="F246">
        <v>20</v>
      </c>
      <c r="G246">
        <v>18</v>
      </c>
      <c r="H246">
        <f>data[[#This Row],[Hour]]+(data[[#This Row],[Second]]/60)</f>
        <v>17.3</v>
      </c>
      <c r="I246">
        <v>19.55</v>
      </c>
      <c r="J246">
        <v>6207751</v>
      </c>
      <c r="K246">
        <v>2191362.7000000002</v>
      </c>
    </row>
    <row r="247" spans="1:11" x14ac:dyDescent="0.55000000000000004">
      <c r="A247">
        <v>245</v>
      </c>
      <c r="B247">
        <v>2017</v>
      </c>
      <c r="C247">
        <v>10</v>
      </c>
      <c r="D247">
        <v>14</v>
      </c>
      <c r="E247">
        <v>17</v>
      </c>
      <c r="F247">
        <v>25</v>
      </c>
      <c r="G247">
        <v>43</v>
      </c>
      <c r="H247">
        <f>data[[#This Row],[Hour]]+(data[[#This Row],[Second]]/60)</f>
        <v>17.716666666666665</v>
      </c>
      <c r="I247">
        <v>23.44</v>
      </c>
      <c r="J247">
        <v>6727810.4000000004</v>
      </c>
      <c r="K247">
        <v>9146655.5</v>
      </c>
    </row>
    <row r="248" spans="1:11" x14ac:dyDescent="0.55000000000000004">
      <c r="A248">
        <v>246</v>
      </c>
      <c r="B248">
        <v>2017</v>
      </c>
      <c r="C248">
        <v>10</v>
      </c>
      <c r="D248">
        <v>14</v>
      </c>
      <c r="E248">
        <v>17</v>
      </c>
      <c r="F248">
        <v>31</v>
      </c>
      <c r="G248">
        <v>3</v>
      </c>
      <c r="H248">
        <f>data[[#This Row],[Hour]]+(data[[#This Row],[Second]]/60)</f>
        <v>17.05</v>
      </c>
      <c r="I248">
        <v>19.53</v>
      </c>
      <c r="J248">
        <v>4954707</v>
      </c>
      <c r="K248">
        <v>2395281</v>
      </c>
    </row>
    <row r="249" spans="1:11" x14ac:dyDescent="0.55000000000000004">
      <c r="A249">
        <v>247</v>
      </c>
      <c r="B249">
        <v>2017</v>
      </c>
      <c r="C249">
        <v>10</v>
      </c>
      <c r="D249">
        <v>14</v>
      </c>
      <c r="E249">
        <v>17</v>
      </c>
      <c r="F249">
        <v>36</v>
      </c>
      <c r="G249">
        <v>29</v>
      </c>
      <c r="H249">
        <f>data[[#This Row],[Hour]]+(data[[#This Row],[Second]]/60)</f>
        <v>17.483333333333334</v>
      </c>
      <c r="I249">
        <v>23.43</v>
      </c>
      <c r="J249">
        <v>979375.8</v>
      </c>
      <c r="K249">
        <v>2148352</v>
      </c>
    </row>
    <row r="250" spans="1:11" x14ac:dyDescent="0.55000000000000004">
      <c r="A250">
        <v>248</v>
      </c>
      <c r="B250">
        <v>2017</v>
      </c>
      <c r="C250">
        <v>10</v>
      </c>
      <c r="D250">
        <v>14</v>
      </c>
      <c r="E250">
        <v>17</v>
      </c>
      <c r="F250">
        <v>43</v>
      </c>
      <c r="G250">
        <v>53</v>
      </c>
      <c r="H250">
        <f>data[[#This Row],[Hour]]+(data[[#This Row],[Second]]/60)</f>
        <v>17.883333333333333</v>
      </c>
      <c r="I250">
        <v>66.42</v>
      </c>
      <c r="J250">
        <v>6055074.7000000002</v>
      </c>
      <c r="K250">
        <v>1479127.6</v>
      </c>
    </row>
    <row r="251" spans="1:11" x14ac:dyDescent="0.55000000000000004">
      <c r="A251">
        <v>249</v>
      </c>
      <c r="B251">
        <v>2017</v>
      </c>
      <c r="C251">
        <v>10</v>
      </c>
      <c r="D251">
        <v>14</v>
      </c>
      <c r="E251">
        <v>17</v>
      </c>
      <c r="F251">
        <v>49</v>
      </c>
      <c r="G251">
        <v>22</v>
      </c>
      <c r="H251">
        <f>data[[#This Row],[Hour]]+(data[[#This Row],[Second]]/60)</f>
        <v>17.366666666666667</v>
      </c>
      <c r="I251">
        <v>15.62</v>
      </c>
      <c r="J251">
        <v>4726695.3</v>
      </c>
      <c r="K251">
        <v>3907779</v>
      </c>
    </row>
    <row r="252" spans="1:11" x14ac:dyDescent="0.55000000000000004">
      <c r="A252">
        <v>250</v>
      </c>
      <c r="B252">
        <v>2017</v>
      </c>
      <c r="C252">
        <v>10</v>
      </c>
      <c r="D252">
        <v>14</v>
      </c>
      <c r="E252">
        <v>17</v>
      </c>
      <c r="F252">
        <v>54</v>
      </c>
      <c r="G252">
        <v>49</v>
      </c>
      <c r="H252">
        <f>data[[#This Row],[Hour]]+(data[[#This Row],[Second]]/60)</f>
        <v>17.816666666666666</v>
      </c>
      <c r="I252">
        <v>15.58</v>
      </c>
      <c r="J252">
        <v>9517139.9000000004</v>
      </c>
      <c r="K252">
        <v>8343791.2999999998</v>
      </c>
    </row>
    <row r="253" spans="1:11" x14ac:dyDescent="0.55000000000000004">
      <c r="A253">
        <v>251</v>
      </c>
      <c r="B253">
        <v>2017</v>
      </c>
      <c r="C253">
        <v>10</v>
      </c>
      <c r="D253">
        <v>14</v>
      </c>
      <c r="E253">
        <v>18</v>
      </c>
      <c r="F253">
        <v>0</v>
      </c>
      <c r="G253">
        <v>3</v>
      </c>
      <c r="H253">
        <f>data[[#This Row],[Hour]]+(data[[#This Row],[Second]]/60)</f>
        <v>18.05</v>
      </c>
      <c r="I253">
        <v>15.59</v>
      </c>
      <c r="J253">
        <v>12561636.6</v>
      </c>
      <c r="K253">
        <v>16058429.199999999</v>
      </c>
    </row>
    <row r="254" spans="1:11" x14ac:dyDescent="0.55000000000000004">
      <c r="A254">
        <v>252</v>
      </c>
      <c r="B254">
        <v>2017</v>
      </c>
      <c r="C254">
        <v>10</v>
      </c>
      <c r="D254">
        <v>14</v>
      </c>
      <c r="E254">
        <v>18</v>
      </c>
      <c r="F254">
        <v>5</v>
      </c>
      <c r="G254">
        <v>15</v>
      </c>
      <c r="H254">
        <f>data[[#This Row],[Hour]]+(data[[#This Row],[Second]]/60)</f>
        <v>18.25</v>
      </c>
      <c r="I254">
        <v>15.65</v>
      </c>
      <c r="J254">
        <v>11243167</v>
      </c>
      <c r="K254">
        <v>14275811</v>
      </c>
    </row>
    <row r="255" spans="1:11" x14ac:dyDescent="0.55000000000000004">
      <c r="A255">
        <v>253</v>
      </c>
      <c r="B255">
        <v>2017</v>
      </c>
      <c r="C255">
        <v>10</v>
      </c>
      <c r="D255">
        <v>14</v>
      </c>
      <c r="E255">
        <v>18</v>
      </c>
      <c r="F255">
        <v>10</v>
      </c>
      <c r="G255">
        <v>30</v>
      </c>
      <c r="H255">
        <f>data[[#This Row],[Hour]]+(data[[#This Row],[Second]]/60)</f>
        <v>18.5</v>
      </c>
      <c r="I255">
        <v>19.54</v>
      </c>
      <c r="J255">
        <v>8796630.6999999993</v>
      </c>
      <c r="K255">
        <v>8802047.1999999993</v>
      </c>
    </row>
    <row r="256" spans="1:11" x14ac:dyDescent="0.55000000000000004">
      <c r="A256">
        <v>254</v>
      </c>
      <c r="B256">
        <v>2017</v>
      </c>
      <c r="C256">
        <v>10</v>
      </c>
      <c r="D256">
        <v>14</v>
      </c>
      <c r="E256">
        <v>18</v>
      </c>
      <c r="F256">
        <v>15</v>
      </c>
      <c r="G256">
        <v>45</v>
      </c>
      <c r="H256">
        <f>data[[#This Row],[Hour]]+(data[[#This Row],[Second]]/60)</f>
        <v>18.75</v>
      </c>
      <c r="I256">
        <v>15.63</v>
      </c>
      <c r="J256">
        <v>16997637.300000001</v>
      </c>
      <c r="K256">
        <v>16476932.4</v>
      </c>
    </row>
    <row r="257" spans="1:11" x14ac:dyDescent="0.55000000000000004">
      <c r="A257">
        <v>255</v>
      </c>
      <c r="B257">
        <v>2017</v>
      </c>
      <c r="C257">
        <v>10</v>
      </c>
      <c r="D257">
        <v>14</v>
      </c>
      <c r="E257">
        <v>18</v>
      </c>
      <c r="F257">
        <v>20</v>
      </c>
      <c r="G257">
        <v>55</v>
      </c>
      <c r="H257">
        <f>data[[#This Row],[Hour]]+(data[[#This Row],[Second]]/60)</f>
        <v>18.916666666666668</v>
      </c>
      <c r="I257">
        <v>23.44</v>
      </c>
      <c r="J257">
        <v>9920250.5999999996</v>
      </c>
      <c r="K257">
        <v>7377656.4000000004</v>
      </c>
    </row>
    <row r="258" spans="1:11" x14ac:dyDescent="0.55000000000000004">
      <c r="A258">
        <v>256</v>
      </c>
      <c r="B258">
        <v>2017</v>
      </c>
      <c r="C258">
        <v>10</v>
      </c>
      <c r="D258">
        <v>14</v>
      </c>
      <c r="E258">
        <v>18</v>
      </c>
      <c r="F258">
        <v>26</v>
      </c>
      <c r="G258">
        <v>10</v>
      </c>
      <c r="H258">
        <f>data[[#This Row],[Hour]]+(data[[#This Row],[Second]]/60)</f>
        <v>18.166666666666668</v>
      </c>
      <c r="I258">
        <v>19.53</v>
      </c>
      <c r="J258">
        <v>10907833.9</v>
      </c>
      <c r="K258">
        <v>16776367.300000001</v>
      </c>
    </row>
    <row r="259" spans="1:11" x14ac:dyDescent="0.55000000000000004">
      <c r="A259">
        <v>257</v>
      </c>
      <c r="B259">
        <v>2017</v>
      </c>
      <c r="C259">
        <v>10</v>
      </c>
      <c r="D259">
        <v>14</v>
      </c>
      <c r="E259">
        <v>18</v>
      </c>
      <c r="F259">
        <v>31</v>
      </c>
      <c r="G259">
        <v>22</v>
      </c>
      <c r="H259">
        <f>data[[#This Row],[Hour]]+(data[[#This Row],[Second]]/60)</f>
        <v>18.366666666666667</v>
      </c>
      <c r="I259">
        <v>50.83</v>
      </c>
      <c r="J259">
        <v>6303638.7999999998</v>
      </c>
      <c r="K259">
        <v>9027950.4000000004</v>
      </c>
    </row>
    <row r="260" spans="1:11" x14ac:dyDescent="0.55000000000000004">
      <c r="A260">
        <v>258</v>
      </c>
      <c r="B260">
        <v>2017</v>
      </c>
      <c r="C260">
        <v>10</v>
      </c>
      <c r="D260">
        <v>14</v>
      </c>
      <c r="E260">
        <v>18</v>
      </c>
      <c r="F260">
        <v>36</v>
      </c>
      <c r="G260">
        <v>42</v>
      </c>
      <c r="H260">
        <f>data[[#This Row],[Hour]]+(data[[#This Row],[Second]]/60)</f>
        <v>18.7</v>
      </c>
      <c r="I260">
        <v>15.64</v>
      </c>
      <c r="J260">
        <v>12181264.9</v>
      </c>
      <c r="K260">
        <v>16905683.600000001</v>
      </c>
    </row>
    <row r="261" spans="1:11" x14ac:dyDescent="0.55000000000000004">
      <c r="A261">
        <v>259</v>
      </c>
      <c r="B261">
        <v>2017</v>
      </c>
      <c r="C261">
        <v>10</v>
      </c>
      <c r="D261">
        <v>14</v>
      </c>
      <c r="E261">
        <v>18</v>
      </c>
      <c r="F261">
        <v>41</v>
      </c>
      <c r="G261">
        <v>54</v>
      </c>
      <c r="H261">
        <f>data[[#This Row],[Hour]]+(data[[#This Row],[Second]]/60)</f>
        <v>18.899999999999999</v>
      </c>
      <c r="I261">
        <v>15.63</v>
      </c>
      <c r="J261">
        <v>9365464.3000000007</v>
      </c>
      <c r="K261">
        <v>11474337.300000001</v>
      </c>
    </row>
    <row r="262" spans="1:11" x14ac:dyDescent="0.55000000000000004">
      <c r="A262">
        <v>260</v>
      </c>
      <c r="B262">
        <v>2017</v>
      </c>
      <c r="C262">
        <v>10</v>
      </c>
      <c r="D262">
        <v>14</v>
      </c>
      <c r="E262">
        <v>18</v>
      </c>
      <c r="F262">
        <v>47</v>
      </c>
      <c r="G262">
        <v>12</v>
      </c>
      <c r="H262">
        <f>data[[#This Row],[Hour]]+(data[[#This Row],[Second]]/60)</f>
        <v>18.2</v>
      </c>
      <c r="I262">
        <v>15.59</v>
      </c>
      <c r="J262">
        <v>7368948.5</v>
      </c>
      <c r="K262">
        <v>6828383.5</v>
      </c>
    </row>
    <row r="263" spans="1:11" x14ac:dyDescent="0.55000000000000004">
      <c r="A263">
        <v>261</v>
      </c>
      <c r="B263">
        <v>2017</v>
      </c>
      <c r="C263">
        <v>10</v>
      </c>
      <c r="D263">
        <v>14</v>
      </c>
      <c r="E263">
        <v>18</v>
      </c>
      <c r="F263">
        <v>52</v>
      </c>
      <c r="G263">
        <v>38</v>
      </c>
      <c r="H263">
        <f>data[[#This Row],[Hour]]+(data[[#This Row],[Second]]/60)</f>
        <v>18.633333333333333</v>
      </c>
      <c r="I263">
        <v>15.67</v>
      </c>
      <c r="J263">
        <v>8248459.4000000004</v>
      </c>
      <c r="K263">
        <v>12848345.4</v>
      </c>
    </row>
    <row r="264" spans="1:11" x14ac:dyDescent="0.55000000000000004">
      <c r="A264">
        <v>262</v>
      </c>
      <c r="B264">
        <v>2017</v>
      </c>
      <c r="C264">
        <v>10</v>
      </c>
      <c r="D264">
        <v>14</v>
      </c>
      <c r="E264">
        <v>18</v>
      </c>
      <c r="F264">
        <v>57</v>
      </c>
      <c r="G264">
        <v>56</v>
      </c>
      <c r="H264">
        <f>data[[#This Row],[Hour]]+(data[[#This Row],[Second]]/60)</f>
        <v>18.933333333333334</v>
      </c>
      <c r="I264">
        <v>15.59</v>
      </c>
      <c r="J264">
        <v>12075655.1</v>
      </c>
      <c r="K264">
        <v>6756804.5</v>
      </c>
    </row>
    <row r="265" spans="1:11" x14ac:dyDescent="0.55000000000000004">
      <c r="A265">
        <v>263</v>
      </c>
      <c r="B265">
        <v>2017</v>
      </c>
      <c r="C265">
        <v>10</v>
      </c>
      <c r="D265">
        <v>14</v>
      </c>
      <c r="E265">
        <v>19</v>
      </c>
      <c r="F265">
        <v>3</v>
      </c>
      <c r="G265">
        <v>10</v>
      </c>
      <c r="H265">
        <f>data[[#This Row],[Hour]]+(data[[#This Row],[Second]]/60)</f>
        <v>19.166666666666668</v>
      </c>
      <c r="I265">
        <v>15.64</v>
      </c>
      <c r="J265">
        <v>13020324</v>
      </c>
      <c r="K265">
        <v>8670424.9000000004</v>
      </c>
    </row>
    <row r="266" spans="1:11" x14ac:dyDescent="0.55000000000000004">
      <c r="A266">
        <v>264</v>
      </c>
      <c r="B266">
        <v>2017</v>
      </c>
      <c r="C266">
        <v>10</v>
      </c>
      <c r="D266">
        <v>14</v>
      </c>
      <c r="E266">
        <v>19</v>
      </c>
      <c r="F266">
        <v>8</v>
      </c>
      <c r="G266">
        <v>23</v>
      </c>
      <c r="H266">
        <f>data[[#This Row],[Hour]]+(data[[#This Row],[Second]]/60)</f>
        <v>19.383333333333333</v>
      </c>
      <c r="I266">
        <v>15.64</v>
      </c>
      <c r="J266">
        <v>13974612.5</v>
      </c>
      <c r="K266">
        <v>6900005</v>
      </c>
    </row>
    <row r="267" spans="1:11" x14ac:dyDescent="0.55000000000000004">
      <c r="A267">
        <v>265</v>
      </c>
      <c r="B267">
        <v>2017</v>
      </c>
      <c r="C267">
        <v>10</v>
      </c>
      <c r="D267">
        <v>14</v>
      </c>
      <c r="E267">
        <v>19</v>
      </c>
      <c r="F267">
        <v>13</v>
      </c>
      <c r="G267">
        <v>40</v>
      </c>
      <c r="H267">
        <f>data[[#This Row],[Hour]]+(data[[#This Row],[Second]]/60)</f>
        <v>19.666666666666668</v>
      </c>
      <c r="I267">
        <v>15.97</v>
      </c>
      <c r="J267">
        <v>12217232.9</v>
      </c>
      <c r="K267">
        <v>19071299</v>
      </c>
    </row>
    <row r="268" spans="1:11" x14ac:dyDescent="0.55000000000000004">
      <c r="A268">
        <v>266</v>
      </c>
      <c r="B268">
        <v>2017</v>
      </c>
      <c r="C268">
        <v>10</v>
      </c>
      <c r="D268">
        <v>14</v>
      </c>
      <c r="E268">
        <v>19</v>
      </c>
      <c r="F268">
        <v>18</v>
      </c>
      <c r="G268">
        <v>51</v>
      </c>
      <c r="H268">
        <f>data[[#This Row],[Hour]]+(data[[#This Row],[Second]]/60)</f>
        <v>19.850000000000001</v>
      </c>
      <c r="I268">
        <v>15.63</v>
      </c>
      <c r="J268">
        <v>11531852.199999999</v>
      </c>
      <c r="K268">
        <v>4716920.0999999996</v>
      </c>
    </row>
    <row r="269" spans="1:11" x14ac:dyDescent="0.55000000000000004">
      <c r="A269">
        <v>267</v>
      </c>
      <c r="B269">
        <v>2017</v>
      </c>
      <c r="C269">
        <v>10</v>
      </c>
      <c r="D269">
        <v>14</v>
      </c>
      <c r="E269">
        <v>19</v>
      </c>
      <c r="F269">
        <v>24</v>
      </c>
      <c r="G269">
        <v>10</v>
      </c>
      <c r="H269">
        <f>data[[#This Row],[Hour]]+(data[[#This Row],[Second]]/60)</f>
        <v>19.166666666666668</v>
      </c>
      <c r="I269">
        <v>19.5</v>
      </c>
      <c r="J269">
        <v>4688146.4000000004</v>
      </c>
      <c r="K269">
        <v>3915671.4</v>
      </c>
    </row>
    <row r="270" spans="1:11" x14ac:dyDescent="0.55000000000000004">
      <c r="A270">
        <v>268</v>
      </c>
      <c r="B270">
        <v>2017</v>
      </c>
      <c r="C270">
        <v>10</v>
      </c>
      <c r="D270">
        <v>14</v>
      </c>
      <c r="E270">
        <v>19</v>
      </c>
      <c r="F270">
        <v>29</v>
      </c>
      <c r="G270">
        <v>35</v>
      </c>
      <c r="H270">
        <f>data[[#This Row],[Hour]]+(data[[#This Row],[Second]]/60)</f>
        <v>19.583333333333332</v>
      </c>
      <c r="I270">
        <v>19.54</v>
      </c>
      <c r="J270">
        <v>12949652.9</v>
      </c>
      <c r="K270">
        <v>12575161.199999999</v>
      </c>
    </row>
    <row r="271" spans="1:11" x14ac:dyDescent="0.55000000000000004">
      <c r="A271">
        <v>269</v>
      </c>
      <c r="B271">
        <v>2017</v>
      </c>
      <c r="C271">
        <v>10</v>
      </c>
      <c r="D271">
        <v>14</v>
      </c>
      <c r="E271">
        <v>19</v>
      </c>
      <c r="F271">
        <v>34</v>
      </c>
      <c r="G271">
        <v>46</v>
      </c>
      <c r="H271">
        <f>data[[#This Row],[Hour]]+(data[[#This Row],[Second]]/60)</f>
        <v>19.766666666666666</v>
      </c>
      <c r="I271">
        <v>15.67</v>
      </c>
      <c r="J271">
        <v>12992687.300000001</v>
      </c>
      <c r="K271">
        <v>6184762.4000000004</v>
      </c>
    </row>
    <row r="272" spans="1:11" x14ac:dyDescent="0.55000000000000004">
      <c r="A272">
        <v>270</v>
      </c>
      <c r="B272">
        <v>2017</v>
      </c>
      <c r="C272">
        <v>10</v>
      </c>
      <c r="D272">
        <v>14</v>
      </c>
      <c r="E272">
        <v>19</v>
      </c>
      <c r="F272">
        <v>40</v>
      </c>
      <c r="G272">
        <v>5</v>
      </c>
      <c r="H272">
        <f>data[[#This Row],[Hour]]+(data[[#This Row],[Second]]/60)</f>
        <v>19.083333333333332</v>
      </c>
      <c r="I272">
        <v>19.489999999999998</v>
      </c>
      <c r="J272">
        <v>11025058.199999999</v>
      </c>
      <c r="K272">
        <v>10339326.4</v>
      </c>
    </row>
    <row r="273" spans="1:11" x14ac:dyDescent="0.55000000000000004">
      <c r="A273">
        <v>271</v>
      </c>
      <c r="B273">
        <v>2017</v>
      </c>
      <c r="C273">
        <v>10</v>
      </c>
      <c r="D273">
        <v>14</v>
      </c>
      <c r="E273">
        <v>19</v>
      </c>
      <c r="F273">
        <v>45</v>
      </c>
      <c r="G273">
        <v>21</v>
      </c>
      <c r="H273">
        <f>data[[#This Row],[Hour]]+(data[[#This Row],[Second]]/60)</f>
        <v>19.350000000000001</v>
      </c>
      <c r="I273">
        <v>15.63</v>
      </c>
      <c r="J273">
        <v>7087783.7000000002</v>
      </c>
      <c r="K273">
        <v>8123500.0999999996</v>
      </c>
    </row>
    <row r="274" spans="1:11" x14ac:dyDescent="0.55000000000000004">
      <c r="A274">
        <v>272</v>
      </c>
      <c r="B274">
        <v>2017</v>
      </c>
      <c r="C274">
        <v>10</v>
      </c>
      <c r="D274">
        <v>14</v>
      </c>
      <c r="E274">
        <v>19</v>
      </c>
      <c r="F274">
        <v>50</v>
      </c>
      <c r="G274">
        <v>37</v>
      </c>
      <c r="H274">
        <f>data[[#This Row],[Hour]]+(data[[#This Row],[Second]]/60)</f>
        <v>19.616666666666667</v>
      </c>
      <c r="I274">
        <v>15.62</v>
      </c>
      <c r="J274">
        <v>16330381</v>
      </c>
      <c r="K274">
        <v>4585969.5999999996</v>
      </c>
    </row>
    <row r="275" spans="1:11" x14ac:dyDescent="0.55000000000000004">
      <c r="A275">
        <v>273</v>
      </c>
      <c r="B275">
        <v>2017</v>
      </c>
      <c r="C275">
        <v>10</v>
      </c>
      <c r="D275">
        <v>14</v>
      </c>
      <c r="E275">
        <v>19</v>
      </c>
      <c r="F275">
        <v>55</v>
      </c>
      <c r="G275">
        <v>50</v>
      </c>
      <c r="H275">
        <f>data[[#This Row],[Hour]]+(data[[#This Row],[Second]]/60)</f>
        <v>19.833333333333332</v>
      </c>
      <c r="I275">
        <v>27.28</v>
      </c>
      <c r="J275">
        <v>9795545.0999999996</v>
      </c>
      <c r="K275">
        <v>14861934.1</v>
      </c>
    </row>
    <row r="276" spans="1:11" x14ac:dyDescent="0.55000000000000004">
      <c r="A276">
        <v>274</v>
      </c>
      <c r="B276">
        <v>2017</v>
      </c>
      <c r="C276">
        <v>10</v>
      </c>
      <c r="D276">
        <v>14</v>
      </c>
      <c r="E276">
        <v>20</v>
      </c>
      <c r="F276">
        <v>1</v>
      </c>
      <c r="G276">
        <v>5</v>
      </c>
      <c r="H276">
        <f>data[[#This Row],[Hour]]+(data[[#This Row],[Second]]/60)</f>
        <v>20.083333333333332</v>
      </c>
      <c r="I276">
        <v>19.559999999999999</v>
      </c>
      <c r="J276">
        <v>12825732</v>
      </c>
      <c r="K276">
        <v>6681911.2000000002</v>
      </c>
    </row>
    <row r="277" spans="1:11" x14ac:dyDescent="0.55000000000000004">
      <c r="A277">
        <v>275</v>
      </c>
      <c r="B277">
        <v>2017</v>
      </c>
      <c r="C277">
        <v>10</v>
      </c>
      <c r="D277">
        <v>14</v>
      </c>
      <c r="E277">
        <v>20</v>
      </c>
      <c r="F277">
        <v>6</v>
      </c>
      <c r="G277">
        <v>21</v>
      </c>
      <c r="H277">
        <f>data[[#This Row],[Hour]]+(data[[#This Row],[Second]]/60)</f>
        <v>20.350000000000001</v>
      </c>
      <c r="I277">
        <v>19.54</v>
      </c>
      <c r="J277">
        <v>9202072.5</v>
      </c>
      <c r="K277">
        <v>20080095.699999999</v>
      </c>
    </row>
    <row r="278" spans="1:11" x14ac:dyDescent="0.55000000000000004">
      <c r="A278">
        <v>276</v>
      </c>
      <c r="B278">
        <v>2017</v>
      </c>
      <c r="C278">
        <v>10</v>
      </c>
      <c r="D278">
        <v>14</v>
      </c>
      <c r="E278">
        <v>20</v>
      </c>
      <c r="F278">
        <v>11</v>
      </c>
      <c r="G278">
        <v>36</v>
      </c>
      <c r="H278">
        <f>data[[#This Row],[Hour]]+(data[[#This Row],[Second]]/60)</f>
        <v>20.6</v>
      </c>
      <c r="I278">
        <v>15.57</v>
      </c>
      <c r="J278">
        <v>10014215.4</v>
      </c>
      <c r="K278">
        <v>7056148.2999999998</v>
      </c>
    </row>
    <row r="279" spans="1:11" x14ac:dyDescent="0.55000000000000004">
      <c r="A279">
        <v>277</v>
      </c>
      <c r="B279">
        <v>2017</v>
      </c>
      <c r="C279">
        <v>10</v>
      </c>
      <c r="D279">
        <v>14</v>
      </c>
      <c r="E279">
        <v>20</v>
      </c>
      <c r="F279">
        <v>16</v>
      </c>
      <c r="G279">
        <v>50</v>
      </c>
      <c r="H279">
        <f>data[[#This Row],[Hour]]+(data[[#This Row],[Second]]/60)</f>
        <v>20.833333333333332</v>
      </c>
      <c r="I279">
        <v>15.62</v>
      </c>
      <c r="J279">
        <v>8330780.5</v>
      </c>
      <c r="K279">
        <v>11078764.6</v>
      </c>
    </row>
    <row r="280" spans="1:11" x14ac:dyDescent="0.55000000000000004">
      <c r="A280">
        <v>278</v>
      </c>
      <c r="B280">
        <v>2017</v>
      </c>
      <c r="C280">
        <v>10</v>
      </c>
      <c r="D280">
        <v>14</v>
      </c>
      <c r="E280">
        <v>20</v>
      </c>
      <c r="F280">
        <v>22</v>
      </c>
      <c r="G280">
        <v>10</v>
      </c>
      <c r="H280">
        <f>data[[#This Row],[Hour]]+(data[[#This Row],[Second]]/60)</f>
        <v>20.166666666666668</v>
      </c>
      <c r="I280">
        <v>15.85</v>
      </c>
      <c r="J280">
        <v>14055588.5</v>
      </c>
      <c r="K280">
        <v>6395453.9000000004</v>
      </c>
    </row>
    <row r="281" spans="1:11" x14ac:dyDescent="0.55000000000000004">
      <c r="A281">
        <v>279</v>
      </c>
      <c r="B281">
        <v>2017</v>
      </c>
      <c r="C281">
        <v>10</v>
      </c>
      <c r="D281">
        <v>14</v>
      </c>
      <c r="E281">
        <v>20</v>
      </c>
      <c r="F281">
        <v>27</v>
      </c>
      <c r="G281">
        <v>29</v>
      </c>
      <c r="H281">
        <f>data[[#This Row],[Hour]]+(data[[#This Row],[Second]]/60)</f>
        <v>20.483333333333334</v>
      </c>
      <c r="I281">
        <v>15.62</v>
      </c>
      <c r="J281">
        <v>10089313.6</v>
      </c>
      <c r="K281">
        <v>7288968</v>
      </c>
    </row>
    <row r="282" spans="1:11" x14ac:dyDescent="0.55000000000000004">
      <c r="A282">
        <v>280</v>
      </c>
      <c r="B282">
        <v>2017</v>
      </c>
      <c r="C282">
        <v>10</v>
      </c>
      <c r="D282">
        <v>14</v>
      </c>
      <c r="E282">
        <v>20</v>
      </c>
      <c r="F282">
        <v>32</v>
      </c>
      <c r="G282">
        <v>48</v>
      </c>
      <c r="H282">
        <f>data[[#This Row],[Hour]]+(data[[#This Row],[Second]]/60)</f>
        <v>20.8</v>
      </c>
      <c r="I282">
        <v>19.52</v>
      </c>
      <c r="J282">
        <v>8191801.4000000004</v>
      </c>
      <c r="K282">
        <v>13646098.4</v>
      </c>
    </row>
    <row r="283" spans="1:11" x14ac:dyDescent="0.55000000000000004">
      <c r="A283">
        <v>281</v>
      </c>
      <c r="B283">
        <v>2017</v>
      </c>
      <c r="C283">
        <v>10</v>
      </c>
      <c r="D283">
        <v>14</v>
      </c>
      <c r="E283">
        <v>20</v>
      </c>
      <c r="F283">
        <v>38</v>
      </c>
      <c r="G283">
        <v>4</v>
      </c>
      <c r="H283">
        <f>data[[#This Row],[Hour]]+(data[[#This Row],[Second]]/60)</f>
        <v>20.066666666666666</v>
      </c>
      <c r="I283">
        <v>15.99</v>
      </c>
      <c r="J283">
        <v>12562914.800000001</v>
      </c>
      <c r="K283">
        <v>14691964.699999999</v>
      </c>
    </row>
    <row r="284" spans="1:11" x14ac:dyDescent="0.55000000000000004">
      <c r="A284">
        <v>282</v>
      </c>
      <c r="B284">
        <v>2017</v>
      </c>
      <c r="C284">
        <v>10</v>
      </c>
      <c r="D284">
        <v>14</v>
      </c>
      <c r="E284">
        <v>20</v>
      </c>
      <c r="F284">
        <v>43</v>
      </c>
      <c r="G284">
        <v>21</v>
      </c>
      <c r="H284">
        <f>data[[#This Row],[Hour]]+(data[[#This Row],[Second]]/60)</f>
        <v>20.350000000000001</v>
      </c>
      <c r="I284">
        <v>15.6</v>
      </c>
      <c r="J284">
        <v>10243908.1</v>
      </c>
      <c r="K284">
        <v>14600412.699999999</v>
      </c>
    </row>
    <row r="285" spans="1:11" x14ac:dyDescent="0.55000000000000004">
      <c r="A285">
        <v>283</v>
      </c>
      <c r="B285">
        <v>2017</v>
      </c>
      <c r="C285">
        <v>10</v>
      </c>
      <c r="D285">
        <v>14</v>
      </c>
      <c r="E285">
        <v>20</v>
      </c>
      <c r="F285">
        <v>48</v>
      </c>
      <c r="G285">
        <v>34</v>
      </c>
      <c r="H285">
        <f>data[[#This Row],[Hour]]+(data[[#This Row],[Second]]/60)</f>
        <v>20.566666666666666</v>
      </c>
      <c r="I285">
        <v>15.65</v>
      </c>
      <c r="J285">
        <v>12955588.199999999</v>
      </c>
      <c r="K285">
        <v>12124205.300000001</v>
      </c>
    </row>
    <row r="286" spans="1:11" x14ac:dyDescent="0.55000000000000004">
      <c r="A286">
        <v>284</v>
      </c>
      <c r="B286">
        <v>2017</v>
      </c>
      <c r="C286">
        <v>10</v>
      </c>
      <c r="D286">
        <v>14</v>
      </c>
      <c r="E286">
        <v>20</v>
      </c>
      <c r="F286">
        <v>53</v>
      </c>
      <c r="G286">
        <v>46</v>
      </c>
      <c r="H286">
        <f>data[[#This Row],[Hour]]+(data[[#This Row],[Second]]/60)</f>
        <v>20.766666666666666</v>
      </c>
      <c r="I286">
        <v>15.58</v>
      </c>
      <c r="J286">
        <v>14266452.699999999</v>
      </c>
      <c r="K286">
        <v>13083778.9</v>
      </c>
    </row>
    <row r="287" spans="1:11" x14ac:dyDescent="0.55000000000000004">
      <c r="A287">
        <v>285</v>
      </c>
      <c r="B287">
        <v>2017</v>
      </c>
      <c r="C287">
        <v>10</v>
      </c>
      <c r="D287">
        <v>14</v>
      </c>
      <c r="E287">
        <v>20</v>
      </c>
      <c r="F287">
        <v>59</v>
      </c>
      <c r="G287">
        <v>7</v>
      </c>
      <c r="H287">
        <f>data[[#This Row],[Hour]]+(data[[#This Row],[Second]]/60)</f>
        <v>20.116666666666667</v>
      </c>
      <c r="I287">
        <v>15.67</v>
      </c>
      <c r="J287">
        <v>3820503.6</v>
      </c>
      <c r="K287">
        <v>9448024.9000000004</v>
      </c>
    </row>
    <row r="288" spans="1:11" x14ac:dyDescent="0.55000000000000004">
      <c r="A288">
        <v>286</v>
      </c>
      <c r="B288">
        <v>2017</v>
      </c>
      <c r="C288">
        <v>10</v>
      </c>
      <c r="D288">
        <v>14</v>
      </c>
      <c r="E288">
        <v>21</v>
      </c>
      <c r="F288">
        <v>4</v>
      </c>
      <c r="G288">
        <v>58</v>
      </c>
      <c r="H288">
        <f>data[[#This Row],[Hour]]+(data[[#This Row],[Second]]/60)</f>
        <v>21.966666666666665</v>
      </c>
      <c r="I288">
        <v>15.67</v>
      </c>
      <c r="J288">
        <v>13889554</v>
      </c>
      <c r="K288">
        <v>13964518.5</v>
      </c>
    </row>
    <row r="289" spans="1:11" x14ac:dyDescent="0.55000000000000004">
      <c r="A289">
        <v>287</v>
      </c>
      <c r="B289">
        <v>2017</v>
      </c>
      <c r="C289">
        <v>10</v>
      </c>
      <c r="D289">
        <v>14</v>
      </c>
      <c r="E289">
        <v>21</v>
      </c>
      <c r="F289">
        <v>10</v>
      </c>
      <c r="G289">
        <v>8</v>
      </c>
      <c r="H289">
        <f>data[[#This Row],[Hour]]+(data[[#This Row],[Second]]/60)</f>
        <v>21.133333333333333</v>
      </c>
      <c r="I289" t="s">
        <v>8</v>
      </c>
    </row>
    <row r="290" spans="1:11" x14ac:dyDescent="0.55000000000000004">
      <c r="A290">
        <v>288</v>
      </c>
      <c r="B290">
        <v>2017</v>
      </c>
      <c r="C290">
        <v>10</v>
      </c>
      <c r="D290">
        <v>14</v>
      </c>
      <c r="E290">
        <v>21</v>
      </c>
      <c r="F290">
        <v>16</v>
      </c>
      <c r="G290">
        <v>37</v>
      </c>
      <c r="H290">
        <f>data[[#This Row],[Hour]]+(data[[#This Row],[Second]]/60)</f>
        <v>21.616666666666667</v>
      </c>
      <c r="I290" t="s">
        <v>9</v>
      </c>
    </row>
    <row r="291" spans="1:11" x14ac:dyDescent="0.55000000000000004">
      <c r="A291">
        <v>289</v>
      </c>
      <c r="B291">
        <v>2017</v>
      </c>
      <c r="C291">
        <v>10</v>
      </c>
      <c r="D291">
        <v>14</v>
      </c>
      <c r="E291">
        <v>21</v>
      </c>
      <c r="F291">
        <v>24</v>
      </c>
      <c r="G291">
        <v>42</v>
      </c>
      <c r="H291">
        <f>data[[#This Row],[Hour]]+(data[[#This Row],[Second]]/60)</f>
        <v>21.7</v>
      </c>
      <c r="I291" t="s">
        <v>8</v>
      </c>
    </row>
    <row r="292" spans="1:11" x14ac:dyDescent="0.55000000000000004">
      <c r="A292">
        <v>290</v>
      </c>
      <c r="B292">
        <v>2017</v>
      </c>
      <c r="C292">
        <v>10</v>
      </c>
      <c r="D292">
        <v>14</v>
      </c>
      <c r="E292">
        <v>21</v>
      </c>
      <c r="F292">
        <v>30</v>
      </c>
      <c r="G292">
        <v>15</v>
      </c>
      <c r="H292">
        <f>data[[#This Row],[Hour]]+(data[[#This Row],[Second]]/60)</f>
        <v>21.25</v>
      </c>
      <c r="I292">
        <v>15.66</v>
      </c>
      <c r="J292">
        <v>3363263.2</v>
      </c>
      <c r="K292">
        <v>2660170.2999999998</v>
      </c>
    </row>
    <row r="293" spans="1:11" x14ac:dyDescent="0.55000000000000004">
      <c r="A293">
        <v>291</v>
      </c>
      <c r="B293">
        <v>2017</v>
      </c>
      <c r="C293">
        <v>10</v>
      </c>
      <c r="D293">
        <v>14</v>
      </c>
      <c r="E293">
        <v>21</v>
      </c>
      <c r="F293">
        <v>36</v>
      </c>
      <c r="G293">
        <v>14</v>
      </c>
      <c r="H293">
        <f>data[[#This Row],[Hour]]+(data[[#This Row],[Second]]/60)</f>
        <v>21.233333333333334</v>
      </c>
      <c r="I293">
        <v>43.04</v>
      </c>
      <c r="J293">
        <v>2182742.4</v>
      </c>
      <c r="K293">
        <v>3117534.3</v>
      </c>
    </row>
    <row r="294" spans="1:11" x14ac:dyDescent="0.55000000000000004">
      <c r="A294">
        <v>292</v>
      </c>
      <c r="B294">
        <v>2017</v>
      </c>
      <c r="C294">
        <v>10</v>
      </c>
      <c r="D294">
        <v>14</v>
      </c>
      <c r="E294">
        <v>21</v>
      </c>
      <c r="F294">
        <v>42</v>
      </c>
      <c r="G294">
        <v>13</v>
      </c>
      <c r="H294">
        <f>data[[#This Row],[Hour]]+(data[[#This Row],[Second]]/60)</f>
        <v>21.216666666666665</v>
      </c>
      <c r="I294">
        <v>15.67</v>
      </c>
      <c r="J294">
        <v>3421788.4</v>
      </c>
      <c r="K294">
        <v>2091400.5</v>
      </c>
    </row>
    <row r="295" spans="1:11" x14ac:dyDescent="0.55000000000000004">
      <c r="A295">
        <v>293</v>
      </c>
      <c r="B295">
        <v>2017</v>
      </c>
      <c r="C295">
        <v>10</v>
      </c>
      <c r="D295">
        <v>14</v>
      </c>
      <c r="E295">
        <v>21</v>
      </c>
      <c r="F295">
        <v>47</v>
      </c>
      <c r="G295">
        <v>54</v>
      </c>
      <c r="H295">
        <f>data[[#This Row],[Hour]]+(data[[#This Row],[Second]]/60)</f>
        <v>21.9</v>
      </c>
      <c r="I295" t="s">
        <v>8</v>
      </c>
    </row>
    <row r="296" spans="1:11" x14ac:dyDescent="0.55000000000000004">
      <c r="A296">
        <v>294</v>
      </c>
      <c r="B296">
        <v>2017</v>
      </c>
      <c r="C296">
        <v>10</v>
      </c>
      <c r="D296">
        <v>14</v>
      </c>
      <c r="E296">
        <v>21</v>
      </c>
      <c r="F296">
        <v>53</v>
      </c>
      <c r="G296">
        <v>32</v>
      </c>
      <c r="H296">
        <f>data[[#This Row],[Hour]]+(data[[#This Row],[Second]]/60)</f>
        <v>21.533333333333335</v>
      </c>
      <c r="I296">
        <v>23.4</v>
      </c>
      <c r="J296">
        <v>2710865.8</v>
      </c>
      <c r="K296">
        <v>1299593</v>
      </c>
    </row>
    <row r="297" spans="1:11" x14ac:dyDescent="0.55000000000000004">
      <c r="A297">
        <v>295</v>
      </c>
      <c r="B297">
        <v>2017</v>
      </c>
      <c r="C297">
        <v>10</v>
      </c>
      <c r="D297">
        <v>14</v>
      </c>
      <c r="E297">
        <v>21</v>
      </c>
      <c r="F297">
        <v>59</v>
      </c>
      <c r="G297">
        <v>24</v>
      </c>
      <c r="H297">
        <f>data[[#This Row],[Hour]]+(data[[#This Row],[Second]]/60)</f>
        <v>21.4</v>
      </c>
      <c r="I297">
        <v>15.63</v>
      </c>
      <c r="J297">
        <v>2034844.8</v>
      </c>
      <c r="K297">
        <v>5793647.5</v>
      </c>
    </row>
    <row r="298" spans="1:11" x14ac:dyDescent="0.55000000000000004">
      <c r="A298">
        <v>296</v>
      </c>
      <c r="B298">
        <v>2017</v>
      </c>
      <c r="C298">
        <v>10</v>
      </c>
      <c r="D298">
        <v>14</v>
      </c>
      <c r="E298">
        <v>22</v>
      </c>
      <c r="F298">
        <v>5</v>
      </c>
      <c r="G298">
        <v>17</v>
      </c>
      <c r="H298">
        <f>data[[#This Row],[Hour]]+(data[[#This Row],[Second]]/60)</f>
        <v>22.283333333333335</v>
      </c>
      <c r="I298">
        <v>23.48</v>
      </c>
      <c r="J298">
        <v>1457378.9</v>
      </c>
      <c r="K298">
        <v>2041965</v>
      </c>
    </row>
    <row r="299" spans="1:11" x14ac:dyDescent="0.55000000000000004">
      <c r="A299">
        <v>297</v>
      </c>
      <c r="B299">
        <v>2017</v>
      </c>
      <c r="C299">
        <v>10</v>
      </c>
      <c r="D299">
        <v>14</v>
      </c>
      <c r="E299">
        <v>22</v>
      </c>
      <c r="F299">
        <v>11</v>
      </c>
      <c r="G299">
        <v>31</v>
      </c>
      <c r="H299">
        <f>data[[#This Row],[Hour]]+(data[[#This Row],[Second]]/60)</f>
        <v>22.516666666666666</v>
      </c>
      <c r="I299" t="s">
        <v>8</v>
      </c>
    </row>
    <row r="300" spans="1:11" x14ac:dyDescent="0.55000000000000004">
      <c r="A300">
        <v>298</v>
      </c>
      <c r="B300">
        <v>2017</v>
      </c>
      <c r="C300">
        <v>10</v>
      </c>
      <c r="D300">
        <v>14</v>
      </c>
      <c r="E300">
        <v>22</v>
      </c>
      <c r="F300">
        <v>16</v>
      </c>
      <c r="G300">
        <v>57</v>
      </c>
      <c r="H300">
        <f>data[[#This Row],[Hour]]+(data[[#This Row],[Second]]/60)</f>
        <v>22.95</v>
      </c>
      <c r="I300">
        <v>31.25</v>
      </c>
      <c r="J300">
        <v>2499326.7000000002</v>
      </c>
      <c r="K300">
        <v>2590724</v>
      </c>
    </row>
    <row r="301" spans="1:11" x14ac:dyDescent="0.55000000000000004">
      <c r="A301">
        <v>299</v>
      </c>
      <c r="B301">
        <v>2017</v>
      </c>
      <c r="C301">
        <v>10</v>
      </c>
      <c r="D301">
        <v>14</v>
      </c>
      <c r="E301">
        <v>22</v>
      </c>
      <c r="F301">
        <v>22</v>
      </c>
      <c r="G301">
        <v>49</v>
      </c>
      <c r="H301">
        <f>data[[#This Row],[Hour]]+(data[[#This Row],[Second]]/60)</f>
        <v>22.816666666666666</v>
      </c>
      <c r="I301">
        <v>27.35</v>
      </c>
      <c r="J301">
        <v>4294073.5999999996</v>
      </c>
      <c r="K301">
        <v>9145527.3000000007</v>
      </c>
    </row>
    <row r="302" spans="1:11" x14ac:dyDescent="0.55000000000000004">
      <c r="A302">
        <v>300</v>
      </c>
      <c r="B302">
        <v>2017</v>
      </c>
      <c r="C302">
        <v>10</v>
      </c>
      <c r="D302">
        <v>14</v>
      </c>
      <c r="E302">
        <v>22</v>
      </c>
      <c r="F302">
        <v>28</v>
      </c>
      <c r="G302">
        <v>38</v>
      </c>
      <c r="H302">
        <f>data[[#This Row],[Hour]]+(data[[#This Row],[Second]]/60)</f>
        <v>22.633333333333333</v>
      </c>
      <c r="I302">
        <v>23.39</v>
      </c>
      <c r="J302">
        <v>1434812.5</v>
      </c>
      <c r="K302">
        <v>4338648.0999999996</v>
      </c>
    </row>
    <row r="303" spans="1:11" x14ac:dyDescent="0.55000000000000004">
      <c r="A303">
        <v>301</v>
      </c>
      <c r="B303">
        <v>2017</v>
      </c>
      <c r="C303">
        <v>10</v>
      </c>
      <c r="D303">
        <v>14</v>
      </c>
      <c r="E303">
        <v>22</v>
      </c>
      <c r="F303">
        <v>35</v>
      </c>
      <c r="G303">
        <v>0</v>
      </c>
      <c r="H303">
        <f>data[[#This Row],[Hour]]+(data[[#This Row],[Second]]/60)</f>
        <v>22</v>
      </c>
      <c r="I303">
        <v>19.52</v>
      </c>
      <c r="J303">
        <v>4728919</v>
      </c>
      <c r="K303">
        <v>10382220.199999999</v>
      </c>
    </row>
    <row r="304" spans="1:11" x14ac:dyDescent="0.55000000000000004">
      <c r="A304">
        <v>302</v>
      </c>
      <c r="B304">
        <v>2017</v>
      </c>
      <c r="C304">
        <v>10</v>
      </c>
      <c r="D304">
        <v>14</v>
      </c>
      <c r="E304">
        <v>22</v>
      </c>
      <c r="F304">
        <v>40</v>
      </c>
      <c r="G304">
        <v>25</v>
      </c>
      <c r="H304">
        <f>data[[#This Row],[Hour]]+(data[[#This Row],[Second]]/60)</f>
        <v>22.416666666666668</v>
      </c>
      <c r="I304">
        <v>82.04</v>
      </c>
      <c r="J304">
        <v>10071174.6</v>
      </c>
      <c r="K304">
        <v>6292704.4000000004</v>
      </c>
    </row>
    <row r="305" spans="1:11" x14ac:dyDescent="0.55000000000000004">
      <c r="A305">
        <v>303</v>
      </c>
      <c r="B305">
        <v>2017</v>
      </c>
      <c r="C305">
        <v>10</v>
      </c>
      <c r="D305">
        <v>14</v>
      </c>
      <c r="E305">
        <v>22</v>
      </c>
      <c r="F305">
        <v>45</v>
      </c>
      <c r="G305">
        <v>45</v>
      </c>
      <c r="H305">
        <f>data[[#This Row],[Hour]]+(data[[#This Row],[Second]]/60)</f>
        <v>22.75</v>
      </c>
      <c r="I305">
        <v>54.7</v>
      </c>
      <c r="J305">
        <v>5440375.2999999998</v>
      </c>
      <c r="K305">
        <v>4887050</v>
      </c>
    </row>
    <row r="306" spans="1:11" x14ac:dyDescent="0.55000000000000004">
      <c r="A306">
        <v>304</v>
      </c>
      <c r="B306">
        <v>2017</v>
      </c>
      <c r="C306">
        <v>10</v>
      </c>
      <c r="D306">
        <v>14</v>
      </c>
      <c r="E306">
        <v>22</v>
      </c>
      <c r="F306">
        <v>51</v>
      </c>
      <c r="G306">
        <v>10</v>
      </c>
      <c r="H306">
        <f>data[[#This Row],[Hour]]+(data[[#This Row],[Second]]/60)</f>
        <v>22.166666666666668</v>
      </c>
      <c r="I306">
        <v>156.26</v>
      </c>
      <c r="J306">
        <v>1630388</v>
      </c>
      <c r="K306">
        <v>1274707.8</v>
      </c>
    </row>
    <row r="307" spans="1:11" x14ac:dyDescent="0.55000000000000004">
      <c r="A307">
        <v>305</v>
      </c>
      <c r="B307">
        <v>2017</v>
      </c>
      <c r="C307">
        <v>10</v>
      </c>
      <c r="D307">
        <v>14</v>
      </c>
      <c r="E307">
        <v>22</v>
      </c>
      <c r="F307">
        <v>57</v>
      </c>
      <c r="G307">
        <v>17</v>
      </c>
      <c r="H307">
        <f>data[[#This Row],[Hour]]+(data[[#This Row],[Second]]/60)</f>
        <v>22.283333333333335</v>
      </c>
      <c r="I307">
        <v>19.579999999999998</v>
      </c>
      <c r="J307">
        <v>18796575.300000001</v>
      </c>
      <c r="K307">
        <v>20699991.300000001</v>
      </c>
    </row>
    <row r="308" spans="1:11" x14ac:dyDescent="0.55000000000000004">
      <c r="A308">
        <v>306</v>
      </c>
      <c r="B308">
        <v>2017</v>
      </c>
      <c r="C308">
        <v>10</v>
      </c>
      <c r="D308">
        <v>14</v>
      </c>
      <c r="E308">
        <v>23</v>
      </c>
      <c r="F308">
        <v>2</v>
      </c>
      <c r="G308">
        <v>28</v>
      </c>
      <c r="H308">
        <f>data[[#This Row],[Hour]]+(data[[#This Row],[Second]]/60)</f>
        <v>23.466666666666665</v>
      </c>
      <c r="I308">
        <v>23.43</v>
      </c>
      <c r="J308">
        <v>12412764.800000001</v>
      </c>
      <c r="K308">
        <v>6481661.7000000002</v>
      </c>
    </row>
    <row r="309" spans="1:11" x14ac:dyDescent="0.55000000000000004">
      <c r="A309">
        <v>307</v>
      </c>
      <c r="B309">
        <v>2017</v>
      </c>
      <c r="C309">
        <v>10</v>
      </c>
      <c r="D309">
        <v>14</v>
      </c>
      <c r="E309">
        <v>23</v>
      </c>
      <c r="F309">
        <v>7</v>
      </c>
      <c r="G309">
        <v>42</v>
      </c>
      <c r="H309">
        <f>data[[#This Row],[Hour]]+(data[[#This Row],[Second]]/60)</f>
        <v>23.7</v>
      </c>
      <c r="I309">
        <v>15.67</v>
      </c>
      <c r="J309">
        <v>15240479.6</v>
      </c>
      <c r="K309">
        <v>12850442.699999999</v>
      </c>
    </row>
    <row r="310" spans="1:11" x14ac:dyDescent="0.55000000000000004">
      <c r="A310">
        <v>308</v>
      </c>
      <c r="B310">
        <v>2017</v>
      </c>
      <c r="C310">
        <v>10</v>
      </c>
      <c r="D310">
        <v>14</v>
      </c>
      <c r="E310">
        <v>23</v>
      </c>
      <c r="F310">
        <v>12</v>
      </c>
      <c r="G310">
        <v>54</v>
      </c>
      <c r="H310">
        <f>data[[#This Row],[Hour]]+(data[[#This Row],[Second]]/60)</f>
        <v>23.9</v>
      </c>
      <c r="I310">
        <v>15.58</v>
      </c>
      <c r="J310">
        <v>20946339.5</v>
      </c>
      <c r="K310">
        <v>17365424.5</v>
      </c>
    </row>
    <row r="311" spans="1:11" x14ac:dyDescent="0.55000000000000004">
      <c r="A311">
        <v>309</v>
      </c>
      <c r="B311">
        <v>2017</v>
      </c>
      <c r="C311">
        <v>10</v>
      </c>
      <c r="D311">
        <v>14</v>
      </c>
      <c r="E311">
        <v>23</v>
      </c>
      <c r="F311">
        <v>18</v>
      </c>
      <c r="G311">
        <v>2</v>
      </c>
      <c r="H311">
        <f>data[[#This Row],[Hour]]+(data[[#This Row],[Second]]/60)</f>
        <v>23.033333333333335</v>
      </c>
      <c r="I311">
        <v>15.6</v>
      </c>
      <c r="J311">
        <v>18482952.899999999</v>
      </c>
      <c r="K311">
        <v>18298751.5</v>
      </c>
    </row>
    <row r="312" spans="1:11" x14ac:dyDescent="0.55000000000000004">
      <c r="A312">
        <f>SUBTOTAL(103,data[Ident])</f>
        <v>310</v>
      </c>
      <c r="I312">
        <f>SUBTOTAL(101,data[Ping])</f>
        <v>25.063795379537947</v>
      </c>
      <c r="J312">
        <f>SUBTOTAL(101,data[Download])</f>
        <v>10284138.001650164</v>
      </c>
      <c r="K312">
        <f>SUBTOTAL(101,data[Upload])</f>
        <v>11112207.376567656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K44"/>
  <sheetViews>
    <sheetView tabSelected="1" topLeftCell="A18" workbookViewId="0">
      <selection activeCell="E18" sqref="E1:E1048576"/>
    </sheetView>
  </sheetViews>
  <sheetFormatPr defaultRowHeight="14.4" x14ac:dyDescent="0.55000000000000004"/>
  <cols>
    <col min="8" max="8" width="3.47265625" customWidth="1"/>
    <col min="9" max="9" width="17.41796875" customWidth="1"/>
    <col min="11" max="11" width="6.05078125" customWidth="1"/>
  </cols>
  <sheetData>
    <row r="1" spans="9:11" x14ac:dyDescent="0.55000000000000004">
      <c r="I1" t="s">
        <v>17</v>
      </c>
      <c r="J1">
        <f>COUNT(data[Ident])</f>
        <v>310</v>
      </c>
    </row>
    <row r="2" spans="9:11" x14ac:dyDescent="0.55000000000000004">
      <c r="I2" t="s">
        <v>20</v>
      </c>
      <c r="J2">
        <f>COUNTIF(data[Ping],"Connection")</f>
        <v>1</v>
      </c>
    </row>
    <row r="3" spans="9:11" x14ac:dyDescent="0.55000000000000004">
      <c r="I3" t="s">
        <v>21</v>
      </c>
      <c r="J3">
        <f>COUNTIF(data[Ping],"Download")</f>
        <v>5</v>
      </c>
    </row>
    <row r="4" spans="9:11" x14ac:dyDescent="0.55000000000000004">
      <c r="I4" t="s">
        <v>22</v>
      </c>
      <c r="J4">
        <f>COUNTIF(data[Ping],"Upload")</f>
        <v>1</v>
      </c>
    </row>
    <row r="5" spans="9:11" x14ac:dyDescent="0.55000000000000004">
      <c r="I5" t="s">
        <v>18</v>
      </c>
      <c r="J5">
        <f>ROUND((SUM(J2:J4)/J1)*100,2)</f>
        <v>2.2599999999999998</v>
      </c>
      <c r="K5" t="s">
        <v>19</v>
      </c>
    </row>
    <row r="7" spans="9:11" x14ac:dyDescent="0.55000000000000004">
      <c r="I7" t="s">
        <v>11</v>
      </c>
      <c r="J7">
        <f>MIN(data[Download])/1000000</f>
        <v>0.97937580000000002</v>
      </c>
      <c r="K7" t="s">
        <v>29</v>
      </c>
    </row>
    <row r="8" spans="9:11" x14ac:dyDescent="0.55000000000000004">
      <c r="I8" t="s">
        <v>12</v>
      </c>
      <c r="J8">
        <f>MAX(data[Download])/1000000</f>
        <v>21.887582100000003</v>
      </c>
      <c r="K8" t="s">
        <v>29</v>
      </c>
    </row>
    <row r="9" spans="9:11" x14ac:dyDescent="0.55000000000000004">
      <c r="I9" t="s">
        <v>13</v>
      </c>
      <c r="J9">
        <f>AVERAGE(data[Download])/1000000</f>
        <v>10.284138001650163</v>
      </c>
      <c r="K9" t="s">
        <v>29</v>
      </c>
    </row>
    <row r="11" spans="9:11" x14ac:dyDescent="0.55000000000000004">
      <c r="I11" t="s">
        <v>14</v>
      </c>
      <c r="J11">
        <v>20</v>
      </c>
      <c r="K11" t="s">
        <v>29</v>
      </c>
    </row>
    <row r="13" spans="9:11" x14ac:dyDescent="0.55000000000000004">
      <c r="I13" t="s">
        <v>15</v>
      </c>
      <c r="J13">
        <f>COUNTIF(data[Download],"&lt;"&amp;J11*1000000)</f>
        <v>295</v>
      </c>
    </row>
    <row r="14" spans="9:11" x14ac:dyDescent="0.55000000000000004">
      <c r="I14" t="s">
        <v>16</v>
      </c>
      <c r="J14">
        <f>ROUND((J13/$J$1)*100,2)</f>
        <v>95.16</v>
      </c>
      <c r="K14" t="s">
        <v>19</v>
      </c>
    </row>
    <row r="15" spans="9:11" x14ac:dyDescent="0.55000000000000004">
      <c r="I15" t="s">
        <v>24</v>
      </c>
      <c r="J15">
        <f>ROUND((J14/100)*24,2)</f>
        <v>22.84</v>
      </c>
      <c r="K15" t="s">
        <v>25</v>
      </c>
    </row>
    <row r="19" spans="9:11" x14ac:dyDescent="0.55000000000000004">
      <c r="I19" t="s">
        <v>11</v>
      </c>
      <c r="J19">
        <f>MIN(data[Upload])/1000000</f>
        <v>0.98202860000000003</v>
      </c>
      <c r="K19" t="s">
        <v>29</v>
      </c>
    </row>
    <row r="20" spans="9:11" x14ac:dyDescent="0.55000000000000004">
      <c r="I20" t="s">
        <v>12</v>
      </c>
      <c r="J20">
        <f>MAX(data[Upload])/1000000</f>
        <v>27.9269535</v>
      </c>
      <c r="K20" t="s">
        <v>29</v>
      </c>
    </row>
    <row r="21" spans="9:11" x14ac:dyDescent="0.55000000000000004">
      <c r="I21" t="s">
        <v>13</v>
      </c>
      <c r="J21">
        <f>AVERAGE(data[Upload])/1000000</f>
        <v>11.112207376567657</v>
      </c>
      <c r="K21" t="s">
        <v>29</v>
      </c>
    </row>
    <row r="23" spans="9:11" x14ac:dyDescent="0.55000000000000004">
      <c r="I23" t="s">
        <v>14</v>
      </c>
      <c r="J23">
        <v>20</v>
      </c>
      <c r="K23" t="s">
        <v>29</v>
      </c>
    </row>
    <row r="25" spans="9:11" x14ac:dyDescent="0.55000000000000004">
      <c r="I25" t="s">
        <v>15</v>
      </c>
      <c r="J25">
        <f>COUNTIF(data[Upload],"&lt;"&amp;J23*1000000)</f>
        <v>259</v>
      </c>
    </row>
    <row r="26" spans="9:11" x14ac:dyDescent="0.55000000000000004">
      <c r="I26" t="s">
        <v>16</v>
      </c>
      <c r="J26">
        <f>ROUND((J25/$J$1)*100,2)</f>
        <v>83.55</v>
      </c>
      <c r="K26" t="s">
        <v>19</v>
      </c>
    </row>
    <row r="27" spans="9:11" x14ac:dyDescent="0.55000000000000004">
      <c r="I27" t="s">
        <v>24</v>
      </c>
      <c r="J27">
        <f>ROUND((J26/100)*24,2)</f>
        <v>20.05</v>
      </c>
      <c r="K27" t="s">
        <v>25</v>
      </c>
    </row>
    <row r="36" spans="9:11" x14ac:dyDescent="0.55000000000000004">
      <c r="I36" t="s">
        <v>27</v>
      </c>
      <c r="J36">
        <f>MAX(data[Ping])</f>
        <v>203.19</v>
      </c>
      <c r="K36" t="s">
        <v>26</v>
      </c>
    </row>
    <row r="37" spans="9:11" x14ac:dyDescent="0.55000000000000004">
      <c r="I37" t="s">
        <v>28</v>
      </c>
      <c r="J37">
        <f>MIN(data[Ping])</f>
        <v>13.4</v>
      </c>
      <c r="K37" t="s">
        <v>26</v>
      </c>
    </row>
    <row r="38" spans="9:11" x14ac:dyDescent="0.55000000000000004">
      <c r="I38" t="s">
        <v>13</v>
      </c>
      <c r="J38">
        <f>AVERAGE(data[Ping])</f>
        <v>25.063795379537947</v>
      </c>
      <c r="K38" t="s">
        <v>26</v>
      </c>
    </row>
    <row r="40" spans="9:11" x14ac:dyDescent="0.55000000000000004">
      <c r="I40" t="s">
        <v>14</v>
      </c>
      <c r="J40">
        <v>25</v>
      </c>
      <c r="K40" t="s">
        <v>26</v>
      </c>
    </row>
    <row r="42" spans="9:11" x14ac:dyDescent="0.55000000000000004">
      <c r="I42" t="s">
        <v>15</v>
      </c>
      <c r="J42">
        <f>COUNTIF(data[Ping],"&gt;"&amp;J40)</f>
        <v>58</v>
      </c>
    </row>
    <row r="43" spans="9:11" x14ac:dyDescent="0.55000000000000004">
      <c r="I43" t="s">
        <v>16</v>
      </c>
      <c r="J43">
        <f>ROUND((J42/$J$1)*100,2)</f>
        <v>18.71</v>
      </c>
      <c r="K43" t="s">
        <v>19</v>
      </c>
    </row>
    <row r="44" spans="9:11" x14ac:dyDescent="0.55000000000000004">
      <c r="I44" t="s">
        <v>24</v>
      </c>
      <c r="J44">
        <f>ROUND((J43/100)*24,2)</f>
        <v>4.49</v>
      </c>
      <c r="K44" t="s">
        <v>25</v>
      </c>
    </row>
  </sheetData>
  <pageMargins left="0.25" right="0.25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Turnbull</dc:creator>
  <cp:lastModifiedBy>Misha Turnbull</cp:lastModifiedBy>
  <cp:lastPrinted>2017-10-17T17:12:06Z</cp:lastPrinted>
  <dcterms:created xsi:type="dcterms:W3CDTF">2017-10-16T22:03:29Z</dcterms:created>
  <dcterms:modified xsi:type="dcterms:W3CDTF">2017-10-17T17:27:52Z</dcterms:modified>
</cp:coreProperties>
</file>