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eterlehner/Dropbox/Climata/Data/Incentives/"/>
    </mc:Choice>
  </mc:AlternateContent>
  <xr:revisionPtr revIDLastSave="0" documentId="13_ncr:1_{C97D748E-D758-5340-9FAE-C868EDD14022}" xr6:coauthVersionLast="47" xr6:coauthVersionMax="47" xr10:uidLastSave="{00000000-0000-0000-0000-000000000000}"/>
  <bookViews>
    <workbookView xWindow="0" yWindow="500" windowWidth="28800" windowHeight="17500" xr2:uid="{00000000-000D-0000-FFFF-FFFF00000000}"/>
  </bookViews>
  <sheets>
    <sheet name="State Summary" sheetId="3" r:id="rId1"/>
    <sheet name="Data sheet" sheetId="1" r:id="rId2"/>
  </sheets>
  <definedNames>
    <definedName name="_xlnm._FilterDatabase" localSheetId="1" hidden="1">'Data sheet'!$A$2:$AT$157</definedName>
    <definedName name="_xlnm._FilterDatabase" localSheetId="0" hidden="1">'State Summary'!$A$1:$J$54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2" i="3"/>
  <c r="D2" i="3"/>
  <c r="D27" i="3"/>
  <c r="D28" i="3"/>
  <c r="D29" i="3"/>
  <c r="D30" i="3"/>
  <c r="D31" i="3"/>
  <c r="D32" i="3"/>
  <c r="D33" i="3"/>
  <c r="D3" i="3"/>
  <c r="D34" i="3"/>
  <c r="D35" i="3"/>
  <c r="D36" i="3"/>
  <c r="D37" i="3"/>
  <c r="D38" i="3"/>
  <c r="D4" i="3"/>
  <c r="D39" i="3"/>
  <c r="D5" i="3"/>
  <c r="D6" i="3"/>
  <c r="D40" i="3"/>
  <c r="D7" i="3"/>
  <c r="D41" i="3"/>
  <c r="D8" i="3"/>
  <c r="D42" i="3"/>
  <c r="D43" i="3"/>
  <c r="D44" i="3"/>
  <c r="D45" i="3"/>
  <c r="D46" i="3"/>
  <c r="D9" i="3"/>
  <c r="D47" i="3"/>
  <c r="D48" i="3"/>
  <c r="D49" i="3"/>
  <c r="D50" i="3"/>
  <c r="D51" i="3"/>
  <c r="D52" i="3"/>
  <c r="D53" i="3"/>
  <c r="D54" i="3"/>
  <c r="D10" i="3"/>
  <c r="D11" i="3"/>
  <c r="D12" i="3"/>
  <c r="D13" i="3"/>
  <c r="D14" i="3"/>
  <c r="D15" i="3"/>
  <c r="D16" i="3"/>
  <c r="D17" i="3"/>
  <c r="D18" i="3"/>
  <c r="D19" i="3"/>
  <c r="D20" i="3"/>
  <c r="D21" i="3"/>
  <c r="D22" i="3"/>
  <c r="D23" i="3"/>
  <c r="D24" i="3"/>
  <c r="D25" i="3"/>
  <c r="D26" i="3"/>
  <c r="AT4" i="1"/>
  <c r="AT5" i="1"/>
  <c r="AT6" i="1"/>
  <c r="AT7" i="1"/>
  <c r="AT8" i="1"/>
  <c r="AT9" i="1"/>
  <c r="AT10" i="1"/>
  <c r="AT94" i="1"/>
  <c r="AT12" i="1"/>
  <c r="AT13" i="1"/>
  <c r="AT14" i="1"/>
  <c r="AT15" i="1"/>
  <c r="AT16" i="1"/>
  <c r="AT17" i="1"/>
  <c r="AT18" i="1"/>
  <c r="AT95" i="1"/>
  <c r="AT102" i="1"/>
  <c r="AT27" i="1"/>
  <c r="AT31" i="1"/>
  <c r="AT23" i="1"/>
  <c r="AT26" i="1"/>
  <c r="AT93" i="1"/>
  <c r="AT76" i="1"/>
  <c r="AT2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30" i="1"/>
  <c r="AT71" i="1"/>
  <c r="AT75" i="1"/>
  <c r="AT74" i="1"/>
  <c r="AT11" i="1"/>
  <c r="AT22" i="1"/>
  <c r="AT19" i="1"/>
  <c r="AT78" i="1"/>
  <c r="AT79" i="1"/>
  <c r="AT80" i="1"/>
  <c r="AT81" i="1"/>
  <c r="AT82" i="1"/>
  <c r="AT83" i="1"/>
  <c r="AT84" i="1"/>
  <c r="AT85" i="1"/>
  <c r="AT86" i="1"/>
  <c r="AT87" i="1"/>
  <c r="AT88" i="1"/>
  <c r="AT89" i="1"/>
  <c r="AT90" i="1"/>
  <c r="AT91" i="1"/>
  <c r="AT92" i="1"/>
  <c r="AT25" i="1"/>
  <c r="AT24" i="1"/>
  <c r="AT20" i="1"/>
  <c r="AT96" i="1"/>
  <c r="AT73" i="1"/>
  <c r="AT29" i="1"/>
  <c r="AT99" i="1"/>
  <c r="AT100" i="1"/>
  <c r="AT28" i="1"/>
  <c r="AT104" i="1"/>
  <c r="AT105" i="1"/>
  <c r="AT72" i="1"/>
  <c r="AT77"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3" i="1"/>
  <c r="E2" i="3"/>
  <c r="E27" i="3"/>
  <c r="E28" i="3"/>
  <c r="E29" i="3"/>
  <c r="E30" i="3"/>
  <c r="E31" i="3"/>
  <c r="E32" i="3"/>
  <c r="E33" i="3"/>
  <c r="E3" i="3"/>
  <c r="E34" i="3"/>
  <c r="E35" i="3"/>
  <c r="E36" i="3"/>
  <c r="E37" i="3"/>
  <c r="E38" i="3"/>
  <c r="E4" i="3"/>
  <c r="E39" i="3"/>
  <c r="E5" i="3"/>
  <c r="E6" i="3"/>
  <c r="E40" i="3"/>
  <c r="E7" i="3"/>
  <c r="E41" i="3"/>
  <c r="E8" i="3"/>
  <c r="E42" i="3"/>
  <c r="E43" i="3"/>
  <c r="E44" i="3"/>
  <c r="E45" i="3"/>
  <c r="E46" i="3"/>
  <c r="E9" i="3"/>
  <c r="E47" i="3"/>
  <c r="E48" i="3"/>
  <c r="E49" i="3"/>
  <c r="E50" i="3"/>
  <c r="E51" i="3"/>
  <c r="E52" i="3"/>
  <c r="E53" i="3"/>
  <c r="E54" i="3"/>
  <c r="E10" i="3"/>
  <c r="E11" i="3"/>
  <c r="E12" i="3"/>
  <c r="E13" i="3"/>
  <c r="E14" i="3"/>
  <c r="E15" i="3"/>
  <c r="E16" i="3"/>
  <c r="E17" i="3"/>
  <c r="E18" i="3"/>
  <c r="E19" i="3"/>
  <c r="E20" i="3"/>
  <c r="E21" i="3"/>
  <c r="E22" i="3"/>
  <c r="E23" i="3"/>
  <c r="E24" i="3"/>
  <c r="E25" i="3"/>
  <c r="E26" i="3"/>
  <c r="I35" i="3"/>
  <c r="G2" i="3"/>
  <c r="G27" i="3"/>
  <c r="G28" i="3"/>
  <c r="G29" i="3"/>
  <c r="G30" i="3"/>
  <c r="G31" i="3"/>
  <c r="G32" i="3"/>
  <c r="G33" i="3"/>
  <c r="G3" i="3"/>
  <c r="G34" i="3"/>
  <c r="G35" i="3"/>
  <c r="G36" i="3"/>
  <c r="G37" i="3"/>
  <c r="G38" i="3"/>
  <c r="G4" i="3"/>
  <c r="G39" i="3"/>
  <c r="G5" i="3"/>
  <c r="G6" i="3"/>
  <c r="G40" i="3"/>
  <c r="G7" i="3"/>
  <c r="G41" i="3"/>
  <c r="G8" i="3"/>
  <c r="G42" i="3"/>
  <c r="G43" i="3"/>
  <c r="G44" i="3"/>
  <c r="G45" i="3"/>
  <c r="G46" i="3"/>
  <c r="G9" i="3"/>
  <c r="G47" i="3"/>
  <c r="G48" i="3"/>
  <c r="G49" i="3"/>
  <c r="G50" i="3"/>
  <c r="G51" i="3"/>
  <c r="G52" i="3"/>
  <c r="G53" i="3"/>
  <c r="G54" i="3"/>
  <c r="G10" i="3"/>
  <c r="G11" i="3"/>
  <c r="G12" i="3"/>
  <c r="G13" i="3"/>
  <c r="G14" i="3"/>
  <c r="G15" i="3"/>
  <c r="G16" i="3"/>
  <c r="G17" i="3"/>
  <c r="G18" i="3"/>
  <c r="G19" i="3"/>
  <c r="G20" i="3"/>
  <c r="G21" i="3"/>
  <c r="G22" i="3"/>
  <c r="G23" i="3"/>
  <c r="G24" i="3"/>
  <c r="G25" i="3"/>
  <c r="G26" i="3"/>
  <c r="AO103" i="1"/>
  <c r="I52" i="3" s="1"/>
  <c r="I2" i="3"/>
  <c r="I27" i="3"/>
  <c r="I28" i="3"/>
  <c r="I29" i="3"/>
  <c r="I30" i="3"/>
  <c r="I31" i="3"/>
  <c r="I32" i="3"/>
  <c r="I33" i="3"/>
  <c r="I3" i="3"/>
  <c r="I34" i="3"/>
  <c r="I36" i="3"/>
  <c r="I37" i="3"/>
  <c r="I38" i="3"/>
  <c r="I39" i="3"/>
  <c r="I5" i="3"/>
  <c r="I6" i="3"/>
  <c r="I40" i="3"/>
  <c r="I7" i="3"/>
  <c r="I41" i="3"/>
  <c r="I8" i="3"/>
  <c r="I42" i="3"/>
  <c r="I45" i="3"/>
  <c r="I46" i="3"/>
  <c r="I9" i="3"/>
  <c r="I47" i="3"/>
  <c r="I48" i="3"/>
  <c r="I49" i="3"/>
  <c r="I50" i="3"/>
  <c r="I51" i="3"/>
  <c r="I53" i="3"/>
  <c r="I54" i="3"/>
  <c r="I10" i="3"/>
  <c r="I11" i="3"/>
  <c r="I12" i="3"/>
  <c r="I13" i="3"/>
  <c r="I14" i="3"/>
  <c r="I15" i="3"/>
  <c r="I16" i="3"/>
  <c r="I17" i="3"/>
  <c r="I18" i="3"/>
  <c r="I19" i="3"/>
  <c r="I20" i="3"/>
  <c r="I21" i="3"/>
  <c r="I22" i="3"/>
  <c r="I23" i="3"/>
  <c r="I24" i="3"/>
  <c r="I25" i="3"/>
  <c r="I26" i="3"/>
  <c r="F26" i="3"/>
  <c r="AO98" i="1"/>
  <c r="AT98" i="1" s="1"/>
  <c r="AO97" i="1"/>
  <c r="I43" i="3" s="1"/>
  <c r="F2" i="3"/>
  <c r="F27" i="3"/>
  <c r="F28" i="3"/>
  <c r="F29" i="3"/>
  <c r="F30" i="3"/>
  <c r="F31" i="3"/>
  <c r="F32" i="3"/>
  <c r="F33" i="3"/>
  <c r="F3" i="3"/>
  <c r="F34" i="3"/>
  <c r="F35" i="3"/>
  <c r="F36" i="3"/>
  <c r="F37" i="3"/>
  <c r="F38" i="3"/>
  <c r="F4" i="3"/>
  <c r="F39" i="3"/>
  <c r="F5" i="3"/>
  <c r="F6" i="3"/>
  <c r="F40" i="3"/>
  <c r="F7" i="3"/>
  <c r="F41" i="3"/>
  <c r="F8" i="3"/>
  <c r="F42" i="3"/>
  <c r="F43" i="3"/>
  <c r="F44" i="3"/>
  <c r="F45" i="3"/>
  <c r="F46" i="3"/>
  <c r="F9" i="3"/>
  <c r="F47" i="3"/>
  <c r="F48" i="3"/>
  <c r="F49" i="3"/>
  <c r="F50" i="3"/>
  <c r="F51" i="3"/>
  <c r="F53" i="3"/>
  <c r="F52" i="3"/>
  <c r="F54" i="3"/>
  <c r="F10" i="3"/>
  <c r="F11" i="3"/>
  <c r="F12" i="3"/>
  <c r="F13" i="3"/>
  <c r="F14" i="3"/>
  <c r="F15" i="3"/>
  <c r="F16" i="3"/>
  <c r="F17" i="3"/>
  <c r="F18" i="3"/>
  <c r="F19" i="3"/>
  <c r="F20" i="3"/>
  <c r="F21" i="3"/>
  <c r="F22" i="3"/>
  <c r="F23" i="3"/>
  <c r="F24" i="3"/>
  <c r="F25" i="3"/>
  <c r="AO101" i="1"/>
  <c r="AT101" i="1" s="1"/>
  <c r="I4" i="3" l="1"/>
  <c r="AT103" i="1"/>
  <c r="AT97" i="1"/>
  <c r="I44" i="3"/>
</calcChain>
</file>

<file path=xl/sharedStrings.xml><?xml version="1.0" encoding="utf-8"?>
<sst xmlns="http://schemas.openxmlformats.org/spreadsheetml/2006/main" count="2231" uniqueCount="869">
  <si>
    <t>URL</t>
  </si>
  <si>
    <t>Name</t>
  </si>
  <si>
    <t>Implementing Sector:</t>
  </si>
  <si>
    <t>State:</t>
  </si>
  <si>
    <t>Incentive Type:</t>
  </si>
  <si>
    <t>Web Site:</t>
  </si>
  <si>
    <t>Administrator:</t>
  </si>
  <si>
    <t>Eligible Efficiency Technologies:</t>
  </si>
  <si>
    <t>Eligible Renewable/Other Technologies:</t>
  </si>
  <si>
    <t>Incentive Amount:</t>
  </si>
  <si>
    <t>Maximum Incentive:</t>
  </si>
  <si>
    <t>Eligible System Size:</t>
  </si>
  <si>
    <t>Equipment Requirements:</t>
  </si>
  <si>
    <t>Installation Requirements:</t>
  </si>
  <si>
    <t>https://programs.dsireusa.org/system/program/detail/2566/solar-energy-gross-receipts-tax-deduction</t>
  </si>
  <si>
    <t>Solar Energy Gross Receipts Tax Deduction</t>
  </si>
  <si>
    <t>State</t>
  </si>
  <si>
    <t>New Mexico</t>
  </si>
  <si>
    <t>Sales Tax Incentive</t>
  </si>
  <si>
    <t>https://www.tax.newmexico.gov/tax-professionals/tax-credits-overview-forms/</t>
  </si>
  <si>
    <t>New Mexico Energy, Minerals and Natural Resources Department</t>
  </si>
  <si>
    <t>-</t>
  </si>
  <si>
    <t>Solar - Passive, Solar Water Heat, Solar Space Heat, Solar Thermal Electric, Solar Photovoltaics</t>
  </si>
  <si>
    <t>100% of gross receipts from sale and installation of solar energy systems, dark-colored water tanks, and non-vented trombe walls</t>
  </si>
  <si>
    <t>None specified</t>
  </si>
  <si>
    <t>Equipment necessary for the sale and installation of a solar energy system includes an essential machine, mechanism, or tool, or a component or fitting used directly and exclusively in the solar energy system, and includes replacement of some part of the system, or similar change to the system that would qualify as an adjustment for federal income tax purposes as established under the applicable provisions of the Internal Revenue Code of 1986. Additionally, equipment is limited to components and systems related to storage and collection of solar energy. A solar energy system does not include components or systems related to the uses of the energy.</t>
  </si>
  <si>
    <t>https://programs.dsireusa.org/system/program/detail/552/self-generation-incentive-program</t>
  </si>
  <si>
    <t>Self-Generation Incentive Program</t>
  </si>
  <si>
    <t>California</t>
  </si>
  <si>
    <t>Rebate Program</t>
  </si>
  <si>
    <t>https://www.selfgenca.com/</t>
  </si>
  <si>
    <t>California Public Utilities Commission</t>
  </si>
  <si>
    <t>Solar Photovoltaics, Wind (All), Combined Heat &amp; Power, Fuel Cells using Non-Renewable Fuels, Wind (Small), Fuel Cells using Renewable Fuels</t>
  </si>
  <si>
    <t>For projects 30 kW or larger, 50% of incentive will be received up-front; 50% will be received based on actual kWh production over the first 5 years. For projects under 30kW, 100% of the incentive will be paid up front.
Incentives will step down over time. See below for incentive amounts.</t>
  </si>
  <si>
    <t>$5 million, or 60% of eligible project costs, whichever is less.
Incentive payment is capped at 3 MW.</t>
  </si>
  <si>
    <t>Systems must be sized according to customer's electricity demand; wind turbine projects may be sized up to 200% of the previous 12 month annual peak demand</t>
  </si>
  <si>
    <t>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t>
  </si>
  <si>
    <t>Installation must comply with all federal, state, and local codes; Must be grid-connected and installed by a California-licensed contractor.</t>
  </si>
  <si>
    <t>https://programs.dsireusa.org/system/program/detail/5689/sustainable-electric-utility-seu-srec-purchase-program</t>
  </si>
  <si>
    <t>Sustainable Electric Utility (SEU)- SREC Purchase Program</t>
  </si>
  <si>
    <t>Delaware</t>
  </si>
  <si>
    <t>Solar Renewable Energy Credit Program</t>
  </si>
  <si>
    <t>https://srecdelaware.com/</t>
  </si>
  <si>
    <t>Solar Photovoltaics</t>
  </si>
  <si>
    <t>The results of the 2022 SRECDelaware auction will be announced after the solicitation closes. Sign up for email announcements on the website to be notified of any announcements regarding the procurement.</t>
  </si>
  <si>
    <t>3 Tiers
Alpha - New in state systems less than or equal to 350 kW (Customer-Owned)
Beta - New in-state systems greater than 350 kW but less than or equal to 2 MW
Gamma - Any system up to 5 MW, including in state customer owned systems with 3rd party SREC ownership, qualifying out of state systems, and all existing systems.</t>
  </si>
  <si>
    <t>https://programs.dsireusa.org/system/program/detail/5495/u-s-virgin-islands-net-energy-billing-neb-program</t>
  </si>
  <si>
    <t>U.S. Virgin Islands - Net Energy Billing (NEB) Program</t>
  </si>
  <si>
    <t>Virgin Islands</t>
  </si>
  <si>
    <t>Performance-Based Incentive</t>
  </si>
  <si>
    <t>https://energy.vi.gov/net-energy-billing/</t>
  </si>
  <si>
    <t>US Virgin Islands Energy Office (VIEO)</t>
  </si>
  <si>
    <t>https://programs.dsireusa.org/system/program/detail/5361/small-scale-solar-grants-commerce-ri</t>
  </si>
  <si>
    <t>Small Scale Solar Grants (Commerce RI)</t>
  </si>
  <si>
    <t>Rhode Island</t>
  </si>
  <si>
    <t>Grant Program</t>
  </si>
  <si>
    <t>http://commerceri.com/finance-business/renewable-energy-fund/small-scale-projects/</t>
  </si>
  <si>
    <t>Commerce RI</t>
  </si>
  <si>
    <t>Solar Water Heat, Solar Photovoltaics</t>
  </si>
  <si>
    <t>Direct Ownership: $0.65/W</t>
  </si>
  <si>
    <t>Direct Ownership: $5,000 per project,</t>
  </si>
  <si>
    <t>Applicant must be approved by Commerce RI</t>
  </si>
  <si>
    <t>https://programs.dsireusa.org/system/program/detail/709/custom-renewable-energy-projects</t>
  </si>
  <si>
    <t>Custom Renewable Energy Projects</t>
  </si>
  <si>
    <t>Oregon</t>
  </si>
  <si>
    <t>http://www.energytrust.org/</t>
  </si>
  <si>
    <t>Energy Trust of Oregon</t>
  </si>
  <si>
    <t>Geothermal Electric, Solar Photovoltaics, Biomass, Hydroelectric, Anaerobic Digestion</t>
  </si>
  <si>
    <t>Varies</t>
  </si>
  <si>
    <t>None</t>
  </si>
  <si>
    <t>Commercial technology projects that can be replicated elsewhere.</t>
  </si>
  <si>
    <t>Must be in or able to deliver power to the service territory of either Portland General Electric or Pacific Power; off grid projects are not eligible. Projects must be less than 20 MW in capacity.</t>
  </si>
  <si>
    <t>https://programs.dsireusa.org/system/program/detail/137/residential-alternative-energy-tax-deduction</t>
  </si>
  <si>
    <t>Residential Alternative Energy Tax Deduction</t>
  </si>
  <si>
    <t>Idaho</t>
  </si>
  <si>
    <t>Personal Tax Deduction</t>
  </si>
  <si>
    <t>Idaho Tax Commission</t>
  </si>
  <si>
    <t>Solar - Passive, Solar Water Heat, Solar Space Heat, Geothermal Electric, Solar Photovoltaics, Wind (All), Biomass, Geothermal Heat Pumps, Wind (Small)</t>
  </si>
  <si>
    <t>40% in the first year; 20% per year for next three years</t>
  </si>
  <si>
    <t>$5,000 per year; $20,000 total deduction</t>
  </si>
  <si>
    <t>https://programs.dsireusa.org/system/program/detail/5539/ny-green-bank</t>
  </si>
  <si>
    <t>NY Green Bank</t>
  </si>
  <si>
    <t>New York</t>
  </si>
  <si>
    <t>Other Incentive</t>
  </si>
  <si>
    <t>http://greenbank.ny.gov/</t>
  </si>
  <si>
    <t>Other EE</t>
  </si>
  <si>
    <t>Solar Water Heat, Solar Thermal Electric, Solar Photovoltaics, Wind (All), Biomass, Hydroelectric, Combined Heat &amp; Power, Fuel Cells using Non-Renewable Fuels, Wave, Hydroelectric (Small), Anaerobic Digestion</t>
  </si>
  <si>
    <t>https://programs.dsireusa.org/system/program/detail/1036/portfolio-energy-credits</t>
  </si>
  <si>
    <t>Portfolio Energy Credits</t>
  </si>
  <si>
    <t>Nevada</t>
  </si>
  <si>
    <t>https://www.nvtrec.com</t>
  </si>
  <si>
    <t>Public Utilities Commission of Nevada</t>
  </si>
  <si>
    <t>Yes; specific technologies not identified</t>
  </si>
  <si>
    <t>Solar - Passive, Solar Water Heat, Solar Space Heat, Geothermal Electric, Solar Thermal Electric, Solar Thermal Process Heat, Solar Photovoltaics, Wind (All), Biomass, Hydroelectric, Municipal Solid Waste, Landfill Gas, Solar Pool Heating, Wind (Small), Anaerobic Digestion</t>
  </si>
  <si>
    <t>Varies; higher value for solar PECs than other technologies</t>
  </si>
  <si>
    <t>https://programs.dsireusa.org/system/program/detail/5668/solar-renewable-energy-certificates-program-srecs</t>
  </si>
  <si>
    <t>Solar Renewable Energy Certificates Program (SRECs)</t>
  </si>
  <si>
    <t>Ohio</t>
  </si>
  <si>
    <t>https://puco.ohio.gov/utilities/electricity/resources/ohio-renewable-energy-portfolio-standard/renewable-energy-resource-generating-facility-certification</t>
  </si>
  <si>
    <t>SREC prices vary based on market conditions</t>
  </si>
  <si>
    <t>Generators must register with the Public Utilities Commission of Ohio (PUCO) to become a certified facility, eligible to generate SRECs. After PUCO certification generator must also register with an attribute tracking system (such as PJM-GATS or M-RETS).</t>
  </si>
  <si>
    <t>https://programs.dsireusa.org/system/program/detail/54/renewable-energy-property-tax-exemption</t>
  </si>
  <si>
    <t>Renewable Energy Property Tax Exemption</t>
  </si>
  <si>
    <t>Indiana</t>
  </si>
  <si>
    <t>Property Tax Incentive</t>
  </si>
  <si>
    <t>https://www.in.gov/dlgf/deductions-property-tax/</t>
  </si>
  <si>
    <t>Indiana Department of Local Government Finance</t>
  </si>
  <si>
    <t>Solar Water Heat, Solar Space Heat, Geothermal Electric, Solar Thermal Process Heat, Solar Photovoltaics, Wind (All), Hydroelectric, Geothermal Heat Pumps, Solar Pool Heating, Wind (Small), Geothermal Direct-Use</t>
  </si>
  <si>
    <t>Solar energy systems used for heating or cooling: out-of-pocket expenditures by the owner for the components and labor
Wind, hydroelectric, geothermal, solar thermal, solar PV, and other solar energy systems: the assessed value of the system</t>
  </si>
  <si>
    <t>https://programs.dsireusa.org/system/program/detail/5682/solar-alternative-energy-credits</t>
  </si>
  <si>
    <t>Solar Alternative Energy Credits</t>
  </si>
  <si>
    <t>Pennsylvania</t>
  </si>
  <si>
    <t>https://pennaeps.com/</t>
  </si>
  <si>
    <t>Varies based on market conditions; during 2021 the market price for PA-sourced SRECs ranged between $37 - $41/Mwh</t>
  </si>
  <si>
    <t>Varies based on market conditions; SACP does not represent a price ceiling because it is only determined after the fact</t>
  </si>
  <si>
    <t>No system size limitations</t>
  </si>
  <si>
    <t>Systems generally require a utility-grade performance meter (exception exists for some facilities of 15 kW or smaller)</t>
  </si>
  <si>
    <t>https://www.emnrd.nm.gov/ecmd/tax-incentives/sustainable-building-tax-credit-sbtc/</t>
  </si>
  <si>
    <t>New Mexico Taxation &amp; Revenue Department</t>
  </si>
  <si>
    <t>Water Heaters, Heat pumps, Building Insulation, Windows, Doors, Comprehensive Measures/Whole Building, Insulation</t>
  </si>
  <si>
    <t>Solar - Passive, Solar Water Heat, Solar Space Heat, Solar Photovoltaics, Wind (All), Daylighting, Wind (Small) Broadband-ready</t>
  </si>
  <si>
    <t>Varies based on the square footage of the building, the certification level, and additional technological upgrades.</t>
  </si>
  <si>
    <t>Up to 200,000 square feet for LEED Certified commercial buildings. At least 20,000 square feet for commercial buildings' additional renovation credit. Up to 20,000 square feet for commercial buildings' energy-saving technology credit. Up to 2,000 square feet for all residential buildings. No size requirement for residential buildings' energy-saving technology credit.</t>
  </si>
  <si>
    <t>https://programs.dsireusa.org/system/program/detail/22424/2021-sustainable-building-tax-credit-personal</t>
  </si>
  <si>
    <t>2021 Sustainable Building Tax Credit (Personal)</t>
  </si>
  <si>
    <t>Personal Tax Credit</t>
  </si>
  <si>
    <t>https://programs.dsireusa.org/system/program/detail/22472/new-solar-market-development-tax-credit</t>
  </si>
  <si>
    <t>New Solar Market Development Tax Credit</t>
  </si>
  <si>
    <t>https://www.emnrd.nm.gov/ecmd/tax-incentives/solar-market-development-tax-credit-smdtc/</t>
  </si>
  <si>
    <t>New Mexico Energy, Minerals and Natural Resources Department, New Mexico Taxation and Revenue Department</t>
  </si>
  <si>
    <t>Solar Water Heat, Solar Space Heat, Solar Thermal Electric, Solar Thermal Process Heat, Solar Photovoltaics</t>
  </si>
  <si>
    <t>10% of the purchase and installation costs</t>
  </si>
  <si>
    <t>$6,000 per taxpayer per year</t>
  </si>
  <si>
    <t>PV: at least 100 W Thermal: at least 15 square feet Residential and Commercial Solar Water Heat: maximum size of 50% of the total domestic water heating load provided by solar energy</t>
  </si>
  <si>
    <t>Must be certified by the EMNRD</t>
  </si>
  <si>
    <t>https://programs.dsireusa.org/system/program/detail/1235/residential-renewable-energy-tax-credit</t>
  </si>
  <si>
    <t>Residential Renewable Energy Tax Credit</t>
  </si>
  <si>
    <t>Federal</t>
  </si>
  <si>
    <t>https://www.energy.gov/eere/solar/homeowners-guide-federal-tax-credit-solar-photovoltaics</t>
  </si>
  <si>
    <t>U.S. Internal Revenue Service</t>
  </si>
  <si>
    <t>Solar Water Heat, Solar Photovoltaics, Biomass, Geothermal Heat Pumps, Wind (Small), Fuel Cells using Renewable Fuels</t>
  </si>
  <si>
    <t>Varies, see below</t>
  </si>
  <si>
    <t>Solar water heating property must be certified by SRCC or a comparable entity endorsed by the state where the system is installed. At least half the energy used to heat the dwelling's water must be from solar.</t>
  </si>
  <si>
    <t>https://programs.dsireusa.org/system/program/detail/666/residential-energy-conservation-subsidy-exclusion-personal</t>
  </si>
  <si>
    <t>Residential Energy Conservation Subsidy Exclusion (Personal)</t>
  </si>
  <si>
    <t>Personal Tax Exemption</t>
  </si>
  <si>
    <t>http://www.irs.gov/publications/p525/index.html</t>
  </si>
  <si>
    <t>Solar Water Heat, Solar Space Heat, Solar Photovoltaics</t>
  </si>
  <si>
    <t>100% of subsidy</t>
  </si>
  <si>
    <t>https://programs.dsireusa.org/system/program/detail/727/residential-energy-conservation-subsidy-exclusion-corporate</t>
  </si>
  <si>
    <t>Residential Energy Conservation Subsidy Exclusion (Corporate)</t>
  </si>
  <si>
    <t>Corporate Tax Exemption</t>
  </si>
  <si>
    <t>https://programs.dsireusa.org/system/program/detail/4359/usda-high-energy-cost-grant-program</t>
  </si>
  <si>
    <t>USDA - High Energy Cost Grant Program</t>
  </si>
  <si>
    <t>http://www.rd.usda.gov/programs-services/high-energy-cost-grants</t>
  </si>
  <si>
    <t>USDA Rural Utilities Service</t>
  </si>
  <si>
    <t>Solar Water Heat, Solar Space Heat, Solar Thermal Electric, Solar Thermal Process Heat, Solar Photovoltaics, Wind (All), Biomass, Hydroelectric, Wind (Small), Hydroelectric (Small)</t>
  </si>
  <si>
    <t>$100,000-$3,000,000</t>
  </si>
  <si>
    <t>$3 million</t>
  </si>
  <si>
    <t>Both grid-connected and off-grid renewable energy installations are eligible</t>
  </si>
  <si>
    <t>https://programs.dsireusa.org/system/program/detail/5811/nj-clean-energy-residential-new-construction-program</t>
  </si>
  <si>
    <t>NJ Clean Energy- Residential New Construction Program</t>
  </si>
  <si>
    <t>New Jersey</t>
  </si>
  <si>
    <t>https://www.njcleanenergy.com/residential/programs/residential-new-construction</t>
  </si>
  <si>
    <t>Furnaces, Air conditioners, Energy Mgmt. Systems/Building Controls, Duct/Air sealing, Comprehensive Measures/Whole Building, Yes; specific technologies not identified</t>
  </si>
  <si>
    <t>Solar Photovoltaics, Wind (All), Geothermal Heat Pumps</t>
  </si>
  <si>
    <t>Incentives depend on the HERS score and the classification
See the Incentive Schedule for more information.</t>
  </si>
  <si>
    <t>IECC 2015 Energy Rating Index (ERI)
ENERGY STAR Certified Home v 3.1 Requirements
Zero Energy Ready Home &amp; Zero Energy Home + RE
Multifamily High-Rise Program</t>
  </si>
  <si>
    <t>Must be installed by participating ENERGY STAR Home Builder</t>
  </si>
  <si>
    <t>https://programs.dsireusa.org/system/program/detail/3142/new-homes-incentive-program</t>
  </si>
  <si>
    <t>New Homes Incentive Program</t>
  </si>
  <si>
    <t>http://insider.energytrust.org/programs/new-homes/</t>
  </si>
  <si>
    <t>Water Heaters, Lighting, Furnaces, Heat pumps, Duct/Air sealing, Building Insulation, Windows, Comprehensive Measures/Whole Building</t>
  </si>
  <si>
    <t>Solar Water Heat, Solar Photovoltaics, Geothermal Heat Pumps</t>
  </si>
  <si>
    <t>See program website for incentive details.</t>
  </si>
  <si>
    <t>Equipment receiving incentive must exceed code and must not be used to meet code</t>
  </si>
  <si>
    <t>https://programs.dsireusa.org/system/program/detail/2696/evergreen-sustainable-development-standard-for-affordable-housing</t>
  </si>
  <si>
    <t>Evergreen Sustainable Development Standard for Affordable Housing</t>
  </si>
  <si>
    <t>Washington</t>
  </si>
  <si>
    <t>Green Building Incentive</t>
  </si>
  <si>
    <t>http://www.commerce.wa.gov/building-infrastructure/housing/housing-trust-fund/housing-trust-fund-evergreen-sustainable-development/</t>
  </si>
  <si>
    <t>Washington Department of Commerce</t>
  </si>
  <si>
    <t>Clothes Washers, Dishwasher, Refrigerators/Freezers, Water Heaters, Lighting, Furnaces, Boilers, Heat pumps, Air conditioners, Caulking/Weather-stripping, Duct/Air sealing, Building Insulation, Comprehensive Measures/Whole Building</t>
  </si>
  <si>
    <t>https://programs.dsireusa.org/system/program/detail/178/biogas-solar-and-wind-energy-equipment-exemption</t>
  </si>
  <si>
    <t>Biogas, Solar, and Wind Energy Equipment Exemption</t>
  </si>
  <si>
    <t>Wisconsin</t>
  </si>
  <si>
    <t>Wisconsin Department of Revenue</t>
  </si>
  <si>
    <t>Solar Water Heat, Solar Space Heat, Solar Thermal Electric, Solar Photovoltaics, Wind (All), Biomass, Solar Pool Heating, Wind (Small), Anaerobic Digestion Biogas, Synthetic Gas</t>
  </si>
  <si>
    <t>100% of the value added by an eligible renewable energy system</t>
  </si>
  <si>
    <t>https://programs.dsireusa.org/system/program/detail/5431/solar-property-tax-exemption</t>
  </si>
  <si>
    <t>Solar Property Tax Exemption</t>
  </si>
  <si>
    <t>Missouri</t>
  </si>
  <si>
    <t>State Tax Commission of Missouri</t>
  </si>
  <si>
    <t>100% exemption</t>
  </si>
  <si>
    <t>https://programs.dsireusa.org/system/program/detail/56/renewable-energy-equipment-exemption</t>
  </si>
  <si>
    <t>Renewable Energy Equipment Exemption</t>
  </si>
  <si>
    <t>Iowa</t>
  </si>
  <si>
    <t>https://tax.iowa.gov/iowa-sales-and-use-tax-guide</t>
  </si>
  <si>
    <t>Iowa Department of Revenue</t>
  </si>
  <si>
    <t>Solar Water Heat, Solar Space Heat, Solar Thermal Electric, Solar Thermal Process Heat, Solar Photovoltaics, Wind (All), Hydroelectric, Solar Pool Heating, Wind (Small), Hydroelectric (Small)</t>
  </si>
  <si>
    <t>100% of sales tax</t>
  </si>
  <si>
    <t>https://programs.dsireusa.org/system/program/detail/184/property-tax-exemption-for-renewable-energy-systems</t>
  </si>
  <si>
    <t>Property Tax Exemption for Renewable Energy Systems</t>
  </si>
  <si>
    <t>Iowa Department of Natural Resources</t>
  </si>
  <si>
    <t>Solar - Passive, Solar Water Heat, Solar Space Heat, Solar Thermal Electric, Solar Photovoltaics, Wind (All), Geothermal Heat Pumps, Wind (Small)</t>
  </si>
  <si>
    <t>Solar and wind: 100% exemption for 5 years
Geothermal: 100% exemption for 10 years</t>
  </si>
  <si>
    <t>Not specified</t>
  </si>
  <si>
    <t>https://programs.dsireusa.org/system/program/detail/5191/solar-energy-systems-tax-credit-personal</t>
  </si>
  <si>
    <t>Solar Energy Systems Tax Credit (Personal)</t>
  </si>
  <si>
    <t>https://tax.iowa.gov/solar-energy-system-tax-credits</t>
  </si>
  <si>
    <t>50% of Federal ITC (15% for 2019 and earlier, 13% for 2020, 11% for 2021, 5% for 2022, 0% for 2023 and later).</t>
  </si>
  <si>
    <t>$5,000</t>
  </si>
  <si>
    <t>https://programs.dsireusa.org/system/program/detail/22439/improvement-valuation-of-commercial-solar-energy-systems</t>
  </si>
  <si>
    <t>Improvement Valuation of Commercial Solar Energy Systems</t>
  </si>
  <si>
    <t>Illinois</t>
  </si>
  <si>
    <t>Property Tax Assessment</t>
  </si>
  <si>
    <t>https://www2.illinois.gov/rev/localgovernments/property/Pages/Solar-Energy-Systems.aspx</t>
  </si>
  <si>
    <t>Illinois Department of Revenue</t>
  </si>
  <si>
    <t>https://programs.dsireusa.org/system/program/detail/80/residential-solar-tax-credit</t>
  </si>
  <si>
    <t>Residential Solar Tax Credit</t>
  </si>
  <si>
    <t>http://www.tax.ny.gov/pit/credits/solar_energy_system_equipment_credit.htm</t>
  </si>
  <si>
    <t>New York State Department of Taxation and Finance</t>
  </si>
  <si>
    <t>25% for solar-electric (PV) and solar-thermal systems; for third-party owned systems this is in reference to the aggregate amount owed under the contract rather than the amount owed in any single year</t>
  </si>
  <si>
    <t>$5,000 for solar-energy systems</t>
  </si>
  <si>
    <t>25 kW maximum, except 50 kW for solar systems owned by condominium or cooperative housing associations</t>
  </si>
  <si>
    <t>Systems must be new and in compliance with all applicable performance and safety standards</t>
  </si>
  <si>
    <t>Electricity generation systems must be grid connected and net metered.</t>
  </si>
  <si>
    <t>https://programs.dsireusa.org/system/program/detail/5423/local-option-property-tax-exemption-for-renewable-energy-systems</t>
  </si>
  <si>
    <t>Local Option - Property Tax Exemption for Renewable Energy Systems</t>
  </si>
  <si>
    <t>Connecticut</t>
  </si>
  <si>
    <t>Connecticut Department of Revenue Services</t>
  </si>
  <si>
    <t>Solar Water Heat, Geothermal Electric, Solar Thermal Electric, Solar Photovoltaics, Wind (All), Biomass, Hydroelectric, Geothermal Heat Pumps, Combined Heat &amp; Power, Fuel Cells using Non-Renewable Fuels, Landfill Gas, Wave, Ocean Thermal, Wind (Small), Geothermal Direct-Use, Anaerobic Digestion, Fuel Cells using Renewable Fuels</t>
  </si>
  <si>
    <t>Local Option</t>
  </si>
  <si>
    <t>https://programs.dsireusa.org/system/program/detail/240/property-tax-exemption-for-renewable-energy-systems</t>
  </si>
  <si>
    <t>Solar - Passive, Solar Water Heat, Solar Space Heat, Solar Photovoltaics, Wind (All), Biomass, Hydroelectric, Geothermal Heat Pumps, Combined Heat &amp; Power, Fuel Cells using Non-Renewable Fuels, Landfill Gas, Tidal, Wave, Ocean Thermal, Wind (Small), Geothermal Direct-Use, Fuel Cells using Renewable Fuels</t>
  </si>
  <si>
    <t>100% exemption for renewable energy property</t>
  </si>
  <si>
    <t>https://programs.dsireusa.org/system/program/detail/85/local-option-residential-property-tax-exemption-for-solar</t>
  </si>
  <si>
    <t>Local Option - Residential Property Tax Exemption for Solar</t>
  </si>
  <si>
    <t>Virginia</t>
  </si>
  <si>
    <t>https://law.lis.virginia.gov/vacode/58.1-3661/</t>
  </si>
  <si>
    <t>Virginia Department of Energy</t>
  </si>
  <si>
    <t>Varies (local option)</t>
  </si>
  <si>
    <t>Installation needs to be inspected by the local building authorities</t>
  </si>
  <si>
    <t>https://programs.dsireusa.org/system/program/detail/160/renewable-energy-property-tax-exemption</t>
  </si>
  <si>
    <t>North Dakota</t>
  </si>
  <si>
    <t>https://www.tax.nd.gov/tax-exemptions-credits/property-tax-exemptions</t>
  </si>
  <si>
    <t>North Dakota Department of Commerce</t>
  </si>
  <si>
    <t>Solar - Passive, Solar Water Heat, Solar Space Heat, Geothermal Electric, Solar Thermal Electric, Solar Thermal Process Heat, Solar Photovoltaics, Wind (All), Geothermal Heat Pumps, Wind (Small), Geothermal Direct-Use</t>
  </si>
  <si>
    <t>100% for five years</t>
  </si>
  <si>
    <t>https://programs.dsireusa.org/system/program/detail/22418/successor-solar-incentive-susi-program</t>
  </si>
  <si>
    <t>Successor Solar Incentive (SuSI) Program</t>
  </si>
  <si>
    <t>https://www.njcleanenergy.com/renewable-energy/programs/susi-program</t>
  </si>
  <si>
    <t>Board of Public Utilities</t>
  </si>
  <si>
    <t>Net-Metered Residential: $90/SREC-II
Small Net-Metered Non-Residential located on Rooftop, Carport, Canopy and Floating Solar
Projects smaller than 1 MW (dc): $100/SREC-II, $120 for public entities
Projects 1 MW to 5 MW (dc): $90/SREC-II, $110 for public entities
Net Metered Non-Residential Ground Mount
Projects smaller than 1 MW (dc): $85/SREC-II, $105 for public entities
Projects 1 MW to 5 MW (dc): $80/SREC-II, $100 for public entities
Community Solar LMI: $90/SREC-II
Community Solar Non-LMI: $70/SREC-II
Interim Subsection (t) Grid: $100/SREC-II
Subsection (t) applies to facilities located on brownfield, properly closed landfill, or historic fill sites.</t>
  </si>
  <si>
    <t>MW-DC Capacity Blocks
Net Metered Residential: 150 MW
Net Metered Non-Residential: 150 MW
Community Solar (LMI and Non-LMI): 150 MW</t>
  </si>
  <si>
    <t>Net Metered Residential: All sizes
Net Metered Non-Residential: 5 MW-DC max
Community Solar (LMI and Non-LMI): 5 MW-DC max</t>
  </si>
  <si>
    <t>All solar equipment must be new</t>
  </si>
  <si>
    <t>https://programs.dsireusa.org/system/program/detail/936/solar-electric-incentive-program</t>
  </si>
  <si>
    <t>Solar Electric Incentive Program</t>
  </si>
  <si>
    <t>http://www.energytrust.org</t>
  </si>
  <si>
    <t>Varies (see below)</t>
  </si>
  <si>
    <t>Portland General Electric: 400 KW Pacific Power: 200 kW</t>
  </si>
  <si>
    <t>Systems must be new, UL listed, comply with all applicable standards, and carry a minimum 2-year warranty on parts and labor
Inverters must carry a minimum 5-year warranty; panels must carry a minimum 20-year warranty.</t>
  </si>
  <si>
    <t>Installations must comply with all federal, state, and local codes and meet detailed siting criteria
Systems must be grid-connected, net-metered (residential), pre-approved and installed by an approved Energy Trust solar trade ally contractor</t>
  </si>
  <si>
    <t>https://programs.dsireusa.org/system/program/detail/3036/property-tax-abatement-for-solar-electric-systems</t>
  </si>
  <si>
    <t>Property Tax Abatement for Solar Electric Systems</t>
  </si>
  <si>
    <t>North Carolina</t>
  </si>
  <si>
    <t>N.C. Department of Revenue</t>
  </si>
  <si>
    <t>Solar Thermal Electric, Solar Photovoltaics</t>
  </si>
  <si>
    <t>Residential systems: 100% of the appraised value
All other systems: 80% of the appraised value</t>
  </si>
  <si>
    <t>Hawaii</t>
  </si>
  <si>
    <t>http://tax.hawaii.gov/geninfo/renewable/</t>
  </si>
  <si>
    <t>Hawaii Department of Taxation</t>
  </si>
  <si>
    <t>Solar Water Heat, Solar Space Heat, Solar Thermal Electric, Solar Photovoltaics, Wind (All), Wind (Small)</t>
  </si>
  <si>
    <t>Solar Thermal and PV: 35%;
Wind: 20%</t>
  </si>
  <si>
    <t>Varies by technology and property type (see summary for details)</t>
  </si>
  <si>
    <t>PV Systems installed on or after January 1, 2020: 5 MW maximum capacity</t>
  </si>
  <si>
    <t>System must be new and in compliance with all applicable performance and safety standards.</t>
  </si>
  <si>
    <t>https://programs.dsireusa.org/system/program/detail/50/solar-and-wind-energy-credit-personal</t>
  </si>
  <si>
    <t>Solar and Wind Energy Credit (Personal)</t>
  </si>
  <si>
    <t>Solar Water Heat, Solar Space Heat, Solar Photovoltaics, Wind (All), Wind (Small)</t>
  </si>
  <si>
    <t>https://programs.dsireusa.org/system/program/detail/5686/solar-renewable-energy-credits</t>
  </si>
  <si>
    <t>Solar Renewable Energy Credits</t>
  </si>
  <si>
    <t>District of Columbia</t>
  </si>
  <si>
    <t>https://dcpsc.org/Utility-Information/Electric/RPS.aspx</t>
  </si>
  <si>
    <t>Varies based on market conditions.</t>
  </si>
  <si>
    <t>$500/MWh (the Solar Alternative Compliance Payment, or SACP) or $0.50/kWh</t>
  </si>
  <si>
    <t>Solar energy systems, no larger than 5 MW in capacity, located within D.C. or in a location served by a distribution feeder serving D.C.</t>
  </si>
  <si>
    <t>Solar thermal systems or collectors must be SRCC certified; solar-electric systems larger than 10 kW must be equipped with a revenue-grade generation meter; solar thermal systems which displace more than 10,000 kWh per year must be equipped with a meter which meets OIML performance standards</t>
  </si>
  <si>
    <t>https://programs.dsireusa.org/system/program/detail/4449/local-option-property-tax-exemption-for-renewable-energy-systems</t>
  </si>
  <si>
    <t>Alaska</t>
  </si>
  <si>
    <t>Solar Water Heat, Solar Space Heat, Solar Photovoltaics, Wind (All), Biomass, Wind (Small), Hydroelectric (Small), Other Distributed Generation Technologies</t>
  </si>
  <si>
    <t>https://programs.dsireusa.org/system/program/detail/1084/residential-clean-energy-rebate-program</t>
  </si>
  <si>
    <t>Residential Clean Energy Rebate Program</t>
  </si>
  <si>
    <t>Maryland</t>
  </si>
  <si>
    <t>http://energy.maryland.gov/residential/Pages/incentives/CleanEnergyGrants.aspx</t>
  </si>
  <si>
    <t>Maryland Energy Administration</t>
  </si>
  <si>
    <t>PV: $1,000/project (flat per installation/household incentive)
SWH: $500/project (flat per installation/household incentive)
New GHC: $3,000/project
GHC Replacement: $500/project</t>
  </si>
  <si>
    <t>PV: $1,000 (flat per installation/household incentive)
SWH: $500 (flat per installation/household incentive)
GHC: $3,000</t>
  </si>
  <si>
    <t>PV: up to 20 kW
SWH: 10-100 square feet
GHC: 1-10 tons</t>
  </si>
  <si>
    <t>All equipments must be new; PV: Systems must meet applicable UL, IEEE, and NEC standards;
SWH: Must be SRCC OG-100 certified;
GHC: Must meet ENERGY STAR standard</t>
  </si>
  <si>
    <t>Installer NABCEP certification will be required for PV projects
Property must be primary Maryland residence</t>
  </si>
  <si>
    <t>https://programs.dsireusa.org/system/program/detail/630/delmarva-power-green-energy-program-incentives</t>
  </si>
  <si>
    <t>Delmarva Power - Green Energy Program Incentives</t>
  </si>
  <si>
    <t>https://dnrec.alpha.delaware.gov/energy-climate/renewable/assistance/</t>
  </si>
  <si>
    <t>Delaware Department of Natural Resources and Environmental Control</t>
  </si>
  <si>
    <t>Solar Water Heat, Solar Space Heat, Solar Photovoltaics, Wind (All), Geothermal Heat Pumps, Wind (Small), Fuel Cells using Renewable Fuels</t>
  </si>
  <si>
    <t>Solar PV
Residential: $0.70/W
Residenital Leased/PPA systems: Not eligible
Non-Residential (systems less than 6 kW): $0.50/W
Non-Residential (systems 6 kW or larger): $0.70/W
Non-Profit: $1.40/W
Wind
Residential: $0.85/W for first 5 kW, $0.25/W up to 50 kW
Non-Residential: $0.85/W for first 5 kW, $0.25/W up to 50 kW
Non-Profit: $1.75/W for first 5 kW, $1.00/W up to 50 kW
Solar Water Heating (SWH)
Residential: $1/kWh saved
Non-Residential: $1/kWh saved
Non-Profit: $2/kWh saved
GeoThermal Heat Pumps
Residential: $800/ton (first 2 tons), $700/ton (over 2 tons)
Non-Residential: $800/ton (first 2 tons), $700/ton (over 2 tons)
Non-Profit: $1,000/ton (first 2 tons), $800/ton (over 2 tons)</t>
  </si>
  <si>
    <t>Solar PV
Residential: $6,000
Non-Residential: $30,000
Certified Diverse Business: $35,000
Non-Profit: $50,000
Wind
Residential: $15,000
Non-Residential: $24,000
Non-Profit: $50,000
Solar Water Heating (SWH)
Residential:$5,000
Non-Residential: $10,000
Non-Profit: $10,000
Geothermal Heat Pumps
Residential:$5,000
Non-Residential: $30,000
Non-Profit: $30,000</t>
  </si>
  <si>
    <t>Solar PV and Wind: up to 50 kW</t>
  </si>
  <si>
    <t>Systems must carry a full five-year warranty and meet applicable UL, IEEE, and NEC standards;
Solar thermal systems must be SRCC certified (OG-300 for residential and OG-100 for non-residential);
Geothermal heat pumps must have a minimum EER of 18.0 and COP of 3.6</t>
  </si>
  <si>
    <t>On- and off-grid systems are eligible; systems must be installed by a participating contractor; solar PV and solar thermal systems must meet orientation, shading, and aesthetics requirements; wind energy systems may be reviewed for wind resource adequacy</t>
  </si>
  <si>
    <t>https://programs.dsireusa.org/system/program/detail/5698/renewable-energy-system-incentive-program</t>
  </si>
  <si>
    <t>Renewable Energy System Incentive Program</t>
  </si>
  <si>
    <t>Feed-in Tariff</t>
  </si>
  <si>
    <t>http://www.energy.wsu.edu/RenewableEnergySystemIncentiveProgram.aspx</t>
  </si>
  <si>
    <t>Solar Thermal Electric, Solar Photovoltaics, Wind (All), Wind (Small), Anaerobic Digestion</t>
  </si>
  <si>
    <t>FY 2021: $0.02/kWh - $0.10/kWh</t>
  </si>
  <si>
    <t>Residential: $5,000/year
Commercial: $25,000/year
Community Solar: $5,000/year per participant</t>
  </si>
  <si>
    <t>https://programs.dsireusa.org/system/program/detail/5690/solar-renewable-energy-credits-srecs-spot-market-program</t>
  </si>
  <si>
    <t>Solar Renewable Energy Credits (SRECs) Spot Market Program</t>
  </si>
  <si>
    <t>http://depsc.delaware.gov/delrps.shtml</t>
  </si>
  <si>
    <t>Varies based on market conditions; as of October 2014 the SRECs were trading at approximately $55 per MWh in SREC marketplace.</t>
  </si>
  <si>
    <t>CY 2009-2010 SACP: $250 - $350/MWh ($0.25 - $0.35/kWh)
Beginning CY 2010-2011 SACP: $400 - $500/MWh ($0.40 - $0.50/kWh)
Values refer to Delaware RPS SACP as a theoretical maximum; SACPs and trading prices in other states where Delaware-sourced SRECs are eligible may be different</t>
  </si>
  <si>
    <t>Systems must have a generation meter; engineering estimates not permitted</t>
  </si>
  <si>
    <t>https://programs.dsireusa.org/system/program/detail/4210/property-tax-exemption-for-residential-renewable-energy-equipment</t>
  </si>
  <si>
    <t>Property Tax Exemption for Residential Renewable Energy Equipment</t>
  </si>
  <si>
    <t>Colorado</t>
  </si>
  <si>
    <t>https://cdola.colorado.gov/renewable-energy</t>
  </si>
  <si>
    <t>Division of Property Taxation / Local Assessors</t>
  </si>
  <si>
    <t>100% exemption for renewable energy system property</t>
  </si>
  <si>
    <t>Energy produced by the system must be used on-site</t>
  </si>
  <si>
    <t>https://programs.dsireusa.org/system/program/detail/154/renewable-energy-systems-exemption</t>
  </si>
  <si>
    <t>Renewable Energy Systems Exemption</t>
  </si>
  <si>
    <t>Montana</t>
  </si>
  <si>
    <t>Solar - Passive, Solar Water Heat, Solar Space Heat, Geothermal Electric, Solar Thermal Electric, Solar Thermal Process Heat, Solar Photovoltaics, Wind (All), Biomass, Geothermal Heat Pumps, Municipal Solid Waste, Landfill Gas, Solar Pool Heating, Wind (Small), Hydroelectric (Small), Geothermal Direct-Use, Anaerobic Digestion, Fuel Cells using Renewable Fuels</t>
  </si>
  <si>
    <t>100% for 10 years.</t>
  </si>
  <si>
    <t>Based on investment of $20,000 for single family, and on investment of $100,000 for multi-family, non-residential.</t>
  </si>
  <si>
    <t>https://programs.dsireusa.org/system/program/detail/366/residential-alternative-energy-system-tax-credit</t>
  </si>
  <si>
    <t>Residential Alternative Energy System Tax Credit</t>
  </si>
  <si>
    <t>Montana Department of Environmental Quality</t>
  </si>
  <si>
    <t>Solar - Passive, Solar Water Heat, Solar Space Heat, Geothermal Electric, Solar Photovoltaics, Wind (All), Biomass, Geothermal Heat Pumps, Wind (Small), Hydroelectric (Small), Geothermal Direct-Use, Fuel Cells using Renewable Fuels Solid waste</t>
  </si>
  <si>
    <t>100%</t>
  </si>
  <si>
    <t>$500 per individual taxpayer; up to $1,000 per household.</t>
  </si>
  <si>
    <t>https://programs.dsireusa.org/system/program/detail/3397/sales-and-use-tax-exemption-for-renewable-energy-equipment</t>
  </si>
  <si>
    <t>Sales and Use Tax Exemption for Renewable Energy Equipment</t>
  </si>
  <si>
    <t>https://tax.colorado.gov/sales-tax-exemptions-deductions</t>
  </si>
  <si>
    <t>Solar Water Heat, Solar Space Heat, Geothermal Electric, Solar Thermal Electric, Solar Thermal Process Heat, Solar Photovoltaics, Wind (All), Biomass, Wind (Small), Anaerobic Digestion</t>
  </si>
  <si>
    <t>https://programs.dsireusa.org/system/program/detail/22419/renewable-energy-and-energy-storage-property-tax-exemption</t>
  </si>
  <si>
    <t>Renewable Energy and Energy Storage Property Tax Exemption</t>
  </si>
  <si>
    <t>South Carolina</t>
  </si>
  <si>
    <t>Solar Photovoltaics, Biomass, Tidal, Wave, Wind (Small), Hydroelectric (Small), Fuel Cells using Renewable Fuels</t>
  </si>
  <si>
    <t>20 kW-AC or less</t>
  </si>
  <si>
    <t>Utah</t>
  </si>
  <si>
    <t>https://energy.utah.gov/tax-credits/renewable-energy-systems-tax-credit/</t>
  </si>
  <si>
    <t>State Energy Program, State Tax Commission</t>
  </si>
  <si>
    <t>System must be in compliance with all applicable performance and safety standards; must obtain certification from the State Energy Program; individuals who wish to design their own system may be exempt from certain system requirements.</t>
  </si>
  <si>
    <t>https://programs.dsireusa.org/system/program/detail/83/renewable-energy-systems-tax-credit-personal</t>
  </si>
  <si>
    <t>Renewable Energy Systems Tax Credit (Personal)</t>
  </si>
  <si>
    <t>Solar - Passive, Solar Water Heat, Solar Space Heat, Geothermal Electric, Solar Thermal Electric, Solar Thermal Process Heat, Solar Photovoltaics, Wind (All), Biomass, Hydroelectric, Geothermal Heat Pumps, Landfill Gas, Solar Pool Heating, Wind (Small), Geothermal Direct-Use</t>
  </si>
  <si>
    <t>Residential: 25%
Commercial wind, geothermal electric, and biomass systems 660 kW or greater 0.35¢/kWh ($0.0035/kWh) for 4 years
Other commercial technologies and commercial wind, geothermal electric, and biomass systems smaller than 660 kW: 10% of installed cost
Solar photovoltaic systems 2 MW or greater: 0.35¢/kWh ($0.0035/kWh) for 4 years
Solar photovoltaic systems smaller than 660 kW: 10% of installed cost Solar photovoltaic systems between 660 kW and 2 MW: May choose either 0.35¢/kWh ($0.0035/kWh) for 4 years or 10% of installed cost</t>
  </si>
  <si>
    <t>Residential: $2,000 (phases down for PV systems beginning in 2018)
Commercial Production Tax Credit: No limit
Commercial Investment Tax Credit: $50,000</t>
  </si>
  <si>
    <t>https://programs.dsireusa.org/system/program/detail/5680/standard-offer-program</t>
  </si>
  <si>
    <t>Standard Offer Program</t>
  </si>
  <si>
    <t>Vermont</t>
  </si>
  <si>
    <t>https://vermontstandardoffer.com/</t>
  </si>
  <si>
    <t>Vermont Electric Power Producers (VEPP) Inc.</t>
  </si>
  <si>
    <t>Solar Photovoltaics, Wind (All), Biomass, Hydroelectric, Municipal Solid Waste, Landfill Gas, Hydroelectric (Small), Anaerobic Digestion</t>
  </si>
  <si>
    <t>Determined through RFP process</t>
  </si>
  <si>
    <t>2021 Price Caps by Technology:
Biomass: $0.125/kWh (levelized)
Landfill Gas: $0.09/kWh (levelized)
Wind over 100 kW: $0.116/kWh (levelized)
Wind 100 kW or less: $0.258/kWh (levelized)
New Hydroelectric: $0.13/kWh
Food Waste Anaerobic Digestion: $0.208/kWh
Solar: $0.104/kWh
Farm Methane Up to 150 kW: $0.199/kWh
Farm Methane Over 150 kW: $0.145/kWh</t>
  </si>
  <si>
    <t>Maximum system capacity is 2.2 MW; overall cap of the standard offer program is 127.5 MW</t>
  </si>
  <si>
    <t>https://programs.dsireusa.org/system/program/detail/4068/renewable-energy-system-exemption</t>
  </si>
  <si>
    <t>Renewable Energy System Exemption</t>
  </si>
  <si>
    <t>South Dakota</t>
  </si>
  <si>
    <t>S.D. Department of Revenue</t>
  </si>
  <si>
    <t>Solar Water Heat, Solar Space Heat, Geothermal Electric, Solar Thermal Electric, Solar Thermal Process Heat, Solar Photovoltaics, Wind (All), Biomass, Hydroelectric, Hydrogen, Geothermal Heat Pumps, Municipal Solid Waste, Combined Heat &amp; Power, Landfill Gas, Solar Pool Heating, Wind (Small), Hydroelectric (Small), Geothermal Direct-Use, Anaerobic Digestion</t>
  </si>
  <si>
    <t>$50,000 or 70% of the assessed value of eligible property, whichever is greater, is exempt</t>
  </si>
  <si>
    <t>$50,000 or 70% of the assessed value of eligible property, whichever is greater</t>
  </si>
  <si>
    <t>Less than 5 MW</t>
  </si>
  <si>
    <t>https://programs.dsireusa.org/system/program/detail/5882/property-tax-exemption-for-renewable-energy-equipment</t>
  </si>
  <si>
    <t>Property Tax Exemption for Renewable Energy Equipment</t>
  </si>
  <si>
    <t>http://www.energy.ri.gov/policies-programs/programs-incentives/</t>
  </si>
  <si>
    <t>http://www.tax.ri.gov/</t>
  </si>
  <si>
    <t>Solar - Passive, Solar Water Heat, Geothermal Electric, Solar Photovoltaics, Wind (All), Biomass, Geothermal Heat Pumps, Tidal, Wave, Ocean Thermal, Solar Pool Heating, Hydroelectric (Small), Anaerobic Digestion, Fuel Cells using Renewable Fuels</t>
  </si>
  <si>
    <t>100% exemption from property taxes</t>
  </si>
  <si>
    <t>Must use qualifying renewable energy resources</t>
  </si>
  <si>
    <t>https://programs.dsireusa.org/system/program/detail/4043/property-tax-exemption-for-residential-solar-systems</t>
  </si>
  <si>
    <t>Property Tax Exemption for Residential Solar Systems</t>
  </si>
  <si>
    <t>Approximately 100%</t>
  </si>
  <si>
    <t>Must be an "installation that is used to provide space heat, hot water or electricity to the property in which it is installed and is: (1) an installation that uses solar panels that are not also windows; (2) a dark-colored water tank exposed to sunlight; or (3) a non-vented trombe wall."</t>
  </si>
  <si>
    <t>https://programs.dsireusa.org/system/program/detail/60/local-option-property-tax-exemption-for-renewable-energy-and-electrical-energy-storage</t>
  </si>
  <si>
    <t>Local Option - Property Tax Exemption for Renewable Energy and Electrical Energy Storage</t>
  </si>
  <si>
    <t>New Hampshire</t>
  </si>
  <si>
    <t>http://www.nh.gov/oep/energy/saving-energy/incentives.htm</t>
  </si>
  <si>
    <t>Office of Energy and Planning</t>
  </si>
  <si>
    <t>Solar Water Heat, Solar Space Heat, Solar Photovoltaics, Wind (All), Biomass, Wind (Small)</t>
  </si>
  <si>
    <t>https://programs.dsireusa.org/system/program/detail/144/residential-renewable-energy-income-tax-credit</t>
  </si>
  <si>
    <t>Residential Renewable Energy Income Tax Credit</t>
  </si>
  <si>
    <t>Massachusetts</t>
  </si>
  <si>
    <t>Massachusetts Department of Energy Resources (DOER)</t>
  </si>
  <si>
    <t>15%</t>
  </si>
  <si>
    <t>$1,000</t>
  </si>
  <si>
    <t>System must be new and in compliance with all applicable performance and safety standards and must be reasonably expected to remain in operation for at least five years.</t>
  </si>
  <si>
    <t>https://programs.dsireusa.org/system/program/detail/145/renewable-energy-equipment-sales-tax-exemption</t>
  </si>
  <si>
    <t>Renewable Energy Equipment Sales Tax Exemption</t>
  </si>
  <si>
    <t>http://www.mass.gov/dor/individuals/taxpayer-help-and-resources/tax-guides/salesuse-tax-guide.html</t>
  </si>
  <si>
    <t>Department of Revenue</t>
  </si>
  <si>
    <t>Solar Water Heat, Solar Space Heat, Solar Photovoltaics, Wind (All), Geothermal Heat Pumps, Wind (Small)</t>
  </si>
  <si>
    <t>https://programs.dsireusa.org/system/program/detail/2613/sales-and-use-tax-exemption-for-solar-and-geothermal-systems</t>
  </si>
  <si>
    <t>Sales and Use Tax Exemption for Solar and Geothermal Systems</t>
  </si>
  <si>
    <t>Solar Water Heat, Solar Space Heat, Solar Photovoltaics, Geothermal Heat Pumps, Geothermal Direct-Use, Other Distributed Generation Technologies</t>
  </si>
  <si>
    <t>https://programs.dsireusa.org/system/program/detail/5120/residential-solar-investment-program</t>
  </si>
  <si>
    <t>Residential Solar Investment Program</t>
  </si>
  <si>
    <t>https://www.gosolarct.com/savvy-solar-shopper/state-solar-incentives/</t>
  </si>
  <si>
    <t>Connecticut Green Bank</t>
  </si>
  <si>
    <t>Customer-owned (EPBB):
Up to 10 kW PTC: $0.358/W
10 to 20 kW PTC: $0.207/W
Incentive is reduced accordingly for Design Factors below 75%. Minimum design factor is 60%.
Third-Party-Owned (PBI):
Up to 20 kW PTC: $0.03/kWh for 6 years
Minimum Design Factor 60%</t>
  </si>
  <si>
    <t>Up to 20 kW</t>
  </si>
  <si>
    <t>A qualifying energy efficiency audit must be completed before project completion.
Customer must work with an Eligible Contractor and/or Eligible Third Party PV System Owner.</t>
  </si>
  <si>
    <t>https://programs.dsireusa.org/system/program/detail/5216/green-energy-property-tax-assessment</t>
  </si>
  <si>
    <t>Green Energy Property Tax Assessment</t>
  </si>
  <si>
    <t>Tennessee</t>
  </si>
  <si>
    <t>Tennessee Comptroller of the Treasury</t>
  </si>
  <si>
    <t>Geothermal Electric, Solar Photovoltaics, Wind (All), Hydrogen, Wind (Small)</t>
  </si>
  <si>
    <t>Depends upon sector</t>
  </si>
  <si>
    <t>Must be certified green energy production facility</t>
  </si>
  <si>
    <t>https://programs.dsireusa.org/system/program/detail/888/solar-energy-system-exemption</t>
  </si>
  <si>
    <t>Solar Energy System Exemption</t>
  </si>
  <si>
    <t>Louisiana</t>
  </si>
  <si>
    <t>LA Department of Revenue</t>
  </si>
  <si>
    <t>Solar - Passive, Solar Water Heat, Solar Space Heat, Solar Photovoltaics, Solar Pool Heating</t>
  </si>
  <si>
    <t>https://programs.dsireusa.org/system/program/detail/22141/solar-and-wind-energy-property-tax-exemption</t>
  </si>
  <si>
    <t>Solar and Wind Energy Property Tax Exemption</t>
  </si>
  <si>
    <t>Maine</t>
  </si>
  <si>
    <t>https://www.maine.gov/revenue/taxes/tax-relief-credits-programs/property-tax-relief-programs/property-tax-exemptions#:~:text=Property%20owners%20would%20receive%20an%20exemption%20of%20%2425%2C000.&amp;text=Renewable%20Energy%20Investment%20Exemption%20%2DThi</t>
  </si>
  <si>
    <t>Maine Department of Revenue</t>
  </si>
  <si>
    <t>Not specified. Electricity must be used on-site or transmitted through the utility T&amp;D system to provide bill credits for customers.</t>
  </si>
  <si>
    <t>https://programs.dsireusa.org/system/program/detail/243/solar-and-chp-sales-tax-exemption</t>
  </si>
  <si>
    <t>Solar and CHP Sales Tax Exemption</t>
  </si>
  <si>
    <t>Florida</t>
  </si>
  <si>
    <t>Florida Department of Revenue</t>
  </si>
  <si>
    <t>Solar Water Heat, Solar Space Heat, Solar Photovoltaics, Combined Heat &amp; Power, Solar Pool Heating</t>
  </si>
  <si>
    <t>All</t>
  </si>
  <si>
    <t>No limit</t>
  </si>
  <si>
    <t>Solar equipment must be certified by Florida Solar Energy Center</t>
  </si>
  <si>
    <t>https://programs.dsireusa.org/system/program/detail/5426/property-tax-abatement-for-renewable-energy-property</t>
  </si>
  <si>
    <t>Property Tax Abatement for Renewable Energy Property</t>
  </si>
  <si>
    <t>Solar Water Heat, Solar Photovoltaics, Wind (All), Geothermal Heat Pumps, Wind (Small)</t>
  </si>
  <si>
    <t>Residential: 100% of the added value
Non-Residential: 80% of the added value</t>
  </si>
  <si>
    <t>https://programs.dsireusa.org/system/program/detail/118/residential-solar-and-wind-energy-systems-tax-credit</t>
  </si>
  <si>
    <t>Residential Solar and Wind Energy Systems Tax Credit</t>
  </si>
  <si>
    <t>Arizona</t>
  </si>
  <si>
    <t>https://azdor.gov/forms/tax-credits-forms/credit-solar-energy-credit</t>
  </si>
  <si>
    <t>AZ Department of Revenue</t>
  </si>
  <si>
    <t>Solar - Passive, Solar Water Heat, Solar Space Heat, Solar Photovoltaics, Wind (All), Daylighting, Solar Pool Heating, Wind (Small)</t>
  </si>
  <si>
    <t>25%</t>
  </si>
  <si>
    <t>$1,000 maximum credit per residence, regardless of number of energy devices installed</t>
  </si>
  <si>
    <t>System must be new and in compliance with all applicable performance and safety standards; must carry a minimum 2-yr warranty on collectors, heat exchangers, and storage units; other equipment and installation must carry a minimum 1-yr warranty.</t>
  </si>
  <si>
    <t>https://programs.dsireusa.org/system/program/detail/119/solar-and-wind-equipment-sales-tax-exemption</t>
  </si>
  <si>
    <t>Solar and Wind Equipment Sales Tax Exemption</t>
  </si>
  <si>
    <t>Solar - Passive, Solar Water Heat, Solar Space Heat, Solar Thermal Electric, Solar Photovoltaics, Wind (All), Daylighting, Solar Pool Heating, Wind (Small)</t>
  </si>
  <si>
    <t>100% of sales tax on eligible equipment</t>
  </si>
  <si>
    <t>No maximum</t>
  </si>
  <si>
    <t>https://programs.dsireusa.org/system/program/detail/229/alternative-energy-and-energy-conservation-patent-income-tax-deduction-personal</t>
  </si>
  <si>
    <t>Alternative Energy and Energy Conservation Patent Income Tax Deduction (Personal)</t>
  </si>
  <si>
    <t>Industry Recruitment/Support</t>
  </si>
  <si>
    <t>Massachusetts Department of Revenue</t>
  </si>
  <si>
    <t>Solar - Passive, Solar Water Heat, Solar Space Heat, Geothermal Electric, Solar Thermal Electric, Solar Thermal Process Heat, Solar Photovoltaics, Wind (All), Biomass, Hydroelectric, Geothermal Heat Pumps, Municipal Solid Waste, Fuel Cells using Non-Renewable Fuels, Wind (Small), Fuel Cells using Renewable Fuels</t>
  </si>
  <si>
    <t>100% deduction</t>
  </si>
  <si>
    <t>https://programs.dsireusa.org/system/program/detail/22293/connecticut-green-energy-building-solutions</t>
  </si>
  <si>
    <t>Connecticut Green Energy Building Solutions</t>
  </si>
  <si>
    <t>https://www.ctgreenbank.com/programs/all-programs/</t>
  </si>
  <si>
    <t>Water Heaters, Lighting, Air conditioners, Energy Mgmt. Systems/Building Controls, Comprehensive Measures/Whole Building</t>
  </si>
  <si>
    <t>Solar - Passive, Solar Thermal Electric, Solar Photovoltaics</t>
  </si>
  <si>
    <t>https://programs.dsireusa.org/system/program/detail/22262/solar-storage-rebate-program</t>
  </si>
  <si>
    <t>Solar + Storage Rebate Program</t>
  </si>
  <si>
    <t>https://www.oregon.gov/energy/Incentives/Pages/Solar-Storage-Rebate-Program.aspx</t>
  </si>
  <si>
    <t>Oregon Department of Energy</t>
  </si>
  <si>
    <t>Must be installed by a program-approved contractor</t>
  </si>
  <si>
    <t>https://programs.dsireusa.org/system/program/detail/2842/puerto-rico-property-tax-exemption-for-solar-and-renewable-energy-equipment</t>
  </si>
  <si>
    <t>Puerto Rico - Property Tax Exemption for Solar and Renewable Energy Equipment</t>
  </si>
  <si>
    <t>Puerto Rico</t>
  </si>
  <si>
    <t>Energy Affairs Administration</t>
  </si>
  <si>
    <t>Solar - Passive, Solar Water Heat, Solar Space Heat, Solar Photovoltaics, Wind (All), Biomass, Hydroelectric, Tidal, Wave, Ocean Thermal, Solar Pool Heating, Wind (Small)</t>
  </si>
  <si>
    <t>https://programs.dsireusa.org/system/program/detail/45/local-option-property-tax-exemption</t>
  </si>
  <si>
    <t>Local Option - Property Tax Exemption</t>
  </si>
  <si>
    <t>http://tax.vermont.gov/municipal-officials/solar-valuation/everything-you-need-to-know-about-solar</t>
  </si>
  <si>
    <t>Solar Water Heat, Solar Space Heat, Solar Thermal Electric, Solar Photovoltaics, Wind (All), Biomass, Hydroelectric, Combined Heat &amp; Power, Landfill Gas, Wind (Small), Hydroelectric (Small), Anaerobic Digestion, Fuel Cells using Renewable Fuels</t>
  </si>
  <si>
    <t>https://programs.dsireusa.org/system/program/detail/5209/uniform-capacity-tax-and-exemption-for-solar</t>
  </si>
  <si>
    <t>Uniform Capacity Tax and Exemption for Solar</t>
  </si>
  <si>
    <t>Department of Taxes</t>
  </si>
  <si>
    <t>100% statewide education property tax exemption for systems up to 50 kW
Uniform $4.00/kilowatt property tax payment for systems 50 kW and greater</t>
  </si>
  <si>
    <t>https://programs.dsireusa.org/system/program/detail/44/renewable-energy-systems-sales-tax-exemption</t>
  </si>
  <si>
    <t>Renewable Energy Systems Sales Tax Exemption</t>
  </si>
  <si>
    <t>Solar Water Heat, Solar Thermal Electric, Solar Photovoltaics, Wind (All), Biomass, Combined Heat &amp; Power, Landfill Gas, Wind (Small), Anaerobic Digestion, Fuel Cells using Renewable Fuels</t>
  </si>
  <si>
    <t>100% of sales tax for purchase</t>
  </si>
  <si>
    <t>https://programs.dsireusa.org/system/program/detail/5500/property-tax-exemption-for-community-solar-gardens</t>
  </si>
  <si>
    <t>Property Tax Exemption for Community Solar Gardens</t>
  </si>
  <si>
    <t>100% exemption for the percentage of electricity capacity (AC) of a community solar garden attributed to residential or governmental subscribers or organizations that are already exempt from property taxes</t>
  </si>
  <si>
    <t>https://programs.dsireusa.org/system/program/detail/146/renewable-energy-property-tax-exemption</t>
  </si>
  <si>
    <t>http://www.mass.gov/dor/local-officials/</t>
  </si>
  <si>
    <t>Solar Water Heat, Solar Space Heat, Solar Thermal Electric, Solar Photovoltaics, Wind (All), Hydroelectric, Wind (Small)</t>
  </si>
  <si>
    <t>100% exemption for 20 years</t>
  </si>
  <si>
    <t>Must be utilized as a primary or auxiliary power system to provide heat or other energy to the taxable property</t>
  </si>
  <si>
    <t>https://programs.dsireusa.org/system/program/detail/5688/solar-renewable-energy-certificates-srecs</t>
  </si>
  <si>
    <t>Solar Renewable Energy Certificates (SRECs)</t>
  </si>
  <si>
    <t>https://www.psc.state.md.us/electricity/maryland-renewable-energy-portfolio-standard-program-frequently-asked-questions/</t>
  </si>
  <si>
    <t>Varies based on market conditions</t>
  </si>
  <si>
    <t>No specific size limit; but systems generally must be connected to the distribution system serving the state in order to qualify; residential solar water heating systems are limited to producing 5 SRECs annually</t>
  </si>
  <si>
    <t>Solar water heating facilities may not be used for the solar purpose of heating a pool or hot tub and must use SRCC OG-100 certified collectors</t>
  </si>
  <si>
    <t>https://programs.dsireusa.org/system/program/detail/4853/sales-and-use-tax-exemption-for-residential-solar-and-wind-electricity-sales</t>
  </si>
  <si>
    <t>Sales and Use Tax Exemption for Residential Solar and Wind Electricity Sales</t>
  </si>
  <si>
    <t>Comptroller of Maryland</t>
  </si>
  <si>
    <t>Solar Photovoltaics, Wind (Small)</t>
  </si>
  <si>
    <t>100% exemption from sales and use tax</t>
  </si>
  <si>
    <t>https://programs.dsireusa.org/system/program/detail/2928/sales-and-use-tax-exemption-for-renewable-energy-equipment</t>
  </si>
  <si>
    <t>Solar Water Heat, Solar Space Heat, Solar Thermal Electric, Solar Photovoltaics, Geothermal Heat Pumps, Wind (Small)</t>
  </si>
  <si>
    <t>https://programs.dsireusa.org/system/program/detail/4857/local-option-solar-sales-tax-exemption</t>
  </si>
  <si>
    <t>Local Option - Solar Sales Tax Exemption</t>
  </si>
  <si>
    <t>Solar - Passive, Solar Water Heat, Solar Space Heat, Solar Photovoltaics</t>
  </si>
  <si>
    <t>Upon local authorization, 100% exemption from local sales tax</t>
  </si>
  <si>
    <t>https://programs.dsireusa.org/system/program/detail/1234/solar-sales-tax-exemption</t>
  </si>
  <si>
    <t>Solar Sales Tax Exemption</t>
  </si>
  <si>
    <t>https://www.tax.ny.gov/pubs_and_bulls/publications/sales/st_pubs_and_bulls_by_number.htm</t>
  </si>
  <si>
    <t>100% exemption from state sales tax</t>
  </si>
  <si>
    <t>https://programs.dsireusa.org/system/program/detail/2576/sales-and-use-tax-exemption-for-community-renewable-energy-projects</t>
  </si>
  <si>
    <t>Sales and Use Tax Exemption for Community Renewable Energy Projects</t>
  </si>
  <si>
    <t>Nebraska</t>
  </si>
  <si>
    <t>Nebraska Department of Revenue</t>
  </si>
  <si>
    <t>Solar Photovoltaics, Wind (All), Biomass, Landfill Gas, Wind (Small)</t>
  </si>
  <si>
    <t>https://programs.dsireusa.org/system/program/detail/2502/local-option-sales-and-use-tax-exemption-for-renewable-energy-systems</t>
  </si>
  <si>
    <t>Local Option - Sales and Use Tax Exemption for Renewable Energy Systems</t>
  </si>
  <si>
    <t>Department of Local Affairs, Local Governments</t>
  </si>
  <si>
    <t>Solar Water Heat, Geothermal Electric, Solar Thermal Electric, Solar Photovoltaics, Wind (All), Biomass, Wind (Small)</t>
  </si>
  <si>
    <t>https://programs.dsireusa.org/system/program/detail/2287/priority-permit-processing-for-green-buildings</t>
  </si>
  <si>
    <t>Priority Permit Processing for Green Buildings</t>
  </si>
  <si>
    <t>Comprehensive Measures/Whole Building</t>
  </si>
  <si>
    <t>Solar - Passive, Solar Water Heat, Solar Space Heat, Solar Photovoltaics, Wind (All), Biomass, Geothermal Heat Pumps, Daylighting, Wind (Small), Hydroelectric (Small)</t>
  </si>
  <si>
    <t>https://programs.dsireusa.org/system/program/detail/5249/local-option-real-property-tax-exemption-for-green-buildings</t>
  </si>
  <si>
    <t>Local Option - Real Property Tax Exemption for Green Buildings</t>
  </si>
  <si>
    <t>https://www.tax.ny.gov/research/property/assess/manuals/vol4/pt2/sec4_06/sec470.htm</t>
  </si>
  <si>
    <t>Administered locally</t>
  </si>
  <si>
    <t>Solar - Passive, Solar Space Heat, Solar Photovoltaics, Wind (All), Biomass, Geothermal Heat Pumps, Daylighting, Hydroelectric (Small), Anaerobic Digestion</t>
  </si>
  <si>
    <t>Upon local adoption, 20% - 100% of real property taxes owed; varies by year and certification level</t>
  </si>
  <si>
    <t>Projects must meet the LEED, Green Globes, American National Standards Institute, or substantially equivalent green building certification standards; construction value must exceed $10,000</t>
  </si>
  <si>
    <t>https://programs.dsireusa.org/system/program/detail/1596/energy-conservation-improvements-property-tax-exemption</t>
  </si>
  <si>
    <t>Energy Conservation Improvements Property Tax Exemption</t>
  </si>
  <si>
    <t>http://www.tax.ny.gov/research/property/assess/manuals/vol4/pt1/sec4_01/sec487_a.htm</t>
  </si>
  <si>
    <t>New York State Office of Real Property Tax Services</t>
  </si>
  <si>
    <t>Equipment Insulation, Water Heaters, Furnaces, Boilers, Heat pumps, Air conditioners, Programmable Thermostats, Energy Mgmt. Systems/Building Controls, Caulking/Weather-stripping, Duct/Air sealing, Building Insulation, Windows, Doors</t>
  </si>
  <si>
    <t>Solar Water Heat, Solar Photovoltaics, Wind (All), Biomass, Geothermal Heat Pumps, Wind (Small)</t>
  </si>
  <si>
    <t>100% of the value added to the residence by the improvements</t>
  </si>
  <si>
    <t>https://programs.dsireusa.org/system/program/detail/192/local-option-solar-wind-biomass-energy-systems-exemption</t>
  </si>
  <si>
    <t>Local Option - Solar, Wind &amp; Biomass Energy Systems Exemption</t>
  </si>
  <si>
    <t>http://www.tax.ny.gov/research/property/assess/manuals/vol4/pt1/sec4_01/sec487.htm</t>
  </si>
  <si>
    <t>Solar - Passive, Solar Water Heat, Solar Space Heat, Solar Thermal Electric, Solar Thermal Process Heat, Solar Photovoltaics, Wind (All), Biomass, Daylighting, Solar Pool Heating, Wind (Small), Anaerobic Digestion</t>
  </si>
  <si>
    <t>100% exemption for 15 years (unless local jurisdiction has opted out)</t>
  </si>
  <si>
    <t>Farm-waste energy systems: maximum size of 400 kW
Other eligible property: no specific limits</t>
  </si>
  <si>
    <t>https://programs.dsireusa.org/system/program/detail/2801/local-option-property-tax-exemption-for-renewable-energy-systems</t>
  </si>
  <si>
    <t>Rhode Island Office of Energy Resources</t>
  </si>
  <si>
    <t>Solar Water Heat, Solar Space Heat, Solar Photovoltaics, Wind (All), Biomass, Geothermal Heat Pumps, Wind (Small), Hydroelectric (Small)</t>
  </si>
  <si>
    <t>https://programs.dsireusa.org/system/program/detail/2363/local-option-property-tax-credit-for-high-performance-buildings</t>
  </si>
  <si>
    <t>Local Option - Property Tax Credit for High Performance Buildings</t>
  </si>
  <si>
    <t>Programs locally administered</t>
  </si>
  <si>
    <t>Specifically requires LEED Silver rating (all structures) or NGBS Silver rating (residential only), but other comparable systems or state approved green building guidelines are permitted</t>
  </si>
  <si>
    <t>https://programs.dsireusa.org/system/program/detail/232/local-option-property-tax-credit-for-renewables-and-energy-conservation-devices</t>
  </si>
  <si>
    <t>Local Option - Property Tax Credit for Renewables and Energy Conservation Devices</t>
  </si>
  <si>
    <t>Custom/Others pending approval</t>
  </si>
  <si>
    <t>Solar Water Heat, Solar Space Heat, Solar Thermal Electric, Solar Thermal Process Heat, Solar Photovoltaics, Geothermal Heat Pumps</t>
  </si>
  <si>
    <t>Varies by jurisdiction; credit may be available for up to 3 years.</t>
  </si>
  <si>
    <t>Varies by jurisdiction.</t>
  </si>
  <si>
    <t>https://programs.dsireusa.org/system/program/detail/5723/local-option-renewable-energy-machinery-and-tools-property-tax-exemption</t>
  </si>
  <si>
    <t>Local Option- Renewable Energy Machinery and Tools Property Tax Exemption</t>
  </si>
  <si>
    <t>https://law.lis.virginia.gov/vacode/title58.1/chapter36/section58.1-3661/</t>
  </si>
  <si>
    <t>Geothermal Electric, Solar Photovoltaics, Wind (All), Biomass, Hydroelectric, Municipal Solid Waste, Combined Heat &amp; Power, Landfill Gas, Tidal, Wave, Anaerobic Digestion, Microturbines</t>
  </si>
  <si>
    <t>Depends on the local governing body</t>
  </si>
  <si>
    <t>Must be used directly in producing or generating renewable energy, including machinery and tools used in repair and replacement parts.</t>
  </si>
  <si>
    <t>https://programs.dsireusa.org/system/program/detail/2501/local-option-property-tax-exemption-for-renewable-energy-systems</t>
  </si>
  <si>
    <t>Solar Water Heat, Solar Space Heat, Solar Photovoltaics, Wind (All), Biomass, Geothermal Heat Pumps, Wind (Small)</t>
  </si>
  <si>
    <t>https://programs.dsireusa.org/system/program/detail/5943/local-option-property-tax-exemption-for-renewable-energy-faclities</t>
  </si>
  <si>
    <t>Local Option- Property Tax Exemption for Renewable Energy Faclities</t>
  </si>
  <si>
    <t>Alabama</t>
  </si>
  <si>
    <t>http://revenue.alabama.gov/taxincentives/</t>
  </si>
  <si>
    <t>Alabama Department of Revenue</t>
  </si>
  <si>
    <t>Solar Photovoltaics, Wind (All), Biomass, Municipal Solid Waste, Tidal, Geothermal Direct-Use, Anaerobic Digestion</t>
  </si>
  <si>
    <t>https://programs.dsireusa.org/system/program/detail/5691/srec-procurement-program</t>
  </si>
  <si>
    <t>SREC Procurement Program</t>
  </si>
  <si>
    <t>http://www.srecdelaware.com/</t>
  </si>
  <si>
    <t>Market bid price for the first 10 years, $35 for the next 10 years.</t>
  </si>
  <si>
    <t>Additional 10% bonus for parts and 10% bonus for labor that is based in Delaware.</t>
  </si>
  <si>
    <t>Up to 2MW</t>
  </si>
  <si>
    <t>SRECs must be certified in Delaware</t>
  </si>
  <si>
    <t>https://programs.dsireusa.org/system/program/detail/701/ny-sun-pv-incentive-program-residential-low-income-and-small-business</t>
  </si>
  <si>
    <t>NY-Sun PV Incentive Program (Residential, Low-Income, and Small Business)</t>
  </si>
  <si>
    <t>http://ny-sun.ny.gov/</t>
  </si>
  <si>
    <t>New York State Energy Research and Development Authority</t>
  </si>
  <si>
    <t>Incentive rates step down over time as MW goals are met. Incentive rates as of 11/27/2019 are:
Residential:
Long Island Region: $0.00/W (MW blocks have been fully subscribed)
Con Edison Region: $0.30/W
Upstate Region: $0.35/W
Low-to-Moderate income customers: $0.80/W (up to 10 kW)
Small Commercial (Non-Residential): Long Island Region: $0.00/W (MW blocks have been fully subscribed)
Con Edison Region: $0.60/W
Up State Region: $0.45/W
Multifamily Affordable Housing Adder: additional $0.40/W (up to 50 kW)</t>
  </si>
  <si>
    <t>Residential: Maximum incentive based on the lesser of 25 kW or 110% of demonstrated energy demand
Small Commerical (Non-Residential): Maximum incentive based on the lesser of 750 kW
Systems in Con Ed can receive incentives for size up to 7.5MW</t>
  </si>
  <si>
    <t>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t>
  </si>
  <si>
    <t>System must be a grid-connected, end-use application; be installed by a pre-approved contractor; and comply with New York's Standard Interconnection Requirements and all federal, state and local codes.</t>
  </si>
  <si>
    <t>https://programs.dsireusa.org/system/program/detail/22111/solar-massachusetts-renewable-target-smart-program</t>
  </si>
  <si>
    <t>Solar Massachusetts Renewable Target (SMART) Program</t>
  </si>
  <si>
    <t>http://masmartsolar.com/</t>
  </si>
  <si>
    <t>Department of Energy Resources / CLEAResult</t>
  </si>
  <si>
    <t>(Base compensation rate + compensation rate adders - greenfield subtractor) * total kWh generated - value of energy generated</t>
  </si>
  <si>
    <t>The ceiling price for the competitive procurement to determine the base compensation rate was $0.17/kWh.
For systems 25 kW or less, the combination of a base compensation rate and adder may not exceed the base compensation rate for low-income projects less than or equal to 25 kW.</t>
  </si>
  <si>
    <t>5 MW maximum</t>
  </si>
  <si>
    <t>https://programs.dsireusa.org/system/program/detail/5687/solar-renewable-energy-certificates-srecs-registration-program</t>
  </si>
  <si>
    <t>Solar Renewable Energy Certificates (SRECs) Registration Program</t>
  </si>
  <si>
    <t>http://www.njcleanenergy.com/srec</t>
  </si>
  <si>
    <t>Determined by the market.
In June 2016, SREC traded at an average price of $229.90.</t>
  </si>
  <si>
    <t>Maximum price set by the SACP for the particular year.</t>
  </si>
  <si>
    <t>https://programs.dsireusa.org/system/program/detail/5665/renewable-market-adjusting-tariff-remat</t>
  </si>
  <si>
    <t>Renewable Market Adjusting Tariff (ReMAT)</t>
  </si>
  <si>
    <t>http://www.cpuc.ca.gov/feedintariff</t>
  </si>
  <si>
    <t>Geothermal Electric, Solar Thermal Electric, Solar Photovoltaics, Wind (All), Biomass, Municipal Solid Waste, Landfill Gas, Tidal, Wave, Ocean Thermal, Hydroelectric (Small), Anaerobic Digestion, Fuel Cells using Renewable Fuels</t>
  </si>
  <si>
    <t>https://programs.dsireusa.org/system/program/detail/5523/renewable-energy-growth-program</t>
  </si>
  <si>
    <t>Renewable Energy Growth Program</t>
  </si>
  <si>
    <t>https://ngus.force.com/RI/s/article/Rhode-Island-Renewable-Energy-Growth-Program</t>
  </si>
  <si>
    <t>Rhode Island Energy d/b/a PPL (formerly National Grid)</t>
  </si>
  <si>
    <t>Solar Photovoltaics, Wind (All), Wave, Wind (Small), Hydroelectric (Small), Anaerobic Digestion</t>
  </si>
  <si>
    <t>Incentives will vary depending on the type of resource, the size of the system, and the geographic load zone area of the installation.
Solar is grouped into four categories based on size:
Small scale solar projects: up to 25kW
Medium scale solar projects: 25kW to 250 kW
Commercial scale solar projects: 250 kW to 1 MW
Large scale solar projects: 1 MW to 5 MW
Wind is grouped into two categories based on size:
Medium: 1.5 MW- 3 MW
Large: 3 MW- 5 MW
Anaerobic Digestion
Medium: 150 kW- 500 kW
Large: 501 kW- 1,000 kW
Small Scale Hydropower
Small: 10kW - 250 kW
Medium: 251 kW- 1,000 kW</t>
  </si>
  <si>
    <t>Varies with system size, technology and geographic load zone.</t>
  </si>
  <si>
    <t>Maximum nameplate capacity of 5 MW.</t>
  </si>
  <si>
    <t>Projects must be new and not under construction at the time of application, with the exception of preparatory site work that is less than 25% of the total project cost.</t>
  </si>
  <si>
    <t>https://programs.dsireusa.org/system/program/detail/5679/solar-renewable-energy-certificates-srec-ii</t>
  </si>
  <si>
    <t>Solar Renewable Energy Certificates (SREC-II)</t>
  </si>
  <si>
    <t>http://www.mass.gov/eea/energy-utilities-clean-tech/renewable-energy/solar/rps-solar-carve-out-2/</t>
  </si>
  <si>
    <t>Varies, depending on market supply and demand</t>
  </si>
  <si>
    <t>2017 compliance year: Alternative Compliance Payment Rate is $350 per MWh (~$0.35 per kWh)</t>
  </si>
  <si>
    <t>6 MW (DC) or less</t>
  </si>
  <si>
    <t>NOTES</t>
  </si>
  <si>
    <t>IGNORE: IRS has not made it clear whether homeowners can use this</t>
  </si>
  <si>
    <t>Affordable Housing Allowance?</t>
  </si>
  <si>
    <t>YES</t>
  </si>
  <si>
    <t>Solar</t>
  </si>
  <si>
    <t>N/A</t>
  </si>
  <si>
    <t>Air Source Heat Pump</t>
  </si>
  <si>
    <t>Ground Source Heat Pump</t>
  </si>
  <si>
    <t>Energy Star Window / Door</t>
  </si>
  <si>
    <t>Max (Absolute $)</t>
  </si>
  <si>
    <t>Covered (% install &amp; device)</t>
  </si>
  <si>
    <t>Insulation</t>
  </si>
  <si>
    <t>https://www.srca.nm.gov/parts/title03/03.003.0035.html</t>
  </si>
  <si>
    <t>Energy Star Heat Pump Hot Water</t>
  </si>
  <si>
    <t>Home EV Equipment</t>
  </si>
  <si>
    <t>Specific Data Source</t>
  </si>
  <si>
    <t>https://www.emnrd.nm.gov/ecmd/wp-content/uploads/sites/3/InstructionManualforNSMDTCApplicationForms8-2020-1.pdf</t>
  </si>
  <si>
    <t>Filing</t>
  </si>
  <si>
    <t>https://wwwapps.emnrd.nm.gov/ecmd/ecpsubmissions/</t>
  </si>
  <si>
    <t>EXPIRED</t>
  </si>
  <si>
    <t>https://www.tax.ny.gov/pit/credits/solar_energy_system_equipment_credit.htm</t>
  </si>
  <si>
    <t>https://www.tax.ny.gov/pdf/current_forms/it/it255_fill_in.pdf</t>
  </si>
  <si>
    <t>Solar Hot Water</t>
  </si>
  <si>
    <t>https://tax.hawaii.gov/geninfo/renewable/</t>
  </si>
  <si>
    <t>https://www.capitol.hawaii.gov/hrscurrent/Vol04_Ch0201-0257/HRS0235/HRS_0235-0012_0005.htm</t>
  </si>
  <si>
    <t>https://www.mass.gov/regulations/830-CMR-6261-residential-energy-credit</t>
  </si>
  <si>
    <t>Solar Hot Water / PV Shared</t>
  </si>
  <si>
    <t>Yes</t>
  </si>
  <si>
    <t>https://legislature.idaho.gov/statutesrules/idstat/title63/t63ch30/sect63-3022c/</t>
  </si>
  <si>
    <t>NB - Tax deduction = removes that amount from state taxable income</t>
  </si>
  <si>
    <t>COMMERCIAL - REMOVE</t>
  </si>
  <si>
    <t>CONFIRMED</t>
  </si>
  <si>
    <t>No need - just influences local pricing</t>
  </si>
  <si>
    <t>https://www.pge.com/en_US/residential/save-energy-money/savings-solutions-and-rebates/understand-the-solar-process.page</t>
  </si>
  <si>
    <t>~ 15-20% battery rebate for customers of specific utilities</t>
  </si>
  <si>
    <t>NEW CONSTRUCTION</t>
  </si>
  <si>
    <t>https://www.energytrust.org/incentives/solar-for-your-home/#tab-two</t>
  </si>
  <si>
    <t>No</t>
  </si>
  <si>
    <t>Geothermal</t>
  </si>
  <si>
    <t>$1/kWh saved</t>
  </si>
  <si>
    <t>$800 / ton</t>
  </si>
  <si>
    <t>Residential Renewable Energy Solutions Program</t>
  </si>
  <si>
    <t>https://portal.ct.gov/PURA/Electric/Office-of-Technical-and-Regulatory-Analysis/Clean-Energy-Programs/Residential-Renewable-Energy-Solutions-Program</t>
  </si>
  <si>
    <t>Public Utilities Regulatory Authority</t>
  </si>
  <si>
    <t>https://www.oregon.gov/energy/Incentives/Pages/OSSRP-For-Homeowners.aspx</t>
  </si>
  <si>
    <t>Battery</t>
  </si>
  <si>
    <t>Covered (% install OR $/kWh)</t>
  </si>
  <si>
    <t>For customers of specific utilities</t>
  </si>
  <si>
    <t>https://www.nyserda.ny.gov/all-programs/ny-sun/contractors/dashboards-and-incentives</t>
  </si>
  <si>
    <t>VARIABLE for customers of specific utilities / regions</t>
  </si>
  <si>
    <t>NOT RELEVANT - for affordable developers</t>
  </si>
  <si>
    <t>Expected Performance -Based Buydown Incentive</t>
  </si>
  <si>
    <t>NOT RELEVANT</t>
  </si>
  <si>
    <t>No need - just ignore property valuation</t>
  </si>
  <si>
    <t>Solar Reviews</t>
  </si>
  <si>
    <t>https://www.solarreviews.com/blog/massachusetts-smart-program-replaces-srecs#:~:text=You%20get%20approved%20for%20the,includes%20the%20cost%20of%20electricity.</t>
  </si>
  <si>
    <t>Feed In Tariff ($ / kWh)</t>
  </si>
  <si>
    <t>Google Sunroof</t>
  </si>
  <si>
    <t>Net (30%) or Gross (0%) - Federal Incentive</t>
  </si>
  <si>
    <t>https://www.solarreviews.com/solar-incentives/massachusetts#:~:text=At%20the%20current%20level%20(2021,in%20incentive%20payments%20per%20year.</t>
  </si>
  <si>
    <t>https://sunroof.withgoogle.com/data-explorer/place/ChIJ_b9z6W1l44kRHA2DVTbQxkU/</t>
  </si>
  <si>
    <t>https://www.solarreviews.com/solar-incentives/new-york</t>
  </si>
  <si>
    <t>https://sunroof.withgoogle.com/data-explorer/place/ChIJqaUj8fBLzEwRZ5UY3sHGz90/</t>
  </si>
  <si>
    <t>https://sunroof.withgoogle.com/data-explorer/place/ChIJPV4oX_65j4ARVW8IJ6IJUYs/</t>
  </si>
  <si>
    <t>https://www.solarreviews.com/solar-incentives/california</t>
  </si>
  <si>
    <t>https://www.gosolarct.com/RSIP-status/</t>
  </si>
  <si>
    <t>CSI SASH</t>
  </si>
  <si>
    <t>https://www.cpuc.ca.gov/industries-and-topics/electrical-energy/demand-side-management/california-solar-initiative/csi-single-family-affordable-solar-homes-program</t>
  </si>
  <si>
    <t xml:space="preserve">$3 per watt </t>
  </si>
  <si>
    <t>Must be below 80% of Area Median income and be in affordable housing in line with California Public Utilities Code 2852</t>
  </si>
  <si>
    <t>https://www.solarreviews.com/solar-incentives/oregon#:~:text=Low%20income%20program&amp;text=It%20provides%20a%20hefty%20rebate,of%20your%20solar%20energy%20system.</t>
  </si>
  <si>
    <t>https://sunroof.withgoogle.com/data-explorer/place/ChIJVWqfm3xuk1QRdrgLettlTH0/</t>
  </si>
  <si>
    <t>Solar Within Reach</t>
  </si>
  <si>
    <t>https://www.energytrust.org/incentives/solar-within-reach/#tab-two</t>
  </si>
  <si>
    <t>For customers of PGE and Pacific Power</t>
  </si>
  <si>
    <t>https://www.puc.nh.gov/sustainable%20energy/RenewableEnergyRebates-SREG.html</t>
  </si>
  <si>
    <t>Residential Renewable Electrical Generation Rebate Program</t>
  </si>
  <si>
    <t>https://sunroof.withgoogle.com/data-explorer/place/ChIJ66bAnUtEs0wR64CmJa8CyNc/</t>
  </si>
  <si>
    <t>https://www.solarreviews.com/solar-incentives/new-hampshire</t>
  </si>
  <si>
    <t>https://www.solarreviews.com/solar-incentives/new-mexico</t>
  </si>
  <si>
    <t>https://sunroof.withgoogle.com/data-explorer/place/ChIJqVKY50NQGIcRup41Yxpuv0Y/</t>
  </si>
  <si>
    <t>Retail</t>
  </si>
  <si>
    <t>Net Metering</t>
  </si>
  <si>
    <t>https://www.solarreviews.com/solar-incentives/oregon</t>
  </si>
  <si>
    <t>https://sunroof.withgoogle.com/data-explorer/place/ChIJpVER8hFT5okR5XBhBVttmq4/</t>
  </si>
  <si>
    <t>https://www.solarreviews.com/solar-incentives/connecticut</t>
  </si>
  <si>
    <t>EXCLUSIVE</t>
  </si>
  <si>
    <t>Texas</t>
  </si>
  <si>
    <t>Arkansas</t>
  </si>
  <si>
    <t>Georgia</t>
  </si>
  <si>
    <t>Alternative</t>
  </si>
  <si>
    <t>Avoided Cost</t>
  </si>
  <si>
    <t>Kansas</t>
  </si>
  <si>
    <t>Kentucky</t>
  </si>
  <si>
    <t>Michigan</t>
  </si>
  <si>
    <t>Minnesota</t>
  </si>
  <si>
    <t>Mississippi</t>
  </si>
  <si>
    <t>Oklahoma</t>
  </si>
  <si>
    <t>Utility Dependent Net Metering</t>
  </si>
  <si>
    <t>West Virginia</t>
  </si>
  <si>
    <t>Wyoming</t>
  </si>
  <si>
    <t>https://www.solarreviews.com/solar-incentives/new-jersey</t>
  </si>
  <si>
    <t>https://sunroof.withgoogle.com/data-explorer/place/ChIJn0AAnpX7wIkRjW0_-Ad70iw/</t>
  </si>
  <si>
    <t>https://sunroof.withgoogle.com/data-explorer/place/ChIJW-T2Wt7Gt4kRKl2I1CJFUsI/</t>
  </si>
  <si>
    <t>https://www.solarreviews.com/solar-incentives/washington</t>
  </si>
  <si>
    <t>EXPIRES in 2023</t>
  </si>
  <si>
    <t>https://www.solarreviews.com/solar-incentives/utah</t>
  </si>
  <si>
    <t>https://sunroof.withgoogle.com/data-explorer/place/ChIJzfkTj8drTIcRP0bXbKVK370/</t>
  </si>
  <si>
    <t>https://www.solarreviews.com/solar-incentives/arizona</t>
  </si>
  <si>
    <t>https://sunroof.withgoogle.com/data-explorer/place/ChIJaxhMy-sIK4cRcc3Bf7EnOUI/</t>
  </si>
  <si>
    <t>https://www.solarreviews.com/solar-incentives/colorado</t>
  </si>
  <si>
    <t>https://sunroof.withgoogle.com/data-explorer/place/ChIJt1YYm3QUQIcR_6eQSTGDVMc/</t>
  </si>
  <si>
    <t>https://www.solarreviews.com/solar-incentives/florida</t>
  </si>
  <si>
    <t>https://sunroof.withgoogle.com/data-explorer/place/ChIJvypWkWV2wYgR0E7HW9MTLvc/</t>
  </si>
  <si>
    <t>https://www.solarreviews.com/solar-incentives/maryland</t>
  </si>
  <si>
    <t>https://sunroof.withgoogle.com/data-explorer/place/ChIJ35Dx6etNtokRsfZVdmU3r_I/</t>
  </si>
  <si>
    <t>https://sunroof.withgoogle.com/data-explorer/place/ChIJSTKCCzZwQIYRPN4IGI8c6xY/</t>
  </si>
  <si>
    <t>https://www.solarreviews.com/solar-incentives/texas</t>
  </si>
  <si>
    <t>Various rebates</t>
  </si>
  <si>
    <t>Placeholder - lots of local programs</t>
  </si>
  <si>
    <t>https://www.solarreviews.com/solar-incentives/maine</t>
  </si>
  <si>
    <t>https://sunroof.withgoogle.com/data-explorer/place/ChIJ1YpTHd4dsEwR0KggZ2_MedY/</t>
  </si>
  <si>
    <t>https://www.solarreviews.com/solar-incentives/district-of-columbia</t>
  </si>
  <si>
    <t>https://www.solarreviews.com/solar-incentives/minnesota</t>
  </si>
  <si>
    <t>https://sunroof.withgoogle.com/data-explorer/place/ChIJmwt4YJpbWE0RD6L-EJvJogI/</t>
  </si>
  <si>
    <t>https://www.solarreviews.com/solar-incentives/hawaii</t>
  </si>
  <si>
    <t>https://sunroof.withgoogle.com/data-explorer/place/ChIJBeB5Twbb_3sRKIbMdNKCd0s/</t>
  </si>
  <si>
    <t>https://www.solarreviews.com/solar-incentives/nevada</t>
  </si>
  <si>
    <t>https://sunroof.withgoogle.com/data-explorer/place/ChIJcbTe-KEKmYARs5X8qooDR88/</t>
  </si>
  <si>
    <t>75% Retail</t>
  </si>
  <si>
    <t>https://www.solarreviews.com/solar-incentives/vermont</t>
  </si>
  <si>
    <t>https://sunroof.withgoogle.com/data-explorer/place/ChIJ_87aSGzctEwRtGtUNnSJTSY/</t>
  </si>
  <si>
    <t>https://www.solarreviews.com/solar-incentives/rhode-island</t>
  </si>
  <si>
    <t>https://sunroof.withgoogle.com/data-explorer/place/ChIJD9cOYhQ15IkR5wbB57wYTh4/</t>
  </si>
  <si>
    <t>OR can opt for a one time grant at $850 per kWh up to $7000</t>
  </si>
  <si>
    <t>https://commerceri.com/financing/renewable-energy-fund/</t>
  </si>
  <si>
    <t>https://sunroof.withgoogle.com/data-explorer/place/ChIJGSZubzgtC4gRVlkRZFCCFX8/</t>
  </si>
  <si>
    <t>Illinois Shines</t>
  </si>
  <si>
    <t>Prepurchase of RECS for 15 years</t>
  </si>
  <si>
    <t>https://illinoisshines.com/about/</t>
  </si>
  <si>
    <t>https://www.solarreviews.com/solar-incentives/illinois</t>
  </si>
  <si>
    <t>https://sunroof.withgoogle.com/data-explorer/place/ChIJr-OEkw_0qFIR1kmG-LjV1fI/</t>
  </si>
  <si>
    <t>https://www.solarreviews.com/solar-incentives/wisconsin</t>
  </si>
  <si>
    <t>Focus on Energy Rebate</t>
  </si>
  <si>
    <t>https://focusonenergy.com/residential/solar-for-homes</t>
  </si>
  <si>
    <t>https://sunroof.withgoogle.com/data-explorer/place/ChIJwY5NtXrpNogRFtmfnDlkzeU/</t>
  </si>
  <si>
    <t>https://www.solarreviews.com/solar-incentives/ohio</t>
  </si>
  <si>
    <t>https://sunroof.withgoogle.com/data-explorer/place/ChIJieUyHiaALYgRPbQiUEchRsI/</t>
  </si>
  <si>
    <t>https://www.solarreviews.com/solar-incentives/pennsylvania</t>
  </si>
  <si>
    <t>https://www.srectrade.com/markets/rps/srec/pennsylvania</t>
  </si>
  <si>
    <t>https://www.solarreviews.com/solar-incentives/iowa</t>
  </si>
  <si>
    <t>https://sunroof.withgoogle.com/data-explorer/place/ChIJ6Znkhaj_WFMRWIf3FQUwa9A/</t>
  </si>
  <si>
    <t>https://www.solarreviews.com/solar-incentives/idaho</t>
  </si>
  <si>
    <t>https://sunroof.withgoogle.com/data-explorer/place/ChIJHRv42bxQa4gRcuwyy84vEH4/</t>
  </si>
  <si>
    <t>https://www.solarreviews.com/solar-incentives/indiana</t>
  </si>
  <si>
    <t>https://sunroof.withgoogle.com/data-explorer/place/ChIJzbK8vXDWTIgRlaZGt0lBTsA/</t>
  </si>
  <si>
    <t>https://www.solarreviews.com/solar-incentives/virginia</t>
  </si>
  <si>
    <t>https://sunroof.withgoogle.com/data-explorer/place/ChIJgRo4_MQfVIgRGa4i6fUwP60/</t>
  </si>
  <si>
    <t>https://www.solarreviews.com/solar-incentives/north-carolina</t>
  </si>
  <si>
    <t>https://sunroof.withgoogle.com/data-explorer/place/ChIJG8CuwJzfAFQRNduKqSde27w/</t>
  </si>
  <si>
    <t>https://www.solarreviews.com/solar-incentives/alaska</t>
  </si>
  <si>
    <t>https://sunroof.withgoogle.com/data-explorer/place/ChIJYSc_dD-e0ocR0NLf_z5pBaQ/</t>
  </si>
  <si>
    <t>https://www.solarreviews.com/solar-incentives/arkansas</t>
  </si>
  <si>
    <t>https://sunroof.withgoogle.com/data-explorer/place/ChIJRQnL1KVUSogRQzrN3mjHALs/</t>
  </si>
  <si>
    <t>https://www.solarreviews.com/solar-incentives/west-virginia</t>
  </si>
  <si>
    <t>https://sunroof.withgoogle.com/data-explorer/place/ChIJ04p7LZwrQVMRGGwqz1jWcfU/</t>
  </si>
  <si>
    <t>https://www.solarreviews.com/solar-incentives/montana</t>
  </si>
  <si>
    <t>https://sunroof.withgoogle.com/data-explorer/place/ChIJO9YMTXYFx4kReOgEjBItHZQ/</t>
  </si>
  <si>
    <t>https://www.solarreviews.com/solar-incentives/delaware</t>
  </si>
  <si>
    <t>https://sunroof.withgoogle.com/data-explorer/place/ChIJawF8cXEXo4cRXwk-S6m0wmg/</t>
  </si>
  <si>
    <t>https://www.solarreviews.com/solar-incentives/kansas</t>
  </si>
  <si>
    <t>SREC_$_kwh</t>
  </si>
  <si>
    <t>net_metering</t>
  </si>
  <si>
    <t>incentive_percent</t>
  </si>
  <si>
    <t>net_of_federal</t>
  </si>
  <si>
    <t>climata_rank</t>
  </si>
  <si>
    <t>state</t>
  </si>
  <si>
    <t>CA</t>
  </si>
  <si>
    <t>MA</t>
  </si>
  <si>
    <t>NY</t>
  </si>
  <si>
    <t>NJ</t>
  </si>
  <si>
    <t>WA</t>
  </si>
  <si>
    <t>OK</t>
  </si>
  <si>
    <t>OR</t>
  </si>
  <si>
    <t>CT</t>
  </si>
  <si>
    <t>NM</t>
  </si>
  <si>
    <t>UT</t>
  </si>
  <si>
    <t>AZ</t>
  </si>
  <si>
    <t>CO</t>
  </si>
  <si>
    <t>FL</t>
  </si>
  <si>
    <t>MD</t>
  </si>
  <si>
    <t>TX</t>
  </si>
  <si>
    <t>ME</t>
  </si>
  <si>
    <t>DC</t>
  </si>
  <si>
    <t>MN</t>
  </si>
  <si>
    <t>HI</t>
  </si>
  <si>
    <t>NV</t>
  </si>
  <si>
    <t>VT</t>
  </si>
  <si>
    <t>RI</t>
  </si>
  <si>
    <t>IL</t>
  </si>
  <si>
    <t>WI</t>
  </si>
  <si>
    <t>NH</t>
  </si>
  <si>
    <t>OH</t>
  </si>
  <si>
    <t>PA</t>
  </si>
  <si>
    <t>IA</t>
  </si>
  <si>
    <t>ID</t>
  </si>
  <si>
    <t>IN</t>
  </si>
  <si>
    <t>VA</t>
  </si>
  <si>
    <t>NC</t>
  </si>
  <si>
    <t>AK</t>
  </si>
  <si>
    <t>AR</t>
  </si>
  <si>
    <t>WV</t>
  </si>
  <si>
    <t>DE</t>
  </si>
  <si>
    <t>MT</t>
  </si>
  <si>
    <t>KS</t>
  </si>
  <si>
    <t>WY</t>
  </si>
  <si>
    <t>VI</t>
  </si>
  <si>
    <t>MO</t>
  </si>
  <si>
    <t>ND</t>
  </si>
  <si>
    <t>SC</t>
  </si>
  <si>
    <t>SD</t>
  </si>
  <si>
    <t>TN</t>
  </si>
  <si>
    <t>LA</t>
  </si>
  <si>
    <t>PR</t>
  </si>
  <si>
    <t>AL</t>
  </si>
  <si>
    <t>NE</t>
  </si>
  <si>
    <t>GA</t>
  </si>
  <si>
    <t>KY</t>
  </si>
  <si>
    <t>MI</t>
  </si>
  <si>
    <t>MS</t>
  </si>
  <si>
    <t>state_name</t>
  </si>
  <si>
    <t>Covered (%)</t>
  </si>
  <si>
    <t>Covered ($/W)</t>
  </si>
  <si>
    <t>percent_incentive_max_$</t>
  </si>
  <si>
    <t>incentive_per_W</t>
  </si>
  <si>
    <t>W_incentive_max_$</t>
  </si>
  <si>
    <t>10 Year Duration</t>
  </si>
  <si>
    <t>20 Year Duration</t>
  </si>
  <si>
    <t>No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</si>
</sst>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0.00"/>
    <numFmt numFmtId="165" formatCode="_(&quot;$&quot;* #,##0_);_(&quot;$&quot;* \(#,##0\);_(&quot;$&quot;* &quot;-&quot;??_);_(@_)"/>
  </numFmts>
  <fonts count="5" x14ac:knownFonts="1">
    <font>
      <sz val="11"/>
      <color indexed="8"/>
      <name val="Calibri"/>
      <family val="2"/>
      <scheme val="minor"/>
    </font>
    <font>
      <sz val="11"/>
      <color theme="0"/>
      <name val="Calibri"/>
      <family val="2"/>
      <scheme val="minor"/>
    </font>
    <font>
      <u/>
      <sz val="11"/>
      <color theme="10"/>
      <name val="Calibri"/>
      <family val="2"/>
      <scheme val="minor"/>
    </font>
    <font>
      <sz val="11"/>
      <color indexed="8"/>
      <name val="Calibri"/>
      <family val="2"/>
      <scheme val="minor"/>
    </font>
    <font>
      <sz val="11"/>
      <color rgb="FF000000"/>
      <name val="Calibri"/>
      <family val="2"/>
      <scheme val="minor"/>
    </font>
  </fonts>
  <fills count="7">
    <fill>
      <patternFill patternType="none"/>
    </fill>
    <fill>
      <patternFill patternType="gray125"/>
    </fill>
    <fill>
      <patternFill patternType="solid">
        <fgColor theme="8" tint="-0.499984740745262"/>
        <bgColor indexed="64"/>
      </patternFill>
    </fill>
    <fill>
      <patternFill patternType="solid">
        <fgColor theme="5" tint="-0.499984740745262"/>
        <bgColor indexed="64"/>
      </patternFill>
    </fill>
    <fill>
      <patternFill patternType="solid">
        <fgColor rgb="FF008B21"/>
        <bgColor indexed="64"/>
      </patternFill>
    </fill>
    <fill>
      <patternFill patternType="solid">
        <fgColor theme="2" tint="-0.499984740745262"/>
        <bgColor indexed="64"/>
      </patternFill>
    </fill>
    <fill>
      <patternFill patternType="solid">
        <fgColor theme="5" tint="0.79998168889431442"/>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24">
    <xf numFmtId="0" fontId="0" fillId="0" borderId="0" xfId="0"/>
    <xf numFmtId="0" fontId="1" fillId="2" borderId="0" xfId="0" applyFont="1" applyFill="1" applyAlignment="1">
      <alignment wrapText="1"/>
    </xf>
    <xf numFmtId="0" fontId="0" fillId="0" borderId="0" xfId="0" applyAlignment="1">
      <alignment wrapText="1"/>
    </xf>
    <xf numFmtId="0" fontId="2" fillId="0" borderId="0" xfId="1"/>
    <xf numFmtId="0" fontId="1" fillId="3" borderId="0" xfId="0" applyFont="1" applyFill="1" applyAlignment="1">
      <alignment wrapText="1"/>
    </xf>
    <xf numFmtId="9" fontId="0" fillId="0" borderId="0" xfId="0" applyNumberFormat="1"/>
    <xf numFmtId="0" fontId="1" fillId="4" borderId="0" xfId="0" applyFont="1" applyFill="1" applyAlignment="1">
      <alignment horizontal="center" vertical="center" wrapText="1"/>
    </xf>
    <xf numFmtId="0" fontId="1" fillId="4" borderId="0" xfId="0" applyFont="1" applyFill="1" applyAlignment="1">
      <alignment horizontal="centerContinuous" vertical="center" wrapText="1"/>
    </xf>
    <xf numFmtId="0" fontId="1" fillId="5" borderId="0" xfId="0" applyFont="1" applyFill="1" applyAlignment="1">
      <alignment wrapText="1"/>
    </xf>
    <xf numFmtId="0" fontId="1" fillId="5" borderId="0" xfId="0" applyFont="1" applyFill="1" applyAlignment="1">
      <alignment horizontal="center" vertical="center" wrapText="1"/>
    </xf>
    <xf numFmtId="0" fontId="0" fillId="6" borderId="0" xfId="0" applyFill="1"/>
    <xf numFmtId="9" fontId="0" fillId="6" borderId="0" xfId="0" applyNumberFormat="1" applyFill="1"/>
    <xf numFmtId="0" fontId="0" fillId="0" borderId="0" xfId="0" applyAlignment="1">
      <alignment horizontal="center"/>
    </xf>
    <xf numFmtId="164" fontId="0" fillId="0" borderId="0" xfId="0" applyNumberFormat="1"/>
    <xf numFmtId="3" fontId="0" fillId="0" borderId="0" xfId="0" applyNumberFormat="1"/>
    <xf numFmtId="44" fontId="0" fillId="0" borderId="0" xfId="4" applyFont="1"/>
    <xf numFmtId="165" fontId="0" fillId="0" borderId="0" xfId="4" applyNumberFormat="1" applyFont="1"/>
    <xf numFmtId="9" fontId="0" fillId="0" borderId="0" xfId="2" applyFont="1"/>
    <xf numFmtId="0" fontId="4" fillId="0" borderId="0" xfId="0" applyFont="1"/>
    <xf numFmtId="2" fontId="1" fillId="4" borderId="0" xfId="0" applyNumberFormat="1" applyFont="1" applyFill="1" applyAlignment="1">
      <alignment horizontal="center" vertical="center" wrapText="1"/>
    </xf>
    <xf numFmtId="1" fontId="1" fillId="4" borderId="0" xfId="0" applyNumberFormat="1" applyFont="1" applyFill="1" applyAlignment="1">
      <alignment horizontal="center" vertical="center" wrapText="1"/>
    </xf>
    <xf numFmtId="1" fontId="0" fillId="0" borderId="0" xfId="3" applyNumberFormat="1" applyFont="1"/>
    <xf numFmtId="1" fontId="0" fillId="0" borderId="0" xfId="0" applyNumberFormat="1"/>
    <xf numFmtId="2" fontId="0" fillId="0" borderId="0" xfId="4" applyNumberFormat="1" applyFont="1"/>
  </cellXfs>
  <cellStyles count="5">
    <cellStyle name="Comma" xfId="3" builtinId="3"/>
    <cellStyle name="Currency" xfId="4" builtinId="4"/>
    <cellStyle name="Hyperlink" xfId="1" builtinId="8"/>
    <cellStyle name="Normal" xfId="0" builtinId="0"/>
    <cellStyle name="Percent" xfId="2" builtinId="5"/>
  </cellStyles>
  <dxfs count="4">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008B21"/>
      <color rgb="FF009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programs.dsireusa.org/system/program/detail/727/residential-energy-conservation-subsidy-exclusion-corporate" TargetMode="External"/><Relationship Id="rId2" Type="http://schemas.openxmlformats.org/officeDocument/2006/relationships/hyperlink" Target="https://programs.dsireusa.org/system/program/detail/5679/solar-renewable-energy-certificates-srec-ii" TargetMode="External"/><Relationship Id="rId1" Type="http://schemas.openxmlformats.org/officeDocument/2006/relationships/hyperlink" Target="https://programs.dsireusa.org/system/program/detail/1235/residential-renewable-energy-tax-credit" TargetMode="External"/><Relationship Id="rId4" Type="http://schemas.openxmlformats.org/officeDocument/2006/relationships/hyperlink" Target="https://www.energy.gov/eere/solar/homeowners-guide-federal-tax-credit-solar-photovolta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7F29-4BC9-0F4C-A609-D424F6201FFF}">
  <dimension ref="A1:J54"/>
  <sheetViews>
    <sheetView showGridLines="0" tabSelected="1" zoomScale="97" workbookViewId="0">
      <selection activeCell="H11" sqref="H11"/>
    </sheetView>
  </sheetViews>
  <sheetFormatPr baseColWidth="10" defaultRowHeight="15" x14ac:dyDescent="0.2"/>
  <cols>
    <col min="1" max="1" width="20" customWidth="1"/>
    <col min="2" max="2" width="4.83203125" bestFit="1" customWidth="1"/>
    <col min="3" max="3" width="12.6640625" style="12" customWidth="1"/>
    <col min="4" max="4" width="17.5" style="22" customWidth="1"/>
    <col min="5" max="5" width="20" style="23" customWidth="1"/>
    <col min="6" max="6" width="20.83203125" style="22" bestFit="1" customWidth="1"/>
    <col min="7" max="8" width="20" customWidth="1"/>
    <col min="9" max="9" width="20" style="23" customWidth="1"/>
    <col min="10" max="10" width="20" customWidth="1"/>
  </cols>
  <sheetData>
    <row r="1" spans="1:10" ht="16" x14ac:dyDescent="0.2">
      <c r="A1" s="6" t="s">
        <v>860</v>
      </c>
      <c r="B1" s="6" t="s">
        <v>806</v>
      </c>
      <c r="C1" s="6" t="s">
        <v>805</v>
      </c>
      <c r="D1" s="20" t="s">
        <v>865</v>
      </c>
      <c r="E1" s="19" t="s">
        <v>864</v>
      </c>
      <c r="F1" s="20" t="s">
        <v>863</v>
      </c>
      <c r="G1" s="6" t="s">
        <v>803</v>
      </c>
      <c r="H1" s="6" t="s">
        <v>804</v>
      </c>
      <c r="I1" s="19" t="s">
        <v>801</v>
      </c>
      <c r="J1" s="6" t="s">
        <v>802</v>
      </c>
    </row>
    <row r="2" spans="1:10" x14ac:dyDescent="0.2">
      <c r="A2" t="s">
        <v>398</v>
      </c>
      <c r="B2" t="s">
        <v>808</v>
      </c>
      <c r="C2" s="12">
        <v>1</v>
      </c>
      <c r="D2" s="21">
        <f>SUMIFS('Data sheet'!$Q$3:$Q$156,'Data sheet'!$C$3:$C$156,$A2,'Data sheet'!$P$3:$P$156,"&lt;&gt;EXCLUSIVE",'Data sheet'!$E$3:$E$156,"&lt;&gt;EXPIRED")</f>
        <v>0</v>
      </c>
      <c r="E2" s="23">
        <f>SUMIFS('Data sheet'!$R$3:$R$156,'Data sheet'!$C$3:$C$156,$A2,'Data sheet'!$P$3:$P$156,"&lt;&gt;EXCLUSIVE",'Data sheet'!$E$3:$E$156,"&lt;&gt;EXPIRED")</f>
        <v>0</v>
      </c>
      <c r="F2" s="21">
        <f>SUMIFS('Data sheet'!$S$3:$S$156,'Data sheet'!$C$3:$C$156,A2,'Data sheet'!$P$3:$P$156,"&lt;&gt;EXCLUSIVE",'Data sheet'!$E$3:$E$156,"&lt;&gt;EXPIRED")</f>
        <v>1000</v>
      </c>
      <c r="G2" s="17">
        <f>SUMIFS('Data sheet'!$T$3:$T$156,'Data sheet'!$C$3:$C$156,$A2,'Data sheet'!$P$3:$P$156,"&lt;&gt;EXCLUSIVE",'Data sheet'!$E$3:$E$156,"&lt;&gt;EXPIRED")</f>
        <v>0.15</v>
      </c>
      <c r="H2" s="14">
        <v>1</v>
      </c>
      <c r="I2" s="23">
        <f>SUMIFS('Data sheet'!$AO$3:$AO$156,'Data sheet'!$C$3:$C$156,$A2,'Data sheet'!$D$3:$D$156,"Solar Renewable Energy Credit Program")</f>
        <v>0.1</v>
      </c>
      <c r="J2" s="12">
        <f>COUNTIFS('Data sheet'!$C$3:$C$157,A2,'Data sheet'!$AO$3:$AO$157,"Retail")</f>
        <v>1</v>
      </c>
    </row>
    <row r="3" spans="1:10" x14ac:dyDescent="0.2">
      <c r="A3" t="s">
        <v>450</v>
      </c>
      <c r="B3" t="s">
        <v>817</v>
      </c>
      <c r="C3" s="12">
        <v>2</v>
      </c>
      <c r="D3" s="21">
        <f>SUMIFS('Data sheet'!$Q$3:$Q$156,'Data sheet'!$C$3:$C$156,$A3,'Data sheet'!$P$3:$P$156,"&lt;&gt;EXCLUSIVE",'Data sheet'!$E$3:$E$156,"&lt;&gt;EXPIRED")</f>
        <v>0</v>
      </c>
      <c r="E3" s="23">
        <f>SUMIFS('Data sheet'!$R$3:$R$156,'Data sheet'!$C$3:$C$156,$A3,'Data sheet'!$P$3:$P$156,"&lt;&gt;EXCLUSIVE",'Data sheet'!$E$3:$E$156,"&lt;&gt;EXPIRED")</f>
        <v>0</v>
      </c>
      <c r="F3" s="21">
        <f>SUMIFS('Data sheet'!$S$3:$S$156,'Data sheet'!$C$3:$C$156,A3,'Data sheet'!$P$3:$P$156,"&lt;&gt;EXCLUSIVE",'Data sheet'!$E$3:$E$156,"&lt;&gt;EXPIRED")</f>
        <v>1000</v>
      </c>
      <c r="G3" s="17">
        <f>SUMIFS('Data sheet'!$T$3:$T$156,'Data sheet'!$C$3:$C$156,$A3,'Data sheet'!$P$3:$P$156,"&lt;&gt;EXCLUSIVE",'Data sheet'!$E$3:$E$156,"&lt;&gt;EXPIRED")</f>
        <v>0.25</v>
      </c>
      <c r="H3">
        <v>0</v>
      </c>
      <c r="I3" s="23">
        <f>SUMIFS('Data sheet'!$AO$3:$AO$156,'Data sheet'!$C$3:$C$156,$A3,'Data sheet'!$D$3:$D$156,"Solar Renewable Energy Credit Program")</f>
        <v>0</v>
      </c>
      <c r="J3" s="12">
        <f>COUNTIFS('Data sheet'!$C$3:$C$157,A3,'Data sheet'!$AO$3:$AO$157,"Retail")</f>
        <v>0</v>
      </c>
    </row>
    <row r="4" spans="1:10" x14ac:dyDescent="0.2">
      <c r="A4" t="s">
        <v>283</v>
      </c>
      <c r="B4" t="s">
        <v>823</v>
      </c>
      <c r="C4" s="12">
        <v>2</v>
      </c>
      <c r="D4" s="21">
        <f>SUMIFS('Data sheet'!$Q$3:$Q$156,'Data sheet'!$C$3:$C$156,$A4,'Data sheet'!$P$3:$P$156,"&lt;&gt;EXCLUSIVE",'Data sheet'!$E$3:$E$156,"&lt;&gt;EXPIRED")</f>
        <v>0</v>
      </c>
      <c r="E4" s="23">
        <f>SUMIFS('Data sheet'!$R$3:$R$156,'Data sheet'!$C$3:$C$156,$A4,'Data sheet'!$P$3:$P$156,"&lt;&gt;EXCLUSIVE",'Data sheet'!$E$3:$E$156,"&lt;&gt;EXPIRED")</f>
        <v>0</v>
      </c>
      <c r="F4" s="21">
        <f>SUMIFS('Data sheet'!$S$3:$S$156,'Data sheet'!$C$3:$C$156,A4,'Data sheet'!$P$3:$P$156,"&lt;&gt;EXCLUSIVE",'Data sheet'!$E$3:$E$156,"&lt;&gt;EXPIRED")</f>
        <v>0</v>
      </c>
      <c r="G4" s="17">
        <f>SUMIFS('Data sheet'!$T$3:$T$156,'Data sheet'!$C$3:$C$156,$A4,'Data sheet'!$P$3:$P$156,"&lt;&gt;EXCLUSIVE",'Data sheet'!$E$3:$E$156,"&lt;&gt;EXPIRED")</f>
        <v>0</v>
      </c>
      <c r="H4">
        <v>0</v>
      </c>
      <c r="I4" s="23">
        <f>SUMIFS('Data sheet'!$AO$3:$AO$156,'Data sheet'!$C$3:$C$156,$A4,'Data sheet'!$D$3:$D$156,"Solar Renewable Energy Credit Program")</f>
        <v>0.4</v>
      </c>
      <c r="J4" s="12">
        <f>COUNTIFS('Data sheet'!$C$3:$C$157,A4,'Data sheet'!$AO$3:$AO$157,"Retail")</f>
        <v>1</v>
      </c>
    </row>
    <row r="5" spans="1:10" x14ac:dyDescent="0.2">
      <c r="A5" t="s">
        <v>270</v>
      </c>
      <c r="B5" t="s">
        <v>825</v>
      </c>
      <c r="C5" s="12">
        <v>3</v>
      </c>
      <c r="D5" s="21">
        <f>SUMIFS('Data sheet'!$Q$3:$Q$156,'Data sheet'!$C$3:$C$156,$A5,'Data sheet'!$P$3:$P$156,"&lt;&gt;EXCLUSIVE",'Data sheet'!$E$3:$E$156,"&lt;&gt;EXPIRED")</f>
        <v>0</v>
      </c>
      <c r="E5" s="23">
        <f>SUMIFS('Data sheet'!$R$3:$R$156,'Data sheet'!$C$3:$C$156,$A5,'Data sheet'!$P$3:$P$156,"&lt;&gt;EXCLUSIVE",'Data sheet'!$E$3:$E$156,"&lt;&gt;EXPIRED")</f>
        <v>0</v>
      </c>
      <c r="F5" s="21">
        <f>SUMIFS('Data sheet'!$S$3:$S$156,'Data sheet'!$C$3:$C$156,A5,'Data sheet'!$P$3:$P$156,"&lt;&gt;EXCLUSIVE",'Data sheet'!$E$3:$E$156,"&lt;&gt;EXPIRED")</f>
        <v>5000</v>
      </c>
      <c r="G5" s="17">
        <f>SUMIFS('Data sheet'!$T$3:$T$156,'Data sheet'!$C$3:$C$156,$A5,'Data sheet'!$P$3:$P$156,"&lt;&gt;EXCLUSIVE",'Data sheet'!$E$3:$E$156,"&lt;&gt;EXPIRED")</f>
        <v>0.35</v>
      </c>
      <c r="H5">
        <v>0</v>
      </c>
      <c r="I5" s="23">
        <f>SUMIFS('Data sheet'!$AO$3:$AO$156,'Data sheet'!$C$3:$C$156,$A5,'Data sheet'!$D$3:$D$156,"Solar Renewable Energy Credit Program")</f>
        <v>0</v>
      </c>
      <c r="J5" s="12">
        <f>COUNTIFS('Data sheet'!$C$3:$C$157,A5,'Data sheet'!$AO$3:$AO$157,"Retail")</f>
        <v>0</v>
      </c>
    </row>
    <row r="6" spans="1:10" x14ac:dyDescent="0.2">
      <c r="A6" t="s">
        <v>89</v>
      </c>
      <c r="B6" t="s">
        <v>826</v>
      </c>
      <c r="C6" s="12">
        <v>3</v>
      </c>
      <c r="D6" s="21">
        <f>SUMIFS('Data sheet'!$Q$3:$Q$156,'Data sheet'!$C$3:$C$156,$A6,'Data sheet'!$P$3:$P$156,"&lt;&gt;EXCLUSIVE",'Data sheet'!$E$3:$E$156,"&lt;&gt;EXPIRED")</f>
        <v>0</v>
      </c>
      <c r="E6" s="23">
        <f>SUMIFS('Data sheet'!$R$3:$R$156,'Data sheet'!$C$3:$C$156,$A6,'Data sheet'!$P$3:$P$156,"&lt;&gt;EXCLUSIVE",'Data sheet'!$E$3:$E$156,"&lt;&gt;EXPIRED")</f>
        <v>0</v>
      </c>
      <c r="F6" s="21">
        <f>SUMIFS('Data sheet'!$S$3:$S$156,'Data sheet'!$C$3:$C$156,A6,'Data sheet'!$P$3:$P$156,"&lt;&gt;EXCLUSIVE",'Data sheet'!$E$3:$E$156,"&lt;&gt;EXPIRED")</f>
        <v>0</v>
      </c>
      <c r="G6" s="17">
        <f>SUMIFS('Data sheet'!$T$3:$T$156,'Data sheet'!$C$3:$C$156,$A6,'Data sheet'!$P$3:$P$156,"&lt;&gt;EXCLUSIVE",'Data sheet'!$E$3:$E$156,"&lt;&gt;EXPIRED")</f>
        <v>0</v>
      </c>
      <c r="H6">
        <v>0</v>
      </c>
      <c r="I6" s="23">
        <f>SUMIFS('Data sheet'!$AO$3:$AO$156,'Data sheet'!$C$3:$C$156,$A6,'Data sheet'!$D$3:$D$156,"Solar Renewable Energy Credit Program")</f>
        <v>0</v>
      </c>
      <c r="J6" s="12">
        <f>COUNTIFS('Data sheet'!$C$3:$C$157,A6,'Data sheet'!$AO$3:$AO$157,"Retail")</f>
        <v>0</v>
      </c>
    </row>
    <row r="7" spans="1:10" x14ac:dyDescent="0.2">
      <c r="A7" t="s">
        <v>54</v>
      </c>
      <c r="B7" t="s">
        <v>828</v>
      </c>
      <c r="C7" s="12">
        <v>3</v>
      </c>
      <c r="D7" s="21">
        <f>SUMIFS('Data sheet'!$Q$3:$Q$156,'Data sheet'!$C$3:$C$156,$A7,'Data sheet'!$P$3:$P$156,"&lt;&gt;EXCLUSIVE",'Data sheet'!$E$3:$E$156,"&lt;&gt;EXPIRED")</f>
        <v>0</v>
      </c>
      <c r="E7" s="23">
        <f>SUMIFS('Data sheet'!$R$3:$R$156,'Data sheet'!$C$3:$C$156,$A7,'Data sheet'!$P$3:$P$156,"&lt;&gt;EXCLUSIVE",'Data sheet'!$E$3:$E$156,"&lt;&gt;EXPIRED")</f>
        <v>0</v>
      </c>
      <c r="F7" s="21">
        <f>SUMIFS('Data sheet'!$S$3:$S$156,'Data sheet'!$C$3:$C$156,A7,'Data sheet'!$P$3:$P$156,"&lt;&gt;EXCLUSIVE",'Data sheet'!$E$3:$E$156,"&lt;&gt;EXPIRED")</f>
        <v>0</v>
      </c>
      <c r="G7" s="17">
        <f>SUMIFS('Data sheet'!$T$3:$T$156,'Data sheet'!$C$3:$C$156,$A7,'Data sheet'!$P$3:$P$156,"&lt;&gt;EXCLUSIVE",'Data sheet'!$E$3:$E$156,"&lt;&gt;EXPIRED")</f>
        <v>0</v>
      </c>
      <c r="H7">
        <v>0</v>
      </c>
      <c r="I7" s="23">
        <f>SUMIFS('Data sheet'!$AO$3:$AO$156,'Data sheet'!$C$3:$C$156,$A7,'Data sheet'!$D$3:$D$156,"Solar Renewable Energy Credit Program")</f>
        <v>0</v>
      </c>
      <c r="J7" s="12">
        <f>COUNTIFS('Data sheet'!$C$3:$C$157,A7,'Data sheet'!$AO$3:$AO$157,"Retail")</f>
        <v>1</v>
      </c>
    </row>
    <row r="8" spans="1:10" x14ac:dyDescent="0.2">
      <c r="A8" t="s">
        <v>185</v>
      </c>
      <c r="B8" t="s">
        <v>830</v>
      </c>
      <c r="C8" s="12">
        <v>3</v>
      </c>
      <c r="D8" s="21">
        <f>SUMIFS('Data sheet'!$Q$3:$Q$156,'Data sheet'!$C$3:$C$156,$A8,'Data sheet'!$P$3:$P$156,"&lt;&gt;EXCLUSIVE",'Data sheet'!$E$3:$E$156,"&lt;&gt;EXPIRED")</f>
        <v>500</v>
      </c>
      <c r="E8" s="23">
        <f>SUMIFS('Data sheet'!$R$3:$R$156,'Data sheet'!$C$3:$C$156,$A8,'Data sheet'!$P$3:$P$156,"&lt;&gt;EXCLUSIVE",'Data sheet'!$E$3:$E$156,"&lt;&gt;EXPIRED")</f>
        <v>0</v>
      </c>
      <c r="F8" s="21">
        <f>SUMIFS('Data sheet'!$S$3:$S$156,'Data sheet'!$C$3:$C$156,A8,'Data sheet'!$P$3:$P$156,"&lt;&gt;EXCLUSIVE",'Data sheet'!$E$3:$E$156,"&lt;&gt;EXPIRED")</f>
        <v>0</v>
      </c>
      <c r="G8" s="17">
        <f>SUMIFS('Data sheet'!$T$3:$T$156,'Data sheet'!$C$3:$C$156,$A8,'Data sheet'!$P$3:$P$156,"&lt;&gt;EXCLUSIVE",'Data sheet'!$E$3:$E$156,"&lt;&gt;EXPIRED")</f>
        <v>0</v>
      </c>
      <c r="H8">
        <v>0</v>
      </c>
      <c r="I8" s="23">
        <f>SUMIFS('Data sheet'!$AO$3:$AO$156,'Data sheet'!$C$3:$C$156,$A8,'Data sheet'!$D$3:$D$156,"Solar Renewable Energy Credit Program")</f>
        <v>0</v>
      </c>
      <c r="J8" s="12">
        <f>COUNTIFS('Data sheet'!$C$3:$C$157,A8,'Data sheet'!$AO$3:$AO$157,"Retail")</f>
        <v>0</v>
      </c>
    </row>
    <row r="9" spans="1:10" x14ac:dyDescent="0.2">
      <c r="A9" t="s">
        <v>103</v>
      </c>
      <c r="B9" t="s">
        <v>836</v>
      </c>
      <c r="C9" s="12">
        <v>3</v>
      </c>
      <c r="D9" s="21">
        <f>SUMIFS('Data sheet'!$Q$3:$Q$156,'Data sheet'!$C$3:$C$156,$A9,'Data sheet'!$P$3:$P$156,"&lt;&gt;EXCLUSIVE",'Data sheet'!$E$3:$E$156,"&lt;&gt;EXPIRED")</f>
        <v>0</v>
      </c>
      <c r="E9" s="23">
        <f>SUMIFS('Data sheet'!$R$3:$R$156,'Data sheet'!$C$3:$C$156,$A9,'Data sheet'!$P$3:$P$156,"&lt;&gt;EXCLUSIVE",'Data sheet'!$E$3:$E$156,"&lt;&gt;EXPIRED")</f>
        <v>0</v>
      </c>
      <c r="F9" s="21">
        <f>SUMIFS('Data sheet'!$S$3:$S$156,'Data sheet'!$C$3:$C$156,A9,'Data sheet'!$P$3:$P$156,"&lt;&gt;EXCLUSIVE",'Data sheet'!$E$3:$E$156,"&lt;&gt;EXPIRED")</f>
        <v>0</v>
      </c>
      <c r="G9" s="17">
        <f>SUMIFS('Data sheet'!$T$3:$T$156,'Data sheet'!$C$3:$C$156,$A9,'Data sheet'!$P$3:$P$156,"&lt;&gt;EXCLUSIVE",'Data sheet'!$E$3:$E$156,"&lt;&gt;EXPIRED")</f>
        <v>0</v>
      </c>
      <c r="H9">
        <v>0</v>
      </c>
      <c r="I9" s="23">
        <f>SUMIFS('Data sheet'!$AO$3:$AO$156,'Data sheet'!$C$3:$C$156,$A9,'Data sheet'!$D$3:$D$156,"Solar Renewable Energy Credit Program")</f>
        <v>0</v>
      </c>
      <c r="J9" s="12">
        <f>COUNTIFS('Data sheet'!$C$3:$C$157,A9,'Data sheet'!$AO$3:$AO$157,"Retail")</f>
        <v>0</v>
      </c>
    </row>
    <row r="10" spans="1:10" x14ac:dyDescent="0.2">
      <c r="A10" t="s">
        <v>730</v>
      </c>
      <c r="B10" t="s">
        <v>845</v>
      </c>
      <c r="C10" s="12">
        <v>5</v>
      </c>
      <c r="D10" s="21">
        <f>SUMIFS('Data sheet'!$Q$3:$Q$156,'Data sheet'!$C$3:$C$156,$A10,'Data sheet'!$P$3:$P$156,"&lt;&gt;EXCLUSIVE",'Data sheet'!$E$3:$E$156,"&lt;&gt;EXPIRED")</f>
        <v>0</v>
      </c>
      <c r="E10" s="23">
        <f>SUMIFS('Data sheet'!$R$3:$R$156,'Data sheet'!$C$3:$C$156,$A10,'Data sheet'!$P$3:$P$156,"&lt;&gt;EXCLUSIVE",'Data sheet'!$E$3:$E$156,"&lt;&gt;EXPIRED")</f>
        <v>0</v>
      </c>
      <c r="F10" s="21">
        <f>SUMIFS('Data sheet'!$S$3:$S$156,'Data sheet'!$C$3:$C$156,A10,'Data sheet'!$P$3:$P$156,"&lt;&gt;EXCLUSIVE",'Data sheet'!$E$3:$E$156,"&lt;&gt;EXPIRED")</f>
        <v>0</v>
      </c>
      <c r="G10" s="17">
        <f>SUMIFS('Data sheet'!$T$3:$T$156,'Data sheet'!$C$3:$C$156,$A10,'Data sheet'!$P$3:$P$156,"&lt;&gt;EXCLUSIVE",'Data sheet'!$E$3:$E$156,"&lt;&gt;EXPIRED")</f>
        <v>0</v>
      </c>
      <c r="H10">
        <v>0</v>
      </c>
      <c r="I10" s="23">
        <f>SUMIFS('Data sheet'!$AO$3:$AO$156,'Data sheet'!$C$3:$C$156,$A10,'Data sheet'!$D$3:$D$156,"Solar Renewable Energy Credit Program")</f>
        <v>0</v>
      </c>
      <c r="J10" s="12">
        <f>COUNTIFS('Data sheet'!$C$3:$C$157,A10,'Data sheet'!$AO$3:$AO$157,"Retail")</f>
        <v>0</v>
      </c>
    </row>
    <row r="11" spans="1:10" x14ac:dyDescent="0.2">
      <c r="A11" t="s">
        <v>48</v>
      </c>
      <c r="B11" t="s">
        <v>846</v>
      </c>
      <c r="C11" s="12">
        <v>5</v>
      </c>
      <c r="D11" s="21">
        <f>SUMIFS('Data sheet'!$Q$3:$Q$156,'Data sheet'!$C$3:$C$156,$A11,'Data sheet'!$P$3:$P$156,"&lt;&gt;EXCLUSIVE",'Data sheet'!$E$3:$E$156,"&lt;&gt;EXPIRED")</f>
        <v>0</v>
      </c>
      <c r="E11" s="23">
        <f>SUMIFS('Data sheet'!$R$3:$R$156,'Data sheet'!$C$3:$C$156,$A11,'Data sheet'!$P$3:$P$156,"&lt;&gt;EXCLUSIVE",'Data sheet'!$E$3:$E$156,"&lt;&gt;EXPIRED")</f>
        <v>0</v>
      </c>
      <c r="F11" s="21">
        <f>SUMIFS('Data sheet'!$S$3:$S$156,'Data sheet'!$C$3:$C$156,A11,'Data sheet'!$P$3:$P$156,"&lt;&gt;EXCLUSIVE",'Data sheet'!$E$3:$E$156,"&lt;&gt;EXPIRED")</f>
        <v>0</v>
      </c>
      <c r="G11" s="17">
        <f>SUMIFS('Data sheet'!$T$3:$T$156,'Data sheet'!$C$3:$C$156,$A11,'Data sheet'!$P$3:$P$156,"&lt;&gt;EXCLUSIVE",'Data sheet'!$E$3:$E$156,"&lt;&gt;EXPIRED")</f>
        <v>0</v>
      </c>
      <c r="H11">
        <v>0</v>
      </c>
      <c r="I11" s="23">
        <f>SUMIFS('Data sheet'!$AO$3:$AO$156,'Data sheet'!$C$3:$C$156,$A11,'Data sheet'!$D$3:$D$156,"Solar Renewable Energy Credit Program")</f>
        <v>0</v>
      </c>
      <c r="J11" s="12">
        <f>COUNTIFS('Data sheet'!$C$3:$C$157,A11,'Data sheet'!$AO$3:$AO$157,"Retail")</f>
        <v>0</v>
      </c>
    </row>
    <row r="12" spans="1:10" x14ac:dyDescent="0.2">
      <c r="A12" t="s">
        <v>191</v>
      </c>
      <c r="B12" t="s">
        <v>847</v>
      </c>
      <c r="C12" s="12">
        <v>5</v>
      </c>
      <c r="D12" s="21">
        <f>SUMIFS('Data sheet'!$Q$3:$Q$156,'Data sheet'!$C$3:$C$156,$A12,'Data sheet'!$P$3:$P$156,"&lt;&gt;EXCLUSIVE",'Data sheet'!$E$3:$E$156,"&lt;&gt;EXPIRED")</f>
        <v>0</v>
      </c>
      <c r="E12" s="23">
        <f>SUMIFS('Data sheet'!$R$3:$R$156,'Data sheet'!$C$3:$C$156,$A12,'Data sheet'!$P$3:$P$156,"&lt;&gt;EXCLUSIVE",'Data sheet'!$E$3:$E$156,"&lt;&gt;EXPIRED")</f>
        <v>0</v>
      </c>
      <c r="F12" s="21">
        <f>SUMIFS('Data sheet'!$S$3:$S$156,'Data sheet'!$C$3:$C$156,A12,'Data sheet'!$P$3:$P$156,"&lt;&gt;EXCLUSIVE",'Data sheet'!$E$3:$E$156,"&lt;&gt;EXPIRED")</f>
        <v>0</v>
      </c>
      <c r="G12" s="17">
        <f>SUMIFS('Data sheet'!$T$3:$T$156,'Data sheet'!$C$3:$C$156,$A12,'Data sheet'!$P$3:$P$156,"&lt;&gt;EXCLUSIVE",'Data sheet'!$E$3:$E$156,"&lt;&gt;EXPIRED")</f>
        <v>0</v>
      </c>
      <c r="H12">
        <v>0</v>
      </c>
      <c r="I12" s="23">
        <f>SUMIFS('Data sheet'!$AO$3:$AO$156,'Data sheet'!$C$3:$C$156,$A12,'Data sheet'!$D$3:$D$156,"Solar Renewable Energy Credit Program")</f>
        <v>0</v>
      </c>
      <c r="J12" s="12">
        <f>COUNTIFS('Data sheet'!$C$3:$C$157,A12,'Data sheet'!$AO$3:$AO$157,"Retail")</f>
        <v>0</v>
      </c>
    </row>
    <row r="13" spans="1:10" x14ac:dyDescent="0.2">
      <c r="A13" t="s">
        <v>244</v>
      </c>
      <c r="B13" t="s">
        <v>848</v>
      </c>
      <c r="C13" s="12">
        <v>5</v>
      </c>
      <c r="D13" s="21">
        <f>SUMIFS('Data sheet'!$Q$3:$Q$156,'Data sheet'!$C$3:$C$156,$A13,'Data sheet'!$P$3:$P$156,"&lt;&gt;EXCLUSIVE",'Data sheet'!$E$3:$E$156,"&lt;&gt;EXPIRED")</f>
        <v>0</v>
      </c>
      <c r="E13" s="23">
        <f>SUMIFS('Data sheet'!$R$3:$R$156,'Data sheet'!$C$3:$C$156,$A13,'Data sheet'!$P$3:$P$156,"&lt;&gt;EXCLUSIVE",'Data sheet'!$E$3:$E$156,"&lt;&gt;EXPIRED")</f>
        <v>0</v>
      </c>
      <c r="F13" s="21">
        <f>SUMIFS('Data sheet'!$S$3:$S$156,'Data sheet'!$C$3:$C$156,A13,'Data sheet'!$P$3:$P$156,"&lt;&gt;EXCLUSIVE",'Data sheet'!$E$3:$E$156,"&lt;&gt;EXPIRED")</f>
        <v>0</v>
      </c>
      <c r="G13" s="17">
        <f>SUMIFS('Data sheet'!$T$3:$T$156,'Data sheet'!$C$3:$C$156,$A13,'Data sheet'!$P$3:$P$156,"&lt;&gt;EXCLUSIVE",'Data sheet'!$E$3:$E$156,"&lt;&gt;EXPIRED")</f>
        <v>0</v>
      </c>
      <c r="H13">
        <v>0</v>
      </c>
      <c r="I13" s="23">
        <f>SUMIFS('Data sheet'!$AO$3:$AO$156,'Data sheet'!$C$3:$C$156,$A13,'Data sheet'!$D$3:$D$156,"Solar Renewable Energy Credit Program")</f>
        <v>0</v>
      </c>
      <c r="J13" s="12">
        <f>COUNTIFS('Data sheet'!$C$3:$C$157,A13,'Data sheet'!$AO$3:$AO$157,"Retail")</f>
        <v>0</v>
      </c>
    </row>
    <row r="14" spans="1:10" x14ac:dyDescent="0.2">
      <c r="A14" t="s">
        <v>350</v>
      </c>
      <c r="B14" t="s">
        <v>849</v>
      </c>
      <c r="C14" s="12">
        <v>5</v>
      </c>
      <c r="D14" s="21">
        <f>SUMIFS('Data sheet'!$Q$3:$Q$156,'Data sheet'!$C$3:$C$156,$A14,'Data sheet'!$P$3:$P$156,"&lt;&gt;EXCLUSIVE",'Data sheet'!$E$3:$E$156,"&lt;&gt;EXPIRED")</f>
        <v>0</v>
      </c>
      <c r="E14" s="23">
        <f>SUMIFS('Data sheet'!$R$3:$R$156,'Data sheet'!$C$3:$C$156,$A14,'Data sheet'!$P$3:$P$156,"&lt;&gt;EXCLUSIVE",'Data sheet'!$E$3:$E$156,"&lt;&gt;EXPIRED")</f>
        <v>0</v>
      </c>
      <c r="F14" s="21">
        <f>SUMIFS('Data sheet'!$S$3:$S$156,'Data sheet'!$C$3:$C$156,A14,'Data sheet'!$P$3:$P$156,"&lt;&gt;EXCLUSIVE",'Data sheet'!$E$3:$E$156,"&lt;&gt;EXPIRED")</f>
        <v>0</v>
      </c>
      <c r="G14" s="17">
        <f>SUMIFS('Data sheet'!$T$3:$T$156,'Data sheet'!$C$3:$C$156,$A14,'Data sheet'!$P$3:$P$156,"&lt;&gt;EXCLUSIVE",'Data sheet'!$E$3:$E$156,"&lt;&gt;EXPIRED")</f>
        <v>0</v>
      </c>
      <c r="H14">
        <v>0</v>
      </c>
      <c r="I14" s="23">
        <f>SUMIFS('Data sheet'!$AO$3:$AO$156,'Data sheet'!$C$3:$C$156,$A14,'Data sheet'!$D$3:$D$156,"Solar Renewable Energy Credit Program")</f>
        <v>0</v>
      </c>
      <c r="J14" s="12">
        <f>COUNTIFS('Data sheet'!$C$3:$C$157,A14,'Data sheet'!$AO$3:$AO$157,"Retail")</f>
        <v>0</v>
      </c>
    </row>
    <row r="15" spans="1:10" x14ac:dyDescent="0.2">
      <c r="A15" t="s">
        <v>373</v>
      </c>
      <c r="B15" t="s">
        <v>850</v>
      </c>
      <c r="C15" s="12">
        <v>5</v>
      </c>
      <c r="D15" s="21">
        <f>SUMIFS('Data sheet'!$Q$3:$Q$156,'Data sheet'!$C$3:$C$156,$A15,'Data sheet'!$P$3:$P$156,"&lt;&gt;EXCLUSIVE",'Data sheet'!$E$3:$E$156,"&lt;&gt;EXPIRED")</f>
        <v>0</v>
      </c>
      <c r="E15" s="23">
        <f>SUMIFS('Data sheet'!$R$3:$R$156,'Data sheet'!$C$3:$C$156,$A15,'Data sheet'!$P$3:$P$156,"&lt;&gt;EXCLUSIVE",'Data sheet'!$E$3:$E$156,"&lt;&gt;EXPIRED")</f>
        <v>0</v>
      </c>
      <c r="F15" s="21">
        <f>SUMIFS('Data sheet'!$S$3:$S$156,'Data sheet'!$C$3:$C$156,A15,'Data sheet'!$P$3:$P$156,"&lt;&gt;EXCLUSIVE",'Data sheet'!$E$3:$E$156,"&lt;&gt;EXPIRED")</f>
        <v>0</v>
      </c>
      <c r="G15" s="17">
        <f>SUMIFS('Data sheet'!$T$3:$T$156,'Data sheet'!$C$3:$C$156,$A15,'Data sheet'!$P$3:$P$156,"&lt;&gt;EXCLUSIVE",'Data sheet'!$E$3:$E$156,"&lt;&gt;EXPIRED")</f>
        <v>0</v>
      </c>
      <c r="H15">
        <v>0</v>
      </c>
      <c r="I15" s="23">
        <f>SUMIFS('Data sheet'!$AO$3:$AO$156,'Data sheet'!$C$3:$C$156,$A15,'Data sheet'!$D$3:$D$156,"Solar Renewable Energy Credit Program")</f>
        <v>0</v>
      </c>
      <c r="J15" s="12">
        <f>COUNTIFS('Data sheet'!$C$3:$C$157,A15,'Data sheet'!$AO$3:$AO$157,"Retail")</f>
        <v>0</v>
      </c>
    </row>
    <row r="16" spans="1:10" x14ac:dyDescent="0.2">
      <c r="A16" t="s">
        <v>420</v>
      </c>
      <c r="B16" t="s">
        <v>851</v>
      </c>
      <c r="C16" s="12">
        <v>5</v>
      </c>
      <c r="D16" s="21">
        <f>SUMIFS('Data sheet'!$Q$3:$Q$156,'Data sheet'!$C$3:$C$156,$A16,'Data sheet'!$P$3:$P$156,"&lt;&gt;EXCLUSIVE",'Data sheet'!$E$3:$E$156,"&lt;&gt;EXPIRED")</f>
        <v>0</v>
      </c>
      <c r="E16" s="23">
        <f>SUMIFS('Data sheet'!$R$3:$R$156,'Data sheet'!$C$3:$C$156,$A16,'Data sheet'!$P$3:$P$156,"&lt;&gt;EXCLUSIVE",'Data sheet'!$E$3:$E$156,"&lt;&gt;EXPIRED")</f>
        <v>0</v>
      </c>
      <c r="F16" s="21">
        <f>SUMIFS('Data sheet'!$S$3:$S$156,'Data sheet'!$C$3:$C$156,A16,'Data sheet'!$P$3:$P$156,"&lt;&gt;EXCLUSIVE",'Data sheet'!$E$3:$E$156,"&lt;&gt;EXPIRED")</f>
        <v>0</v>
      </c>
      <c r="G16" s="17">
        <f>SUMIFS('Data sheet'!$T$3:$T$156,'Data sheet'!$C$3:$C$156,$A16,'Data sheet'!$P$3:$P$156,"&lt;&gt;EXCLUSIVE",'Data sheet'!$E$3:$E$156,"&lt;&gt;EXPIRED")</f>
        <v>0</v>
      </c>
      <c r="H16">
        <v>0</v>
      </c>
      <c r="I16" s="23">
        <f>SUMIFS('Data sheet'!$AO$3:$AO$156,'Data sheet'!$C$3:$C$156,$A16,'Data sheet'!$D$3:$D$156,"Solar Renewable Energy Credit Program")</f>
        <v>0</v>
      </c>
      <c r="J16" s="12">
        <f>COUNTIFS('Data sheet'!$C$3:$C$157,A16,'Data sheet'!$AO$3:$AO$157,"Retail")</f>
        <v>0</v>
      </c>
    </row>
    <row r="17" spans="1:10" x14ac:dyDescent="0.2">
      <c r="A17" t="s">
        <v>427</v>
      </c>
      <c r="B17" t="s">
        <v>852</v>
      </c>
      <c r="C17" s="12">
        <v>5</v>
      </c>
      <c r="D17" s="21">
        <f>SUMIFS('Data sheet'!$Q$3:$Q$156,'Data sheet'!$C$3:$C$156,$A17,'Data sheet'!$P$3:$P$156,"&lt;&gt;EXCLUSIVE",'Data sheet'!$E$3:$E$156,"&lt;&gt;EXPIRED")</f>
        <v>0</v>
      </c>
      <c r="E17" s="23">
        <f>SUMIFS('Data sheet'!$R$3:$R$156,'Data sheet'!$C$3:$C$156,$A17,'Data sheet'!$P$3:$P$156,"&lt;&gt;EXCLUSIVE",'Data sheet'!$E$3:$E$156,"&lt;&gt;EXPIRED")</f>
        <v>0</v>
      </c>
      <c r="F17" s="21">
        <f>SUMIFS('Data sheet'!$S$3:$S$156,'Data sheet'!$C$3:$C$156,A17,'Data sheet'!$P$3:$P$156,"&lt;&gt;EXCLUSIVE",'Data sheet'!$E$3:$E$156,"&lt;&gt;EXPIRED")</f>
        <v>0</v>
      </c>
      <c r="G17" s="17">
        <f>SUMIFS('Data sheet'!$T$3:$T$156,'Data sheet'!$C$3:$C$156,$A17,'Data sheet'!$P$3:$P$156,"&lt;&gt;EXCLUSIVE",'Data sheet'!$E$3:$E$156,"&lt;&gt;EXPIRED")</f>
        <v>0</v>
      </c>
      <c r="H17">
        <v>0</v>
      </c>
      <c r="I17" s="23">
        <f>SUMIFS('Data sheet'!$AO$3:$AO$156,'Data sheet'!$C$3:$C$156,$A17,'Data sheet'!$D$3:$D$156,"Solar Renewable Energy Credit Program")</f>
        <v>0</v>
      </c>
      <c r="J17" s="12">
        <f>COUNTIFS('Data sheet'!$C$3:$C$157,A17,'Data sheet'!$AO$3:$AO$157,"Retail")</f>
        <v>0</v>
      </c>
    </row>
    <row r="18" spans="1:10" x14ac:dyDescent="0.2">
      <c r="A18" t="s">
        <v>480</v>
      </c>
      <c r="B18" t="s">
        <v>853</v>
      </c>
      <c r="C18" s="12">
        <v>5</v>
      </c>
      <c r="D18" s="21">
        <f>SUMIFS('Data sheet'!$Q$3:$Q$156,'Data sheet'!$C$3:$C$156,$A18,'Data sheet'!$P$3:$P$156,"&lt;&gt;EXCLUSIVE",'Data sheet'!$E$3:$E$156,"&lt;&gt;EXPIRED")</f>
        <v>0</v>
      </c>
      <c r="E18" s="23">
        <f>SUMIFS('Data sheet'!$R$3:$R$156,'Data sheet'!$C$3:$C$156,$A18,'Data sheet'!$P$3:$P$156,"&lt;&gt;EXCLUSIVE",'Data sheet'!$E$3:$E$156,"&lt;&gt;EXPIRED")</f>
        <v>0</v>
      </c>
      <c r="F18" s="21">
        <f>SUMIFS('Data sheet'!$S$3:$S$156,'Data sheet'!$C$3:$C$156,A18,'Data sheet'!$P$3:$P$156,"&lt;&gt;EXCLUSIVE",'Data sheet'!$E$3:$E$156,"&lt;&gt;EXPIRED")</f>
        <v>0</v>
      </c>
      <c r="G18" s="17">
        <f>SUMIFS('Data sheet'!$T$3:$T$156,'Data sheet'!$C$3:$C$156,$A18,'Data sheet'!$P$3:$P$156,"&lt;&gt;EXCLUSIVE",'Data sheet'!$E$3:$E$156,"&lt;&gt;EXPIRED")</f>
        <v>0</v>
      </c>
      <c r="H18">
        <v>0</v>
      </c>
      <c r="I18" s="23">
        <f>SUMIFS('Data sheet'!$AO$3:$AO$156,'Data sheet'!$C$3:$C$156,$A18,'Data sheet'!$D$3:$D$156,"Solar Renewable Energy Credit Program")</f>
        <v>0</v>
      </c>
      <c r="J18" s="12">
        <f>COUNTIFS('Data sheet'!$C$3:$C$157,A18,'Data sheet'!$AO$3:$AO$157,"Retail")</f>
        <v>0</v>
      </c>
    </row>
    <row r="19" spans="1:10" x14ac:dyDescent="0.2">
      <c r="A19" t="s">
        <v>580</v>
      </c>
      <c r="B19" t="s">
        <v>854</v>
      </c>
      <c r="C19" s="12">
        <v>5</v>
      </c>
      <c r="D19" s="21">
        <f>SUMIFS('Data sheet'!$Q$3:$Q$156,'Data sheet'!$C$3:$C$156,$A19,'Data sheet'!$P$3:$P$156,"&lt;&gt;EXCLUSIVE",'Data sheet'!$E$3:$E$156,"&lt;&gt;EXPIRED")</f>
        <v>0</v>
      </c>
      <c r="E19" s="23">
        <f>SUMIFS('Data sheet'!$R$3:$R$156,'Data sheet'!$C$3:$C$156,$A19,'Data sheet'!$P$3:$P$156,"&lt;&gt;EXCLUSIVE",'Data sheet'!$E$3:$E$156,"&lt;&gt;EXPIRED")</f>
        <v>0</v>
      </c>
      <c r="F19" s="21">
        <f>SUMIFS('Data sheet'!$S$3:$S$156,'Data sheet'!$C$3:$C$156,A19,'Data sheet'!$P$3:$P$156,"&lt;&gt;EXCLUSIVE",'Data sheet'!$E$3:$E$156,"&lt;&gt;EXPIRED")</f>
        <v>0</v>
      </c>
      <c r="G19" s="17">
        <f>SUMIFS('Data sheet'!$T$3:$T$156,'Data sheet'!$C$3:$C$156,$A19,'Data sheet'!$P$3:$P$156,"&lt;&gt;EXCLUSIVE",'Data sheet'!$E$3:$E$156,"&lt;&gt;EXPIRED")</f>
        <v>0</v>
      </c>
      <c r="H19">
        <v>0</v>
      </c>
      <c r="I19" s="23">
        <f>SUMIFS('Data sheet'!$AO$3:$AO$156,'Data sheet'!$C$3:$C$156,$A19,'Data sheet'!$D$3:$D$156,"Solar Renewable Energy Credit Program")</f>
        <v>0</v>
      </c>
      <c r="J19" s="12">
        <f>COUNTIFS('Data sheet'!$C$3:$C$157,A19,'Data sheet'!$AO$3:$AO$157,"Retail")</f>
        <v>0</v>
      </c>
    </row>
    <row r="20" spans="1:10" x14ac:dyDescent="0.2">
      <c r="A20" t="s">
        <v>526</v>
      </c>
      <c r="B20" t="s">
        <v>855</v>
      </c>
      <c r="C20" s="12">
        <v>5</v>
      </c>
      <c r="D20" s="21">
        <f>SUMIFS('Data sheet'!$Q$3:$Q$156,'Data sheet'!$C$3:$C$156,$A20,'Data sheet'!$P$3:$P$156,"&lt;&gt;EXCLUSIVE",'Data sheet'!$E$3:$E$156,"&lt;&gt;EXPIRED")</f>
        <v>0</v>
      </c>
      <c r="E20" s="23">
        <f>SUMIFS('Data sheet'!$R$3:$R$156,'Data sheet'!$C$3:$C$156,$A20,'Data sheet'!$P$3:$P$156,"&lt;&gt;EXCLUSIVE",'Data sheet'!$E$3:$E$156,"&lt;&gt;EXPIRED")</f>
        <v>0</v>
      </c>
      <c r="F20" s="21">
        <f>SUMIFS('Data sheet'!$S$3:$S$156,'Data sheet'!$C$3:$C$156,A20,'Data sheet'!$P$3:$P$156,"&lt;&gt;EXCLUSIVE",'Data sheet'!$E$3:$E$156,"&lt;&gt;EXPIRED")</f>
        <v>0</v>
      </c>
      <c r="G20" s="17">
        <f>SUMIFS('Data sheet'!$T$3:$T$156,'Data sheet'!$C$3:$C$156,$A20,'Data sheet'!$P$3:$P$156,"&lt;&gt;EXCLUSIVE",'Data sheet'!$E$3:$E$156,"&lt;&gt;EXPIRED")</f>
        <v>0</v>
      </c>
      <c r="H20">
        <v>0</v>
      </c>
      <c r="I20" s="23">
        <f>SUMIFS('Data sheet'!$AO$3:$AO$156,'Data sheet'!$C$3:$C$156,$A20,'Data sheet'!$D$3:$D$156,"Solar Renewable Energy Credit Program")</f>
        <v>0</v>
      </c>
      <c r="J20" s="12">
        <f>COUNTIFS('Data sheet'!$C$3:$C$157,A20,'Data sheet'!$AO$3:$AO$157,"Retail")</f>
        <v>0</v>
      </c>
    </row>
    <row r="21" spans="1:10" x14ac:dyDescent="0.2">
      <c r="A21" t="s">
        <v>719</v>
      </c>
      <c r="B21" t="s">
        <v>856</v>
      </c>
      <c r="C21" s="12">
        <v>5</v>
      </c>
      <c r="D21" s="21">
        <f>SUMIFS('Data sheet'!$Q$3:$Q$156,'Data sheet'!$C$3:$C$156,$A21,'Data sheet'!$P$3:$P$156,"&lt;&gt;EXCLUSIVE",'Data sheet'!$E$3:$E$156,"&lt;&gt;EXPIRED")</f>
        <v>0</v>
      </c>
      <c r="E21" s="23">
        <f>SUMIFS('Data sheet'!$R$3:$R$156,'Data sheet'!$C$3:$C$156,$A21,'Data sheet'!$P$3:$P$156,"&lt;&gt;EXCLUSIVE",'Data sheet'!$E$3:$E$156,"&lt;&gt;EXPIRED")</f>
        <v>0</v>
      </c>
      <c r="F21" s="21">
        <f>SUMIFS('Data sheet'!$S$3:$S$156,'Data sheet'!$C$3:$C$156,A21,'Data sheet'!$P$3:$P$156,"&lt;&gt;EXCLUSIVE",'Data sheet'!$E$3:$E$156,"&lt;&gt;EXPIRED")</f>
        <v>0</v>
      </c>
      <c r="G21" s="17">
        <f>SUMIFS('Data sheet'!$T$3:$T$156,'Data sheet'!$C$3:$C$156,$A21,'Data sheet'!$P$3:$P$156,"&lt;&gt;EXCLUSIVE",'Data sheet'!$E$3:$E$156,"&lt;&gt;EXPIRED")</f>
        <v>0</v>
      </c>
      <c r="H21">
        <v>0</v>
      </c>
      <c r="I21" s="23">
        <f>SUMIFS('Data sheet'!$AO$3:$AO$156,'Data sheet'!$C$3:$C$156,$A21,'Data sheet'!$D$3:$D$156,"Solar Renewable Energy Credit Program")</f>
        <v>0</v>
      </c>
      <c r="J21" s="12">
        <f>COUNTIFS('Data sheet'!$C$3:$C$157,A21,'Data sheet'!$AO$3:$AO$157,"Retail")</f>
        <v>0</v>
      </c>
    </row>
    <row r="22" spans="1:10" x14ac:dyDescent="0.2">
      <c r="A22" t="s">
        <v>723</v>
      </c>
      <c r="B22" t="s">
        <v>857</v>
      </c>
      <c r="C22" s="12">
        <v>5</v>
      </c>
      <c r="D22" s="21">
        <f>SUMIFS('Data sheet'!$Q$3:$Q$156,'Data sheet'!$C$3:$C$156,$A22,'Data sheet'!$P$3:$P$156,"&lt;&gt;EXCLUSIVE",'Data sheet'!$E$3:$E$156,"&lt;&gt;EXPIRED")</f>
        <v>0</v>
      </c>
      <c r="E22" s="23">
        <f>SUMIFS('Data sheet'!$R$3:$R$156,'Data sheet'!$C$3:$C$156,$A22,'Data sheet'!$P$3:$P$156,"&lt;&gt;EXCLUSIVE",'Data sheet'!$E$3:$E$156,"&lt;&gt;EXPIRED")</f>
        <v>0</v>
      </c>
      <c r="F22" s="21">
        <f>SUMIFS('Data sheet'!$S$3:$S$156,'Data sheet'!$C$3:$C$156,A22,'Data sheet'!$P$3:$P$156,"&lt;&gt;EXCLUSIVE",'Data sheet'!$E$3:$E$156,"&lt;&gt;EXPIRED")</f>
        <v>0</v>
      </c>
      <c r="G22" s="17">
        <f>SUMIFS('Data sheet'!$T$3:$T$156,'Data sheet'!$C$3:$C$156,$A22,'Data sheet'!$P$3:$P$156,"&lt;&gt;EXCLUSIVE",'Data sheet'!$E$3:$E$156,"&lt;&gt;EXPIRED")</f>
        <v>0</v>
      </c>
      <c r="H22">
        <v>0</v>
      </c>
      <c r="I22" s="23">
        <f>SUMIFS('Data sheet'!$AO$3:$AO$156,'Data sheet'!$C$3:$C$156,$A22,'Data sheet'!$D$3:$D$156,"Solar Renewable Energy Credit Program")</f>
        <v>0</v>
      </c>
      <c r="J22" s="12">
        <f>COUNTIFS('Data sheet'!$C$3:$C$157,A22,'Data sheet'!$AO$3:$AO$157,"Retail")</f>
        <v>0</v>
      </c>
    </row>
    <row r="23" spans="1:10" x14ac:dyDescent="0.2">
      <c r="A23" t="s">
        <v>724</v>
      </c>
      <c r="B23" t="s">
        <v>858</v>
      </c>
      <c r="C23" s="12">
        <v>5</v>
      </c>
      <c r="D23" s="21">
        <f>SUMIFS('Data sheet'!$Q$3:$Q$156,'Data sheet'!$C$3:$C$156,$A23,'Data sheet'!$P$3:$P$156,"&lt;&gt;EXCLUSIVE",'Data sheet'!$E$3:$E$156,"&lt;&gt;EXPIRED")</f>
        <v>0</v>
      </c>
      <c r="E23" s="23">
        <f>SUMIFS('Data sheet'!$R$3:$R$156,'Data sheet'!$C$3:$C$156,$A23,'Data sheet'!$P$3:$P$156,"&lt;&gt;EXCLUSIVE",'Data sheet'!$E$3:$E$156,"&lt;&gt;EXPIRED")</f>
        <v>0</v>
      </c>
      <c r="F23" s="21">
        <f>SUMIFS('Data sheet'!$S$3:$S$156,'Data sheet'!$C$3:$C$156,A23,'Data sheet'!$P$3:$P$156,"&lt;&gt;EXCLUSIVE",'Data sheet'!$E$3:$E$156,"&lt;&gt;EXPIRED")</f>
        <v>0</v>
      </c>
      <c r="G23" s="17">
        <f>SUMIFS('Data sheet'!$T$3:$T$156,'Data sheet'!$C$3:$C$156,$A23,'Data sheet'!$P$3:$P$156,"&lt;&gt;EXCLUSIVE",'Data sheet'!$E$3:$E$156,"&lt;&gt;EXPIRED")</f>
        <v>0</v>
      </c>
      <c r="H23">
        <v>0</v>
      </c>
      <c r="I23" s="23">
        <f>SUMIFS('Data sheet'!$AO$3:$AO$156,'Data sheet'!$C$3:$C$156,$A23,'Data sheet'!$D$3:$D$156,"Solar Renewable Energy Credit Program")</f>
        <v>0</v>
      </c>
      <c r="J23" s="12">
        <f>COUNTIFS('Data sheet'!$C$3:$C$157,A23,'Data sheet'!$AO$3:$AO$157,"Retail")</f>
        <v>0</v>
      </c>
    </row>
    <row r="24" spans="1:10" x14ac:dyDescent="0.2">
      <c r="A24" t="s">
        <v>726</v>
      </c>
      <c r="B24" t="s">
        <v>859</v>
      </c>
      <c r="C24" s="12">
        <v>5</v>
      </c>
      <c r="D24" s="21">
        <f>SUMIFS('Data sheet'!$Q$3:$Q$156,'Data sheet'!$C$3:$C$156,$A24,'Data sheet'!$P$3:$P$156,"&lt;&gt;EXCLUSIVE",'Data sheet'!$E$3:$E$156,"&lt;&gt;EXPIRED")</f>
        <v>0</v>
      </c>
      <c r="E24" s="23">
        <f>SUMIFS('Data sheet'!$R$3:$R$156,'Data sheet'!$C$3:$C$156,$A24,'Data sheet'!$P$3:$P$156,"&lt;&gt;EXCLUSIVE",'Data sheet'!$E$3:$E$156,"&lt;&gt;EXPIRED")</f>
        <v>0</v>
      </c>
      <c r="F24" s="21">
        <f>SUMIFS('Data sheet'!$S$3:$S$156,'Data sheet'!$C$3:$C$156,A24,'Data sheet'!$P$3:$P$156,"&lt;&gt;EXCLUSIVE",'Data sheet'!$E$3:$E$156,"&lt;&gt;EXPIRED")</f>
        <v>0</v>
      </c>
      <c r="G24" s="17">
        <f>SUMIFS('Data sheet'!$T$3:$T$156,'Data sheet'!$C$3:$C$156,$A24,'Data sheet'!$P$3:$P$156,"&lt;&gt;EXCLUSIVE",'Data sheet'!$E$3:$E$156,"&lt;&gt;EXPIRED")</f>
        <v>0</v>
      </c>
      <c r="H24">
        <v>0</v>
      </c>
      <c r="I24" s="23">
        <f>SUMIFS('Data sheet'!$AO$3:$AO$156,'Data sheet'!$C$3:$C$156,$A24,'Data sheet'!$D$3:$D$156,"Solar Renewable Energy Credit Program")</f>
        <v>0</v>
      </c>
      <c r="J24" s="12">
        <f>COUNTIFS('Data sheet'!$C$3:$C$157,A24,'Data sheet'!$AO$3:$AO$157,"Retail")</f>
        <v>0</v>
      </c>
    </row>
    <row r="25" spans="1:10" x14ac:dyDescent="0.2">
      <c r="A25" t="s">
        <v>727</v>
      </c>
      <c r="B25" t="s">
        <v>812</v>
      </c>
      <c r="C25" s="12">
        <v>5</v>
      </c>
      <c r="D25" s="21">
        <f>SUMIFS('Data sheet'!$Q$3:$Q$156,'Data sheet'!$C$3:$C$156,$A25,'Data sheet'!$P$3:$P$156,"&lt;&gt;EXCLUSIVE",'Data sheet'!$E$3:$E$156,"&lt;&gt;EXPIRED")</f>
        <v>0</v>
      </c>
      <c r="E25" s="23">
        <f>SUMIFS('Data sheet'!$R$3:$R$156,'Data sheet'!$C$3:$C$156,$A25,'Data sheet'!$P$3:$P$156,"&lt;&gt;EXCLUSIVE",'Data sheet'!$E$3:$E$156,"&lt;&gt;EXPIRED")</f>
        <v>0</v>
      </c>
      <c r="F25" s="21">
        <f>SUMIFS('Data sheet'!$S$3:$S$156,'Data sheet'!$C$3:$C$156,A25,'Data sheet'!$P$3:$P$156,"&lt;&gt;EXCLUSIVE",'Data sheet'!$E$3:$E$156,"&lt;&gt;EXPIRED")</f>
        <v>0</v>
      </c>
      <c r="G25" s="17">
        <f>SUMIFS('Data sheet'!$T$3:$T$156,'Data sheet'!$C$3:$C$156,$A25,'Data sheet'!$P$3:$P$156,"&lt;&gt;EXCLUSIVE",'Data sheet'!$E$3:$E$156,"&lt;&gt;EXPIRED")</f>
        <v>0</v>
      </c>
      <c r="H25">
        <v>0</v>
      </c>
      <c r="I25" s="23">
        <f>SUMIFS('Data sheet'!$AO$3:$AO$156,'Data sheet'!$C$3:$C$156,$A25,'Data sheet'!$D$3:$D$156,"Solar Renewable Energy Credit Program")</f>
        <v>0</v>
      </c>
      <c r="J25" s="12">
        <f>COUNTIFS('Data sheet'!$C$3:$C$157,A25,'Data sheet'!$AO$3:$AO$157,"Retail")</f>
        <v>0</v>
      </c>
    </row>
    <row r="26" spans="1:10" x14ac:dyDescent="0.2">
      <c r="A26" t="s">
        <v>28</v>
      </c>
      <c r="B26" t="s">
        <v>807</v>
      </c>
      <c r="C26" s="12">
        <v>1</v>
      </c>
      <c r="D26" s="21">
        <f>SUMIFS('Data sheet'!$Q$3:$Q$156,'Data sheet'!$C$3:$C$156,$A26,'Data sheet'!$P$3:$P$156,"&lt;&gt;EXCLUSIVE",'Data sheet'!$E$3:$E$156,"&lt;&gt;EXPIRED")</f>
        <v>0</v>
      </c>
      <c r="E26" s="23">
        <f>SUMIFS('Data sheet'!$R$3:$R$156,'Data sheet'!$C$3:$C$156,$A26,'Data sheet'!$P$3:$P$156,"&lt;&gt;EXCLUSIVE",'Data sheet'!$E$3:$E$156,"&lt;&gt;EXPIRED")</f>
        <v>0</v>
      </c>
      <c r="F26" s="21">
        <f>SUMIFS('Data sheet'!$S$3:$S$156,'Data sheet'!$C$3:$C$156,$A26,'Data sheet'!$P$3:$P$156,"&lt;&gt;EXCLUSIVE",'Data sheet'!$E$3:$E$156,"&lt;&gt;EXPIRED")</f>
        <v>0</v>
      </c>
      <c r="G26" s="17">
        <f>SUMIFS('Data sheet'!$T$3:$T$156,'Data sheet'!$C$3:$C$156,$A26,'Data sheet'!$P$3:$P$156,"&lt;&gt;EXCLUSIVE",'Data sheet'!$E$3:$E$156,"&lt;&gt;EXPIRED")</f>
        <v>0</v>
      </c>
      <c r="H26" s="14">
        <v>0</v>
      </c>
      <c r="I26" s="23">
        <f>SUMIFS('Data sheet'!$AO$3:$AO$156,'Data sheet'!$C$3:$C$156,$A26,'Data sheet'!$D$3:$D$156,"Solar Renewable Energy Credit Program")</f>
        <v>0</v>
      </c>
      <c r="J26" s="12">
        <f>COUNTIFS('Data sheet'!$C$3:$C$157,A26,'Data sheet'!$AO$3:$AO$157,"Retail")</f>
        <v>1</v>
      </c>
    </row>
    <row r="27" spans="1:10" x14ac:dyDescent="0.2">
      <c r="A27" t="s">
        <v>82</v>
      </c>
      <c r="B27" t="s">
        <v>809</v>
      </c>
      <c r="C27" s="12">
        <v>1</v>
      </c>
      <c r="D27" s="21">
        <f>SUMIFS('Data sheet'!$Q$3:$Q$156,'Data sheet'!$C$3:$C$156,$A27,'Data sheet'!$P$3:$P$156,"&lt;&gt;EXCLUSIVE",'Data sheet'!$E$3:$E$156,"&lt;&gt;EXPIRED")</f>
        <v>0</v>
      </c>
      <c r="E27" s="23">
        <f>SUMIFS('Data sheet'!$R$3:$R$156,'Data sheet'!$C$3:$C$156,$A27,'Data sheet'!$P$3:$P$156,"&lt;&gt;EXCLUSIVE",'Data sheet'!$E$3:$E$156,"&lt;&gt;EXPIRED")</f>
        <v>0.2</v>
      </c>
      <c r="F27" s="21">
        <f>SUMIFS('Data sheet'!$S$3:$S$156,'Data sheet'!$C$3:$C$156,A27,'Data sheet'!$P$3:$P$156,"&lt;&gt;EXCLUSIVE",'Data sheet'!$E$3:$E$156,"&lt;&gt;EXPIRED")</f>
        <v>5000</v>
      </c>
      <c r="G27" s="17">
        <f>SUMIFS('Data sheet'!$T$3:$T$156,'Data sheet'!$C$3:$C$156,$A27,'Data sheet'!$P$3:$P$156,"&lt;&gt;EXCLUSIVE",'Data sheet'!$E$3:$E$156,"&lt;&gt;EXPIRED")</f>
        <v>0.25</v>
      </c>
      <c r="H27">
        <v>0</v>
      </c>
      <c r="I27" s="23">
        <f>SUMIFS('Data sheet'!$AO$3:$AO$156,'Data sheet'!$C$3:$C$156,$A27,'Data sheet'!$D$3:$D$156,"Solar Renewable Energy Credit Program")</f>
        <v>0</v>
      </c>
      <c r="J27" s="12">
        <f>COUNTIFS('Data sheet'!$C$3:$C$157,A27,'Data sheet'!$AO$3:$AO$157,"Retail")</f>
        <v>1</v>
      </c>
    </row>
    <row r="28" spans="1:10" x14ac:dyDescent="0.2">
      <c r="A28" t="s">
        <v>162</v>
      </c>
      <c r="B28" t="s">
        <v>810</v>
      </c>
      <c r="C28" s="12">
        <v>1</v>
      </c>
      <c r="D28" s="21">
        <f>SUMIFS('Data sheet'!$Q$3:$Q$156,'Data sheet'!$C$3:$C$156,$A28,'Data sheet'!$P$3:$P$156,"&lt;&gt;EXCLUSIVE",'Data sheet'!$E$3:$E$156,"&lt;&gt;EXPIRED")</f>
        <v>0</v>
      </c>
      <c r="E28" s="23">
        <f>SUMIFS('Data sheet'!$R$3:$R$156,'Data sheet'!$C$3:$C$156,$A28,'Data sheet'!$P$3:$P$156,"&lt;&gt;EXCLUSIVE",'Data sheet'!$E$3:$E$156,"&lt;&gt;EXPIRED")</f>
        <v>0</v>
      </c>
      <c r="F28" s="21">
        <f>SUMIFS('Data sheet'!$S$3:$S$156,'Data sheet'!$C$3:$C$156,A28,'Data sheet'!$P$3:$P$156,"&lt;&gt;EXCLUSIVE",'Data sheet'!$E$3:$E$156,"&lt;&gt;EXPIRED")</f>
        <v>0</v>
      </c>
      <c r="G28" s="17">
        <f>SUMIFS('Data sheet'!$T$3:$T$156,'Data sheet'!$C$3:$C$156,$A28,'Data sheet'!$P$3:$P$156,"&lt;&gt;EXCLUSIVE",'Data sheet'!$E$3:$E$156,"&lt;&gt;EXPIRED")</f>
        <v>0</v>
      </c>
      <c r="H28">
        <v>0</v>
      </c>
      <c r="I28" s="23">
        <f>SUMIFS('Data sheet'!$AO$3:$AO$156,'Data sheet'!$C$3:$C$156,$A28,'Data sheet'!$D$3:$D$156,"Solar Renewable Energy Credit Program")</f>
        <v>0</v>
      </c>
      <c r="J28" s="12">
        <f>COUNTIFS('Data sheet'!$C$3:$C$157,A28,'Data sheet'!$AO$3:$AO$157,"Retail")</f>
        <v>1</v>
      </c>
    </row>
    <row r="29" spans="1:10" x14ac:dyDescent="0.2">
      <c r="A29" t="s">
        <v>178</v>
      </c>
      <c r="B29" t="s">
        <v>811</v>
      </c>
      <c r="C29" s="12">
        <v>2</v>
      </c>
      <c r="D29" s="21">
        <f>SUMIFS('Data sheet'!$Q$3:$Q$156,'Data sheet'!$C$3:$C$156,$A29,'Data sheet'!$P$3:$P$156,"&lt;&gt;EXCLUSIVE",'Data sheet'!$E$3:$E$156,"&lt;&gt;EXPIRED")</f>
        <v>0</v>
      </c>
      <c r="E29" s="23">
        <f>SUMIFS('Data sheet'!$R$3:$R$156,'Data sheet'!$C$3:$C$156,$A29,'Data sheet'!$P$3:$P$156,"&lt;&gt;EXCLUSIVE",'Data sheet'!$E$3:$E$156,"&lt;&gt;EXPIRED")</f>
        <v>0</v>
      </c>
      <c r="F29" s="21">
        <f>SUMIFS('Data sheet'!$S$3:$S$156,'Data sheet'!$C$3:$C$156,A29,'Data sheet'!$P$3:$P$156,"&lt;&gt;EXCLUSIVE",'Data sheet'!$E$3:$E$156,"&lt;&gt;EXPIRED")</f>
        <v>0</v>
      </c>
      <c r="G29" s="17">
        <f>SUMIFS('Data sheet'!$T$3:$T$156,'Data sheet'!$C$3:$C$156,$A29,'Data sheet'!$P$3:$P$156,"&lt;&gt;EXCLUSIVE",'Data sheet'!$E$3:$E$156,"&lt;&gt;EXPIRED")</f>
        <v>0</v>
      </c>
      <c r="H29">
        <v>0</v>
      </c>
      <c r="I29" s="23">
        <f>SUMIFS('Data sheet'!$AO$3:$AO$156,'Data sheet'!$C$3:$C$156,$A29,'Data sheet'!$D$3:$D$156,"Solar Renewable Energy Credit Program")</f>
        <v>0</v>
      </c>
      <c r="J29" s="12">
        <f>COUNTIFS('Data sheet'!$C$3:$C$157,A29,'Data sheet'!$AO$3:$AO$157,"Retail")</f>
        <v>1</v>
      </c>
    </row>
    <row r="30" spans="1:10" x14ac:dyDescent="0.2">
      <c r="A30" t="s">
        <v>64</v>
      </c>
      <c r="B30" t="s">
        <v>813</v>
      </c>
      <c r="C30" s="12">
        <v>2</v>
      </c>
      <c r="D30" s="21">
        <f>SUMIFS('Data sheet'!$Q$3:$Q$156,'Data sheet'!$C$3:$C$156,$A30,'Data sheet'!$P$3:$P$156,"&lt;&gt;EXCLUSIVE",'Data sheet'!$E$3:$E$156,"&lt;&gt;EXPIRED")</f>
        <v>500</v>
      </c>
      <c r="E30" s="23">
        <f>SUMIFS('Data sheet'!$R$3:$R$156,'Data sheet'!$C$3:$C$156,$A30,'Data sheet'!$P$3:$P$156,"&lt;&gt;EXCLUSIVE",'Data sheet'!$E$3:$E$156,"&lt;&gt;EXPIRED")</f>
        <v>0</v>
      </c>
      <c r="F30" s="21">
        <f>SUMIFS('Data sheet'!$S$3:$S$156,'Data sheet'!$C$3:$C$156,A30,'Data sheet'!$P$3:$P$156,"&lt;&gt;EXCLUSIVE",'Data sheet'!$E$3:$E$156,"&lt;&gt;EXPIRED")</f>
        <v>0</v>
      </c>
      <c r="G30" s="17">
        <f>SUMIFS('Data sheet'!$T$3:$T$156,'Data sheet'!$C$3:$C$156,$A30,'Data sheet'!$P$3:$P$156,"&lt;&gt;EXCLUSIVE",'Data sheet'!$E$3:$E$156,"&lt;&gt;EXPIRED")</f>
        <v>0</v>
      </c>
      <c r="H30">
        <v>0</v>
      </c>
      <c r="I30" s="23">
        <f>SUMIFS('Data sheet'!$AO$3:$AO$156,'Data sheet'!$C$3:$C$156,$A30,'Data sheet'!$D$3:$D$156,"Solar Renewable Energy Credit Program")</f>
        <v>0</v>
      </c>
      <c r="J30" s="12">
        <f>COUNTIFS('Data sheet'!$C$3:$C$157,A30,'Data sheet'!$AO$3:$AO$157,"Retail")</f>
        <v>1</v>
      </c>
    </row>
    <row r="31" spans="1:10" x14ac:dyDescent="0.2">
      <c r="A31" t="s">
        <v>229</v>
      </c>
      <c r="B31" t="s">
        <v>814</v>
      </c>
      <c r="C31" s="12">
        <v>2</v>
      </c>
      <c r="D31" s="21">
        <f>SUMIFS('Data sheet'!$Q$3:$Q$156,'Data sheet'!$C$3:$C$156,$A31,'Data sheet'!$P$3:$P$156,"&lt;&gt;EXCLUSIVE",'Data sheet'!$E$3:$E$156,"&lt;&gt;EXPIRED")</f>
        <v>0</v>
      </c>
      <c r="E31" s="23">
        <f>SUMIFS('Data sheet'!$R$3:$R$156,'Data sheet'!$C$3:$C$156,$A31,'Data sheet'!$P$3:$P$156,"&lt;&gt;EXCLUSIVE",'Data sheet'!$E$3:$E$156,"&lt;&gt;EXPIRED")</f>
        <v>0</v>
      </c>
      <c r="F31" s="21">
        <f>SUMIFS('Data sheet'!$S$3:$S$156,'Data sheet'!$C$3:$C$156,A31,'Data sheet'!$P$3:$P$156,"&lt;&gt;EXCLUSIVE",'Data sheet'!$E$3:$E$156,"&lt;&gt;EXPIRED")</f>
        <v>0</v>
      </c>
      <c r="G31" s="17">
        <f>SUMIFS('Data sheet'!$T$3:$T$156,'Data sheet'!$C$3:$C$156,$A31,'Data sheet'!$P$3:$P$156,"&lt;&gt;EXCLUSIVE",'Data sheet'!$E$3:$E$156,"&lt;&gt;EXPIRED")</f>
        <v>0</v>
      </c>
      <c r="H31">
        <v>0</v>
      </c>
      <c r="I31" s="23">
        <f>SUMIFS('Data sheet'!$AO$3:$AO$156,'Data sheet'!$C$3:$C$156,$A31,'Data sheet'!$D$3:$D$156,"Solar Renewable Energy Credit Program")</f>
        <v>0</v>
      </c>
      <c r="J31" s="12">
        <f>COUNTIFS('Data sheet'!$C$3:$C$157,A31,'Data sheet'!$AO$3:$AO$157,"Retail")</f>
        <v>1</v>
      </c>
    </row>
    <row r="32" spans="1:10" x14ac:dyDescent="0.2">
      <c r="A32" t="s">
        <v>17</v>
      </c>
      <c r="B32" t="s">
        <v>815</v>
      </c>
      <c r="C32" s="12">
        <v>2</v>
      </c>
      <c r="D32" s="21">
        <f>SUMIFS('Data sheet'!$Q$3:$Q$156,'Data sheet'!$C$3:$C$156,$A32,'Data sheet'!$P$3:$P$156,"&lt;&gt;EXCLUSIVE",'Data sheet'!$E$3:$E$156,"&lt;&gt;EXPIRED")</f>
        <v>0</v>
      </c>
      <c r="E32" s="23">
        <f>SUMIFS('Data sheet'!$R$3:$R$156,'Data sheet'!$C$3:$C$156,$A32,'Data sheet'!$P$3:$P$156,"&lt;&gt;EXCLUSIVE",'Data sheet'!$E$3:$E$156,"&lt;&gt;EXPIRED")</f>
        <v>0</v>
      </c>
      <c r="F32" s="21">
        <f>SUMIFS('Data sheet'!$S$3:$S$156,'Data sheet'!$C$3:$C$156,A32,'Data sheet'!$P$3:$P$156,"&lt;&gt;EXCLUSIVE",'Data sheet'!$E$3:$E$156,"&lt;&gt;EXPIRED")</f>
        <v>6000</v>
      </c>
      <c r="G32" s="17">
        <f>SUMIFS('Data sheet'!$T$3:$T$156,'Data sheet'!$C$3:$C$156,$A32,'Data sheet'!$P$3:$P$156,"&lt;&gt;EXCLUSIVE",'Data sheet'!$E$3:$E$156,"&lt;&gt;EXPIRED")</f>
        <v>0.1</v>
      </c>
      <c r="H32">
        <v>0</v>
      </c>
      <c r="I32" s="23">
        <f>SUMIFS('Data sheet'!$AO$3:$AO$156,'Data sheet'!$C$3:$C$156,$A32,'Data sheet'!$D$3:$D$156,"Solar Renewable Energy Credit Program")</f>
        <v>0</v>
      </c>
      <c r="J32" s="12">
        <f>COUNTIFS('Data sheet'!$C$3:$C$157,A32,'Data sheet'!$AO$3:$AO$157,"Retail")</f>
        <v>1</v>
      </c>
    </row>
    <row r="33" spans="1:10" x14ac:dyDescent="0.2">
      <c r="A33" t="s">
        <v>353</v>
      </c>
      <c r="B33" t="s">
        <v>816</v>
      </c>
      <c r="C33" s="12">
        <v>2</v>
      </c>
      <c r="D33" s="21">
        <f>SUMIFS('Data sheet'!$Q$3:$Q$156,'Data sheet'!$C$3:$C$156,$A33,'Data sheet'!$P$3:$P$156,"&lt;&gt;EXCLUSIVE",'Data sheet'!$E$3:$E$156,"&lt;&gt;EXPIRED")</f>
        <v>400</v>
      </c>
      <c r="E33" s="23">
        <f>SUMIFS('Data sheet'!$R$3:$R$156,'Data sheet'!$C$3:$C$156,$A33,'Data sheet'!$P$3:$P$156,"&lt;&gt;EXCLUSIVE",'Data sheet'!$E$3:$E$156,"&lt;&gt;EXPIRED")</f>
        <v>0</v>
      </c>
      <c r="F33" s="21">
        <f>SUMIFS('Data sheet'!$S$3:$S$156,'Data sheet'!$C$3:$C$156,A33,'Data sheet'!$P$3:$P$156,"&lt;&gt;EXCLUSIVE",'Data sheet'!$E$3:$E$156,"&lt;&gt;EXPIRED")</f>
        <v>0</v>
      </c>
      <c r="G33" s="17">
        <f>SUMIFS('Data sheet'!$T$3:$T$156,'Data sheet'!$C$3:$C$156,$A33,'Data sheet'!$P$3:$P$156,"&lt;&gt;EXCLUSIVE",'Data sheet'!$E$3:$E$156,"&lt;&gt;EXPIRED")</f>
        <v>0</v>
      </c>
      <c r="H33">
        <v>0</v>
      </c>
      <c r="I33" s="23">
        <f>SUMIFS('Data sheet'!$AO$3:$AO$156,'Data sheet'!$C$3:$C$156,$A33,'Data sheet'!$D$3:$D$156,"Solar Renewable Energy Credit Program")</f>
        <v>0</v>
      </c>
      <c r="J33" s="12">
        <f>COUNTIFS('Data sheet'!$C$3:$C$157,A33,'Data sheet'!$AO$3:$AO$157,"Retail")</f>
        <v>1</v>
      </c>
    </row>
    <row r="34" spans="1:10" x14ac:dyDescent="0.2">
      <c r="A34" t="s">
        <v>327</v>
      </c>
      <c r="B34" t="s">
        <v>818</v>
      </c>
      <c r="C34" s="12">
        <v>2</v>
      </c>
      <c r="D34" s="21">
        <f>SUMIFS('Data sheet'!$Q$3:$Q$156,'Data sheet'!$C$3:$C$156,$A34,'Data sheet'!$P$3:$P$156,"&lt;&gt;EXCLUSIVE",'Data sheet'!$E$3:$E$156,"&lt;&gt;EXPIRED")</f>
        <v>0</v>
      </c>
      <c r="E34" s="23">
        <f>SUMIFS('Data sheet'!$R$3:$R$156,'Data sheet'!$C$3:$C$156,$A34,'Data sheet'!$P$3:$P$156,"&lt;&gt;EXCLUSIVE",'Data sheet'!$E$3:$E$156,"&lt;&gt;EXPIRED")</f>
        <v>0</v>
      </c>
      <c r="F34" s="21">
        <f>SUMIFS('Data sheet'!$S$3:$S$156,'Data sheet'!$C$3:$C$156,A34,'Data sheet'!$P$3:$P$156,"&lt;&gt;EXCLUSIVE",'Data sheet'!$E$3:$E$156,"&lt;&gt;EXPIRED")</f>
        <v>0</v>
      </c>
      <c r="G34" s="17">
        <f>SUMIFS('Data sheet'!$T$3:$T$156,'Data sheet'!$C$3:$C$156,$A34,'Data sheet'!$P$3:$P$156,"&lt;&gt;EXCLUSIVE",'Data sheet'!$E$3:$E$156,"&lt;&gt;EXPIRED")</f>
        <v>0</v>
      </c>
      <c r="H34">
        <v>0</v>
      </c>
      <c r="I34" s="23">
        <f>SUMIFS('Data sheet'!$AO$3:$AO$156,'Data sheet'!$C$3:$C$156,$A34,'Data sheet'!$D$3:$D$156,"Solar Renewable Energy Credit Program")</f>
        <v>0</v>
      </c>
      <c r="J34" s="12">
        <f>COUNTIFS('Data sheet'!$C$3:$C$157,A34,'Data sheet'!$AO$3:$AO$157,"Retail")</f>
        <v>1</v>
      </c>
    </row>
    <row r="35" spans="1:10" x14ac:dyDescent="0.2">
      <c r="A35" t="s">
        <v>438</v>
      </c>
      <c r="B35" t="s">
        <v>819</v>
      </c>
      <c r="C35" s="12">
        <v>2</v>
      </c>
      <c r="D35" s="21">
        <f>SUMIFS('Data sheet'!$Q$3:$Q$156,'Data sheet'!$C$3:$C$156,$A35,'Data sheet'!$P$3:$P$156,"&lt;&gt;EXCLUSIVE",'Data sheet'!$E$3:$E$156,"&lt;&gt;EXPIRED")</f>
        <v>0</v>
      </c>
      <c r="E35" s="23">
        <f>SUMIFS('Data sheet'!$R$3:$R$156,'Data sheet'!$C$3:$C$156,$A35,'Data sheet'!$P$3:$P$156,"&lt;&gt;EXCLUSIVE",'Data sheet'!$E$3:$E$156,"&lt;&gt;EXPIRED")</f>
        <v>0</v>
      </c>
      <c r="F35" s="21">
        <f>SUMIFS('Data sheet'!$S$3:$S$156,'Data sheet'!$C$3:$C$156,A35,'Data sheet'!$P$3:$P$156,"&lt;&gt;EXCLUSIVE",'Data sheet'!$E$3:$E$156,"&lt;&gt;EXPIRED")</f>
        <v>0</v>
      </c>
      <c r="G35" s="17">
        <f>SUMIFS('Data sheet'!$T$3:$T$156,'Data sheet'!$C$3:$C$156,$A35,'Data sheet'!$P$3:$P$156,"&lt;&gt;EXCLUSIVE",'Data sheet'!$E$3:$E$156,"&lt;&gt;EXPIRED")</f>
        <v>0</v>
      </c>
      <c r="H35">
        <v>0</v>
      </c>
      <c r="I35" s="23">
        <f>SUMIFS('Data sheet'!$AO$3:$AO$156,'Data sheet'!$C$3:$C$156,$A35,'Data sheet'!$D$3:$D$156,"Solar Renewable Energy Credit Program")</f>
        <v>0</v>
      </c>
      <c r="J35" s="12">
        <f>COUNTIFS('Data sheet'!$C$3:$C$157,A35,'Data sheet'!$AO$3:$AO$157,"Retail")</f>
        <v>1</v>
      </c>
    </row>
    <row r="36" spans="1:10" x14ac:dyDescent="0.2">
      <c r="A36" t="s">
        <v>294</v>
      </c>
      <c r="B36" t="s">
        <v>820</v>
      </c>
      <c r="C36" s="12">
        <v>2</v>
      </c>
      <c r="D36" s="21">
        <f>SUMIFS('Data sheet'!$Q$3:$Q$156,'Data sheet'!$C$3:$C$156,$A36,'Data sheet'!$P$3:$P$156,"&lt;&gt;EXCLUSIVE",'Data sheet'!$E$3:$E$156,"&lt;&gt;EXPIRED")</f>
        <v>1000</v>
      </c>
      <c r="E36" s="23">
        <f>SUMIFS('Data sheet'!$R$3:$R$156,'Data sheet'!$C$3:$C$156,$A36,'Data sheet'!$P$3:$P$156,"&lt;&gt;EXCLUSIVE",'Data sheet'!$E$3:$E$156,"&lt;&gt;EXPIRED")</f>
        <v>0</v>
      </c>
      <c r="F36" s="21">
        <f>SUMIFS('Data sheet'!$S$3:$S$156,'Data sheet'!$C$3:$C$156,A36,'Data sheet'!$P$3:$P$156,"&lt;&gt;EXCLUSIVE",'Data sheet'!$E$3:$E$156,"&lt;&gt;EXPIRED")</f>
        <v>0</v>
      </c>
      <c r="G36" s="17">
        <f>SUMIFS('Data sheet'!$T$3:$T$156,'Data sheet'!$C$3:$C$156,$A36,'Data sheet'!$P$3:$P$156,"&lt;&gt;EXCLUSIVE",'Data sheet'!$E$3:$E$156,"&lt;&gt;EXPIRED")</f>
        <v>0</v>
      </c>
      <c r="H36">
        <v>0</v>
      </c>
      <c r="I36" s="23">
        <f>SUMIFS('Data sheet'!$AO$3:$AO$156,'Data sheet'!$C$3:$C$156,$A36,'Data sheet'!$D$3:$D$156,"Solar Renewable Energy Credit Program")</f>
        <v>7.4999999999999997E-2</v>
      </c>
      <c r="J36" s="12">
        <f>COUNTIFS('Data sheet'!$C$3:$C$157,A36,'Data sheet'!$AO$3:$AO$157,"Retail")</f>
        <v>1</v>
      </c>
    </row>
    <row r="37" spans="1:10" x14ac:dyDescent="0.2">
      <c r="A37" t="s">
        <v>717</v>
      </c>
      <c r="B37" t="s">
        <v>821</v>
      </c>
      <c r="C37" s="12">
        <v>2</v>
      </c>
      <c r="D37" s="21">
        <f>SUMIFS('Data sheet'!$Q$3:$Q$156,'Data sheet'!$C$3:$C$156,$A37,'Data sheet'!$P$3:$P$156,"&lt;&gt;EXCLUSIVE",'Data sheet'!$E$3:$E$156,"&lt;&gt;EXPIRED")</f>
        <v>0</v>
      </c>
      <c r="E37" s="23">
        <f>SUMIFS('Data sheet'!$R$3:$R$156,'Data sheet'!$C$3:$C$156,$A37,'Data sheet'!$P$3:$P$156,"&lt;&gt;EXCLUSIVE",'Data sheet'!$E$3:$E$156,"&lt;&gt;EXPIRED")</f>
        <v>0</v>
      </c>
      <c r="F37" s="21">
        <f>SUMIFS('Data sheet'!$S$3:$S$156,'Data sheet'!$C$3:$C$156,A37,'Data sheet'!$P$3:$P$156,"&lt;&gt;EXCLUSIVE",'Data sheet'!$E$3:$E$156,"&lt;&gt;EXPIRED")</f>
        <v>0</v>
      </c>
      <c r="G37" s="17">
        <f>SUMIFS('Data sheet'!$T$3:$T$156,'Data sheet'!$C$3:$C$156,$A37,'Data sheet'!$P$3:$P$156,"&lt;&gt;EXCLUSIVE",'Data sheet'!$E$3:$E$156,"&lt;&gt;EXPIRED")</f>
        <v>0</v>
      </c>
      <c r="H37">
        <v>0</v>
      </c>
      <c r="I37" s="23">
        <f>SUMIFS('Data sheet'!$AO$3:$AO$156,'Data sheet'!$C$3:$C$156,$A37,'Data sheet'!$D$3:$D$156,"Solar Renewable Energy Credit Program")</f>
        <v>0</v>
      </c>
      <c r="J37" s="12">
        <f>COUNTIFS('Data sheet'!$C$3:$C$157,A37,'Data sheet'!$AO$3:$AO$157,"Retail")</f>
        <v>1</v>
      </c>
    </row>
    <row r="38" spans="1:10" x14ac:dyDescent="0.2">
      <c r="A38" t="s">
        <v>432</v>
      </c>
      <c r="B38" t="s">
        <v>822</v>
      </c>
      <c r="C38" s="12">
        <v>2</v>
      </c>
      <c r="D38" s="21">
        <f>SUMIFS('Data sheet'!$Q$3:$Q$156,'Data sheet'!$C$3:$C$156,$A38,'Data sheet'!$P$3:$P$156,"&lt;&gt;EXCLUSIVE",'Data sheet'!$E$3:$E$156,"&lt;&gt;EXPIRED")</f>
        <v>0</v>
      </c>
      <c r="E38" s="23">
        <f>SUMIFS('Data sheet'!$R$3:$R$156,'Data sheet'!$C$3:$C$156,$A38,'Data sheet'!$P$3:$P$156,"&lt;&gt;EXCLUSIVE",'Data sheet'!$E$3:$E$156,"&lt;&gt;EXPIRED")</f>
        <v>0</v>
      </c>
      <c r="F38" s="21">
        <f>SUMIFS('Data sheet'!$S$3:$S$156,'Data sheet'!$C$3:$C$156,A38,'Data sheet'!$P$3:$P$156,"&lt;&gt;EXCLUSIVE",'Data sheet'!$E$3:$E$156,"&lt;&gt;EXPIRED")</f>
        <v>0</v>
      </c>
      <c r="G38" s="17">
        <f>SUMIFS('Data sheet'!$T$3:$T$156,'Data sheet'!$C$3:$C$156,$A38,'Data sheet'!$P$3:$P$156,"&lt;&gt;EXCLUSIVE",'Data sheet'!$E$3:$E$156,"&lt;&gt;EXPIRED")</f>
        <v>0</v>
      </c>
      <c r="H38">
        <v>0</v>
      </c>
      <c r="I38" s="23">
        <f>SUMIFS('Data sheet'!$AO$3:$AO$156,'Data sheet'!$C$3:$C$156,$A38,'Data sheet'!$D$3:$D$156,"Solar Renewable Energy Credit Program")</f>
        <v>0</v>
      </c>
      <c r="J38" s="12">
        <f>COUNTIFS('Data sheet'!$C$3:$C$157,A38,'Data sheet'!$AO$3:$AO$157,"Retail")</f>
        <v>1</v>
      </c>
    </row>
    <row r="39" spans="1:10" x14ac:dyDescent="0.2">
      <c r="A39" t="s">
        <v>725</v>
      </c>
      <c r="B39" t="s">
        <v>824</v>
      </c>
      <c r="C39" s="12">
        <v>2</v>
      </c>
      <c r="D39" s="21">
        <f>SUMIFS('Data sheet'!$Q$3:$Q$156,'Data sheet'!$C$3:$C$156,$A39,'Data sheet'!$P$3:$P$156,"&lt;&gt;EXCLUSIVE",'Data sheet'!$E$3:$E$156,"&lt;&gt;EXPIRED")</f>
        <v>0</v>
      </c>
      <c r="E39" s="23">
        <f>SUMIFS('Data sheet'!$R$3:$R$156,'Data sheet'!$C$3:$C$156,$A39,'Data sheet'!$P$3:$P$156,"&lt;&gt;EXCLUSIVE",'Data sheet'!$E$3:$E$156,"&lt;&gt;EXPIRED")</f>
        <v>0</v>
      </c>
      <c r="F39" s="21">
        <f>SUMIFS('Data sheet'!$S$3:$S$156,'Data sheet'!$C$3:$C$156,A39,'Data sheet'!$P$3:$P$156,"&lt;&gt;EXCLUSIVE",'Data sheet'!$E$3:$E$156,"&lt;&gt;EXPIRED")</f>
        <v>0</v>
      </c>
      <c r="G39" s="17">
        <f>SUMIFS('Data sheet'!$T$3:$T$156,'Data sheet'!$C$3:$C$156,$A39,'Data sheet'!$P$3:$P$156,"&lt;&gt;EXCLUSIVE",'Data sheet'!$E$3:$E$156,"&lt;&gt;EXPIRED")</f>
        <v>0</v>
      </c>
      <c r="H39">
        <v>0</v>
      </c>
      <c r="I39" s="23">
        <f>SUMIFS('Data sheet'!$AO$3:$AO$156,'Data sheet'!$C$3:$C$156,$A39,'Data sheet'!$D$3:$D$156,"Solar Renewable Energy Credit Program")</f>
        <v>0</v>
      </c>
      <c r="J39" s="12">
        <f>COUNTIFS('Data sheet'!$C$3:$C$157,A39,'Data sheet'!$AO$3:$AO$157,"Retail")</f>
        <v>1</v>
      </c>
    </row>
    <row r="40" spans="1:10" x14ac:dyDescent="0.2">
      <c r="A40" t="s">
        <v>364</v>
      </c>
      <c r="B40" t="s">
        <v>827</v>
      </c>
      <c r="C40" s="12">
        <v>3</v>
      </c>
      <c r="D40" s="21">
        <f>SUMIFS('Data sheet'!$Q$3:$Q$156,'Data sheet'!$C$3:$C$156,$A40,'Data sheet'!$P$3:$P$156,"&lt;&gt;EXCLUSIVE",'Data sheet'!$E$3:$E$156,"&lt;&gt;EXPIRED")</f>
        <v>0</v>
      </c>
      <c r="E40" s="23">
        <f>SUMIFS('Data sheet'!$R$3:$R$156,'Data sheet'!$C$3:$C$156,$A40,'Data sheet'!$P$3:$P$156,"&lt;&gt;EXCLUSIVE",'Data sheet'!$E$3:$E$156,"&lt;&gt;EXPIRED")</f>
        <v>0</v>
      </c>
      <c r="F40" s="21">
        <f>SUMIFS('Data sheet'!$S$3:$S$156,'Data sheet'!$C$3:$C$156,A40,'Data sheet'!$P$3:$P$156,"&lt;&gt;EXCLUSIVE",'Data sheet'!$E$3:$E$156,"&lt;&gt;EXPIRED")</f>
        <v>0</v>
      </c>
      <c r="G40" s="17">
        <f>SUMIFS('Data sheet'!$T$3:$T$156,'Data sheet'!$C$3:$C$156,$A40,'Data sheet'!$P$3:$P$156,"&lt;&gt;EXCLUSIVE",'Data sheet'!$E$3:$E$156,"&lt;&gt;EXPIRED")</f>
        <v>0</v>
      </c>
      <c r="H40">
        <v>0</v>
      </c>
      <c r="I40" s="23">
        <f>SUMIFS('Data sheet'!$AO$3:$AO$156,'Data sheet'!$C$3:$C$156,$A40,'Data sheet'!$D$3:$D$156,"Solar Renewable Energy Credit Program")</f>
        <v>0</v>
      </c>
      <c r="J40" s="12">
        <f>COUNTIFS('Data sheet'!$C$3:$C$157,A40,'Data sheet'!$AO$3:$AO$157,"Retail")</f>
        <v>1</v>
      </c>
    </row>
    <row r="41" spans="1:10" x14ac:dyDescent="0.2">
      <c r="A41" t="s">
        <v>214</v>
      </c>
      <c r="B41" t="s">
        <v>829</v>
      </c>
      <c r="C41" s="12">
        <v>3</v>
      </c>
      <c r="D41" s="21">
        <f>SUMIFS('Data sheet'!$Q$3:$Q$156,'Data sheet'!$C$3:$C$156,$A41,'Data sheet'!$P$3:$P$156,"&lt;&gt;EXCLUSIVE",'Data sheet'!$E$3:$E$156,"&lt;&gt;EXPIRED")</f>
        <v>0</v>
      </c>
      <c r="E41" s="23">
        <f>SUMIFS('Data sheet'!$R$3:$R$156,'Data sheet'!$C$3:$C$156,$A41,'Data sheet'!$P$3:$P$156,"&lt;&gt;EXCLUSIVE",'Data sheet'!$E$3:$E$156,"&lt;&gt;EXPIRED")</f>
        <v>1.2</v>
      </c>
      <c r="F41" s="21">
        <f>SUMIFS('Data sheet'!$S$3:$S$156,'Data sheet'!$C$3:$C$156,A41,'Data sheet'!$P$3:$P$156,"&lt;&gt;EXCLUSIVE",'Data sheet'!$E$3:$E$156,"&lt;&gt;EXPIRED")</f>
        <v>0</v>
      </c>
      <c r="G41" s="17">
        <f>SUMIFS('Data sheet'!$T$3:$T$156,'Data sheet'!$C$3:$C$156,$A41,'Data sheet'!$P$3:$P$156,"&lt;&gt;EXCLUSIVE",'Data sheet'!$E$3:$E$156,"&lt;&gt;EXPIRED")</f>
        <v>0</v>
      </c>
      <c r="H41">
        <v>0</v>
      </c>
      <c r="I41" s="23">
        <f>SUMIFS('Data sheet'!$AO$3:$AO$156,'Data sheet'!$C$3:$C$156,$A41,'Data sheet'!$D$3:$D$156,"Solar Renewable Energy Credit Program")</f>
        <v>0</v>
      </c>
      <c r="J41" s="12">
        <f>COUNTIFS('Data sheet'!$C$3:$C$157,A41,'Data sheet'!$AO$3:$AO$157,"Retail")</f>
        <v>1</v>
      </c>
    </row>
    <row r="42" spans="1:10" x14ac:dyDescent="0.2">
      <c r="A42" t="s">
        <v>392</v>
      </c>
      <c r="B42" t="s">
        <v>831</v>
      </c>
      <c r="C42" s="12">
        <v>3</v>
      </c>
      <c r="D42" s="21">
        <f>SUMIFS('Data sheet'!$Q$3:$Q$156,'Data sheet'!$C$3:$C$156,$A42,'Data sheet'!$P$3:$P$156,"&lt;&gt;EXCLUSIVE",'Data sheet'!$E$3:$E$156,"&lt;&gt;EXPIRED")</f>
        <v>1000</v>
      </c>
      <c r="E42" s="23">
        <f>SUMIFS('Data sheet'!$R$3:$R$156,'Data sheet'!$C$3:$C$156,$A42,'Data sheet'!$P$3:$P$156,"&lt;&gt;EXCLUSIVE",'Data sheet'!$E$3:$E$156,"&lt;&gt;EXPIRED")</f>
        <v>0.2</v>
      </c>
      <c r="F42" s="21">
        <f>SUMIFS('Data sheet'!$S$3:$S$156,'Data sheet'!$C$3:$C$156,A42,'Data sheet'!$P$3:$P$156,"&lt;&gt;EXCLUSIVE",'Data sheet'!$E$3:$E$156,"&lt;&gt;EXPIRED")</f>
        <v>0</v>
      </c>
      <c r="G42" s="17">
        <f>SUMIFS('Data sheet'!$T$3:$T$156,'Data sheet'!$C$3:$C$156,$A42,'Data sheet'!$P$3:$P$156,"&lt;&gt;EXCLUSIVE",'Data sheet'!$E$3:$E$156,"&lt;&gt;EXPIRED")</f>
        <v>0</v>
      </c>
      <c r="H42">
        <v>0</v>
      </c>
      <c r="I42" s="23">
        <f>SUMIFS('Data sheet'!$AO$3:$AO$156,'Data sheet'!$C$3:$C$156,$A42,'Data sheet'!$D$3:$D$156,"Solar Renewable Energy Credit Program")</f>
        <v>0</v>
      </c>
      <c r="J42" s="12">
        <f>COUNTIFS('Data sheet'!$C$3:$C$157,A42,'Data sheet'!$AO$3:$AO$157,"Retail")</f>
        <v>1</v>
      </c>
    </row>
    <row r="43" spans="1:10" x14ac:dyDescent="0.2">
      <c r="A43" t="s">
        <v>97</v>
      </c>
      <c r="B43" t="s">
        <v>832</v>
      </c>
      <c r="C43" s="12">
        <v>3</v>
      </c>
      <c r="D43" s="21">
        <f>SUMIFS('Data sheet'!$Q$3:$Q$156,'Data sheet'!$C$3:$C$156,$A43,'Data sheet'!$P$3:$P$156,"&lt;&gt;EXCLUSIVE",'Data sheet'!$E$3:$E$156,"&lt;&gt;EXPIRED")</f>
        <v>0</v>
      </c>
      <c r="E43" s="23">
        <f>SUMIFS('Data sheet'!$R$3:$R$156,'Data sheet'!$C$3:$C$156,$A43,'Data sheet'!$P$3:$P$156,"&lt;&gt;EXCLUSIVE",'Data sheet'!$E$3:$E$156,"&lt;&gt;EXPIRED")</f>
        <v>0</v>
      </c>
      <c r="F43" s="21">
        <f>SUMIFS('Data sheet'!$S$3:$S$156,'Data sheet'!$C$3:$C$156,A43,'Data sheet'!$P$3:$P$156,"&lt;&gt;EXCLUSIVE",'Data sheet'!$E$3:$E$156,"&lt;&gt;EXPIRED")</f>
        <v>0</v>
      </c>
      <c r="G43" s="17">
        <f>SUMIFS('Data sheet'!$T$3:$T$156,'Data sheet'!$C$3:$C$156,$A43,'Data sheet'!$P$3:$P$156,"&lt;&gt;EXCLUSIVE",'Data sheet'!$E$3:$E$156,"&lt;&gt;EXPIRED")</f>
        <v>0</v>
      </c>
      <c r="H43">
        <v>0</v>
      </c>
      <c r="I43" s="23">
        <f>SUMIFS('Data sheet'!$AO$3:$AO$156,'Data sheet'!$C$3:$C$156,$A43,'Data sheet'!$D$3:$D$156,"Solar Renewable Energy Credit Program")</f>
        <v>4.0000000000000001E-3</v>
      </c>
      <c r="J43" s="12">
        <f>COUNTIFS('Data sheet'!$C$3:$C$157,A43,'Data sheet'!$AO$3:$AO$157,"Retail")</f>
        <v>1</v>
      </c>
    </row>
    <row r="44" spans="1:10" x14ac:dyDescent="0.2">
      <c r="A44" t="s">
        <v>111</v>
      </c>
      <c r="B44" t="s">
        <v>833</v>
      </c>
      <c r="C44" s="12">
        <v>3</v>
      </c>
      <c r="D44" s="21">
        <f>SUMIFS('Data sheet'!$Q$3:$Q$156,'Data sheet'!$C$3:$C$156,$A44,'Data sheet'!$P$3:$P$156,"&lt;&gt;EXCLUSIVE",'Data sheet'!$E$3:$E$156,"&lt;&gt;EXPIRED")</f>
        <v>0</v>
      </c>
      <c r="E44" s="23">
        <f>SUMIFS('Data sheet'!$R$3:$R$156,'Data sheet'!$C$3:$C$156,$A44,'Data sheet'!$P$3:$P$156,"&lt;&gt;EXCLUSIVE",'Data sheet'!$E$3:$E$156,"&lt;&gt;EXPIRED")</f>
        <v>0</v>
      </c>
      <c r="F44" s="21">
        <f>SUMIFS('Data sheet'!$S$3:$S$156,'Data sheet'!$C$3:$C$156,A44,'Data sheet'!$P$3:$P$156,"&lt;&gt;EXCLUSIVE",'Data sheet'!$E$3:$E$156,"&lt;&gt;EXPIRED")</f>
        <v>0</v>
      </c>
      <c r="G44" s="17">
        <f>SUMIFS('Data sheet'!$T$3:$T$156,'Data sheet'!$C$3:$C$156,$A44,'Data sheet'!$P$3:$P$156,"&lt;&gt;EXCLUSIVE",'Data sheet'!$E$3:$E$156,"&lt;&gt;EXPIRED")</f>
        <v>0</v>
      </c>
      <c r="H44">
        <v>0</v>
      </c>
      <c r="I44" s="23">
        <f>SUMIFS('Data sheet'!$AO$3:$AO$156,'Data sheet'!$C$3:$C$156,$A44,'Data sheet'!$D$3:$D$156,"Solar Renewable Energy Credit Program")</f>
        <v>4.4999999999999998E-2</v>
      </c>
      <c r="J44" s="12">
        <f>COUNTIFS('Data sheet'!$C$3:$C$157,A44,'Data sheet'!$AO$3:$AO$157,"Retail")</f>
        <v>1</v>
      </c>
    </row>
    <row r="45" spans="1:10" x14ac:dyDescent="0.2">
      <c r="A45" t="s">
        <v>196</v>
      </c>
      <c r="B45" t="s">
        <v>834</v>
      </c>
      <c r="C45" s="12">
        <v>3</v>
      </c>
      <c r="D45" s="21">
        <f>SUMIFS('Data sheet'!$Q$3:$Q$156,'Data sheet'!$C$3:$C$156,$A45,'Data sheet'!$P$3:$P$156,"&lt;&gt;EXCLUSIVE",'Data sheet'!$E$3:$E$156,"&lt;&gt;EXPIRED")</f>
        <v>0</v>
      </c>
      <c r="E45" s="23">
        <f>SUMIFS('Data sheet'!$R$3:$R$156,'Data sheet'!$C$3:$C$156,$A45,'Data sheet'!$P$3:$P$156,"&lt;&gt;EXCLUSIVE",'Data sheet'!$E$3:$E$156,"&lt;&gt;EXPIRED")</f>
        <v>0</v>
      </c>
      <c r="F45" s="21">
        <f>SUMIFS('Data sheet'!$S$3:$S$156,'Data sheet'!$C$3:$C$156,A45,'Data sheet'!$P$3:$P$156,"&lt;&gt;EXCLUSIVE",'Data sheet'!$E$3:$E$156,"&lt;&gt;EXPIRED")</f>
        <v>0</v>
      </c>
      <c r="G45" s="17">
        <f>SUMIFS('Data sheet'!$T$3:$T$156,'Data sheet'!$C$3:$C$156,$A45,'Data sheet'!$P$3:$P$156,"&lt;&gt;EXCLUSIVE",'Data sheet'!$E$3:$E$156,"&lt;&gt;EXPIRED")</f>
        <v>0</v>
      </c>
      <c r="H45">
        <v>0</v>
      </c>
      <c r="I45" s="23">
        <f>SUMIFS('Data sheet'!$AO$3:$AO$156,'Data sheet'!$C$3:$C$156,$A45,'Data sheet'!$D$3:$D$156,"Solar Renewable Energy Credit Program")</f>
        <v>0</v>
      </c>
      <c r="J45" s="12">
        <f>COUNTIFS('Data sheet'!$C$3:$C$157,A45,'Data sheet'!$AO$3:$AO$157,"Retail")</f>
        <v>1</v>
      </c>
    </row>
    <row r="46" spans="1:10" x14ac:dyDescent="0.2">
      <c r="A46" t="s">
        <v>74</v>
      </c>
      <c r="B46" t="s">
        <v>835</v>
      </c>
      <c r="C46" s="12">
        <v>3</v>
      </c>
      <c r="D46" s="21">
        <f>SUMIFS('Data sheet'!$Q$3:$Q$156,'Data sheet'!$C$3:$C$156,$A46,'Data sheet'!$P$3:$P$156,"&lt;&gt;EXCLUSIVE",'Data sheet'!$E$3:$E$156,"&lt;&gt;EXPIRED")</f>
        <v>0</v>
      </c>
      <c r="E46" s="23">
        <f>SUMIFS('Data sheet'!$R$3:$R$156,'Data sheet'!$C$3:$C$156,$A46,'Data sheet'!$P$3:$P$156,"&lt;&gt;EXCLUSIVE",'Data sheet'!$E$3:$E$156,"&lt;&gt;EXPIRED")</f>
        <v>0</v>
      </c>
      <c r="F46" s="21">
        <f>SUMIFS('Data sheet'!$S$3:$S$156,'Data sheet'!$C$3:$C$156,A46,'Data sheet'!$P$3:$P$156,"&lt;&gt;EXCLUSIVE",'Data sheet'!$E$3:$E$156,"&lt;&gt;EXPIRED")</f>
        <v>0</v>
      </c>
      <c r="G46" s="17">
        <f>SUMIFS('Data sheet'!$T$3:$T$156,'Data sheet'!$C$3:$C$156,$A46,'Data sheet'!$P$3:$P$156,"&lt;&gt;EXCLUSIVE",'Data sheet'!$E$3:$E$156,"&lt;&gt;EXPIRED")</f>
        <v>0.06</v>
      </c>
      <c r="H46">
        <v>0</v>
      </c>
      <c r="I46" s="23">
        <f>SUMIFS('Data sheet'!$AO$3:$AO$156,'Data sheet'!$C$3:$C$156,$A46,'Data sheet'!$D$3:$D$156,"Solar Renewable Energy Credit Program")</f>
        <v>0</v>
      </c>
      <c r="J46" s="12">
        <f>COUNTIFS('Data sheet'!$C$3:$C$157,A46,'Data sheet'!$AO$3:$AO$157,"Retail")</f>
        <v>1</v>
      </c>
    </row>
    <row r="47" spans="1:10" x14ac:dyDescent="0.2">
      <c r="A47" t="s">
        <v>238</v>
      </c>
      <c r="B47" t="s">
        <v>837</v>
      </c>
      <c r="C47" s="12">
        <v>3</v>
      </c>
      <c r="D47" s="21">
        <f>SUMIFS('Data sheet'!$Q$3:$Q$156,'Data sheet'!$C$3:$C$156,$A47,'Data sheet'!$P$3:$P$156,"&lt;&gt;EXCLUSIVE",'Data sheet'!$E$3:$E$156,"&lt;&gt;EXPIRED")</f>
        <v>0</v>
      </c>
      <c r="E47" s="23">
        <f>SUMIFS('Data sheet'!$R$3:$R$156,'Data sheet'!$C$3:$C$156,$A47,'Data sheet'!$P$3:$P$156,"&lt;&gt;EXCLUSIVE",'Data sheet'!$E$3:$E$156,"&lt;&gt;EXPIRED")</f>
        <v>0</v>
      </c>
      <c r="F47" s="21">
        <f>SUMIFS('Data sheet'!$S$3:$S$156,'Data sheet'!$C$3:$C$156,A47,'Data sheet'!$P$3:$P$156,"&lt;&gt;EXCLUSIVE",'Data sheet'!$E$3:$E$156,"&lt;&gt;EXPIRED")</f>
        <v>0</v>
      </c>
      <c r="G47" s="17">
        <f>SUMIFS('Data sheet'!$T$3:$T$156,'Data sheet'!$C$3:$C$156,$A47,'Data sheet'!$P$3:$P$156,"&lt;&gt;EXCLUSIVE",'Data sheet'!$E$3:$E$156,"&lt;&gt;EXPIRED")</f>
        <v>0</v>
      </c>
      <c r="H47">
        <v>0</v>
      </c>
      <c r="I47" s="23">
        <f>SUMIFS('Data sheet'!$AO$3:$AO$156,'Data sheet'!$C$3:$C$156,$A47,'Data sheet'!$D$3:$D$156,"Solar Renewable Energy Credit Program")</f>
        <v>0</v>
      </c>
      <c r="J47" s="12">
        <f>COUNTIFS('Data sheet'!$C$3:$C$157,A47,'Data sheet'!$AO$3:$AO$157,"Retail")</f>
        <v>1</v>
      </c>
    </row>
    <row r="48" spans="1:10" x14ac:dyDescent="0.2">
      <c r="A48" t="s">
        <v>266</v>
      </c>
      <c r="B48" t="s">
        <v>838</v>
      </c>
      <c r="C48" s="12">
        <v>3</v>
      </c>
      <c r="D48" s="21">
        <f>SUMIFS('Data sheet'!$Q$3:$Q$156,'Data sheet'!$C$3:$C$156,$A48,'Data sheet'!$P$3:$P$156,"&lt;&gt;EXCLUSIVE",'Data sheet'!$E$3:$E$156,"&lt;&gt;EXPIRED")</f>
        <v>0</v>
      </c>
      <c r="E48" s="23">
        <f>SUMIFS('Data sheet'!$R$3:$R$156,'Data sheet'!$C$3:$C$156,$A48,'Data sheet'!$P$3:$P$156,"&lt;&gt;EXCLUSIVE",'Data sheet'!$E$3:$E$156,"&lt;&gt;EXPIRED")</f>
        <v>0</v>
      </c>
      <c r="F48" s="21">
        <f>SUMIFS('Data sheet'!$S$3:$S$156,'Data sheet'!$C$3:$C$156,A48,'Data sheet'!$P$3:$P$156,"&lt;&gt;EXCLUSIVE",'Data sheet'!$E$3:$E$156,"&lt;&gt;EXPIRED")</f>
        <v>0</v>
      </c>
      <c r="G48" s="17">
        <f>SUMIFS('Data sheet'!$T$3:$T$156,'Data sheet'!$C$3:$C$156,$A48,'Data sheet'!$P$3:$P$156,"&lt;&gt;EXCLUSIVE",'Data sheet'!$E$3:$E$156,"&lt;&gt;EXPIRED")</f>
        <v>0</v>
      </c>
      <c r="H48">
        <v>0</v>
      </c>
      <c r="I48" s="23">
        <f>SUMIFS('Data sheet'!$AO$3:$AO$156,'Data sheet'!$C$3:$C$156,$A48,'Data sheet'!$D$3:$D$156,"Solar Renewable Energy Credit Program")</f>
        <v>0</v>
      </c>
      <c r="J48" s="12">
        <f>COUNTIFS('Data sheet'!$C$3:$C$157,A48,'Data sheet'!$AO$3:$AO$157,"Retail")</f>
        <v>1</v>
      </c>
    </row>
    <row r="49" spans="1:10" x14ac:dyDescent="0.2">
      <c r="A49" t="s">
        <v>290</v>
      </c>
      <c r="B49" t="s">
        <v>839</v>
      </c>
      <c r="C49" s="12">
        <v>3</v>
      </c>
      <c r="D49" s="21">
        <f>SUMIFS('Data sheet'!$Q$3:$Q$156,'Data sheet'!$C$3:$C$156,$A49,'Data sheet'!$P$3:$P$156,"&lt;&gt;EXCLUSIVE",'Data sheet'!$E$3:$E$156,"&lt;&gt;EXPIRED")</f>
        <v>0</v>
      </c>
      <c r="E49" s="23">
        <f>SUMIFS('Data sheet'!$R$3:$R$156,'Data sheet'!$C$3:$C$156,$A49,'Data sheet'!$P$3:$P$156,"&lt;&gt;EXCLUSIVE",'Data sheet'!$E$3:$E$156,"&lt;&gt;EXPIRED")</f>
        <v>0</v>
      </c>
      <c r="F49" s="21">
        <f>SUMIFS('Data sheet'!$S$3:$S$156,'Data sheet'!$C$3:$C$156,A49,'Data sheet'!$P$3:$P$156,"&lt;&gt;EXCLUSIVE",'Data sheet'!$E$3:$E$156,"&lt;&gt;EXPIRED")</f>
        <v>0</v>
      </c>
      <c r="G49" s="17">
        <f>SUMIFS('Data sheet'!$T$3:$T$156,'Data sheet'!$C$3:$C$156,$A49,'Data sheet'!$P$3:$P$156,"&lt;&gt;EXCLUSIVE",'Data sheet'!$E$3:$E$156,"&lt;&gt;EXPIRED")</f>
        <v>0</v>
      </c>
      <c r="H49">
        <v>0</v>
      </c>
      <c r="I49" s="23">
        <f>SUMIFS('Data sheet'!$AO$3:$AO$156,'Data sheet'!$C$3:$C$156,$A49,'Data sheet'!$D$3:$D$156,"Solar Renewable Energy Credit Program")</f>
        <v>0</v>
      </c>
      <c r="J49" s="12">
        <f>COUNTIFS('Data sheet'!$C$3:$C$157,A49,'Data sheet'!$AO$3:$AO$157,"Retail")</f>
        <v>1</v>
      </c>
    </row>
    <row r="50" spans="1:10" x14ac:dyDescent="0.2">
      <c r="A50" t="s">
        <v>718</v>
      </c>
      <c r="B50" t="s">
        <v>840</v>
      </c>
      <c r="C50" s="12">
        <v>3</v>
      </c>
      <c r="D50" s="21">
        <f>SUMIFS('Data sheet'!$Q$3:$Q$156,'Data sheet'!$C$3:$C$156,$A50,'Data sheet'!$P$3:$P$156,"&lt;&gt;EXCLUSIVE",'Data sheet'!$E$3:$E$156,"&lt;&gt;EXPIRED")</f>
        <v>0</v>
      </c>
      <c r="E50" s="23">
        <f>SUMIFS('Data sheet'!$R$3:$R$156,'Data sheet'!$C$3:$C$156,$A50,'Data sheet'!$P$3:$P$156,"&lt;&gt;EXCLUSIVE",'Data sheet'!$E$3:$E$156,"&lt;&gt;EXPIRED")</f>
        <v>0</v>
      </c>
      <c r="F50" s="21">
        <f>SUMIFS('Data sheet'!$S$3:$S$156,'Data sheet'!$C$3:$C$156,A50,'Data sheet'!$P$3:$P$156,"&lt;&gt;EXCLUSIVE",'Data sheet'!$E$3:$E$156,"&lt;&gt;EXPIRED")</f>
        <v>0</v>
      </c>
      <c r="G50" s="17">
        <f>SUMIFS('Data sheet'!$T$3:$T$156,'Data sheet'!$C$3:$C$156,$A50,'Data sheet'!$P$3:$P$156,"&lt;&gt;EXCLUSIVE",'Data sheet'!$E$3:$E$156,"&lt;&gt;EXPIRED")</f>
        <v>0</v>
      </c>
      <c r="H50">
        <v>0</v>
      </c>
      <c r="I50" s="23">
        <f>SUMIFS('Data sheet'!$AO$3:$AO$156,'Data sheet'!$C$3:$C$156,$A50,'Data sheet'!$D$3:$D$156,"Solar Renewable Energy Credit Program")</f>
        <v>0</v>
      </c>
      <c r="J50" s="12">
        <f>COUNTIFS('Data sheet'!$C$3:$C$157,A50,'Data sheet'!$AO$3:$AO$157,"Retail")</f>
        <v>1</v>
      </c>
    </row>
    <row r="51" spans="1:10" x14ac:dyDescent="0.2">
      <c r="A51" t="s">
        <v>729</v>
      </c>
      <c r="B51" t="s">
        <v>841</v>
      </c>
      <c r="C51" s="12">
        <v>3</v>
      </c>
      <c r="D51" s="21">
        <f>SUMIFS('Data sheet'!$Q$3:$Q$156,'Data sheet'!$C$3:$C$156,$A51,'Data sheet'!$P$3:$P$156,"&lt;&gt;EXCLUSIVE",'Data sheet'!$E$3:$E$156,"&lt;&gt;EXPIRED")</f>
        <v>0</v>
      </c>
      <c r="E51" s="23">
        <f>SUMIFS('Data sheet'!$R$3:$R$156,'Data sheet'!$C$3:$C$156,$A51,'Data sheet'!$P$3:$P$156,"&lt;&gt;EXCLUSIVE",'Data sheet'!$E$3:$E$156,"&lt;&gt;EXPIRED")</f>
        <v>0</v>
      </c>
      <c r="F51" s="21">
        <f>SUMIFS('Data sheet'!$S$3:$S$156,'Data sheet'!$C$3:$C$156,A51,'Data sheet'!$P$3:$P$156,"&lt;&gt;EXCLUSIVE",'Data sheet'!$E$3:$E$156,"&lt;&gt;EXPIRED")</f>
        <v>0</v>
      </c>
      <c r="G51" s="17">
        <f>SUMIFS('Data sheet'!$T$3:$T$156,'Data sheet'!$C$3:$C$156,$A51,'Data sheet'!$P$3:$P$156,"&lt;&gt;EXCLUSIVE",'Data sheet'!$E$3:$E$156,"&lt;&gt;EXPIRED")</f>
        <v>0</v>
      </c>
      <c r="H51">
        <v>0</v>
      </c>
      <c r="I51" s="23">
        <f>SUMIFS('Data sheet'!$AO$3:$AO$156,'Data sheet'!$C$3:$C$156,$A51,'Data sheet'!$D$3:$D$156,"Solar Renewable Energy Credit Program")</f>
        <v>0</v>
      </c>
      <c r="J51" s="12">
        <f>COUNTIFS('Data sheet'!$C$3:$C$157,A51,'Data sheet'!$AO$3:$AO$157,"Retail")</f>
        <v>1</v>
      </c>
    </row>
    <row r="52" spans="1:10" x14ac:dyDescent="0.2">
      <c r="A52" t="s">
        <v>40</v>
      </c>
      <c r="B52" t="s">
        <v>842</v>
      </c>
      <c r="C52" s="12">
        <v>3</v>
      </c>
      <c r="D52" s="21">
        <f>SUMIFS('Data sheet'!$Q$3:$Q$156,'Data sheet'!$C$3:$C$156,$A52,'Data sheet'!$P$3:$P$156,"&lt;&gt;EXCLUSIVE",'Data sheet'!$E$3:$E$156,"&lt;&gt;EXPIRED")</f>
        <v>6000</v>
      </c>
      <c r="E52" s="23">
        <f>SUMIFS('Data sheet'!$R$3:$R$156,'Data sheet'!$C$3:$C$156,$A52,'Data sheet'!$P$3:$P$156,"&lt;&gt;EXCLUSIVE",'Data sheet'!$E$3:$E$156,"&lt;&gt;EXPIRED")</f>
        <v>0.7</v>
      </c>
      <c r="F52" s="21">
        <f>SUMIFS('Data sheet'!$S$3:$S$156,'Data sheet'!$C$3:$C$156,A52,'Data sheet'!$P$3:$P$156,"&lt;&gt;EXCLUSIVE",'Data sheet'!$E$3:$E$156,"&lt;&gt;EXPIRED")</f>
        <v>0</v>
      </c>
      <c r="G52" s="17">
        <f>SUMIFS('Data sheet'!$T$3:$T$156,'Data sheet'!$C$3:$C$156,$A52,'Data sheet'!$P$3:$P$156,"&lt;&gt;EXCLUSIVE",'Data sheet'!$E$3:$E$156,"&lt;&gt;EXPIRED")</f>
        <v>0</v>
      </c>
      <c r="H52">
        <v>0</v>
      </c>
      <c r="I52" s="23">
        <f>SUMIFS('Data sheet'!$AO$3:$AO$156,'Data sheet'!$C$3:$C$156,$A52,'Data sheet'!$D$3:$D$156,"Solar Renewable Energy Credit Program")</f>
        <v>2.6499999999999999E-2</v>
      </c>
      <c r="J52" s="12">
        <f>COUNTIFS('Data sheet'!$C$3:$C$157,A52,'Data sheet'!$AO$3:$AO$157,"Retail")</f>
        <v>1</v>
      </c>
    </row>
    <row r="53" spans="1:10" x14ac:dyDescent="0.2">
      <c r="A53" t="s">
        <v>334</v>
      </c>
      <c r="B53" t="s">
        <v>843</v>
      </c>
      <c r="C53" s="12">
        <v>4</v>
      </c>
      <c r="D53" s="21">
        <f>SUMIFS('Data sheet'!$Q$3:$Q$156,'Data sheet'!$C$3:$C$156,$A53,'Data sheet'!$P$3:$P$156,"&lt;&gt;EXCLUSIVE",'Data sheet'!$E$3:$E$156,"&lt;&gt;EXPIRED")</f>
        <v>0</v>
      </c>
      <c r="E53" s="23">
        <f>SUMIFS('Data sheet'!$R$3:$R$156,'Data sheet'!$C$3:$C$156,$A53,'Data sheet'!$P$3:$P$156,"&lt;&gt;EXCLUSIVE",'Data sheet'!$E$3:$E$156,"&lt;&gt;EXPIRED")</f>
        <v>0</v>
      </c>
      <c r="F53" s="21">
        <f>SUMIFS('Data sheet'!$S$3:$S$156,'Data sheet'!$C$3:$C$156,A53,'Data sheet'!$P$3:$P$156,"&lt;&gt;EXCLUSIVE",'Data sheet'!$E$3:$E$156,"&lt;&gt;EXPIRED")</f>
        <v>0</v>
      </c>
      <c r="G53" s="17">
        <f>SUMIFS('Data sheet'!$T$3:$T$156,'Data sheet'!$C$3:$C$156,$A53,'Data sheet'!$P$3:$P$156,"&lt;&gt;EXCLUSIVE",'Data sheet'!$E$3:$E$156,"&lt;&gt;EXPIRED")</f>
        <v>0</v>
      </c>
      <c r="H53">
        <v>0</v>
      </c>
      <c r="I53" s="23">
        <f>SUMIFS('Data sheet'!$AO$3:$AO$156,'Data sheet'!$C$3:$C$156,$A53,'Data sheet'!$D$3:$D$156,"Solar Renewable Energy Credit Program")</f>
        <v>0</v>
      </c>
      <c r="J53" s="12">
        <f>COUNTIFS('Data sheet'!$C$3:$C$157,A53,'Data sheet'!$AO$3:$AO$157,"Retail")</f>
        <v>1</v>
      </c>
    </row>
    <row r="54" spans="1:10" x14ac:dyDescent="0.2">
      <c r="A54" t="s">
        <v>722</v>
      </c>
      <c r="B54" t="s">
        <v>844</v>
      </c>
      <c r="C54" s="12">
        <v>5</v>
      </c>
      <c r="D54" s="21">
        <f>SUMIFS('Data sheet'!$Q$3:$Q$156,'Data sheet'!$C$3:$C$156,$A54,'Data sheet'!$P$3:$P$156,"&lt;&gt;EXCLUSIVE",'Data sheet'!$E$3:$E$156,"&lt;&gt;EXPIRED")</f>
        <v>0</v>
      </c>
      <c r="E54" s="23">
        <f>SUMIFS('Data sheet'!$R$3:$R$156,'Data sheet'!$C$3:$C$156,$A54,'Data sheet'!$P$3:$P$156,"&lt;&gt;EXCLUSIVE",'Data sheet'!$E$3:$E$156,"&lt;&gt;EXPIRED")</f>
        <v>0</v>
      </c>
      <c r="F54" s="21">
        <f>SUMIFS('Data sheet'!$S$3:$S$156,'Data sheet'!$C$3:$C$156,A54,'Data sheet'!$P$3:$P$156,"&lt;&gt;EXCLUSIVE",'Data sheet'!$E$3:$E$156,"&lt;&gt;EXPIRED")</f>
        <v>0</v>
      </c>
      <c r="G54" s="17">
        <f>SUMIFS('Data sheet'!$T$3:$T$156,'Data sheet'!$C$3:$C$156,$A54,'Data sheet'!$P$3:$P$156,"&lt;&gt;EXCLUSIVE",'Data sheet'!$E$3:$E$156,"&lt;&gt;EXPIRED")</f>
        <v>0</v>
      </c>
      <c r="H54">
        <v>0</v>
      </c>
      <c r="I54" s="23">
        <f>SUMIFS('Data sheet'!$AO$3:$AO$156,'Data sheet'!$C$3:$C$156,$A54,'Data sheet'!$D$3:$D$156,"Solar Renewable Energy Credit Program")</f>
        <v>0</v>
      </c>
      <c r="J54" s="12">
        <f>COUNTIFS('Data sheet'!$C$3:$C$157,A54,'Data sheet'!$AO$3:$AO$157,"Retail")</f>
        <v>1</v>
      </c>
    </row>
  </sheetData>
  <autoFilter ref="A1:J54" xr:uid="{5CEA7F29-4BC9-0F4C-A609-D424F6201FFF}">
    <sortState xmlns:xlrd2="http://schemas.microsoft.com/office/spreadsheetml/2017/richdata2" ref="A2:J54">
      <sortCondition ref="J1:J54"/>
    </sortState>
  </autoFilter>
  <conditionalFormatting sqref="J2:J54">
    <cfRule type="colorScale" priority="10">
      <colorScale>
        <cfvo type="min"/>
        <cfvo type="max"/>
        <color theme="5" tint="0.79998168889431442"/>
        <color theme="9" tint="0.79998168889431442"/>
      </colorScale>
    </cfRule>
  </conditionalFormatting>
  <conditionalFormatting sqref="I2:I54">
    <cfRule type="colorScale" priority="9">
      <colorScale>
        <cfvo type="num" val="0"/>
        <cfvo type="formula" val="&quot;&gt;0&quot;"/>
        <color theme="5" tint="0.79998168889431442"/>
        <color theme="9" tint="0.79998168889431442"/>
      </colorScale>
    </cfRule>
  </conditionalFormatting>
  <conditionalFormatting sqref="G2:G54">
    <cfRule type="cellIs" dxfId="3" priority="6" operator="equal">
      <formula>0</formula>
    </cfRule>
  </conditionalFormatting>
  <conditionalFormatting sqref="H2:H54">
    <cfRule type="cellIs" dxfId="2" priority="5" operator="equal">
      <formula>0</formula>
    </cfRule>
  </conditionalFormatting>
  <conditionalFormatting sqref="F2:F54">
    <cfRule type="cellIs" dxfId="1" priority="4" operator="equal">
      <formula>0</formula>
    </cfRule>
  </conditionalFormatting>
  <conditionalFormatting sqref="D2:D54">
    <cfRule type="cellIs" dxfId="0" priority="3" operator="equal">
      <formula>0</formula>
    </cfRule>
  </conditionalFormatting>
  <conditionalFormatting sqref="E2:E54">
    <cfRule type="colorScale" priority="1">
      <colorScale>
        <cfvo type="num" val="0"/>
        <cfvo type="formula" val="&quot;&gt;0&quot;"/>
        <color theme="5" tint="0.79998168889431442"/>
        <color theme="9" tint="0.79998168889431442"/>
      </colorScale>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T157"/>
  <sheetViews>
    <sheetView workbookViewId="0">
      <selection activeCell="E158" sqref="E158"/>
    </sheetView>
  </sheetViews>
  <sheetFormatPr baseColWidth="10" defaultColWidth="8.83203125" defaultRowHeight="15" x14ac:dyDescent="0.2"/>
  <cols>
    <col min="1" max="1" width="70" bestFit="1" customWidth="1"/>
    <col min="2" max="2" width="11.83203125" bestFit="1" customWidth="1"/>
    <col min="3" max="3" width="16.5" bestFit="1" customWidth="1"/>
    <col min="4" max="4" width="31.1640625" bestFit="1" customWidth="1"/>
    <col min="5" max="5" width="23.6640625" customWidth="1"/>
    <col min="6" max="6" width="5.33203125" hidden="1" customWidth="1"/>
    <col min="7" max="10" width="16.1640625" hidden="1" customWidth="1"/>
    <col min="11" max="11" width="44.83203125" hidden="1" customWidth="1"/>
    <col min="12" max="15" width="16.1640625" hidden="1" customWidth="1"/>
    <col min="16" max="16" width="13" customWidth="1"/>
    <col min="17" max="20" width="12.6640625" customWidth="1"/>
    <col min="21" max="22" width="11.5" hidden="1" customWidth="1"/>
    <col min="23" max="23" width="10.83203125" hidden="1" customWidth="1"/>
    <col min="24" max="24" width="11.6640625" hidden="1" customWidth="1"/>
    <col min="25" max="25" width="10.1640625" hidden="1" customWidth="1"/>
    <col min="26" max="26" width="10.5" hidden="1" customWidth="1"/>
    <col min="27" max="27" width="11" hidden="1" customWidth="1"/>
    <col min="28" max="28" width="10.83203125" hidden="1" customWidth="1"/>
    <col min="29" max="29" width="11" hidden="1" customWidth="1"/>
    <col min="30" max="30" width="10.83203125" hidden="1" customWidth="1"/>
    <col min="31" max="31" width="11" hidden="1" customWidth="1"/>
    <col min="32" max="34" width="10.83203125" hidden="1" customWidth="1"/>
    <col min="35" max="35" width="11" hidden="1" customWidth="1"/>
    <col min="36" max="39" width="10.83203125" hidden="1" customWidth="1"/>
    <col min="40" max="40" width="16" customWidth="1"/>
    <col min="41" max="41" width="10.83203125" customWidth="1"/>
    <col min="42" max="42" width="13" hidden="1" customWidth="1"/>
    <col min="43" max="45" width="0" hidden="1" customWidth="1"/>
  </cols>
  <sheetData>
    <row r="1" spans="1:46" s="2" customFormat="1" ht="47" customHeight="1" x14ac:dyDescent="0.2">
      <c r="A1" s="1" t="s">
        <v>1</v>
      </c>
      <c r="B1" s="1" t="s">
        <v>2</v>
      </c>
      <c r="C1" s="1" t="s">
        <v>3</v>
      </c>
      <c r="D1" s="1" t="s">
        <v>4</v>
      </c>
      <c r="E1" s="4" t="s">
        <v>630</v>
      </c>
      <c r="F1" s="1" t="s">
        <v>0</v>
      </c>
      <c r="G1" s="1" t="s">
        <v>5</v>
      </c>
      <c r="H1" s="1" t="s">
        <v>6</v>
      </c>
      <c r="I1" s="1" t="s">
        <v>7</v>
      </c>
      <c r="J1" s="1" t="s">
        <v>8</v>
      </c>
      <c r="K1" s="1" t="s">
        <v>9</v>
      </c>
      <c r="L1" s="1" t="s">
        <v>10</v>
      </c>
      <c r="M1" s="1" t="s">
        <v>11</v>
      </c>
      <c r="N1" s="1" t="s">
        <v>12</v>
      </c>
      <c r="O1" s="1" t="s">
        <v>13</v>
      </c>
      <c r="P1" s="6" t="s">
        <v>632</v>
      </c>
      <c r="Q1" s="7" t="s">
        <v>634</v>
      </c>
      <c r="R1" s="7"/>
      <c r="S1" s="7"/>
      <c r="T1" s="7"/>
      <c r="U1" s="7" t="s">
        <v>675</v>
      </c>
      <c r="V1" s="7"/>
      <c r="W1" s="7" t="s">
        <v>636</v>
      </c>
      <c r="X1" s="7"/>
      <c r="Y1" s="7" t="s">
        <v>637</v>
      </c>
      <c r="Z1" s="7"/>
      <c r="AA1" s="7" t="s">
        <v>638</v>
      </c>
      <c r="AB1" s="7"/>
      <c r="AC1" s="7" t="s">
        <v>641</v>
      </c>
      <c r="AD1" s="7"/>
      <c r="AE1" s="7" t="s">
        <v>643</v>
      </c>
      <c r="AF1" s="7"/>
      <c r="AG1" s="7" t="s">
        <v>652</v>
      </c>
      <c r="AH1" s="7"/>
      <c r="AI1" s="7" t="s">
        <v>644</v>
      </c>
      <c r="AJ1" s="7"/>
      <c r="AK1" s="7" t="s">
        <v>668</v>
      </c>
      <c r="AL1" s="7"/>
      <c r="AM1" s="6" t="s">
        <v>656</v>
      </c>
      <c r="AN1" s="6" t="s">
        <v>688</v>
      </c>
      <c r="AO1" s="6" t="s">
        <v>686</v>
      </c>
      <c r="AP1" s="6" t="s">
        <v>645</v>
      </c>
      <c r="AQ1" s="6" t="s">
        <v>647</v>
      </c>
      <c r="AR1" s="6" t="s">
        <v>684</v>
      </c>
      <c r="AS1" s="6" t="s">
        <v>687</v>
      </c>
    </row>
    <row r="2" spans="1:46" s="2" customFormat="1" ht="47" customHeight="1" x14ac:dyDescent="0.2">
      <c r="A2" s="1"/>
      <c r="B2" s="1"/>
      <c r="C2" s="1"/>
      <c r="D2" s="1"/>
      <c r="E2" s="4"/>
      <c r="F2" s="1"/>
      <c r="G2" s="1"/>
      <c r="H2" s="1"/>
      <c r="I2" s="1"/>
      <c r="J2" s="1"/>
      <c r="K2" s="1"/>
      <c r="L2" s="1"/>
      <c r="M2" s="1"/>
      <c r="N2" s="1"/>
      <c r="O2" s="1"/>
      <c r="P2" s="8"/>
      <c r="Q2" s="9" t="s">
        <v>639</v>
      </c>
      <c r="R2" s="9" t="s">
        <v>862</v>
      </c>
      <c r="S2" s="9" t="s">
        <v>639</v>
      </c>
      <c r="T2" s="9" t="s">
        <v>861</v>
      </c>
      <c r="U2" s="9" t="s">
        <v>639</v>
      </c>
      <c r="V2" s="9" t="s">
        <v>676</v>
      </c>
      <c r="W2" s="9" t="s">
        <v>639</v>
      </c>
      <c r="X2" s="9" t="s">
        <v>640</v>
      </c>
      <c r="Y2" s="9" t="s">
        <v>639</v>
      </c>
      <c r="Z2" s="9" t="s">
        <v>640</v>
      </c>
      <c r="AA2" s="9" t="s">
        <v>639</v>
      </c>
      <c r="AB2" s="9" t="s">
        <v>640</v>
      </c>
      <c r="AC2" s="9" t="s">
        <v>639</v>
      </c>
      <c r="AD2" s="9" t="s">
        <v>640</v>
      </c>
      <c r="AE2" s="9" t="s">
        <v>639</v>
      </c>
      <c r="AF2" s="9" t="s">
        <v>640</v>
      </c>
      <c r="AG2" s="9" t="s">
        <v>639</v>
      </c>
      <c r="AH2" s="9" t="s">
        <v>640</v>
      </c>
      <c r="AI2" s="9" t="s">
        <v>639</v>
      </c>
      <c r="AJ2" s="9" t="s">
        <v>640</v>
      </c>
      <c r="AK2" s="9" t="s">
        <v>639</v>
      </c>
      <c r="AL2" s="9" t="s">
        <v>640</v>
      </c>
      <c r="AM2" s="9"/>
      <c r="AN2" s="9"/>
      <c r="AO2" s="9"/>
      <c r="AP2" s="8"/>
      <c r="AQ2" s="8"/>
      <c r="AR2" s="8"/>
      <c r="AS2" s="8"/>
      <c r="AT2" s="2">
        <v>1</v>
      </c>
    </row>
    <row r="3" spans="1:46" hidden="1" x14ac:dyDescent="0.2">
      <c r="A3" t="s">
        <v>150</v>
      </c>
      <c r="B3" t="s">
        <v>137</v>
      </c>
      <c r="C3" t="s">
        <v>137</v>
      </c>
      <c r="D3" t="s">
        <v>151</v>
      </c>
      <c r="E3" t="s">
        <v>631</v>
      </c>
      <c r="F3" s="3" t="s">
        <v>149</v>
      </c>
      <c r="G3" t="s">
        <v>146</v>
      </c>
      <c r="H3" t="s">
        <v>139</v>
      </c>
      <c r="I3" t="s">
        <v>92</v>
      </c>
      <c r="J3" t="s">
        <v>147</v>
      </c>
      <c r="K3" t="s">
        <v>148</v>
      </c>
      <c r="L3" t="s">
        <v>21</v>
      </c>
      <c r="M3" t="s">
        <v>21</v>
      </c>
      <c r="N3" t="s">
        <v>21</v>
      </c>
      <c r="O3" t="s">
        <v>21</v>
      </c>
      <c r="AT3">
        <f t="shared" ref="AT3:AT34" si="0">IF(AND(ISBLANK(S3),ISBLANK(R3),ISBLANK(T3),ISBLANK(AN3),ISBLANK(AO3)),0,1)</f>
        <v>0</v>
      </c>
    </row>
    <row r="4" spans="1:46" hidden="1" x14ac:dyDescent="0.2">
      <c r="A4" t="s">
        <v>153</v>
      </c>
      <c r="B4" t="s">
        <v>137</v>
      </c>
      <c r="C4" t="s">
        <v>137</v>
      </c>
      <c r="D4" t="s">
        <v>55</v>
      </c>
      <c r="F4" t="s">
        <v>152</v>
      </c>
      <c r="G4" t="s">
        <v>154</v>
      </c>
      <c r="H4" t="s">
        <v>155</v>
      </c>
      <c r="I4" t="s">
        <v>92</v>
      </c>
      <c r="J4" t="s">
        <v>156</v>
      </c>
      <c r="K4" t="s">
        <v>157</v>
      </c>
      <c r="L4" t="s">
        <v>158</v>
      </c>
      <c r="M4" t="s">
        <v>21</v>
      </c>
      <c r="N4" t="s">
        <v>21</v>
      </c>
      <c r="O4" t="s">
        <v>159</v>
      </c>
      <c r="AT4">
        <f t="shared" si="0"/>
        <v>0</v>
      </c>
    </row>
    <row r="5" spans="1:46" hidden="1" x14ac:dyDescent="0.2">
      <c r="A5" t="s">
        <v>136</v>
      </c>
      <c r="B5" t="s">
        <v>137</v>
      </c>
      <c r="C5" t="s">
        <v>137</v>
      </c>
      <c r="D5" t="s">
        <v>125</v>
      </c>
      <c r="F5" s="3" t="s">
        <v>135</v>
      </c>
      <c r="G5" s="3" t="s">
        <v>138</v>
      </c>
      <c r="H5" t="s">
        <v>139</v>
      </c>
      <c r="I5" t="s">
        <v>21</v>
      </c>
      <c r="J5" t="s">
        <v>140</v>
      </c>
      <c r="K5" t="s">
        <v>141</v>
      </c>
      <c r="L5" t="s">
        <v>21</v>
      </c>
      <c r="M5" t="s">
        <v>21</v>
      </c>
      <c r="N5" t="s">
        <v>142</v>
      </c>
      <c r="O5" t="s">
        <v>21</v>
      </c>
      <c r="AT5">
        <f t="shared" si="0"/>
        <v>0</v>
      </c>
    </row>
    <row r="6" spans="1:46" hidden="1" x14ac:dyDescent="0.2">
      <c r="A6" t="s">
        <v>144</v>
      </c>
      <c r="B6" t="s">
        <v>137</v>
      </c>
      <c r="C6" t="s">
        <v>137</v>
      </c>
      <c r="D6" t="s">
        <v>145</v>
      </c>
      <c r="F6" t="s">
        <v>143</v>
      </c>
      <c r="G6" t="s">
        <v>146</v>
      </c>
      <c r="H6" t="s">
        <v>139</v>
      </c>
      <c r="I6" t="s">
        <v>92</v>
      </c>
      <c r="J6" t="s">
        <v>147</v>
      </c>
      <c r="K6" t="s">
        <v>148</v>
      </c>
      <c r="L6" t="s">
        <v>21</v>
      </c>
      <c r="M6" t="s">
        <v>21</v>
      </c>
      <c r="N6" t="s">
        <v>21</v>
      </c>
      <c r="O6" t="s">
        <v>21</v>
      </c>
      <c r="AT6">
        <f t="shared" si="0"/>
        <v>0</v>
      </c>
    </row>
    <row r="7" spans="1:46" hidden="1" x14ac:dyDescent="0.2">
      <c r="A7" t="s">
        <v>313</v>
      </c>
      <c r="B7" t="s">
        <v>16</v>
      </c>
      <c r="C7" t="s">
        <v>178</v>
      </c>
      <c r="D7" t="s">
        <v>314</v>
      </c>
      <c r="E7" t="s">
        <v>649</v>
      </c>
      <c r="F7" t="s">
        <v>312</v>
      </c>
      <c r="G7" t="s">
        <v>315</v>
      </c>
      <c r="H7" t="s">
        <v>21</v>
      </c>
      <c r="I7" t="s">
        <v>21</v>
      </c>
      <c r="J7" t="s">
        <v>316</v>
      </c>
      <c r="K7" t="s">
        <v>317</v>
      </c>
      <c r="L7" t="s">
        <v>318</v>
      </c>
      <c r="M7" t="s">
        <v>21</v>
      </c>
      <c r="N7" t="s">
        <v>21</v>
      </c>
      <c r="O7" t="s">
        <v>21</v>
      </c>
      <c r="AR7" t="s">
        <v>734</v>
      </c>
      <c r="AS7" t="s">
        <v>733</v>
      </c>
      <c r="AT7">
        <f t="shared" si="0"/>
        <v>0</v>
      </c>
    </row>
    <row r="8" spans="1:46" hidden="1" x14ac:dyDescent="0.2">
      <c r="A8" t="s">
        <v>363</v>
      </c>
      <c r="B8" t="s">
        <v>16</v>
      </c>
      <c r="C8" t="s">
        <v>364</v>
      </c>
      <c r="D8" t="s">
        <v>314</v>
      </c>
      <c r="F8" t="s">
        <v>362</v>
      </c>
      <c r="G8" t="s">
        <v>365</v>
      </c>
      <c r="H8" t="s">
        <v>366</v>
      </c>
      <c r="I8" t="s">
        <v>21</v>
      </c>
      <c r="J8" t="s">
        <v>367</v>
      </c>
      <c r="K8" t="s">
        <v>368</v>
      </c>
      <c r="L8" t="s">
        <v>369</v>
      </c>
      <c r="M8" t="s">
        <v>370</v>
      </c>
      <c r="N8" t="s">
        <v>21</v>
      </c>
      <c r="O8" t="s">
        <v>21</v>
      </c>
      <c r="T8" s="18"/>
      <c r="AR8" t="s">
        <v>760</v>
      </c>
      <c r="AS8" t="s">
        <v>761</v>
      </c>
      <c r="AT8">
        <f t="shared" si="0"/>
        <v>0</v>
      </c>
    </row>
    <row r="9" spans="1:46" hidden="1" x14ac:dyDescent="0.2">
      <c r="A9" s="10" t="s">
        <v>612</v>
      </c>
      <c r="B9" t="s">
        <v>16</v>
      </c>
      <c r="C9" t="s">
        <v>28</v>
      </c>
      <c r="D9" t="s">
        <v>314</v>
      </c>
      <c r="F9" t="s">
        <v>611</v>
      </c>
      <c r="G9" t="s">
        <v>613</v>
      </c>
      <c r="H9" t="s">
        <v>21</v>
      </c>
      <c r="I9" t="s">
        <v>21</v>
      </c>
      <c r="J9" t="s">
        <v>614</v>
      </c>
      <c r="K9" t="s">
        <v>21</v>
      </c>
      <c r="L9" t="s">
        <v>21</v>
      </c>
      <c r="M9" t="s">
        <v>21</v>
      </c>
      <c r="N9" t="s">
        <v>21</v>
      </c>
      <c r="O9" t="s">
        <v>21</v>
      </c>
      <c r="AR9" t="s">
        <v>694</v>
      </c>
      <c r="AS9" t="s">
        <v>693</v>
      </c>
      <c r="AT9">
        <f t="shared" si="0"/>
        <v>0</v>
      </c>
    </row>
    <row r="10" spans="1:46" hidden="1" x14ac:dyDescent="0.2">
      <c r="A10" t="s">
        <v>53</v>
      </c>
      <c r="B10" t="s">
        <v>16</v>
      </c>
      <c r="C10" t="s">
        <v>54</v>
      </c>
      <c r="D10" t="s">
        <v>55</v>
      </c>
      <c r="F10" t="s">
        <v>52</v>
      </c>
      <c r="G10" t="s">
        <v>56</v>
      </c>
      <c r="H10" t="s">
        <v>57</v>
      </c>
      <c r="I10" t="s">
        <v>21</v>
      </c>
      <c r="J10" t="s">
        <v>58</v>
      </c>
      <c r="K10" t="s">
        <v>59</v>
      </c>
      <c r="L10" t="s">
        <v>60</v>
      </c>
      <c r="M10" t="s">
        <v>21</v>
      </c>
      <c r="N10" t="s">
        <v>21</v>
      </c>
      <c r="O10" t="s">
        <v>61</v>
      </c>
      <c r="AR10" t="s">
        <v>762</v>
      </c>
      <c r="AS10" t="s">
        <v>763</v>
      </c>
      <c r="AT10">
        <f t="shared" si="0"/>
        <v>0</v>
      </c>
    </row>
    <row r="11" spans="1:46" hidden="1" x14ac:dyDescent="0.2">
      <c r="A11" t="s">
        <v>124</v>
      </c>
      <c r="B11" t="s">
        <v>16</v>
      </c>
      <c r="C11" t="s">
        <v>17</v>
      </c>
      <c r="D11" t="s">
        <v>125</v>
      </c>
      <c r="F11" t="s">
        <v>123</v>
      </c>
      <c r="G11" t="s">
        <v>117</v>
      </c>
      <c r="H11" t="s">
        <v>118</v>
      </c>
      <c r="I11" t="s">
        <v>119</v>
      </c>
      <c r="J11" t="s">
        <v>120</v>
      </c>
      <c r="K11" t="s">
        <v>121</v>
      </c>
      <c r="L11" t="s">
        <v>21</v>
      </c>
      <c r="M11" t="s">
        <v>122</v>
      </c>
      <c r="N11" t="s">
        <v>21</v>
      </c>
      <c r="O11" t="s">
        <v>21</v>
      </c>
      <c r="P11" t="s">
        <v>633</v>
      </c>
      <c r="Q11" s="16" t="s">
        <v>635</v>
      </c>
      <c r="R11" t="s">
        <v>635</v>
      </c>
      <c r="S11" s="16" t="s">
        <v>635</v>
      </c>
      <c r="T11" t="s">
        <v>635</v>
      </c>
      <c r="W11">
        <v>1000</v>
      </c>
      <c r="Y11">
        <v>1000</v>
      </c>
      <c r="AA11" s="10">
        <v>500</v>
      </c>
      <c r="AB11" s="11">
        <v>0.5</v>
      </c>
      <c r="AC11" s="10">
        <v>500</v>
      </c>
      <c r="AD11" s="11">
        <v>0.5</v>
      </c>
      <c r="AE11" s="10">
        <v>350</v>
      </c>
      <c r="AF11" s="11">
        <v>0.5</v>
      </c>
      <c r="AG11" s="11"/>
      <c r="AH11" s="11"/>
      <c r="AI11" s="10">
        <v>500</v>
      </c>
      <c r="AJ11" s="11">
        <v>0.5</v>
      </c>
      <c r="AK11" s="11"/>
      <c r="AL11" s="11"/>
      <c r="AM11" s="11"/>
      <c r="AN11" s="11"/>
      <c r="AO11" s="11"/>
      <c r="AP11" t="s">
        <v>642</v>
      </c>
      <c r="AQ11" t="s">
        <v>648</v>
      </c>
      <c r="AR11" t="s">
        <v>709</v>
      </c>
      <c r="AS11" t="s">
        <v>710</v>
      </c>
      <c r="AT11">
        <f t="shared" si="0"/>
        <v>1</v>
      </c>
    </row>
    <row r="12" spans="1:46" hidden="1" x14ac:dyDescent="0.2">
      <c r="A12" t="s">
        <v>177</v>
      </c>
      <c r="B12" t="s">
        <v>16</v>
      </c>
      <c r="C12" t="s">
        <v>178</v>
      </c>
      <c r="D12" t="s">
        <v>179</v>
      </c>
      <c r="E12" t="s">
        <v>680</v>
      </c>
      <c r="F12" t="s">
        <v>176</v>
      </c>
      <c r="G12" t="s">
        <v>180</v>
      </c>
      <c r="H12" t="s">
        <v>181</v>
      </c>
      <c r="I12" t="s">
        <v>182</v>
      </c>
      <c r="J12" t="s">
        <v>58</v>
      </c>
      <c r="K12" t="s">
        <v>21</v>
      </c>
      <c r="L12" t="s">
        <v>21</v>
      </c>
      <c r="M12" t="s">
        <v>21</v>
      </c>
      <c r="N12" t="s">
        <v>21</v>
      </c>
      <c r="O12" t="s">
        <v>21</v>
      </c>
      <c r="AR12" t="s">
        <v>734</v>
      </c>
      <c r="AS12" t="s">
        <v>733</v>
      </c>
      <c r="AT12">
        <f t="shared" si="0"/>
        <v>0</v>
      </c>
    </row>
    <row r="13" spans="1:46" hidden="1" x14ac:dyDescent="0.2">
      <c r="A13" t="s">
        <v>469</v>
      </c>
      <c r="B13" t="s">
        <v>16</v>
      </c>
      <c r="C13" t="s">
        <v>229</v>
      </c>
      <c r="D13" t="s">
        <v>179</v>
      </c>
      <c r="E13" t="s">
        <v>681</v>
      </c>
      <c r="F13" t="s">
        <v>468</v>
      </c>
      <c r="G13" t="s">
        <v>470</v>
      </c>
      <c r="H13" t="s">
        <v>414</v>
      </c>
      <c r="I13" t="s">
        <v>471</v>
      </c>
      <c r="J13" t="s">
        <v>472</v>
      </c>
      <c r="K13" t="s">
        <v>21</v>
      </c>
      <c r="L13" t="s">
        <v>21</v>
      </c>
      <c r="M13" t="s">
        <v>21</v>
      </c>
      <c r="N13" t="s">
        <v>21</v>
      </c>
      <c r="O13" t="s">
        <v>21</v>
      </c>
      <c r="AR13" t="s">
        <v>715</v>
      </c>
      <c r="AS13" t="s">
        <v>714</v>
      </c>
      <c r="AT13">
        <f t="shared" si="0"/>
        <v>0</v>
      </c>
    </row>
    <row r="14" spans="1:46" hidden="1" x14ac:dyDescent="0.2">
      <c r="A14" t="s">
        <v>534</v>
      </c>
      <c r="B14" t="s">
        <v>16</v>
      </c>
      <c r="C14" t="s">
        <v>270</v>
      </c>
      <c r="D14" t="s">
        <v>179</v>
      </c>
      <c r="E14" t="s">
        <v>682</v>
      </c>
      <c r="F14" t="s">
        <v>533</v>
      </c>
      <c r="G14" t="s">
        <v>21</v>
      </c>
      <c r="H14" t="s">
        <v>21</v>
      </c>
      <c r="I14" t="s">
        <v>535</v>
      </c>
      <c r="J14" t="s">
        <v>536</v>
      </c>
      <c r="K14" t="s">
        <v>21</v>
      </c>
      <c r="L14" t="s">
        <v>21</v>
      </c>
      <c r="M14" t="s">
        <v>21</v>
      </c>
      <c r="N14" t="s">
        <v>21</v>
      </c>
      <c r="O14" t="s">
        <v>21</v>
      </c>
      <c r="AR14" t="s">
        <v>755</v>
      </c>
      <c r="AS14" t="s">
        <v>756</v>
      </c>
      <c r="AT14">
        <f t="shared" si="0"/>
        <v>0</v>
      </c>
    </row>
    <row r="15" spans="1:46" hidden="1" x14ac:dyDescent="0.2">
      <c r="A15" t="s">
        <v>463</v>
      </c>
      <c r="B15" t="s">
        <v>16</v>
      </c>
      <c r="C15" t="s">
        <v>398</v>
      </c>
      <c r="D15" t="s">
        <v>464</v>
      </c>
      <c r="E15" t="s">
        <v>682</v>
      </c>
      <c r="F15" t="s">
        <v>462</v>
      </c>
      <c r="G15" t="s">
        <v>21</v>
      </c>
      <c r="H15" t="s">
        <v>465</v>
      </c>
      <c r="I15" t="s">
        <v>92</v>
      </c>
      <c r="J15" t="s">
        <v>466</v>
      </c>
      <c r="K15" t="s">
        <v>467</v>
      </c>
      <c r="L15" t="s">
        <v>21</v>
      </c>
      <c r="M15" t="s">
        <v>21</v>
      </c>
      <c r="N15" t="s">
        <v>21</v>
      </c>
      <c r="O15" t="s">
        <v>21</v>
      </c>
      <c r="AR15" t="s">
        <v>689</v>
      </c>
      <c r="AS15" t="s">
        <v>690</v>
      </c>
      <c r="AT15">
        <f t="shared" si="0"/>
        <v>0</v>
      </c>
    </row>
    <row r="16" spans="1:46" hidden="1" x14ac:dyDescent="0.2">
      <c r="A16" t="s">
        <v>81</v>
      </c>
      <c r="B16" t="s">
        <v>16</v>
      </c>
      <c r="C16" t="s">
        <v>82</v>
      </c>
      <c r="D16" t="s">
        <v>83</v>
      </c>
      <c r="E16" t="s">
        <v>682</v>
      </c>
      <c r="F16" t="s">
        <v>80</v>
      </c>
      <c r="G16" t="s">
        <v>84</v>
      </c>
      <c r="H16" t="s">
        <v>81</v>
      </c>
      <c r="I16" t="s">
        <v>85</v>
      </c>
      <c r="J16" t="s">
        <v>86</v>
      </c>
      <c r="K16" t="s">
        <v>21</v>
      </c>
      <c r="L16" t="s">
        <v>21</v>
      </c>
      <c r="M16" t="s">
        <v>21</v>
      </c>
      <c r="N16" t="s">
        <v>21</v>
      </c>
      <c r="O16" t="s">
        <v>21</v>
      </c>
      <c r="AR16" t="s">
        <v>691</v>
      </c>
      <c r="AS16" t="s">
        <v>692</v>
      </c>
      <c r="AT16">
        <f t="shared" si="0"/>
        <v>0</v>
      </c>
    </row>
    <row r="17" spans="1:46" hidden="1" x14ac:dyDescent="0.2">
      <c r="A17" t="s">
        <v>47</v>
      </c>
      <c r="B17" t="s">
        <v>16</v>
      </c>
      <c r="C17" t="s">
        <v>48</v>
      </c>
      <c r="D17" t="s">
        <v>49</v>
      </c>
      <c r="F17" t="s">
        <v>46</v>
      </c>
      <c r="G17" t="s">
        <v>50</v>
      </c>
      <c r="H17" t="s">
        <v>51</v>
      </c>
      <c r="I17" t="s">
        <v>21</v>
      </c>
      <c r="J17" t="s">
        <v>43</v>
      </c>
      <c r="K17" t="s">
        <v>21</v>
      </c>
      <c r="L17" t="s">
        <v>21</v>
      </c>
      <c r="M17" t="s">
        <v>21</v>
      </c>
      <c r="N17" t="s">
        <v>21</v>
      </c>
      <c r="O17" t="s">
        <v>21</v>
      </c>
      <c r="AT17">
        <f t="shared" si="0"/>
        <v>0</v>
      </c>
    </row>
    <row r="18" spans="1:46" hidden="1" x14ac:dyDescent="0.2">
      <c r="A18" t="s">
        <v>88</v>
      </c>
      <c r="B18" t="s">
        <v>16</v>
      </c>
      <c r="C18" t="s">
        <v>89</v>
      </c>
      <c r="D18" t="s">
        <v>49</v>
      </c>
      <c r="F18" t="s">
        <v>87</v>
      </c>
      <c r="G18" t="s">
        <v>90</v>
      </c>
      <c r="H18" t="s">
        <v>91</v>
      </c>
      <c r="I18" t="s">
        <v>92</v>
      </c>
      <c r="J18" t="s">
        <v>93</v>
      </c>
      <c r="K18" t="s">
        <v>94</v>
      </c>
      <c r="L18" t="s">
        <v>21</v>
      </c>
      <c r="M18" t="s">
        <v>21</v>
      </c>
      <c r="N18" t="s">
        <v>21</v>
      </c>
      <c r="O18" t="s">
        <v>21</v>
      </c>
      <c r="AR18" t="s">
        <v>757</v>
      </c>
      <c r="AS18" t="s">
        <v>758</v>
      </c>
      <c r="AT18">
        <f t="shared" si="0"/>
        <v>0</v>
      </c>
    </row>
    <row r="19" spans="1:46" hidden="1" x14ac:dyDescent="0.2">
      <c r="A19" t="s">
        <v>208</v>
      </c>
      <c r="B19" t="s">
        <v>16</v>
      </c>
      <c r="C19" t="s">
        <v>196</v>
      </c>
      <c r="D19" t="s">
        <v>125</v>
      </c>
      <c r="E19" t="s">
        <v>649</v>
      </c>
      <c r="F19" t="s">
        <v>207</v>
      </c>
      <c r="G19" t="s">
        <v>209</v>
      </c>
      <c r="H19" t="s">
        <v>198</v>
      </c>
      <c r="I19" t="s">
        <v>21</v>
      </c>
      <c r="J19" t="s">
        <v>58</v>
      </c>
      <c r="K19" t="s">
        <v>210</v>
      </c>
      <c r="L19" t="s">
        <v>211</v>
      </c>
      <c r="M19" t="s">
        <v>21</v>
      </c>
      <c r="N19" t="s">
        <v>21</v>
      </c>
      <c r="O19" t="s">
        <v>21</v>
      </c>
      <c r="P19" t="s">
        <v>635</v>
      </c>
      <c r="Q19" s="16" t="s">
        <v>635</v>
      </c>
      <c r="R19" t="s">
        <v>635</v>
      </c>
      <c r="S19" s="16" t="s">
        <v>635</v>
      </c>
      <c r="T19" t="s">
        <v>635</v>
      </c>
      <c r="W19" t="s">
        <v>635</v>
      </c>
      <c r="X19" t="s">
        <v>635</v>
      </c>
      <c r="Y19" t="s">
        <v>635</v>
      </c>
      <c r="Z19" t="s">
        <v>635</v>
      </c>
      <c r="AA19" t="s">
        <v>635</v>
      </c>
      <c r="AB19" t="s">
        <v>635</v>
      </c>
      <c r="AC19" t="s">
        <v>635</v>
      </c>
      <c r="AD19" t="s">
        <v>635</v>
      </c>
      <c r="AE19" t="s">
        <v>635</v>
      </c>
      <c r="AF19" t="s">
        <v>635</v>
      </c>
      <c r="AG19" t="s">
        <v>635</v>
      </c>
      <c r="AH19" t="s">
        <v>635</v>
      </c>
      <c r="AI19" t="s">
        <v>635</v>
      </c>
      <c r="AJ19" t="s">
        <v>635</v>
      </c>
      <c r="AP19" t="s">
        <v>635</v>
      </c>
      <c r="AR19" t="s">
        <v>780</v>
      </c>
      <c r="AS19" t="s">
        <v>780</v>
      </c>
      <c r="AT19">
        <f t="shared" si="0"/>
        <v>1</v>
      </c>
    </row>
    <row r="20" spans="1:46" hidden="1" x14ac:dyDescent="0.2">
      <c r="A20" t="s">
        <v>339</v>
      </c>
      <c r="B20" t="s">
        <v>16</v>
      </c>
      <c r="C20" t="s">
        <v>334</v>
      </c>
      <c r="D20" t="s">
        <v>125</v>
      </c>
      <c r="E20" t="s">
        <v>649</v>
      </c>
      <c r="F20" t="s">
        <v>338</v>
      </c>
      <c r="G20" t="s">
        <v>21</v>
      </c>
      <c r="H20" t="s">
        <v>340</v>
      </c>
      <c r="I20" t="s">
        <v>21</v>
      </c>
      <c r="J20" t="s">
        <v>341</v>
      </c>
      <c r="K20" t="s">
        <v>342</v>
      </c>
      <c r="L20" t="s">
        <v>343</v>
      </c>
      <c r="M20" t="s">
        <v>21</v>
      </c>
      <c r="N20" t="s">
        <v>225</v>
      </c>
      <c r="O20" t="s">
        <v>21</v>
      </c>
      <c r="P20" t="s">
        <v>635</v>
      </c>
      <c r="Q20" s="16" t="s">
        <v>635</v>
      </c>
      <c r="R20" t="s">
        <v>635</v>
      </c>
      <c r="S20" s="16" t="s">
        <v>635</v>
      </c>
      <c r="T20" t="s">
        <v>635</v>
      </c>
      <c r="W20" t="s">
        <v>635</v>
      </c>
      <c r="X20" t="s">
        <v>635</v>
      </c>
      <c r="Y20" t="s">
        <v>635</v>
      </c>
      <c r="Z20" t="s">
        <v>635</v>
      </c>
      <c r="AA20" t="s">
        <v>635</v>
      </c>
      <c r="AB20" t="s">
        <v>635</v>
      </c>
      <c r="AC20" t="s">
        <v>635</v>
      </c>
      <c r="AD20" t="s">
        <v>635</v>
      </c>
      <c r="AE20" t="s">
        <v>635</v>
      </c>
      <c r="AF20" t="s">
        <v>635</v>
      </c>
      <c r="AG20" t="s">
        <v>635</v>
      </c>
      <c r="AH20" t="s">
        <v>635</v>
      </c>
      <c r="AI20" t="s">
        <v>635</v>
      </c>
      <c r="AJ20" t="s">
        <v>635</v>
      </c>
      <c r="AP20" t="s">
        <v>635</v>
      </c>
      <c r="AR20" t="s">
        <v>796</v>
      </c>
      <c r="AS20" t="s">
        <v>795</v>
      </c>
      <c r="AT20">
        <f t="shared" si="0"/>
        <v>1</v>
      </c>
    </row>
    <row r="21" spans="1:46" hidden="1" x14ac:dyDescent="0.2">
      <c r="A21" t="s">
        <v>702</v>
      </c>
      <c r="B21" t="s">
        <v>16</v>
      </c>
      <c r="C21" t="s">
        <v>64</v>
      </c>
      <c r="D21" t="s">
        <v>29</v>
      </c>
      <c r="E21" t="s">
        <v>704</v>
      </c>
      <c r="G21" t="s">
        <v>703</v>
      </c>
      <c r="P21" t="s">
        <v>716</v>
      </c>
      <c r="Q21" s="16">
        <v>7200</v>
      </c>
      <c r="R21" s="13">
        <v>1</v>
      </c>
      <c r="S21" s="16"/>
      <c r="T21" s="13"/>
      <c r="AR21" t="s">
        <v>700</v>
      </c>
      <c r="AS21" t="s">
        <v>701</v>
      </c>
      <c r="AT21">
        <f t="shared" si="0"/>
        <v>1</v>
      </c>
    </row>
    <row r="22" spans="1:46" hidden="1" x14ac:dyDescent="0.2">
      <c r="A22" t="s">
        <v>127</v>
      </c>
      <c r="B22" t="s">
        <v>16</v>
      </c>
      <c r="C22" t="s">
        <v>17</v>
      </c>
      <c r="D22" t="s">
        <v>125</v>
      </c>
      <c r="F22" t="s">
        <v>126</v>
      </c>
      <c r="G22" t="s">
        <v>128</v>
      </c>
      <c r="H22" t="s">
        <v>129</v>
      </c>
      <c r="I22" t="s">
        <v>21</v>
      </c>
      <c r="J22" t="s">
        <v>130</v>
      </c>
      <c r="K22" t="s">
        <v>131</v>
      </c>
      <c r="L22" t="s">
        <v>132</v>
      </c>
      <c r="M22" t="s">
        <v>133</v>
      </c>
      <c r="N22" t="s">
        <v>134</v>
      </c>
      <c r="O22" t="s">
        <v>21</v>
      </c>
      <c r="P22" t="s">
        <v>635</v>
      </c>
      <c r="Q22" s="16"/>
      <c r="R22" s="5"/>
      <c r="S22" s="16">
        <v>6000</v>
      </c>
      <c r="T22" s="5">
        <v>0.1</v>
      </c>
      <c r="U22" s="5"/>
      <c r="V22" s="5"/>
      <c r="AP22" t="s">
        <v>646</v>
      </c>
      <c r="AQ22" t="s">
        <v>646</v>
      </c>
      <c r="AR22" t="s">
        <v>709</v>
      </c>
      <c r="AS22" t="s">
        <v>710</v>
      </c>
      <c r="AT22">
        <f t="shared" si="0"/>
        <v>1</v>
      </c>
    </row>
    <row r="23" spans="1:46" hidden="1" x14ac:dyDescent="0.2">
      <c r="A23" t="s">
        <v>303</v>
      </c>
      <c r="B23" t="s">
        <v>16</v>
      </c>
      <c r="C23" t="s">
        <v>40</v>
      </c>
      <c r="D23" t="s">
        <v>29</v>
      </c>
      <c r="E23" t="s">
        <v>677</v>
      </c>
      <c r="F23" t="s">
        <v>302</v>
      </c>
      <c r="G23" t="s">
        <v>304</v>
      </c>
      <c r="H23" t="s">
        <v>305</v>
      </c>
      <c r="I23" t="s">
        <v>21</v>
      </c>
      <c r="J23" t="s">
        <v>306</v>
      </c>
      <c r="K23" t="s">
        <v>307</v>
      </c>
      <c r="L23" t="s">
        <v>308</v>
      </c>
      <c r="M23" t="s">
        <v>309</v>
      </c>
      <c r="N23" t="s">
        <v>310</v>
      </c>
      <c r="O23" t="s">
        <v>311</v>
      </c>
      <c r="P23" t="s">
        <v>633</v>
      </c>
      <c r="Q23" s="16">
        <v>6000</v>
      </c>
      <c r="R23" s="13">
        <v>0.7</v>
      </c>
      <c r="S23" s="16"/>
      <c r="T23" s="13"/>
      <c r="U23" s="13"/>
      <c r="V23" s="13"/>
      <c r="AG23">
        <v>5000</v>
      </c>
      <c r="AH23" t="s">
        <v>669</v>
      </c>
      <c r="AK23">
        <v>5000</v>
      </c>
      <c r="AL23" t="s">
        <v>670</v>
      </c>
      <c r="AR23" t="s">
        <v>798</v>
      </c>
      <c r="AS23" t="s">
        <v>797</v>
      </c>
      <c r="AT23">
        <f t="shared" si="0"/>
        <v>1</v>
      </c>
    </row>
    <row r="24" spans="1:46" hidden="1" x14ac:dyDescent="0.2">
      <c r="A24" t="s">
        <v>279</v>
      </c>
      <c r="B24" t="s">
        <v>16</v>
      </c>
      <c r="C24" t="s">
        <v>270</v>
      </c>
      <c r="D24" t="s">
        <v>125</v>
      </c>
      <c r="F24" t="s">
        <v>278</v>
      </c>
      <c r="G24" t="s">
        <v>271</v>
      </c>
      <c r="H24" t="s">
        <v>272</v>
      </c>
      <c r="I24" t="s">
        <v>21</v>
      </c>
      <c r="J24" t="s">
        <v>280</v>
      </c>
      <c r="K24" t="s">
        <v>274</v>
      </c>
      <c r="L24" t="s">
        <v>275</v>
      </c>
      <c r="M24" t="s">
        <v>276</v>
      </c>
      <c r="N24" t="s">
        <v>277</v>
      </c>
      <c r="O24" t="s">
        <v>21</v>
      </c>
      <c r="P24" t="s">
        <v>635</v>
      </c>
      <c r="Q24" s="16"/>
      <c r="R24" s="5"/>
      <c r="S24" s="16">
        <v>5000</v>
      </c>
      <c r="T24" s="5">
        <v>0.35</v>
      </c>
      <c r="U24" s="5"/>
      <c r="V24" s="5"/>
      <c r="AG24">
        <v>2250</v>
      </c>
      <c r="AH24" s="5">
        <v>0.35</v>
      </c>
      <c r="AP24" t="s">
        <v>654</v>
      </c>
      <c r="AQ24" t="s">
        <v>653</v>
      </c>
      <c r="AR24" t="s">
        <v>755</v>
      </c>
      <c r="AS24" t="s">
        <v>756</v>
      </c>
      <c r="AT24">
        <f t="shared" si="0"/>
        <v>1</v>
      </c>
    </row>
    <row r="25" spans="1:46" hidden="1" x14ac:dyDescent="0.2">
      <c r="A25" t="s">
        <v>219</v>
      </c>
      <c r="B25" t="s">
        <v>16</v>
      </c>
      <c r="C25" t="s">
        <v>82</v>
      </c>
      <c r="D25" t="s">
        <v>125</v>
      </c>
      <c r="F25" t="s">
        <v>218</v>
      </c>
      <c r="G25" t="s">
        <v>220</v>
      </c>
      <c r="H25" t="s">
        <v>221</v>
      </c>
      <c r="I25" t="s">
        <v>21</v>
      </c>
      <c r="J25" t="s">
        <v>147</v>
      </c>
      <c r="K25" t="s">
        <v>222</v>
      </c>
      <c r="L25" t="s">
        <v>223</v>
      </c>
      <c r="M25" t="s">
        <v>224</v>
      </c>
      <c r="N25" t="s">
        <v>225</v>
      </c>
      <c r="O25" t="s">
        <v>226</v>
      </c>
      <c r="P25" t="s">
        <v>635</v>
      </c>
      <c r="Q25" s="16"/>
      <c r="R25" s="5"/>
      <c r="S25" s="16">
        <v>5000</v>
      </c>
      <c r="T25" s="5">
        <v>0.25</v>
      </c>
      <c r="U25" s="5"/>
      <c r="V25" s="5"/>
      <c r="AP25" t="s">
        <v>650</v>
      </c>
      <c r="AQ25" t="s">
        <v>651</v>
      </c>
      <c r="AR25" t="s">
        <v>691</v>
      </c>
      <c r="AS25" t="s">
        <v>692</v>
      </c>
      <c r="AT25">
        <f t="shared" si="0"/>
        <v>1</v>
      </c>
    </row>
    <row r="26" spans="1:46" hidden="1" x14ac:dyDescent="0.2">
      <c r="A26" t="s">
        <v>474</v>
      </c>
      <c r="B26" t="s">
        <v>16</v>
      </c>
      <c r="C26" t="s">
        <v>64</v>
      </c>
      <c r="D26" t="s">
        <v>29</v>
      </c>
      <c r="E26" t="s">
        <v>649</v>
      </c>
      <c r="F26" t="s">
        <v>473</v>
      </c>
      <c r="G26" t="s">
        <v>475</v>
      </c>
      <c r="H26" t="s">
        <v>476</v>
      </c>
      <c r="I26" t="s">
        <v>21</v>
      </c>
      <c r="J26" t="s">
        <v>43</v>
      </c>
      <c r="K26" t="s">
        <v>141</v>
      </c>
      <c r="L26" t="s">
        <v>141</v>
      </c>
      <c r="M26" t="s">
        <v>21</v>
      </c>
      <c r="N26" t="s">
        <v>21</v>
      </c>
      <c r="O26" t="s">
        <v>477</v>
      </c>
      <c r="P26" t="s">
        <v>633</v>
      </c>
      <c r="Q26" s="16">
        <v>5000</v>
      </c>
      <c r="R26" s="13">
        <v>0.5</v>
      </c>
      <c r="S26" s="16"/>
      <c r="T26" s="13"/>
      <c r="U26">
        <v>2500</v>
      </c>
      <c r="V26" s="13">
        <v>300</v>
      </c>
      <c r="AP26" t="s">
        <v>674</v>
      </c>
      <c r="AR26" t="s">
        <v>700</v>
      </c>
      <c r="AS26" t="s">
        <v>701</v>
      </c>
      <c r="AT26">
        <f t="shared" si="0"/>
        <v>1</v>
      </c>
    </row>
    <row r="27" spans="1:46" hidden="1" x14ac:dyDescent="0.2">
      <c r="A27" t="s">
        <v>258</v>
      </c>
      <c r="B27" t="s">
        <v>16</v>
      </c>
      <c r="C27" t="s">
        <v>64</v>
      </c>
      <c r="D27" t="s">
        <v>29</v>
      </c>
      <c r="E27" t="s">
        <v>649</v>
      </c>
      <c r="F27" t="s">
        <v>257</v>
      </c>
      <c r="G27" t="s">
        <v>259</v>
      </c>
      <c r="H27" t="s">
        <v>66</v>
      </c>
      <c r="I27" t="s">
        <v>21</v>
      </c>
      <c r="J27" t="s">
        <v>43</v>
      </c>
      <c r="K27" t="s">
        <v>260</v>
      </c>
      <c r="L27" t="s">
        <v>260</v>
      </c>
      <c r="M27" t="s">
        <v>261</v>
      </c>
      <c r="N27" t="s">
        <v>262</v>
      </c>
      <c r="O27" t="s">
        <v>263</v>
      </c>
      <c r="P27" t="s">
        <v>633</v>
      </c>
      <c r="Q27" s="16">
        <v>2400</v>
      </c>
      <c r="R27" s="13">
        <v>0.3</v>
      </c>
      <c r="S27" s="16"/>
      <c r="T27" s="13"/>
      <c r="AR27" t="s">
        <v>700</v>
      </c>
      <c r="AS27" t="s">
        <v>701</v>
      </c>
      <c r="AT27">
        <f t="shared" si="0"/>
        <v>1</v>
      </c>
    </row>
    <row r="28" spans="1:46" hidden="1" x14ac:dyDescent="0.2">
      <c r="A28" t="s">
        <v>449</v>
      </c>
      <c r="B28" t="s">
        <v>16</v>
      </c>
      <c r="C28" t="s">
        <v>450</v>
      </c>
      <c r="D28" t="s">
        <v>125</v>
      </c>
      <c r="F28" t="s">
        <v>448</v>
      </c>
      <c r="G28" t="s">
        <v>451</v>
      </c>
      <c r="H28" t="s">
        <v>452</v>
      </c>
      <c r="I28" t="s">
        <v>21</v>
      </c>
      <c r="J28" t="s">
        <v>453</v>
      </c>
      <c r="K28" t="s">
        <v>454</v>
      </c>
      <c r="L28" t="s">
        <v>455</v>
      </c>
      <c r="M28" t="s">
        <v>206</v>
      </c>
      <c r="N28" t="s">
        <v>456</v>
      </c>
      <c r="O28" t="s">
        <v>21</v>
      </c>
      <c r="P28" t="s">
        <v>635</v>
      </c>
      <c r="Q28" s="16"/>
      <c r="R28" s="5"/>
      <c r="S28" s="16">
        <v>1000</v>
      </c>
      <c r="T28" s="5">
        <v>0.25</v>
      </c>
      <c r="U28" s="5"/>
      <c r="V28" s="5"/>
      <c r="AG28">
        <v>1000</v>
      </c>
      <c r="AH28" s="5">
        <v>0.25</v>
      </c>
      <c r="AM28" t="s">
        <v>657</v>
      </c>
      <c r="AP28" t="s">
        <v>451</v>
      </c>
      <c r="AR28" t="s">
        <v>738</v>
      </c>
      <c r="AS28" t="s">
        <v>739</v>
      </c>
      <c r="AT28">
        <f t="shared" si="0"/>
        <v>1</v>
      </c>
    </row>
    <row r="29" spans="1:46" hidden="1" x14ac:dyDescent="0.2">
      <c r="A29" t="s">
        <v>397</v>
      </c>
      <c r="B29" t="s">
        <v>16</v>
      </c>
      <c r="C29" t="s">
        <v>398</v>
      </c>
      <c r="D29" t="s">
        <v>125</v>
      </c>
      <c r="F29" t="s">
        <v>396</v>
      </c>
      <c r="G29" t="s">
        <v>21</v>
      </c>
      <c r="H29" t="s">
        <v>399</v>
      </c>
      <c r="I29" t="s">
        <v>21</v>
      </c>
      <c r="J29" t="s">
        <v>280</v>
      </c>
      <c r="K29" t="s">
        <v>400</v>
      </c>
      <c r="L29" t="s">
        <v>401</v>
      </c>
      <c r="M29" t="s">
        <v>206</v>
      </c>
      <c r="N29" t="s">
        <v>402</v>
      </c>
      <c r="O29" t="s">
        <v>21</v>
      </c>
      <c r="P29" t="s">
        <v>635</v>
      </c>
      <c r="Q29" s="16"/>
      <c r="R29" s="5"/>
      <c r="S29" s="16">
        <v>1000</v>
      </c>
      <c r="T29" s="5">
        <v>0.15</v>
      </c>
      <c r="U29" s="5"/>
      <c r="V29" s="5"/>
      <c r="AG29">
        <v>1000</v>
      </c>
      <c r="AH29" s="5">
        <v>0.15</v>
      </c>
      <c r="AM29" t="s">
        <v>657</v>
      </c>
      <c r="AN29" s="5">
        <v>0.3</v>
      </c>
      <c r="AP29" t="s">
        <v>655</v>
      </c>
      <c r="AR29" t="s">
        <v>689</v>
      </c>
      <c r="AS29" t="s">
        <v>690</v>
      </c>
      <c r="AT29">
        <f t="shared" si="0"/>
        <v>1</v>
      </c>
    </row>
    <row r="30" spans="1:46" hidden="1" x14ac:dyDescent="0.2">
      <c r="A30" t="s">
        <v>706</v>
      </c>
      <c r="B30" t="s">
        <v>16</v>
      </c>
      <c r="C30" t="s">
        <v>392</v>
      </c>
      <c r="D30" t="s">
        <v>29</v>
      </c>
      <c r="G30" t="s">
        <v>705</v>
      </c>
      <c r="Q30" s="16">
        <v>1000</v>
      </c>
      <c r="R30" s="13">
        <v>0.2</v>
      </c>
      <c r="S30" s="16"/>
      <c r="T30" s="13"/>
      <c r="AP30" t="s">
        <v>705</v>
      </c>
      <c r="AR30" t="s">
        <v>708</v>
      </c>
      <c r="AS30" t="s">
        <v>707</v>
      </c>
      <c r="AT30">
        <f t="shared" si="0"/>
        <v>1</v>
      </c>
    </row>
    <row r="31" spans="1:46" hidden="1" x14ac:dyDescent="0.2">
      <c r="A31" t="s">
        <v>293</v>
      </c>
      <c r="B31" t="s">
        <v>16</v>
      </c>
      <c r="C31" t="s">
        <v>294</v>
      </c>
      <c r="D31" t="s">
        <v>29</v>
      </c>
      <c r="F31" t="s">
        <v>292</v>
      </c>
      <c r="G31" t="s">
        <v>295</v>
      </c>
      <c r="H31" t="s">
        <v>296</v>
      </c>
      <c r="I31" t="s">
        <v>21</v>
      </c>
      <c r="J31" t="s">
        <v>173</v>
      </c>
      <c r="K31" t="s">
        <v>297</v>
      </c>
      <c r="L31" t="s">
        <v>298</v>
      </c>
      <c r="M31" t="s">
        <v>299</v>
      </c>
      <c r="N31" t="s">
        <v>300</v>
      </c>
      <c r="O31" t="s">
        <v>301</v>
      </c>
      <c r="P31" t="s">
        <v>635</v>
      </c>
      <c r="Q31" s="16">
        <v>1000</v>
      </c>
      <c r="S31" s="16"/>
      <c r="AG31">
        <v>500</v>
      </c>
      <c r="AK31">
        <v>3000</v>
      </c>
      <c r="AM31" t="s">
        <v>667</v>
      </c>
      <c r="AR31" t="s">
        <v>744</v>
      </c>
      <c r="AS31" t="s">
        <v>745</v>
      </c>
      <c r="AT31">
        <f t="shared" si="0"/>
        <v>0</v>
      </c>
    </row>
    <row r="32" spans="1:46" hidden="1" x14ac:dyDescent="0.2">
      <c r="A32" t="s">
        <v>213</v>
      </c>
      <c r="B32" t="s">
        <v>16</v>
      </c>
      <c r="C32" t="s">
        <v>214</v>
      </c>
      <c r="D32" t="s">
        <v>215</v>
      </c>
      <c r="E32" t="s">
        <v>660</v>
      </c>
      <c r="F32" t="s">
        <v>212</v>
      </c>
      <c r="G32" t="s">
        <v>216</v>
      </c>
      <c r="H32" t="s">
        <v>217</v>
      </c>
      <c r="I32" t="s">
        <v>21</v>
      </c>
      <c r="J32" t="s">
        <v>43</v>
      </c>
      <c r="K32" t="s">
        <v>21</v>
      </c>
      <c r="L32" t="s">
        <v>21</v>
      </c>
      <c r="M32" t="s">
        <v>21</v>
      </c>
      <c r="N32" t="s">
        <v>21</v>
      </c>
      <c r="O32" t="s">
        <v>21</v>
      </c>
      <c r="AR32" t="s">
        <v>770</v>
      </c>
      <c r="AS32" t="s">
        <v>766</v>
      </c>
      <c r="AT32">
        <f t="shared" si="0"/>
        <v>0</v>
      </c>
    </row>
    <row r="33" spans="1:46" hidden="1" x14ac:dyDescent="0.2">
      <c r="A33" t="s">
        <v>102</v>
      </c>
      <c r="B33" t="s">
        <v>16</v>
      </c>
      <c r="C33" t="s">
        <v>103</v>
      </c>
      <c r="D33" t="s">
        <v>104</v>
      </c>
      <c r="E33" t="s">
        <v>661</v>
      </c>
      <c r="F33" t="s">
        <v>101</v>
      </c>
      <c r="G33" t="s">
        <v>105</v>
      </c>
      <c r="H33" t="s">
        <v>106</v>
      </c>
      <c r="I33" t="s">
        <v>21</v>
      </c>
      <c r="J33" t="s">
        <v>107</v>
      </c>
      <c r="K33" t="s">
        <v>108</v>
      </c>
      <c r="L33" t="s">
        <v>24</v>
      </c>
      <c r="M33" t="s">
        <v>24</v>
      </c>
      <c r="N33" t="s">
        <v>24</v>
      </c>
      <c r="O33" t="s">
        <v>21</v>
      </c>
      <c r="AR33" t="s">
        <v>784</v>
      </c>
      <c r="AS33" t="s">
        <v>783</v>
      </c>
      <c r="AT33">
        <f t="shared" si="0"/>
        <v>0</v>
      </c>
    </row>
    <row r="34" spans="1:46" hidden="1" x14ac:dyDescent="0.2">
      <c r="A34" t="s">
        <v>184</v>
      </c>
      <c r="B34" t="s">
        <v>16</v>
      </c>
      <c r="C34" t="s">
        <v>185</v>
      </c>
      <c r="D34" t="s">
        <v>104</v>
      </c>
      <c r="F34" t="s">
        <v>183</v>
      </c>
      <c r="G34" t="s">
        <v>21</v>
      </c>
      <c r="H34" t="s">
        <v>186</v>
      </c>
      <c r="I34" t="s">
        <v>21</v>
      </c>
      <c r="J34" t="s">
        <v>187</v>
      </c>
      <c r="K34" t="s">
        <v>188</v>
      </c>
      <c r="L34" t="s">
        <v>24</v>
      </c>
      <c r="M34" t="s">
        <v>24</v>
      </c>
      <c r="N34" t="s">
        <v>24</v>
      </c>
      <c r="O34" t="s">
        <v>21</v>
      </c>
      <c r="AR34" t="s">
        <v>772</v>
      </c>
      <c r="AS34" t="s">
        <v>771</v>
      </c>
      <c r="AT34">
        <f t="shared" si="0"/>
        <v>0</v>
      </c>
    </row>
    <row r="35" spans="1:46" hidden="1" x14ac:dyDescent="0.2">
      <c r="A35" t="s">
        <v>190</v>
      </c>
      <c r="B35" t="s">
        <v>16</v>
      </c>
      <c r="C35" t="s">
        <v>191</v>
      </c>
      <c r="D35" t="s">
        <v>104</v>
      </c>
      <c r="F35" t="s">
        <v>189</v>
      </c>
      <c r="G35" t="s">
        <v>21</v>
      </c>
      <c r="H35" t="s">
        <v>192</v>
      </c>
      <c r="I35" t="s">
        <v>21</v>
      </c>
      <c r="J35" t="s">
        <v>130</v>
      </c>
      <c r="K35" t="s">
        <v>193</v>
      </c>
      <c r="L35" t="s">
        <v>21</v>
      </c>
      <c r="M35" t="s">
        <v>21</v>
      </c>
      <c r="N35" t="s">
        <v>21</v>
      </c>
      <c r="O35" t="s">
        <v>21</v>
      </c>
      <c r="AT35">
        <f t="shared" ref="AT35:AT66" si="1">IF(AND(ISBLANK(S35),ISBLANK(R35),ISBLANK(T35),ISBLANK(AN35),ISBLANK(AO35)),0,1)</f>
        <v>0</v>
      </c>
    </row>
    <row r="36" spans="1:46" hidden="1" x14ac:dyDescent="0.2">
      <c r="A36" t="s">
        <v>202</v>
      </c>
      <c r="B36" t="s">
        <v>16</v>
      </c>
      <c r="C36" t="s">
        <v>196</v>
      </c>
      <c r="D36" t="s">
        <v>104</v>
      </c>
      <c r="E36" t="s">
        <v>683</v>
      </c>
      <c r="F36" t="s">
        <v>201</v>
      </c>
      <c r="G36" t="s">
        <v>21</v>
      </c>
      <c r="H36" t="s">
        <v>203</v>
      </c>
      <c r="I36" t="s">
        <v>21</v>
      </c>
      <c r="J36" t="s">
        <v>204</v>
      </c>
      <c r="K36" t="s">
        <v>205</v>
      </c>
      <c r="L36" t="s">
        <v>206</v>
      </c>
      <c r="M36" t="s">
        <v>21</v>
      </c>
      <c r="N36" t="s">
        <v>21</v>
      </c>
      <c r="O36" t="s">
        <v>21</v>
      </c>
      <c r="AR36" t="s">
        <v>780</v>
      </c>
      <c r="AS36" t="s">
        <v>780</v>
      </c>
      <c r="AT36">
        <f t="shared" si="1"/>
        <v>0</v>
      </c>
    </row>
    <row r="37" spans="1:46" hidden="1" x14ac:dyDescent="0.2">
      <c r="A37" t="s">
        <v>228</v>
      </c>
      <c r="B37" t="s">
        <v>16</v>
      </c>
      <c r="C37" t="s">
        <v>229</v>
      </c>
      <c r="D37" t="s">
        <v>104</v>
      </c>
      <c r="E37" t="s">
        <v>683</v>
      </c>
      <c r="F37" t="s">
        <v>227</v>
      </c>
      <c r="G37" t="s">
        <v>21</v>
      </c>
      <c r="H37" t="s">
        <v>230</v>
      </c>
      <c r="I37" t="s">
        <v>21</v>
      </c>
      <c r="J37" t="s">
        <v>231</v>
      </c>
      <c r="K37" t="s">
        <v>232</v>
      </c>
      <c r="L37" t="s">
        <v>21</v>
      </c>
      <c r="M37" t="s">
        <v>21</v>
      </c>
      <c r="N37" t="s">
        <v>21</v>
      </c>
      <c r="O37" t="s">
        <v>21</v>
      </c>
      <c r="AR37" t="s">
        <v>715</v>
      </c>
      <c r="AS37" t="s">
        <v>714</v>
      </c>
      <c r="AT37">
        <f t="shared" si="1"/>
        <v>0</v>
      </c>
    </row>
    <row r="38" spans="1:46" hidden="1" x14ac:dyDescent="0.2">
      <c r="A38" t="s">
        <v>202</v>
      </c>
      <c r="B38" t="s">
        <v>16</v>
      </c>
      <c r="C38" t="s">
        <v>229</v>
      </c>
      <c r="D38" t="s">
        <v>104</v>
      </c>
      <c r="E38" t="s">
        <v>683</v>
      </c>
      <c r="F38" t="s">
        <v>233</v>
      </c>
      <c r="G38" t="s">
        <v>21</v>
      </c>
      <c r="H38" t="s">
        <v>230</v>
      </c>
      <c r="I38" t="s">
        <v>21</v>
      </c>
      <c r="J38" t="s">
        <v>234</v>
      </c>
      <c r="K38" t="s">
        <v>235</v>
      </c>
      <c r="L38" t="s">
        <v>21</v>
      </c>
      <c r="M38" t="s">
        <v>21</v>
      </c>
      <c r="N38" t="s">
        <v>21</v>
      </c>
      <c r="O38" t="s">
        <v>21</v>
      </c>
      <c r="AR38" t="s">
        <v>715</v>
      </c>
      <c r="AS38" t="s">
        <v>714</v>
      </c>
      <c r="AT38">
        <f t="shared" si="1"/>
        <v>0</v>
      </c>
    </row>
    <row r="39" spans="1:46" hidden="1" x14ac:dyDescent="0.2">
      <c r="A39" t="s">
        <v>237</v>
      </c>
      <c r="B39" t="s">
        <v>16</v>
      </c>
      <c r="C39" t="s">
        <v>238</v>
      </c>
      <c r="D39" t="s">
        <v>104</v>
      </c>
      <c r="F39" t="s">
        <v>236</v>
      </c>
      <c r="G39" t="s">
        <v>239</v>
      </c>
      <c r="H39" t="s">
        <v>240</v>
      </c>
      <c r="I39" t="s">
        <v>21</v>
      </c>
      <c r="J39" t="s">
        <v>22</v>
      </c>
      <c r="K39" t="s">
        <v>241</v>
      </c>
      <c r="L39" t="s">
        <v>241</v>
      </c>
      <c r="M39" t="s">
        <v>206</v>
      </c>
      <c r="N39" t="s">
        <v>242</v>
      </c>
      <c r="O39" t="s">
        <v>21</v>
      </c>
      <c r="AR39" t="s">
        <v>786</v>
      </c>
      <c r="AS39" t="s">
        <v>785</v>
      </c>
      <c r="AT39">
        <f t="shared" si="1"/>
        <v>0</v>
      </c>
    </row>
    <row r="40" spans="1:46" hidden="1" x14ac:dyDescent="0.2">
      <c r="A40" t="s">
        <v>102</v>
      </c>
      <c r="B40" t="s">
        <v>16</v>
      </c>
      <c r="C40" t="s">
        <v>244</v>
      </c>
      <c r="D40" t="s">
        <v>104</v>
      </c>
      <c r="F40" t="s">
        <v>243</v>
      </c>
      <c r="G40" t="s">
        <v>245</v>
      </c>
      <c r="H40" t="s">
        <v>246</v>
      </c>
      <c r="I40" t="s">
        <v>21</v>
      </c>
      <c r="J40" t="s">
        <v>247</v>
      </c>
      <c r="K40" t="s">
        <v>248</v>
      </c>
      <c r="L40" t="s">
        <v>21</v>
      </c>
      <c r="M40" t="s">
        <v>21</v>
      </c>
      <c r="N40" t="s">
        <v>21</v>
      </c>
      <c r="O40" t="s">
        <v>21</v>
      </c>
      <c r="AT40">
        <f t="shared" si="1"/>
        <v>0</v>
      </c>
    </row>
    <row r="41" spans="1:46" hidden="1" x14ac:dyDescent="0.2">
      <c r="A41" t="s">
        <v>265</v>
      </c>
      <c r="B41" t="s">
        <v>16</v>
      </c>
      <c r="C41" t="s">
        <v>266</v>
      </c>
      <c r="D41" t="s">
        <v>104</v>
      </c>
      <c r="F41" t="s">
        <v>264</v>
      </c>
      <c r="G41" t="s">
        <v>21</v>
      </c>
      <c r="H41" t="s">
        <v>267</v>
      </c>
      <c r="I41" t="s">
        <v>21</v>
      </c>
      <c r="J41" t="s">
        <v>268</v>
      </c>
      <c r="K41" t="s">
        <v>269</v>
      </c>
      <c r="L41" t="s">
        <v>21</v>
      </c>
      <c r="M41" t="s">
        <v>21</v>
      </c>
      <c r="N41" t="s">
        <v>21</v>
      </c>
      <c r="O41" t="s">
        <v>21</v>
      </c>
      <c r="AR41" t="s">
        <v>788</v>
      </c>
      <c r="AS41" t="s">
        <v>787</v>
      </c>
      <c r="AT41">
        <f t="shared" si="1"/>
        <v>0</v>
      </c>
    </row>
    <row r="42" spans="1:46" hidden="1" x14ac:dyDescent="0.2">
      <c r="A42" t="s">
        <v>228</v>
      </c>
      <c r="B42" t="s">
        <v>16</v>
      </c>
      <c r="C42" t="s">
        <v>290</v>
      </c>
      <c r="D42" t="s">
        <v>104</v>
      </c>
      <c r="F42" t="s">
        <v>289</v>
      </c>
      <c r="G42" t="s">
        <v>21</v>
      </c>
      <c r="H42" t="s">
        <v>21</v>
      </c>
      <c r="I42" t="s">
        <v>21</v>
      </c>
      <c r="J42" t="s">
        <v>291</v>
      </c>
      <c r="K42" t="s">
        <v>241</v>
      </c>
      <c r="L42" t="s">
        <v>241</v>
      </c>
      <c r="M42" t="s">
        <v>21</v>
      </c>
      <c r="N42" t="s">
        <v>21</v>
      </c>
      <c r="O42" t="s">
        <v>21</v>
      </c>
      <c r="AR42" t="s">
        <v>790</v>
      </c>
      <c r="AS42" t="s">
        <v>789</v>
      </c>
      <c r="AT42">
        <f t="shared" si="1"/>
        <v>0</v>
      </c>
    </row>
    <row r="43" spans="1:46" hidden="1" x14ac:dyDescent="0.2">
      <c r="A43" t="s">
        <v>326</v>
      </c>
      <c r="B43" t="s">
        <v>16</v>
      </c>
      <c r="C43" t="s">
        <v>327</v>
      </c>
      <c r="D43" t="s">
        <v>104</v>
      </c>
      <c r="F43" t="s">
        <v>325</v>
      </c>
      <c r="G43" t="s">
        <v>328</v>
      </c>
      <c r="H43" t="s">
        <v>329</v>
      </c>
      <c r="I43" t="s">
        <v>21</v>
      </c>
      <c r="J43" t="s">
        <v>43</v>
      </c>
      <c r="K43" t="s">
        <v>330</v>
      </c>
      <c r="L43" t="s">
        <v>21</v>
      </c>
      <c r="M43" t="s">
        <v>21</v>
      </c>
      <c r="N43" t="s">
        <v>331</v>
      </c>
      <c r="O43" t="s">
        <v>21</v>
      </c>
      <c r="AR43" t="s">
        <v>740</v>
      </c>
      <c r="AS43" t="s">
        <v>741</v>
      </c>
      <c r="AT43">
        <f t="shared" si="1"/>
        <v>0</v>
      </c>
    </row>
    <row r="44" spans="1:46" hidden="1" x14ac:dyDescent="0.2">
      <c r="A44" t="s">
        <v>333</v>
      </c>
      <c r="B44" t="s">
        <v>16</v>
      </c>
      <c r="C44" t="s">
        <v>334</v>
      </c>
      <c r="D44" t="s">
        <v>104</v>
      </c>
      <c r="F44" t="s">
        <v>332</v>
      </c>
      <c r="G44" t="s">
        <v>21</v>
      </c>
      <c r="H44" t="s">
        <v>21</v>
      </c>
      <c r="I44" t="s">
        <v>21</v>
      </c>
      <c r="J44" t="s">
        <v>335</v>
      </c>
      <c r="K44" t="s">
        <v>336</v>
      </c>
      <c r="L44" t="s">
        <v>337</v>
      </c>
      <c r="M44" t="s">
        <v>21</v>
      </c>
      <c r="N44" t="s">
        <v>21</v>
      </c>
      <c r="O44" t="s">
        <v>21</v>
      </c>
      <c r="AR44" t="s">
        <v>796</v>
      </c>
      <c r="AS44" t="s">
        <v>795</v>
      </c>
      <c r="AT44">
        <f t="shared" si="1"/>
        <v>0</v>
      </c>
    </row>
    <row r="45" spans="1:46" hidden="1" x14ac:dyDescent="0.2">
      <c r="A45" t="s">
        <v>349</v>
      </c>
      <c r="B45" t="s">
        <v>16</v>
      </c>
      <c r="C45" t="s">
        <v>350</v>
      </c>
      <c r="D45" t="s">
        <v>104</v>
      </c>
      <c r="F45" t="s">
        <v>348</v>
      </c>
      <c r="G45" t="s">
        <v>21</v>
      </c>
      <c r="H45" t="s">
        <v>21</v>
      </c>
      <c r="I45" t="s">
        <v>21</v>
      </c>
      <c r="J45" t="s">
        <v>351</v>
      </c>
      <c r="K45" t="s">
        <v>193</v>
      </c>
      <c r="L45" t="s">
        <v>21</v>
      </c>
      <c r="M45" t="s">
        <v>352</v>
      </c>
      <c r="N45" t="s">
        <v>21</v>
      </c>
      <c r="O45" t="s">
        <v>21</v>
      </c>
      <c r="AT45">
        <f t="shared" si="1"/>
        <v>0</v>
      </c>
    </row>
    <row r="46" spans="1:46" hidden="1" x14ac:dyDescent="0.2">
      <c r="A46" t="s">
        <v>372</v>
      </c>
      <c r="B46" t="s">
        <v>16</v>
      </c>
      <c r="C46" t="s">
        <v>373</v>
      </c>
      <c r="D46" t="s">
        <v>104</v>
      </c>
      <c r="F46" t="s">
        <v>371</v>
      </c>
      <c r="G46" t="s">
        <v>21</v>
      </c>
      <c r="H46" t="s">
        <v>374</v>
      </c>
      <c r="I46" t="s">
        <v>21</v>
      </c>
      <c r="J46" t="s">
        <v>375</v>
      </c>
      <c r="K46" t="s">
        <v>376</v>
      </c>
      <c r="L46" t="s">
        <v>377</v>
      </c>
      <c r="M46" t="s">
        <v>378</v>
      </c>
      <c r="N46" t="s">
        <v>21</v>
      </c>
      <c r="O46" t="s">
        <v>21</v>
      </c>
      <c r="AT46">
        <f t="shared" si="1"/>
        <v>0</v>
      </c>
    </row>
    <row r="47" spans="1:46" hidden="1" x14ac:dyDescent="0.2">
      <c r="A47" t="s">
        <v>380</v>
      </c>
      <c r="B47" t="s">
        <v>16</v>
      </c>
      <c r="C47" t="s">
        <v>54</v>
      </c>
      <c r="D47" t="s">
        <v>104</v>
      </c>
      <c r="F47" t="s">
        <v>379</v>
      </c>
      <c r="G47" t="s">
        <v>381</v>
      </c>
      <c r="H47" t="s">
        <v>382</v>
      </c>
      <c r="I47" t="s">
        <v>21</v>
      </c>
      <c r="J47" t="s">
        <v>383</v>
      </c>
      <c r="K47" t="s">
        <v>384</v>
      </c>
      <c r="L47" t="s">
        <v>21</v>
      </c>
      <c r="M47" t="s">
        <v>206</v>
      </c>
      <c r="N47" t="s">
        <v>385</v>
      </c>
      <c r="O47" t="s">
        <v>21</v>
      </c>
      <c r="AR47" t="s">
        <v>762</v>
      </c>
      <c r="AS47" t="s">
        <v>763</v>
      </c>
      <c r="AT47">
        <f t="shared" si="1"/>
        <v>0</v>
      </c>
    </row>
    <row r="48" spans="1:46" hidden="1" x14ac:dyDescent="0.2">
      <c r="A48" t="s">
        <v>387</v>
      </c>
      <c r="B48" t="s">
        <v>16</v>
      </c>
      <c r="C48" t="s">
        <v>17</v>
      </c>
      <c r="D48" t="s">
        <v>104</v>
      </c>
      <c r="F48" t="s">
        <v>386</v>
      </c>
      <c r="G48" t="s">
        <v>21</v>
      </c>
      <c r="H48" t="s">
        <v>20</v>
      </c>
      <c r="I48" t="s">
        <v>21</v>
      </c>
      <c r="J48" t="s">
        <v>147</v>
      </c>
      <c r="K48" t="s">
        <v>388</v>
      </c>
      <c r="L48" t="s">
        <v>24</v>
      </c>
      <c r="M48" t="s">
        <v>24</v>
      </c>
      <c r="N48" t="s">
        <v>389</v>
      </c>
      <c r="O48" t="s">
        <v>21</v>
      </c>
      <c r="AR48" t="s">
        <v>709</v>
      </c>
      <c r="AS48" t="s">
        <v>710</v>
      </c>
      <c r="AT48">
        <f t="shared" si="1"/>
        <v>0</v>
      </c>
    </row>
    <row r="49" spans="1:46" hidden="1" x14ac:dyDescent="0.2">
      <c r="A49" t="s">
        <v>391</v>
      </c>
      <c r="B49" t="s">
        <v>16</v>
      </c>
      <c r="C49" t="s">
        <v>392</v>
      </c>
      <c r="D49" t="s">
        <v>104</v>
      </c>
      <c r="E49" t="s">
        <v>683</v>
      </c>
      <c r="F49" t="s">
        <v>390</v>
      </c>
      <c r="G49" t="s">
        <v>393</v>
      </c>
      <c r="H49" t="s">
        <v>394</v>
      </c>
      <c r="I49" t="s">
        <v>21</v>
      </c>
      <c r="J49" t="s">
        <v>395</v>
      </c>
      <c r="K49" t="s">
        <v>241</v>
      </c>
      <c r="L49" t="s">
        <v>21</v>
      </c>
      <c r="M49" t="s">
        <v>21</v>
      </c>
      <c r="N49" t="s">
        <v>21</v>
      </c>
      <c r="O49" t="s">
        <v>21</v>
      </c>
      <c r="AR49" t="s">
        <v>708</v>
      </c>
      <c r="AS49" t="s">
        <v>707</v>
      </c>
      <c r="AT49">
        <f t="shared" si="1"/>
        <v>0</v>
      </c>
    </row>
    <row r="50" spans="1:46" hidden="1" x14ac:dyDescent="0.2">
      <c r="A50" t="s">
        <v>419</v>
      </c>
      <c r="B50" t="s">
        <v>16</v>
      </c>
      <c r="C50" t="s">
        <v>420</v>
      </c>
      <c r="D50" t="s">
        <v>104</v>
      </c>
      <c r="F50" t="s">
        <v>418</v>
      </c>
      <c r="G50" t="s">
        <v>21</v>
      </c>
      <c r="H50" t="s">
        <v>421</v>
      </c>
      <c r="I50" t="s">
        <v>21</v>
      </c>
      <c r="J50" t="s">
        <v>422</v>
      </c>
      <c r="K50" t="s">
        <v>423</v>
      </c>
      <c r="L50" t="s">
        <v>21</v>
      </c>
      <c r="M50" t="s">
        <v>21</v>
      </c>
      <c r="N50" t="s">
        <v>424</v>
      </c>
      <c r="O50" t="s">
        <v>21</v>
      </c>
      <c r="AT50">
        <f t="shared" si="1"/>
        <v>0</v>
      </c>
    </row>
    <row r="51" spans="1:46" hidden="1" x14ac:dyDescent="0.2">
      <c r="A51" t="s">
        <v>426</v>
      </c>
      <c r="B51" t="s">
        <v>16</v>
      </c>
      <c r="C51" t="s">
        <v>427</v>
      </c>
      <c r="D51" t="s">
        <v>104</v>
      </c>
      <c r="F51" t="s">
        <v>425</v>
      </c>
      <c r="G51" t="s">
        <v>21</v>
      </c>
      <c r="H51" t="s">
        <v>428</v>
      </c>
      <c r="I51" t="s">
        <v>21</v>
      </c>
      <c r="J51" t="s">
        <v>429</v>
      </c>
      <c r="K51" t="s">
        <v>342</v>
      </c>
      <c r="L51" t="s">
        <v>69</v>
      </c>
      <c r="M51" t="s">
        <v>21</v>
      </c>
      <c r="N51" t="s">
        <v>21</v>
      </c>
      <c r="O51" t="s">
        <v>21</v>
      </c>
      <c r="AT51">
        <f t="shared" si="1"/>
        <v>0</v>
      </c>
    </row>
    <row r="52" spans="1:46" hidden="1" x14ac:dyDescent="0.2">
      <c r="A52" t="s">
        <v>431</v>
      </c>
      <c r="B52" t="s">
        <v>16</v>
      </c>
      <c r="C52" t="s">
        <v>432</v>
      </c>
      <c r="D52" t="s">
        <v>104</v>
      </c>
      <c r="F52" t="s">
        <v>430</v>
      </c>
      <c r="G52" t="s">
        <v>433</v>
      </c>
      <c r="H52" t="s">
        <v>434</v>
      </c>
      <c r="I52" t="s">
        <v>21</v>
      </c>
      <c r="J52" t="s">
        <v>273</v>
      </c>
      <c r="K52" t="s">
        <v>193</v>
      </c>
      <c r="L52" t="s">
        <v>21</v>
      </c>
      <c r="M52" t="s">
        <v>435</v>
      </c>
      <c r="N52" t="s">
        <v>21</v>
      </c>
      <c r="O52" t="s">
        <v>21</v>
      </c>
      <c r="AR52" t="s">
        <v>750</v>
      </c>
      <c r="AS52" t="s">
        <v>751</v>
      </c>
      <c r="AT52">
        <f t="shared" si="1"/>
        <v>0</v>
      </c>
    </row>
    <row r="53" spans="1:46" hidden="1" x14ac:dyDescent="0.2">
      <c r="A53" t="s">
        <v>445</v>
      </c>
      <c r="B53" t="s">
        <v>16</v>
      </c>
      <c r="C53" t="s">
        <v>438</v>
      </c>
      <c r="D53" t="s">
        <v>104</v>
      </c>
      <c r="F53" t="s">
        <v>444</v>
      </c>
      <c r="G53" t="s">
        <v>21</v>
      </c>
      <c r="H53" t="s">
        <v>21</v>
      </c>
      <c r="I53" t="s">
        <v>21</v>
      </c>
      <c r="J53" t="s">
        <v>446</v>
      </c>
      <c r="K53" t="s">
        <v>447</v>
      </c>
      <c r="L53" t="s">
        <v>21</v>
      </c>
      <c r="M53" t="s">
        <v>21</v>
      </c>
      <c r="N53" t="s">
        <v>21</v>
      </c>
      <c r="O53" t="s">
        <v>21</v>
      </c>
      <c r="AR53" t="s">
        <v>742</v>
      </c>
      <c r="AS53" t="s">
        <v>743</v>
      </c>
      <c r="AT53">
        <f t="shared" si="1"/>
        <v>0</v>
      </c>
    </row>
    <row r="54" spans="1:46" hidden="1" x14ac:dyDescent="0.2">
      <c r="A54" t="s">
        <v>479</v>
      </c>
      <c r="B54" t="s">
        <v>16</v>
      </c>
      <c r="C54" t="s">
        <v>480</v>
      </c>
      <c r="D54" t="s">
        <v>104</v>
      </c>
      <c r="F54" t="s">
        <v>478</v>
      </c>
      <c r="G54" t="s">
        <v>21</v>
      </c>
      <c r="H54" t="s">
        <v>481</v>
      </c>
      <c r="I54" t="s">
        <v>21</v>
      </c>
      <c r="J54" t="s">
        <v>482</v>
      </c>
      <c r="K54" t="s">
        <v>384</v>
      </c>
      <c r="L54" t="s">
        <v>21</v>
      </c>
      <c r="M54" t="s">
        <v>21</v>
      </c>
      <c r="N54" t="s">
        <v>21</v>
      </c>
      <c r="O54" t="s">
        <v>21</v>
      </c>
      <c r="AT54">
        <f t="shared" si="1"/>
        <v>0</v>
      </c>
    </row>
    <row r="55" spans="1:46" hidden="1" x14ac:dyDescent="0.2">
      <c r="A55" t="s">
        <v>484</v>
      </c>
      <c r="B55" t="s">
        <v>16</v>
      </c>
      <c r="C55" t="s">
        <v>364</v>
      </c>
      <c r="D55" t="s">
        <v>104</v>
      </c>
      <c r="F55" t="s">
        <v>483</v>
      </c>
      <c r="G55" t="s">
        <v>485</v>
      </c>
      <c r="H55" t="s">
        <v>21</v>
      </c>
      <c r="I55" t="s">
        <v>21</v>
      </c>
      <c r="J55" t="s">
        <v>486</v>
      </c>
      <c r="K55" t="s">
        <v>21</v>
      </c>
      <c r="L55" t="s">
        <v>21</v>
      </c>
      <c r="M55" t="s">
        <v>21</v>
      </c>
      <c r="N55" t="s">
        <v>21</v>
      </c>
      <c r="O55" t="s">
        <v>21</v>
      </c>
      <c r="AR55" t="s">
        <v>760</v>
      </c>
      <c r="AS55" t="s">
        <v>761</v>
      </c>
      <c r="AT55">
        <f t="shared" si="1"/>
        <v>0</v>
      </c>
    </row>
    <row r="56" spans="1:46" hidden="1" x14ac:dyDescent="0.2">
      <c r="A56" t="s">
        <v>488</v>
      </c>
      <c r="B56" t="s">
        <v>16</v>
      </c>
      <c r="C56" t="s">
        <v>364</v>
      </c>
      <c r="D56" t="s">
        <v>104</v>
      </c>
      <c r="F56" t="s">
        <v>487</v>
      </c>
      <c r="G56" t="s">
        <v>485</v>
      </c>
      <c r="H56" t="s">
        <v>489</v>
      </c>
      <c r="I56" t="s">
        <v>21</v>
      </c>
      <c r="J56" t="s">
        <v>43</v>
      </c>
      <c r="K56" t="s">
        <v>490</v>
      </c>
      <c r="L56" t="s">
        <v>21</v>
      </c>
      <c r="M56" t="s">
        <v>21</v>
      </c>
      <c r="N56" t="s">
        <v>21</v>
      </c>
      <c r="O56" t="s">
        <v>21</v>
      </c>
      <c r="AR56" t="s">
        <v>760</v>
      </c>
      <c r="AS56" t="s">
        <v>761</v>
      </c>
      <c r="AT56">
        <f t="shared" si="1"/>
        <v>0</v>
      </c>
    </row>
    <row r="57" spans="1:46" hidden="1" x14ac:dyDescent="0.2">
      <c r="A57" t="s">
        <v>496</v>
      </c>
      <c r="B57" t="s">
        <v>16</v>
      </c>
      <c r="C57" t="s">
        <v>327</v>
      </c>
      <c r="D57" t="s">
        <v>104</v>
      </c>
      <c r="F57" t="s">
        <v>495</v>
      </c>
      <c r="G57" t="s">
        <v>328</v>
      </c>
      <c r="H57" t="s">
        <v>21</v>
      </c>
      <c r="I57" t="s">
        <v>21</v>
      </c>
      <c r="J57" t="s">
        <v>43</v>
      </c>
      <c r="K57" t="s">
        <v>497</v>
      </c>
      <c r="L57" t="s">
        <v>21</v>
      </c>
      <c r="M57" t="s">
        <v>21</v>
      </c>
      <c r="N57" t="s">
        <v>21</v>
      </c>
      <c r="O57" t="s">
        <v>21</v>
      </c>
      <c r="AR57" t="s">
        <v>740</v>
      </c>
      <c r="AS57" t="s">
        <v>741</v>
      </c>
      <c r="AT57">
        <f t="shared" si="1"/>
        <v>0</v>
      </c>
    </row>
    <row r="58" spans="1:46" hidden="1" x14ac:dyDescent="0.2">
      <c r="A58" t="s">
        <v>102</v>
      </c>
      <c r="B58" t="s">
        <v>16</v>
      </c>
      <c r="C58" t="s">
        <v>398</v>
      </c>
      <c r="D58" t="s">
        <v>104</v>
      </c>
      <c r="E58" t="s">
        <v>683</v>
      </c>
      <c r="F58" t="s">
        <v>498</v>
      </c>
      <c r="G58" t="s">
        <v>499</v>
      </c>
      <c r="H58" t="s">
        <v>465</v>
      </c>
      <c r="I58" t="s">
        <v>21</v>
      </c>
      <c r="J58" t="s">
        <v>500</v>
      </c>
      <c r="K58" t="s">
        <v>501</v>
      </c>
      <c r="L58" t="s">
        <v>206</v>
      </c>
      <c r="M58" t="s">
        <v>206</v>
      </c>
      <c r="N58" t="s">
        <v>502</v>
      </c>
      <c r="O58" t="s">
        <v>21</v>
      </c>
      <c r="AR58" t="s">
        <v>689</v>
      </c>
      <c r="AS58" t="s">
        <v>690</v>
      </c>
      <c r="AT58">
        <f t="shared" si="1"/>
        <v>0</v>
      </c>
    </row>
    <row r="59" spans="1:46" hidden="1" x14ac:dyDescent="0.2">
      <c r="A59" t="s">
        <v>538</v>
      </c>
      <c r="B59" t="s">
        <v>16</v>
      </c>
      <c r="C59" t="s">
        <v>82</v>
      </c>
      <c r="D59" t="s">
        <v>104</v>
      </c>
      <c r="E59" t="s">
        <v>683</v>
      </c>
      <c r="F59" t="s">
        <v>537</v>
      </c>
      <c r="G59" t="s">
        <v>539</v>
      </c>
      <c r="H59" t="s">
        <v>540</v>
      </c>
      <c r="I59" t="s">
        <v>535</v>
      </c>
      <c r="J59" t="s">
        <v>541</v>
      </c>
      <c r="K59" t="s">
        <v>542</v>
      </c>
      <c r="L59" t="s">
        <v>21</v>
      </c>
      <c r="M59" t="s">
        <v>21</v>
      </c>
      <c r="N59" t="s">
        <v>543</v>
      </c>
      <c r="O59" t="s">
        <v>21</v>
      </c>
      <c r="AR59" t="s">
        <v>691</v>
      </c>
      <c r="AS59" t="s">
        <v>692</v>
      </c>
      <c r="AT59">
        <f t="shared" si="1"/>
        <v>0</v>
      </c>
    </row>
    <row r="60" spans="1:46" hidden="1" x14ac:dyDescent="0.2">
      <c r="A60" t="s">
        <v>545</v>
      </c>
      <c r="B60" t="s">
        <v>16</v>
      </c>
      <c r="C60" t="s">
        <v>82</v>
      </c>
      <c r="D60" t="s">
        <v>104</v>
      </c>
      <c r="E60" t="s">
        <v>683</v>
      </c>
      <c r="F60" t="s">
        <v>544</v>
      </c>
      <c r="G60" t="s">
        <v>546</v>
      </c>
      <c r="H60" t="s">
        <v>547</v>
      </c>
      <c r="I60" t="s">
        <v>548</v>
      </c>
      <c r="J60" t="s">
        <v>549</v>
      </c>
      <c r="K60" t="s">
        <v>550</v>
      </c>
      <c r="L60" t="s">
        <v>21</v>
      </c>
      <c r="M60" t="s">
        <v>21</v>
      </c>
      <c r="N60" t="s">
        <v>21</v>
      </c>
      <c r="O60" t="s">
        <v>21</v>
      </c>
      <c r="AR60" t="s">
        <v>691</v>
      </c>
      <c r="AS60" t="s">
        <v>692</v>
      </c>
      <c r="AT60">
        <f t="shared" si="1"/>
        <v>0</v>
      </c>
    </row>
    <row r="61" spans="1:46" hidden="1" x14ac:dyDescent="0.2">
      <c r="A61" t="s">
        <v>552</v>
      </c>
      <c r="B61" t="s">
        <v>16</v>
      </c>
      <c r="C61" t="s">
        <v>82</v>
      </c>
      <c r="D61" t="s">
        <v>104</v>
      </c>
      <c r="E61" t="s">
        <v>683</v>
      </c>
      <c r="F61" t="s">
        <v>551</v>
      </c>
      <c r="G61" t="s">
        <v>553</v>
      </c>
      <c r="H61" t="s">
        <v>21</v>
      </c>
      <c r="I61" t="s">
        <v>21</v>
      </c>
      <c r="J61" t="s">
        <v>554</v>
      </c>
      <c r="K61" t="s">
        <v>555</v>
      </c>
      <c r="L61" t="s">
        <v>21</v>
      </c>
      <c r="M61" t="s">
        <v>556</v>
      </c>
      <c r="N61" t="s">
        <v>21</v>
      </c>
      <c r="O61" t="s">
        <v>21</v>
      </c>
      <c r="AR61" t="s">
        <v>691</v>
      </c>
      <c r="AS61" t="s">
        <v>692</v>
      </c>
      <c r="AT61">
        <f t="shared" si="1"/>
        <v>0</v>
      </c>
    </row>
    <row r="62" spans="1:46" hidden="1" x14ac:dyDescent="0.2">
      <c r="A62" t="s">
        <v>228</v>
      </c>
      <c r="B62" t="s">
        <v>16</v>
      </c>
      <c r="C62" t="s">
        <v>54</v>
      </c>
      <c r="D62" t="s">
        <v>104</v>
      </c>
      <c r="F62" t="s">
        <v>557</v>
      </c>
      <c r="G62" t="s">
        <v>21</v>
      </c>
      <c r="H62" t="s">
        <v>558</v>
      </c>
      <c r="I62" t="s">
        <v>21</v>
      </c>
      <c r="J62" t="s">
        <v>559</v>
      </c>
      <c r="K62" t="s">
        <v>241</v>
      </c>
      <c r="L62" t="s">
        <v>21</v>
      </c>
      <c r="M62" t="s">
        <v>21</v>
      </c>
      <c r="N62" t="s">
        <v>21</v>
      </c>
      <c r="O62" t="s">
        <v>21</v>
      </c>
      <c r="AR62" t="s">
        <v>762</v>
      </c>
      <c r="AS62" t="s">
        <v>763</v>
      </c>
      <c r="AT62">
        <f t="shared" si="1"/>
        <v>0</v>
      </c>
    </row>
    <row r="63" spans="1:46" hidden="1" x14ac:dyDescent="0.2">
      <c r="A63" t="s">
        <v>561</v>
      </c>
      <c r="B63" t="s">
        <v>16</v>
      </c>
      <c r="C63" t="s">
        <v>294</v>
      </c>
      <c r="D63" t="s">
        <v>104</v>
      </c>
      <c r="F63" t="s">
        <v>560</v>
      </c>
      <c r="G63" t="s">
        <v>21</v>
      </c>
      <c r="H63" t="s">
        <v>562</v>
      </c>
      <c r="I63" t="s">
        <v>535</v>
      </c>
      <c r="J63" t="s">
        <v>536</v>
      </c>
      <c r="K63" t="s">
        <v>68</v>
      </c>
      <c r="L63" t="s">
        <v>68</v>
      </c>
      <c r="M63" t="s">
        <v>563</v>
      </c>
      <c r="N63" t="s">
        <v>21</v>
      </c>
      <c r="O63" t="s">
        <v>21</v>
      </c>
      <c r="AR63" t="s">
        <v>744</v>
      </c>
      <c r="AS63" t="s">
        <v>745</v>
      </c>
      <c r="AT63">
        <f t="shared" si="1"/>
        <v>0</v>
      </c>
    </row>
    <row r="64" spans="1:46" hidden="1" x14ac:dyDescent="0.2">
      <c r="A64" t="s">
        <v>565</v>
      </c>
      <c r="B64" t="s">
        <v>16</v>
      </c>
      <c r="C64" t="s">
        <v>294</v>
      </c>
      <c r="D64" t="s">
        <v>104</v>
      </c>
      <c r="F64" t="s">
        <v>564</v>
      </c>
      <c r="G64" t="s">
        <v>21</v>
      </c>
      <c r="H64" t="s">
        <v>562</v>
      </c>
      <c r="I64" t="s">
        <v>566</v>
      </c>
      <c r="J64" t="s">
        <v>567</v>
      </c>
      <c r="K64" t="s">
        <v>568</v>
      </c>
      <c r="L64" t="s">
        <v>569</v>
      </c>
      <c r="M64" t="s">
        <v>21</v>
      </c>
      <c r="N64" t="s">
        <v>21</v>
      </c>
      <c r="O64" t="s">
        <v>21</v>
      </c>
      <c r="AR64" t="s">
        <v>744</v>
      </c>
      <c r="AS64" t="s">
        <v>745</v>
      </c>
      <c r="AT64">
        <f t="shared" si="1"/>
        <v>0</v>
      </c>
    </row>
    <row r="65" spans="1:46" hidden="1" x14ac:dyDescent="0.2">
      <c r="A65" t="s">
        <v>571</v>
      </c>
      <c r="B65" t="s">
        <v>16</v>
      </c>
      <c r="C65" t="s">
        <v>238</v>
      </c>
      <c r="D65" t="s">
        <v>104</v>
      </c>
      <c r="F65" t="s">
        <v>570</v>
      </c>
      <c r="G65" t="s">
        <v>572</v>
      </c>
      <c r="H65" t="s">
        <v>21</v>
      </c>
      <c r="I65" t="s">
        <v>21</v>
      </c>
      <c r="J65" t="s">
        <v>573</v>
      </c>
      <c r="K65" t="s">
        <v>574</v>
      </c>
      <c r="L65" t="s">
        <v>21</v>
      </c>
      <c r="M65" t="s">
        <v>21</v>
      </c>
      <c r="N65" t="s">
        <v>575</v>
      </c>
      <c r="O65" t="s">
        <v>21</v>
      </c>
      <c r="AR65" t="s">
        <v>786</v>
      </c>
      <c r="AS65" t="s">
        <v>785</v>
      </c>
      <c r="AT65">
        <f t="shared" si="1"/>
        <v>0</v>
      </c>
    </row>
    <row r="66" spans="1:46" hidden="1" x14ac:dyDescent="0.2">
      <c r="A66" t="s">
        <v>228</v>
      </c>
      <c r="B66" t="s">
        <v>16</v>
      </c>
      <c r="C66" t="s">
        <v>327</v>
      </c>
      <c r="D66" t="s">
        <v>104</v>
      </c>
      <c r="F66" t="s">
        <v>576</v>
      </c>
      <c r="G66" t="s">
        <v>21</v>
      </c>
      <c r="H66" t="s">
        <v>531</v>
      </c>
      <c r="I66" t="s">
        <v>21</v>
      </c>
      <c r="J66" t="s">
        <v>577</v>
      </c>
      <c r="K66" t="s">
        <v>241</v>
      </c>
      <c r="L66" t="s">
        <v>241</v>
      </c>
      <c r="M66" t="s">
        <v>21</v>
      </c>
      <c r="N66" t="s">
        <v>21</v>
      </c>
      <c r="O66" t="s">
        <v>21</v>
      </c>
      <c r="AR66" t="s">
        <v>740</v>
      </c>
      <c r="AS66" t="s">
        <v>741</v>
      </c>
      <c r="AT66">
        <f t="shared" si="1"/>
        <v>0</v>
      </c>
    </row>
    <row r="67" spans="1:46" hidden="1" x14ac:dyDescent="0.2">
      <c r="A67" t="s">
        <v>579</v>
      </c>
      <c r="B67" t="s">
        <v>16</v>
      </c>
      <c r="C67" t="s">
        <v>580</v>
      </c>
      <c r="D67" t="s">
        <v>104</v>
      </c>
      <c r="F67" t="s">
        <v>578</v>
      </c>
      <c r="G67" t="s">
        <v>581</v>
      </c>
      <c r="H67" t="s">
        <v>582</v>
      </c>
      <c r="I67" t="s">
        <v>21</v>
      </c>
      <c r="J67" t="s">
        <v>583</v>
      </c>
      <c r="K67" t="s">
        <v>21</v>
      </c>
      <c r="L67" t="s">
        <v>21</v>
      </c>
      <c r="M67" t="s">
        <v>21</v>
      </c>
      <c r="N67" t="s">
        <v>21</v>
      </c>
      <c r="O67" t="s">
        <v>21</v>
      </c>
      <c r="AT67">
        <f t="shared" ref="AT67:AT98" si="2">IF(AND(ISBLANK(S67),ISBLANK(R67),ISBLANK(T67),ISBLANK(AN67),ISBLANK(AO67)),0,1)</f>
        <v>0</v>
      </c>
    </row>
    <row r="68" spans="1:46" hidden="1" x14ac:dyDescent="0.2">
      <c r="A68" t="s">
        <v>27</v>
      </c>
      <c r="B68" t="s">
        <v>16</v>
      </c>
      <c r="C68" t="s">
        <v>28</v>
      </c>
      <c r="D68" t="s">
        <v>29</v>
      </c>
      <c r="E68" t="s">
        <v>664</v>
      </c>
      <c r="F68" t="s">
        <v>26</v>
      </c>
      <c r="G68" t="s">
        <v>30</v>
      </c>
      <c r="H68" t="s">
        <v>31</v>
      </c>
      <c r="I68" t="s">
        <v>21</v>
      </c>
      <c r="J68" t="s">
        <v>32</v>
      </c>
      <c r="K68" t="s">
        <v>33</v>
      </c>
      <c r="L68" t="s">
        <v>34</v>
      </c>
      <c r="M68" t="s">
        <v>35</v>
      </c>
      <c r="N68" t="s">
        <v>36</v>
      </c>
      <c r="O68" t="s">
        <v>37</v>
      </c>
      <c r="AP68" t="s">
        <v>663</v>
      </c>
      <c r="AR68" t="s">
        <v>694</v>
      </c>
      <c r="AS68" t="s">
        <v>693</v>
      </c>
      <c r="AT68">
        <f t="shared" si="2"/>
        <v>0</v>
      </c>
    </row>
    <row r="69" spans="1:46" hidden="1" x14ac:dyDescent="0.2">
      <c r="A69" t="s">
        <v>161</v>
      </c>
      <c r="B69" t="s">
        <v>16</v>
      </c>
      <c r="C69" t="s">
        <v>162</v>
      </c>
      <c r="D69" t="s">
        <v>29</v>
      </c>
      <c r="E69" t="s">
        <v>665</v>
      </c>
      <c r="F69" t="s">
        <v>160</v>
      </c>
      <c r="G69" t="s">
        <v>163</v>
      </c>
      <c r="H69" t="s">
        <v>21</v>
      </c>
      <c r="I69" t="s">
        <v>164</v>
      </c>
      <c r="J69" t="s">
        <v>165</v>
      </c>
      <c r="K69" t="s">
        <v>166</v>
      </c>
      <c r="L69" t="s">
        <v>21</v>
      </c>
      <c r="M69" t="s">
        <v>21</v>
      </c>
      <c r="N69" t="s">
        <v>167</v>
      </c>
      <c r="O69" t="s">
        <v>168</v>
      </c>
      <c r="AR69" t="s">
        <v>731</v>
      </c>
      <c r="AS69" t="s">
        <v>732</v>
      </c>
      <c r="AT69">
        <f t="shared" si="2"/>
        <v>0</v>
      </c>
    </row>
    <row r="70" spans="1:46" hidden="1" x14ac:dyDescent="0.2">
      <c r="A70" t="s">
        <v>170</v>
      </c>
      <c r="B70" t="s">
        <v>16</v>
      </c>
      <c r="C70" t="s">
        <v>64</v>
      </c>
      <c r="D70" t="s">
        <v>29</v>
      </c>
      <c r="E70" t="s">
        <v>665</v>
      </c>
      <c r="F70" t="s">
        <v>169</v>
      </c>
      <c r="G70" t="s">
        <v>171</v>
      </c>
      <c r="H70" t="s">
        <v>66</v>
      </c>
      <c r="I70" t="s">
        <v>172</v>
      </c>
      <c r="J70" t="s">
        <v>173</v>
      </c>
      <c r="K70" t="s">
        <v>174</v>
      </c>
      <c r="L70" t="s">
        <v>21</v>
      </c>
      <c r="M70" t="s">
        <v>21</v>
      </c>
      <c r="N70" t="s">
        <v>175</v>
      </c>
      <c r="O70" t="s">
        <v>21</v>
      </c>
      <c r="AR70" t="s">
        <v>700</v>
      </c>
      <c r="AS70" t="s">
        <v>701</v>
      </c>
      <c r="AT70">
        <f t="shared" si="2"/>
        <v>0</v>
      </c>
    </row>
    <row r="71" spans="1:46" hidden="1" x14ac:dyDescent="0.2">
      <c r="A71" t="s">
        <v>773</v>
      </c>
      <c r="B71" t="s">
        <v>16</v>
      </c>
      <c r="C71" t="s">
        <v>185</v>
      </c>
      <c r="D71" t="s">
        <v>29</v>
      </c>
      <c r="G71" t="s">
        <v>774</v>
      </c>
      <c r="Q71" s="16">
        <v>500</v>
      </c>
      <c r="S71" s="16"/>
      <c r="AP71" t="s">
        <v>774</v>
      </c>
      <c r="AR71" t="s">
        <v>772</v>
      </c>
      <c r="AS71" t="s">
        <v>771</v>
      </c>
      <c r="AT71">
        <f t="shared" si="2"/>
        <v>0</v>
      </c>
    </row>
    <row r="72" spans="1:46" hidden="1" x14ac:dyDescent="0.2">
      <c r="A72" t="s">
        <v>63</v>
      </c>
      <c r="B72" t="s">
        <v>16</v>
      </c>
      <c r="C72" t="s">
        <v>64</v>
      </c>
      <c r="D72" t="s">
        <v>55</v>
      </c>
      <c r="E72" t="s">
        <v>677</v>
      </c>
      <c r="F72" t="s">
        <v>62</v>
      </c>
      <c r="G72" t="s">
        <v>65</v>
      </c>
      <c r="H72" t="s">
        <v>66</v>
      </c>
      <c r="I72" t="s">
        <v>21</v>
      </c>
      <c r="J72" t="s">
        <v>67</v>
      </c>
      <c r="K72" t="s">
        <v>68</v>
      </c>
      <c r="L72" t="s">
        <v>69</v>
      </c>
      <c r="M72" t="s">
        <v>21</v>
      </c>
      <c r="N72" t="s">
        <v>70</v>
      </c>
      <c r="O72" t="s">
        <v>71</v>
      </c>
      <c r="Q72" s="16">
        <v>500</v>
      </c>
      <c r="S72" s="16"/>
      <c r="AP72" t="s">
        <v>666</v>
      </c>
      <c r="AR72" t="s">
        <v>700</v>
      </c>
      <c r="AS72" t="s">
        <v>701</v>
      </c>
      <c r="AT72">
        <f t="shared" si="2"/>
        <v>0</v>
      </c>
    </row>
    <row r="73" spans="1:46" hidden="1" x14ac:dyDescent="0.2">
      <c r="A73" t="s">
        <v>358</v>
      </c>
      <c r="B73" t="s">
        <v>16</v>
      </c>
      <c r="C73" t="s">
        <v>353</v>
      </c>
      <c r="D73" t="s">
        <v>125</v>
      </c>
      <c r="E73" t="s">
        <v>735</v>
      </c>
      <c r="F73" t="s">
        <v>357</v>
      </c>
      <c r="G73" t="s">
        <v>354</v>
      </c>
      <c r="H73" t="s">
        <v>355</v>
      </c>
      <c r="I73" t="s">
        <v>21</v>
      </c>
      <c r="J73" t="s">
        <v>359</v>
      </c>
      <c r="K73" t="s">
        <v>360</v>
      </c>
      <c r="L73" t="s">
        <v>361</v>
      </c>
      <c r="M73" t="s">
        <v>206</v>
      </c>
      <c r="N73" t="s">
        <v>356</v>
      </c>
      <c r="O73" t="s">
        <v>21</v>
      </c>
      <c r="P73" t="s">
        <v>635</v>
      </c>
      <c r="Q73" s="16">
        <v>400</v>
      </c>
      <c r="R73" t="s">
        <v>635</v>
      </c>
      <c r="S73" s="16"/>
      <c r="T73" t="s">
        <v>635</v>
      </c>
      <c r="W73" t="s">
        <v>635</v>
      </c>
      <c r="X73" t="s">
        <v>635</v>
      </c>
      <c r="Y73" t="s">
        <v>635</v>
      </c>
      <c r="Z73" t="s">
        <v>635</v>
      </c>
      <c r="AA73" t="s">
        <v>635</v>
      </c>
      <c r="AB73" t="s">
        <v>635</v>
      </c>
      <c r="AC73" t="s">
        <v>635</v>
      </c>
      <c r="AD73" t="s">
        <v>635</v>
      </c>
      <c r="AE73" t="s">
        <v>635</v>
      </c>
      <c r="AF73" t="s">
        <v>635</v>
      </c>
      <c r="AG73" t="s">
        <v>635</v>
      </c>
      <c r="AH73" t="s">
        <v>635</v>
      </c>
      <c r="AI73" t="s">
        <v>635</v>
      </c>
      <c r="AJ73" t="s">
        <v>635</v>
      </c>
      <c r="AP73" t="s">
        <v>635</v>
      </c>
      <c r="AR73" t="s">
        <v>736</v>
      </c>
      <c r="AS73" t="s">
        <v>737</v>
      </c>
      <c r="AT73">
        <f t="shared" si="2"/>
        <v>1</v>
      </c>
    </row>
    <row r="74" spans="1:46" hidden="1" x14ac:dyDescent="0.2">
      <c r="A74" t="s">
        <v>412</v>
      </c>
      <c r="B74" t="s">
        <v>16</v>
      </c>
      <c r="C74" t="s">
        <v>229</v>
      </c>
      <c r="D74" t="s">
        <v>29</v>
      </c>
      <c r="E74" t="s">
        <v>649</v>
      </c>
      <c r="F74" t="s">
        <v>411</v>
      </c>
      <c r="G74" t="s">
        <v>413</v>
      </c>
      <c r="H74" t="s">
        <v>414</v>
      </c>
      <c r="I74" t="s">
        <v>21</v>
      </c>
      <c r="J74" t="s">
        <v>43</v>
      </c>
      <c r="K74" t="s">
        <v>415</v>
      </c>
      <c r="L74" t="s">
        <v>21</v>
      </c>
      <c r="M74" t="s">
        <v>416</v>
      </c>
      <c r="N74" t="s">
        <v>21</v>
      </c>
      <c r="O74" t="s">
        <v>417</v>
      </c>
      <c r="AP74" t="s">
        <v>695</v>
      </c>
      <c r="AR74" t="s">
        <v>715</v>
      </c>
      <c r="AS74" t="s">
        <v>714</v>
      </c>
      <c r="AT74">
        <f t="shared" si="2"/>
        <v>0</v>
      </c>
    </row>
    <row r="75" spans="1:46" hidden="1" x14ac:dyDescent="0.2">
      <c r="A75" t="s">
        <v>73</v>
      </c>
      <c r="B75" t="s">
        <v>16</v>
      </c>
      <c r="C75" t="s">
        <v>74</v>
      </c>
      <c r="D75" t="s">
        <v>75</v>
      </c>
      <c r="E75" t="s">
        <v>659</v>
      </c>
      <c r="F75" t="s">
        <v>72</v>
      </c>
      <c r="G75" t="s">
        <v>21</v>
      </c>
      <c r="H75" t="s">
        <v>76</v>
      </c>
      <c r="I75" t="s">
        <v>21</v>
      </c>
      <c r="J75" t="s">
        <v>77</v>
      </c>
      <c r="K75" t="s">
        <v>78</v>
      </c>
      <c r="L75" t="s">
        <v>79</v>
      </c>
      <c r="M75" t="s">
        <v>21</v>
      </c>
      <c r="N75" t="s">
        <v>21</v>
      </c>
      <c r="O75" t="s">
        <v>21</v>
      </c>
      <c r="P75" t="s">
        <v>635</v>
      </c>
      <c r="Q75" s="16"/>
      <c r="R75" s="5"/>
      <c r="S75" s="16"/>
      <c r="T75" s="5">
        <v>0.06</v>
      </c>
      <c r="AP75" t="s">
        <v>658</v>
      </c>
      <c r="AR75" t="s">
        <v>782</v>
      </c>
      <c r="AS75" t="s">
        <v>781</v>
      </c>
      <c r="AT75">
        <f t="shared" si="2"/>
        <v>1</v>
      </c>
    </row>
    <row r="76" spans="1:46" hidden="1" x14ac:dyDescent="0.2">
      <c r="A76" t="s">
        <v>696</v>
      </c>
      <c r="B76" t="s">
        <v>16</v>
      </c>
      <c r="C76" t="s">
        <v>28</v>
      </c>
      <c r="D76" t="s">
        <v>29</v>
      </c>
      <c r="E76" t="s">
        <v>699</v>
      </c>
      <c r="G76" t="s">
        <v>697</v>
      </c>
      <c r="H76" t="s">
        <v>21</v>
      </c>
      <c r="I76" t="s">
        <v>21</v>
      </c>
      <c r="J76" t="s">
        <v>43</v>
      </c>
      <c r="K76" t="s">
        <v>698</v>
      </c>
      <c r="P76" t="s">
        <v>716</v>
      </c>
      <c r="Q76" s="16"/>
      <c r="R76" s="13">
        <v>3</v>
      </c>
      <c r="S76" s="16"/>
      <c r="T76" s="13"/>
      <c r="AR76" t="s">
        <v>694</v>
      </c>
      <c r="AS76" t="s">
        <v>693</v>
      </c>
      <c r="AT76">
        <f t="shared" si="2"/>
        <v>1</v>
      </c>
    </row>
    <row r="77" spans="1:46" hidden="1" x14ac:dyDescent="0.2">
      <c r="A77" t="s">
        <v>767</v>
      </c>
      <c r="B77" t="s">
        <v>16</v>
      </c>
      <c r="C77" t="s">
        <v>214</v>
      </c>
      <c r="D77" t="s">
        <v>55</v>
      </c>
      <c r="E77" t="s">
        <v>768</v>
      </c>
      <c r="G77" t="s">
        <v>769</v>
      </c>
      <c r="R77" s="13">
        <v>1.2</v>
      </c>
      <c r="AR77" t="s">
        <v>770</v>
      </c>
      <c r="AS77" t="s">
        <v>766</v>
      </c>
      <c r="AT77">
        <f t="shared" si="2"/>
        <v>1</v>
      </c>
    </row>
    <row r="78" spans="1:46" hidden="1" x14ac:dyDescent="0.2">
      <c r="A78" t="s">
        <v>15</v>
      </c>
      <c r="B78" t="s">
        <v>16</v>
      </c>
      <c r="C78" t="s">
        <v>17</v>
      </c>
      <c r="D78" t="s">
        <v>18</v>
      </c>
      <c r="E78" t="s">
        <v>662</v>
      </c>
      <c r="F78" t="s">
        <v>14</v>
      </c>
      <c r="G78" t="s">
        <v>19</v>
      </c>
      <c r="H78" t="s">
        <v>20</v>
      </c>
      <c r="I78" t="s">
        <v>21</v>
      </c>
      <c r="J78" t="s">
        <v>22</v>
      </c>
      <c r="K78" t="s">
        <v>23</v>
      </c>
      <c r="L78" t="s">
        <v>24</v>
      </c>
      <c r="M78" t="s">
        <v>21</v>
      </c>
      <c r="N78" t="s">
        <v>25</v>
      </c>
      <c r="O78" t="s">
        <v>21</v>
      </c>
      <c r="AR78" t="s">
        <v>709</v>
      </c>
      <c r="AS78" t="s">
        <v>710</v>
      </c>
      <c r="AT78">
        <f t="shared" si="2"/>
        <v>0</v>
      </c>
    </row>
    <row r="79" spans="1:46" hidden="1" x14ac:dyDescent="0.2">
      <c r="A79" t="s">
        <v>195</v>
      </c>
      <c r="B79" t="s">
        <v>16</v>
      </c>
      <c r="C79" t="s">
        <v>196</v>
      </c>
      <c r="D79" t="s">
        <v>18</v>
      </c>
      <c r="E79" t="s">
        <v>662</v>
      </c>
      <c r="F79" t="s">
        <v>194</v>
      </c>
      <c r="G79" t="s">
        <v>197</v>
      </c>
      <c r="H79" t="s">
        <v>198</v>
      </c>
      <c r="I79" t="s">
        <v>21</v>
      </c>
      <c r="J79" t="s">
        <v>199</v>
      </c>
      <c r="K79" t="s">
        <v>200</v>
      </c>
      <c r="L79" t="s">
        <v>69</v>
      </c>
      <c r="M79" t="s">
        <v>21</v>
      </c>
      <c r="N79" t="s">
        <v>21</v>
      </c>
      <c r="O79" t="s">
        <v>21</v>
      </c>
      <c r="AR79" t="s">
        <v>780</v>
      </c>
      <c r="AS79" t="s">
        <v>780</v>
      </c>
      <c r="AT79">
        <f t="shared" si="2"/>
        <v>0</v>
      </c>
    </row>
    <row r="80" spans="1:46" hidden="1" x14ac:dyDescent="0.2">
      <c r="A80" t="s">
        <v>345</v>
      </c>
      <c r="B80" t="s">
        <v>16</v>
      </c>
      <c r="C80" t="s">
        <v>327</v>
      </c>
      <c r="D80" t="s">
        <v>18</v>
      </c>
      <c r="E80" t="s">
        <v>662</v>
      </c>
      <c r="F80" t="s">
        <v>344</v>
      </c>
      <c r="G80" t="s">
        <v>346</v>
      </c>
      <c r="H80" t="s">
        <v>21</v>
      </c>
      <c r="I80" t="s">
        <v>21</v>
      </c>
      <c r="J80" t="s">
        <v>347</v>
      </c>
      <c r="K80" t="s">
        <v>342</v>
      </c>
      <c r="L80" t="s">
        <v>21</v>
      </c>
      <c r="M80" t="s">
        <v>21</v>
      </c>
      <c r="N80" t="s">
        <v>21</v>
      </c>
      <c r="O80" t="s">
        <v>21</v>
      </c>
      <c r="AR80" t="s">
        <v>740</v>
      </c>
      <c r="AS80" t="s">
        <v>741</v>
      </c>
      <c r="AT80">
        <f t="shared" si="2"/>
        <v>0</v>
      </c>
    </row>
    <row r="81" spans="1:46" hidden="1" x14ac:dyDescent="0.2">
      <c r="A81" t="s">
        <v>404</v>
      </c>
      <c r="B81" t="s">
        <v>16</v>
      </c>
      <c r="C81" t="s">
        <v>398</v>
      </c>
      <c r="D81" t="s">
        <v>18</v>
      </c>
      <c r="E81" t="s">
        <v>662</v>
      </c>
      <c r="F81" t="s">
        <v>403</v>
      </c>
      <c r="G81" t="s">
        <v>405</v>
      </c>
      <c r="H81" t="s">
        <v>406</v>
      </c>
      <c r="I81" t="s">
        <v>21</v>
      </c>
      <c r="J81" t="s">
        <v>407</v>
      </c>
      <c r="K81" t="s">
        <v>193</v>
      </c>
      <c r="L81" t="s">
        <v>69</v>
      </c>
      <c r="M81" t="s">
        <v>21</v>
      </c>
      <c r="N81" t="s">
        <v>21</v>
      </c>
      <c r="O81" t="s">
        <v>21</v>
      </c>
      <c r="AR81" t="s">
        <v>689</v>
      </c>
      <c r="AS81" t="s">
        <v>690</v>
      </c>
      <c r="AT81">
        <f t="shared" si="2"/>
        <v>0</v>
      </c>
    </row>
    <row r="82" spans="1:46" hidden="1" x14ac:dyDescent="0.2">
      <c r="A82" t="s">
        <v>409</v>
      </c>
      <c r="B82" t="s">
        <v>16</v>
      </c>
      <c r="C82" t="s">
        <v>229</v>
      </c>
      <c r="D82" t="s">
        <v>18</v>
      </c>
      <c r="E82" t="s">
        <v>662</v>
      </c>
      <c r="F82" t="s">
        <v>408</v>
      </c>
      <c r="G82" t="s">
        <v>21</v>
      </c>
      <c r="H82" t="s">
        <v>230</v>
      </c>
      <c r="I82" t="s">
        <v>21</v>
      </c>
      <c r="J82" t="s">
        <v>410</v>
      </c>
      <c r="K82" t="s">
        <v>193</v>
      </c>
      <c r="L82" t="s">
        <v>21</v>
      </c>
      <c r="M82" t="s">
        <v>21</v>
      </c>
      <c r="N82" t="s">
        <v>21</v>
      </c>
      <c r="O82" t="s">
        <v>21</v>
      </c>
      <c r="AR82" t="s">
        <v>715</v>
      </c>
      <c r="AS82" t="s">
        <v>714</v>
      </c>
      <c r="AT82">
        <f t="shared" si="2"/>
        <v>0</v>
      </c>
    </row>
    <row r="83" spans="1:46" hidden="1" x14ac:dyDescent="0.2">
      <c r="A83" t="s">
        <v>437</v>
      </c>
      <c r="B83" t="s">
        <v>16</v>
      </c>
      <c r="C83" t="s">
        <v>438</v>
      </c>
      <c r="D83" t="s">
        <v>18</v>
      </c>
      <c r="E83" t="s">
        <v>662</v>
      </c>
      <c r="F83" t="s">
        <v>436</v>
      </c>
      <c r="G83" t="s">
        <v>21</v>
      </c>
      <c r="H83" t="s">
        <v>439</v>
      </c>
      <c r="I83" t="s">
        <v>21</v>
      </c>
      <c r="J83" t="s">
        <v>440</v>
      </c>
      <c r="K83" t="s">
        <v>441</v>
      </c>
      <c r="L83" t="s">
        <v>442</v>
      </c>
      <c r="M83" t="s">
        <v>21</v>
      </c>
      <c r="N83" t="s">
        <v>443</v>
      </c>
      <c r="O83" t="s">
        <v>21</v>
      </c>
      <c r="AR83" t="s">
        <v>742</v>
      </c>
      <c r="AS83" t="s">
        <v>743</v>
      </c>
      <c r="AT83">
        <f t="shared" si="2"/>
        <v>0</v>
      </c>
    </row>
    <row r="84" spans="1:46" hidden="1" x14ac:dyDescent="0.2">
      <c r="A84" t="s">
        <v>458</v>
      </c>
      <c r="B84" t="s">
        <v>16</v>
      </c>
      <c r="C84" t="s">
        <v>450</v>
      </c>
      <c r="D84" t="s">
        <v>18</v>
      </c>
      <c r="E84" t="s">
        <v>662</v>
      </c>
      <c r="F84" t="s">
        <v>457</v>
      </c>
      <c r="G84" t="s">
        <v>21</v>
      </c>
      <c r="H84" t="s">
        <v>406</v>
      </c>
      <c r="I84" t="s">
        <v>21</v>
      </c>
      <c r="J84" t="s">
        <v>459</v>
      </c>
      <c r="K84" t="s">
        <v>460</v>
      </c>
      <c r="L84" t="s">
        <v>461</v>
      </c>
      <c r="M84" t="s">
        <v>21</v>
      </c>
      <c r="N84" t="s">
        <v>21</v>
      </c>
      <c r="O84" t="s">
        <v>21</v>
      </c>
      <c r="AR84" t="s">
        <v>738</v>
      </c>
      <c r="AS84" t="s">
        <v>739</v>
      </c>
      <c r="AT84">
        <f t="shared" si="2"/>
        <v>0</v>
      </c>
    </row>
    <row r="85" spans="1:46" hidden="1" x14ac:dyDescent="0.2">
      <c r="A85" t="s">
        <v>492</v>
      </c>
      <c r="B85" t="s">
        <v>16</v>
      </c>
      <c r="C85" t="s">
        <v>364</v>
      </c>
      <c r="D85" t="s">
        <v>18</v>
      </c>
      <c r="E85" t="s">
        <v>662</v>
      </c>
      <c r="F85" t="s">
        <v>491</v>
      </c>
      <c r="G85" t="s">
        <v>21</v>
      </c>
      <c r="H85" t="s">
        <v>21</v>
      </c>
      <c r="I85" t="s">
        <v>21</v>
      </c>
      <c r="J85" t="s">
        <v>493</v>
      </c>
      <c r="K85" t="s">
        <v>494</v>
      </c>
      <c r="L85" t="s">
        <v>21</v>
      </c>
      <c r="M85" t="s">
        <v>21</v>
      </c>
      <c r="N85" t="s">
        <v>21</v>
      </c>
      <c r="O85" t="s">
        <v>21</v>
      </c>
      <c r="AR85" t="s">
        <v>760</v>
      </c>
      <c r="AS85" t="s">
        <v>761</v>
      </c>
      <c r="AT85">
        <f t="shared" si="2"/>
        <v>0</v>
      </c>
    </row>
    <row r="86" spans="1:46" hidden="1" x14ac:dyDescent="0.2">
      <c r="A86" t="s">
        <v>510</v>
      </c>
      <c r="B86" t="s">
        <v>16</v>
      </c>
      <c r="C86" t="s">
        <v>294</v>
      </c>
      <c r="D86" t="s">
        <v>18</v>
      </c>
      <c r="E86" t="s">
        <v>662</v>
      </c>
      <c r="F86" t="s">
        <v>509</v>
      </c>
      <c r="G86" t="s">
        <v>21</v>
      </c>
      <c r="H86" t="s">
        <v>511</v>
      </c>
      <c r="I86" t="s">
        <v>21</v>
      </c>
      <c r="J86" t="s">
        <v>512</v>
      </c>
      <c r="K86" t="s">
        <v>513</v>
      </c>
      <c r="L86" t="s">
        <v>69</v>
      </c>
      <c r="M86" t="s">
        <v>21</v>
      </c>
      <c r="N86" t="s">
        <v>21</v>
      </c>
      <c r="O86" t="s">
        <v>21</v>
      </c>
      <c r="AR86" t="s">
        <v>744</v>
      </c>
      <c r="AS86" t="s">
        <v>745</v>
      </c>
      <c r="AT86">
        <f t="shared" si="2"/>
        <v>0</v>
      </c>
    </row>
    <row r="87" spans="1:46" hidden="1" x14ac:dyDescent="0.2">
      <c r="A87" t="s">
        <v>345</v>
      </c>
      <c r="B87" t="s">
        <v>16</v>
      </c>
      <c r="C87" t="s">
        <v>294</v>
      </c>
      <c r="D87" t="s">
        <v>18</v>
      </c>
      <c r="E87" t="s">
        <v>662</v>
      </c>
      <c r="F87" t="s">
        <v>514</v>
      </c>
      <c r="G87" t="s">
        <v>21</v>
      </c>
      <c r="H87" t="s">
        <v>511</v>
      </c>
      <c r="I87" t="s">
        <v>21</v>
      </c>
      <c r="J87" t="s">
        <v>515</v>
      </c>
      <c r="K87" t="s">
        <v>193</v>
      </c>
      <c r="L87" t="s">
        <v>69</v>
      </c>
      <c r="M87" t="s">
        <v>21</v>
      </c>
      <c r="N87" t="s">
        <v>21</v>
      </c>
      <c r="O87" t="s">
        <v>21</v>
      </c>
      <c r="AR87" t="s">
        <v>744</v>
      </c>
      <c r="AS87" t="s">
        <v>745</v>
      </c>
      <c r="AT87">
        <f t="shared" si="2"/>
        <v>0</v>
      </c>
    </row>
    <row r="88" spans="1:46" hidden="1" x14ac:dyDescent="0.2">
      <c r="A88" t="s">
        <v>517</v>
      </c>
      <c r="B88" t="s">
        <v>16</v>
      </c>
      <c r="C88" t="s">
        <v>82</v>
      </c>
      <c r="D88" t="s">
        <v>18</v>
      </c>
      <c r="E88" t="s">
        <v>662</v>
      </c>
      <c r="F88" t="s">
        <v>516</v>
      </c>
      <c r="G88" t="s">
        <v>21</v>
      </c>
      <c r="H88" t="s">
        <v>21</v>
      </c>
      <c r="I88" t="s">
        <v>21</v>
      </c>
      <c r="J88" t="s">
        <v>518</v>
      </c>
      <c r="K88" t="s">
        <v>519</v>
      </c>
      <c r="L88" t="s">
        <v>21</v>
      </c>
      <c r="M88" t="s">
        <v>21</v>
      </c>
      <c r="N88" t="s">
        <v>21</v>
      </c>
      <c r="O88" t="s">
        <v>21</v>
      </c>
      <c r="AR88" t="s">
        <v>691</v>
      </c>
      <c r="AS88" t="s">
        <v>692</v>
      </c>
      <c r="AT88">
        <f t="shared" si="2"/>
        <v>0</v>
      </c>
    </row>
    <row r="89" spans="1:46" hidden="1" x14ac:dyDescent="0.2">
      <c r="A89" t="s">
        <v>521</v>
      </c>
      <c r="B89" t="s">
        <v>16</v>
      </c>
      <c r="C89" t="s">
        <v>82</v>
      </c>
      <c r="D89" t="s">
        <v>18</v>
      </c>
      <c r="E89" t="s">
        <v>662</v>
      </c>
      <c r="F89" t="s">
        <v>520</v>
      </c>
      <c r="G89" t="s">
        <v>522</v>
      </c>
      <c r="H89" t="s">
        <v>221</v>
      </c>
      <c r="I89" t="s">
        <v>21</v>
      </c>
      <c r="J89" t="s">
        <v>429</v>
      </c>
      <c r="K89" t="s">
        <v>523</v>
      </c>
      <c r="L89" t="s">
        <v>21</v>
      </c>
      <c r="M89" t="s">
        <v>21</v>
      </c>
      <c r="N89" t="s">
        <v>21</v>
      </c>
      <c r="O89" t="s">
        <v>21</v>
      </c>
      <c r="AR89" t="s">
        <v>691</v>
      </c>
      <c r="AS89" t="s">
        <v>692</v>
      </c>
      <c r="AT89">
        <f t="shared" si="2"/>
        <v>0</v>
      </c>
    </row>
    <row r="90" spans="1:46" hidden="1" x14ac:dyDescent="0.2">
      <c r="A90" t="s">
        <v>525</v>
      </c>
      <c r="B90" t="s">
        <v>16</v>
      </c>
      <c r="C90" t="s">
        <v>526</v>
      </c>
      <c r="D90" t="s">
        <v>18</v>
      </c>
      <c r="E90" t="s">
        <v>662</v>
      </c>
      <c r="F90" t="s">
        <v>524</v>
      </c>
      <c r="G90" t="s">
        <v>21</v>
      </c>
      <c r="H90" t="s">
        <v>527</v>
      </c>
      <c r="I90" t="s">
        <v>21</v>
      </c>
      <c r="J90" t="s">
        <v>528</v>
      </c>
      <c r="K90" t="s">
        <v>193</v>
      </c>
      <c r="L90" t="s">
        <v>21</v>
      </c>
      <c r="M90" t="s">
        <v>21</v>
      </c>
      <c r="N90" t="s">
        <v>21</v>
      </c>
      <c r="O90" t="s">
        <v>21</v>
      </c>
      <c r="AT90">
        <f t="shared" si="2"/>
        <v>0</v>
      </c>
    </row>
    <row r="91" spans="1:46" hidden="1" x14ac:dyDescent="0.2">
      <c r="A91" t="s">
        <v>530</v>
      </c>
      <c r="B91" t="s">
        <v>16</v>
      </c>
      <c r="C91" t="s">
        <v>327</v>
      </c>
      <c r="D91" t="s">
        <v>18</v>
      </c>
      <c r="E91" t="s">
        <v>662</v>
      </c>
      <c r="F91" t="s">
        <v>529</v>
      </c>
      <c r="G91" t="s">
        <v>21</v>
      </c>
      <c r="H91" t="s">
        <v>531</v>
      </c>
      <c r="I91" t="s">
        <v>21</v>
      </c>
      <c r="J91" t="s">
        <v>532</v>
      </c>
      <c r="K91" t="s">
        <v>241</v>
      </c>
      <c r="L91" t="s">
        <v>241</v>
      </c>
      <c r="M91" t="s">
        <v>21</v>
      </c>
      <c r="N91" t="s">
        <v>21</v>
      </c>
      <c r="O91" t="s">
        <v>21</v>
      </c>
      <c r="AR91" t="s">
        <v>740</v>
      </c>
      <c r="AS91" t="s">
        <v>741</v>
      </c>
      <c r="AT91">
        <f t="shared" si="2"/>
        <v>0</v>
      </c>
    </row>
    <row r="92" spans="1:46" hidden="1" x14ac:dyDescent="0.2">
      <c r="A92" t="s">
        <v>39</v>
      </c>
      <c r="B92" t="s">
        <v>16</v>
      </c>
      <c r="C92" t="s">
        <v>40</v>
      </c>
      <c r="D92" t="s">
        <v>41</v>
      </c>
      <c r="F92" t="s">
        <v>38</v>
      </c>
      <c r="G92" t="s">
        <v>42</v>
      </c>
      <c r="H92" t="s">
        <v>21</v>
      </c>
      <c r="I92" t="s">
        <v>21</v>
      </c>
      <c r="J92" t="s">
        <v>43</v>
      </c>
      <c r="K92" t="s">
        <v>44</v>
      </c>
      <c r="L92" t="s">
        <v>21</v>
      </c>
      <c r="M92" t="s">
        <v>45</v>
      </c>
      <c r="N92" t="s">
        <v>21</v>
      </c>
      <c r="O92" t="s">
        <v>21</v>
      </c>
      <c r="AR92" t="s">
        <v>798</v>
      </c>
      <c r="AS92" t="s">
        <v>797</v>
      </c>
      <c r="AT92">
        <f t="shared" si="2"/>
        <v>0</v>
      </c>
    </row>
    <row r="93" spans="1:46" hidden="1" x14ac:dyDescent="0.2">
      <c r="A93" t="s">
        <v>592</v>
      </c>
      <c r="B93" t="s">
        <v>16</v>
      </c>
      <c r="C93" t="s">
        <v>82</v>
      </c>
      <c r="D93" t="s">
        <v>29</v>
      </c>
      <c r="E93" t="s">
        <v>679</v>
      </c>
      <c r="F93" t="s">
        <v>591</v>
      </c>
      <c r="G93" t="s">
        <v>593</v>
      </c>
      <c r="H93" t="s">
        <v>594</v>
      </c>
      <c r="I93" t="s">
        <v>21</v>
      </c>
      <c r="J93" t="s">
        <v>43</v>
      </c>
      <c r="K93" t="s">
        <v>595</v>
      </c>
      <c r="L93" t="s">
        <v>21</v>
      </c>
      <c r="M93" t="s">
        <v>596</v>
      </c>
      <c r="N93" t="s">
        <v>597</v>
      </c>
      <c r="O93" t="s">
        <v>598</v>
      </c>
      <c r="P93" t="s">
        <v>633</v>
      </c>
      <c r="Q93" s="16"/>
      <c r="R93" s="13">
        <v>0.2</v>
      </c>
      <c r="S93" s="16"/>
      <c r="T93" s="13"/>
      <c r="AP93" t="s">
        <v>678</v>
      </c>
      <c r="AR93" t="s">
        <v>691</v>
      </c>
      <c r="AS93" t="s">
        <v>692</v>
      </c>
      <c r="AT93">
        <f t="shared" si="2"/>
        <v>1</v>
      </c>
    </row>
    <row r="94" spans="1:46" x14ac:dyDescent="0.2">
      <c r="A94" t="s">
        <v>600</v>
      </c>
      <c r="B94" t="s">
        <v>16</v>
      </c>
      <c r="C94" t="s">
        <v>398</v>
      </c>
      <c r="D94" t="s">
        <v>41</v>
      </c>
      <c r="E94" t="s">
        <v>866</v>
      </c>
      <c r="F94" t="s">
        <v>599</v>
      </c>
      <c r="G94" t="s">
        <v>601</v>
      </c>
      <c r="H94" t="s">
        <v>602</v>
      </c>
      <c r="I94" t="s">
        <v>21</v>
      </c>
      <c r="J94" t="s">
        <v>43</v>
      </c>
      <c r="K94" t="s">
        <v>603</v>
      </c>
      <c r="L94" t="s">
        <v>604</v>
      </c>
      <c r="M94" t="s">
        <v>605</v>
      </c>
      <c r="N94" t="s">
        <v>21</v>
      </c>
      <c r="O94" t="s">
        <v>21</v>
      </c>
      <c r="Q94" s="16"/>
      <c r="S94" s="16"/>
      <c r="AO94" s="13">
        <v>0.1</v>
      </c>
      <c r="AP94" t="s">
        <v>685</v>
      </c>
      <c r="AR94" t="s">
        <v>689</v>
      </c>
      <c r="AS94" t="s">
        <v>690</v>
      </c>
      <c r="AT94">
        <f t="shared" si="2"/>
        <v>1</v>
      </c>
    </row>
    <row r="95" spans="1:46" x14ac:dyDescent="0.2">
      <c r="A95" t="s">
        <v>671</v>
      </c>
      <c r="B95" t="s">
        <v>16</v>
      </c>
      <c r="C95" t="s">
        <v>229</v>
      </c>
      <c r="D95" t="s">
        <v>41</v>
      </c>
      <c r="E95" t="s">
        <v>867</v>
      </c>
      <c r="G95" t="s">
        <v>672</v>
      </c>
      <c r="H95" t="s">
        <v>673</v>
      </c>
      <c r="I95" t="s">
        <v>21</v>
      </c>
      <c r="O95" t="s">
        <v>21</v>
      </c>
      <c r="Q95" s="16"/>
      <c r="S95" s="16"/>
      <c r="AO95" t="s">
        <v>711</v>
      </c>
      <c r="AR95" t="s">
        <v>715</v>
      </c>
      <c r="AS95" t="s">
        <v>714</v>
      </c>
      <c r="AT95">
        <f t="shared" si="2"/>
        <v>1</v>
      </c>
    </row>
    <row r="96" spans="1:46" hidden="1" x14ac:dyDescent="0.2">
      <c r="A96" t="s">
        <v>320</v>
      </c>
      <c r="B96" t="s">
        <v>16</v>
      </c>
      <c r="C96" t="s">
        <v>40</v>
      </c>
      <c r="D96" t="s">
        <v>41</v>
      </c>
      <c r="F96" t="s">
        <v>319</v>
      </c>
      <c r="G96" t="s">
        <v>321</v>
      </c>
      <c r="H96" t="s">
        <v>21</v>
      </c>
      <c r="I96" t="s">
        <v>21</v>
      </c>
      <c r="J96" t="s">
        <v>43</v>
      </c>
      <c r="K96" t="s">
        <v>322</v>
      </c>
      <c r="L96" t="s">
        <v>323</v>
      </c>
      <c r="M96" t="s">
        <v>115</v>
      </c>
      <c r="N96" t="s">
        <v>324</v>
      </c>
      <c r="O96" t="s">
        <v>21</v>
      </c>
      <c r="AR96" t="s">
        <v>798</v>
      </c>
      <c r="AS96" t="s">
        <v>797</v>
      </c>
      <c r="AT96">
        <f t="shared" si="2"/>
        <v>0</v>
      </c>
    </row>
    <row r="97" spans="1:46" x14ac:dyDescent="0.2">
      <c r="A97" t="s">
        <v>96</v>
      </c>
      <c r="B97" t="s">
        <v>16</v>
      </c>
      <c r="C97" t="s">
        <v>97</v>
      </c>
      <c r="D97" t="s">
        <v>41</v>
      </c>
      <c r="E97" t="s">
        <v>868</v>
      </c>
      <c r="F97" t="s">
        <v>95</v>
      </c>
      <c r="G97" t="s">
        <v>98</v>
      </c>
      <c r="H97" t="s">
        <v>21</v>
      </c>
      <c r="I97" t="s">
        <v>21</v>
      </c>
      <c r="J97" t="s">
        <v>43</v>
      </c>
      <c r="K97" t="s">
        <v>99</v>
      </c>
      <c r="L97" t="s">
        <v>21</v>
      </c>
      <c r="M97" t="s">
        <v>21</v>
      </c>
      <c r="N97" t="s">
        <v>21</v>
      </c>
      <c r="O97" t="s">
        <v>100</v>
      </c>
      <c r="Q97" s="16"/>
      <c r="S97" s="16"/>
      <c r="AO97" s="15">
        <f>4/1000</f>
        <v>4.0000000000000001E-3</v>
      </c>
      <c r="AR97" t="s">
        <v>776</v>
      </c>
      <c r="AS97" t="s">
        <v>775</v>
      </c>
      <c r="AT97">
        <f t="shared" si="2"/>
        <v>1</v>
      </c>
    </row>
    <row r="98" spans="1:46" x14ac:dyDescent="0.2">
      <c r="A98" t="s">
        <v>110</v>
      </c>
      <c r="B98" t="s">
        <v>16</v>
      </c>
      <c r="C98" t="s">
        <v>111</v>
      </c>
      <c r="D98" t="s">
        <v>41</v>
      </c>
      <c r="E98" t="s">
        <v>866</v>
      </c>
      <c r="F98" t="s">
        <v>109</v>
      </c>
      <c r="G98" t="s">
        <v>112</v>
      </c>
      <c r="H98" t="s">
        <v>21</v>
      </c>
      <c r="I98" t="s">
        <v>21</v>
      </c>
      <c r="J98" t="s">
        <v>43</v>
      </c>
      <c r="K98" t="s">
        <v>113</v>
      </c>
      <c r="L98" t="s">
        <v>114</v>
      </c>
      <c r="M98" t="s">
        <v>115</v>
      </c>
      <c r="N98" t="s">
        <v>116</v>
      </c>
      <c r="O98" t="s">
        <v>21</v>
      </c>
      <c r="Q98" s="16"/>
      <c r="S98" s="16"/>
      <c r="AO98" s="15">
        <f>45/1000</f>
        <v>4.4999999999999998E-2</v>
      </c>
      <c r="AP98" t="s">
        <v>779</v>
      </c>
      <c r="AR98" t="s">
        <v>778</v>
      </c>
      <c r="AS98" t="s">
        <v>777</v>
      </c>
      <c r="AT98">
        <f t="shared" si="2"/>
        <v>1</v>
      </c>
    </row>
    <row r="99" spans="1:46" hidden="1" x14ac:dyDescent="0.2">
      <c r="A99" t="s">
        <v>607</v>
      </c>
      <c r="B99" t="s">
        <v>16</v>
      </c>
      <c r="C99" t="s">
        <v>162</v>
      </c>
      <c r="D99" t="s">
        <v>41</v>
      </c>
      <c r="F99" t="s">
        <v>606</v>
      </c>
      <c r="G99" t="s">
        <v>608</v>
      </c>
      <c r="H99" t="s">
        <v>21</v>
      </c>
      <c r="I99" t="s">
        <v>21</v>
      </c>
      <c r="J99" t="s">
        <v>43</v>
      </c>
      <c r="K99" t="s">
        <v>609</v>
      </c>
      <c r="L99" t="s">
        <v>610</v>
      </c>
      <c r="M99" t="s">
        <v>21</v>
      </c>
      <c r="N99" t="s">
        <v>21</v>
      </c>
      <c r="O99" t="s">
        <v>21</v>
      </c>
      <c r="AR99" t="s">
        <v>731</v>
      </c>
      <c r="AS99" t="s">
        <v>732</v>
      </c>
      <c r="AT99">
        <f t="shared" ref="AT99:AT130" si="3">IF(AND(ISBLANK(S99),ISBLANK(R99),ISBLANK(T99),ISBLANK(AN99),ISBLANK(AO99)),0,1)</f>
        <v>0</v>
      </c>
    </row>
    <row r="100" spans="1:46" hidden="1" x14ac:dyDescent="0.2">
      <c r="A100" t="s">
        <v>625</v>
      </c>
      <c r="B100" t="s">
        <v>16</v>
      </c>
      <c r="C100" t="s">
        <v>398</v>
      </c>
      <c r="D100" t="s">
        <v>41</v>
      </c>
      <c r="E100" t="s">
        <v>649</v>
      </c>
      <c r="F100" s="3" t="s">
        <v>624</v>
      </c>
      <c r="G100" t="s">
        <v>626</v>
      </c>
      <c r="H100" t="s">
        <v>21</v>
      </c>
      <c r="I100" t="s">
        <v>21</v>
      </c>
      <c r="J100" t="s">
        <v>43</v>
      </c>
      <c r="K100" t="s">
        <v>627</v>
      </c>
      <c r="L100" t="s">
        <v>628</v>
      </c>
      <c r="M100" t="s">
        <v>629</v>
      </c>
      <c r="N100" t="s">
        <v>21</v>
      </c>
      <c r="O100" t="s">
        <v>21</v>
      </c>
      <c r="AR100" t="s">
        <v>689</v>
      </c>
      <c r="AS100" t="s">
        <v>690</v>
      </c>
      <c r="AT100">
        <f t="shared" si="3"/>
        <v>0</v>
      </c>
    </row>
    <row r="101" spans="1:46" x14ac:dyDescent="0.2">
      <c r="A101" t="s">
        <v>282</v>
      </c>
      <c r="B101" t="s">
        <v>16</v>
      </c>
      <c r="C101" t="s">
        <v>283</v>
      </c>
      <c r="D101" t="s">
        <v>41</v>
      </c>
      <c r="E101" t="s">
        <v>868</v>
      </c>
      <c r="F101" t="s">
        <v>281</v>
      </c>
      <c r="G101" t="s">
        <v>284</v>
      </c>
      <c r="H101" t="s">
        <v>21</v>
      </c>
      <c r="I101" t="s">
        <v>21</v>
      </c>
      <c r="J101" t="s">
        <v>58</v>
      </c>
      <c r="K101" t="s">
        <v>285</v>
      </c>
      <c r="L101" t="s">
        <v>286</v>
      </c>
      <c r="M101" t="s">
        <v>287</v>
      </c>
      <c r="N101" t="s">
        <v>288</v>
      </c>
      <c r="O101" t="s">
        <v>21</v>
      </c>
      <c r="Q101" s="16"/>
      <c r="S101" s="16"/>
      <c r="AO101" s="15">
        <f>400/1000</f>
        <v>0.4</v>
      </c>
      <c r="AR101" t="s">
        <v>752</v>
      </c>
      <c r="AT101">
        <f t="shared" si="3"/>
        <v>1</v>
      </c>
    </row>
    <row r="102" spans="1:46" x14ac:dyDescent="0.2">
      <c r="A102" t="s">
        <v>504</v>
      </c>
      <c r="B102" t="s">
        <v>16</v>
      </c>
      <c r="C102" t="s">
        <v>294</v>
      </c>
      <c r="D102" t="s">
        <v>41</v>
      </c>
      <c r="E102" t="s">
        <v>868</v>
      </c>
      <c r="F102" t="s">
        <v>503</v>
      </c>
      <c r="G102" t="s">
        <v>505</v>
      </c>
      <c r="H102" t="s">
        <v>21</v>
      </c>
      <c r="I102" t="s">
        <v>21</v>
      </c>
      <c r="J102" t="s">
        <v>58</v>
      </c>
      <c r="K102" t="s">
        <v>506</v>
      </c>
      <c r="L102" t="s">
        <v>21</v>
      </c>
      <c r="M102" t="s">
        <v>507</v>
      </c>
      <c r="N102" t="s">
        <v>21</v>
      </c>
      <c r="O102" t="s">
        <v>508</v>
      </c>
      <c r="Q102" s="16"/>
      <c r="S102" s="16"/>
      <c r="AO102" s="15">
        <v>7.4999999999999997E-2</v>
      </c>
      <c r="AR102" t="s">
        <v>744</v>
      </c>
      <c r="AS102" t="s">
        <v>745</v>
      </c>
      <c r="AT102">
        <f t="shared" si="3"/>
        <v>1</v>
      </c>
    </row>
    <row r="103" spans="1:46" x14ac:dyDescent="0.2">
      <c r="A103" t="s">
        <v>585</v>
      </c>
      <c r="B103" t="s">
        <v>16</v>
      </c>
      <c r="C103" t="s">
        <v>40</v>
      </c>
      <c r="D103" t="s">
        <v>41</v>
      </c>
      <c r="E103" t="s">
        <v>866</v>
      </c>
      <c r="F103" t="s">
        <v>584</v>
      </c>
      <c r="G103" t="s">
        <v>586</v>
      </c>
      <c r="H103" t="s">
        <v>21</v>
      </c>
      <c r="I103" t="s">
        <v>21</v>
      </c>
      <c r="J103" t="s">
        <v>43</v>
      </c>
      <c r="K103" t="s">
        <v>587</v>
      </c>
      <c r="L103" t="s">
        <v>588</v>
      </c>
      <c r="M103" t="s">
        <v>589</v>
      </c>
      <c r="N103" t="s">
        <v>21</v>
      </c>
      <c r="O103" t="s">
        <v>590</v>
      </c>
      <c r="Q103" s="16"/>
      <c r="S103" s="16"/>
      <c r="AO103" s="15">
        <f>26.5/1000</f>
        <v>2.6499999999999999E-2</v>
      </c>
      <c r="AR103" t="s">
        <v>798</v>
      </c>
      <c r="AS103" t="s">
        <v>797</v>
      </c>
      <c r="AT103">
        <f t="shared" si="3"/>
        <v>1</v>
      </c>
    </row>
    <row r="104" spans="1:46" hidden="1" x14ac:dyDescent="0.2">
      <c r="A104" t="s">
        <v>250</v>
      </c>
      <c r="B104" t="s">
        <v>16</v>
      </c>
      <c r="C104" t="s">
        <v>162</v>
      </c>
      <c r="D104" t="s">
        <v>49</v>
      </c>
      <c r="F104" t="s">
        <v>249</v>
      </c>
      <c r="G104" t="s">
        <v>251</v>
      </c>
      <c r="H104" t="s">
        <v>252</v>
      </c>
      <c r="I104" t="s">
        <v>21</v>
      </c>
      <c r="J104" t="s">
        <v>43</v>
      </c>
      <c r="K104" t="s">
        <v>253</v>
      </c>
      <c r="L104" t="s">
        <v>254</v>
      </c>
      <c r="M104" t="s">
        <v>255</v>
      </c>
      <c r="N104" t="s">
        <v>256</v>
      </c>
      <c r="O104" t="s">
        <v>21</v>
      </c>
      <c r="Q104" s="16"/>
      <c r="S104" s="16"/>
      <c r="AO104">
        <v>0.09</v>
      </c>
      <c r="AR104" t="s">
        <v>731</v>
      </c>
      <c r="AS104" t="s">
        <v>732</v>
      </c>
      <c r="AT104">
        <f t="shared" si="3"/>
        <v>1</v>
      </c>
    </row>
    <row r="105" spans="1:46" hidden="1" x14ac:dyDescent="0.2">
      <c r="A105" t="s">
        <v>616</v>
      </c>
      <c r="B105" t="s">
        <v>16</v>
      </c>
      <c r="C105" t="s">
        <v>54</v>
      </c>
      <c r="D105" t="s">
        <v>49</v>
      </c>
      <c r="E105" t="s">
        <v>764</v>
      </c>
      <c r="F105" t="s">
        <v>615</v>
      </c>
      <c r="G105" t="s">
        <v>617</v>
      </c>
      <c r="H105" t="s">
        <v>618</v>
      </c>
      <c r="I105" t="s">
        <v>21</v>
      </c>
      <c r="J105" t="s">
        <v>619</v>
      </c>
      <c r="K105" t="s">
        <v>620</v>
      </c>
      <c r="L105" t="s">
        <v>621</v>
      </c>
      <c r="M105" t="s">
        <v>622</v>
      </c>
      <c r="N105" t="s">
        <v>623</v>
      </c>
      <c r="O105" t="s">
        <v>21</v>
      </c>
      <c r="Q105" s="16"/>
      <c r="S105" s="16"/>
      <c r="AO105">
        <v>0.3</v>
      </c>
      <c r="AP105" t="s">
        <v>765</v>
      </c>
      <c r="AR105" t="s">
        <v>762</v>
      </c>
      <c r="AS105" t="s">
        <v>763</v>
      </c>
      <c r="AT105">
        <f t="shared" si="3"/>
        <v>1</v>
      </c>
    </row>
    <row r="106" spans="1:46" hidden="1" x14ac:dyDescent="0.2">
      <c r="A106" t="s">
        <v>712</v>
      </c>
      <c r="B106" t="s">
        <v>16</v>
      </c>
      <c r="C106" t="s">
        <v>82</v>
      </c>
      <c r="D106" t="s">
        <v>314</v>
      </c>
      <c r="AO106" t="s">
        <v>711</v>
      </c>
      <c r="AR106" t="s">
        <v>691</v>
      </c>
      <c r="AT106">
        <f t="shared" si="3"/>
        <v>1</v>
      </c>
    </row>
    <row r="107" spans="1:46" hidden="1" x14ac:dyDescent="0.2">
      <c r="A107" t="s">
        <v>712</v>
      </c>
      <c r="B107" t="s">
        <v>16</v>
      </c>
      <c r="C107" t="s">
        <v>28</v>
      </c>
      <c r="D107" t="s">
        <v>314</v>
      </c>
      <c r="AO107" t="s">
        <v>711</v>
      </c>
      <c r="AR107" t="s">
        <v>694</v>
      </c>
      <c r="AT107">
        <f t="shared" si="3"/>
        <v>1</v>
      </c>
    </row>
    <row r="108" spans="1:46" hidden="1" x14ac:dyDescent="0.2">
      <c r="A108" t="s">
        <v>712</v>
      </c>
      <c r="B108" t="s">
        <v>16</v>
      </c>
      <c r="C108" t="s">
        <v>64</v>
      </c>
      <c r="D108" t="s">
        <v>314</v>
      </c>
      <c r="AO108" t="s">
        <v>711</v>
      </c>
      <c r="AR108" t="s">
        <v>713</v>
      </c>
      <c r="AT108">
        <f t="shared" si="3"/>
        <v>1</v>
      </c>
    </row>
    <row r="109" spans="1:46" hidden="1" x14ac:dyDescent="0.2">
      <c r="A109" t="s">
        <v>712</v>
      </c>
      <c r="B109" t="s">
        <v>16</v>
      </c>
      <c r="C109" t="s">
        <v>392</v>
      </c>
      <c r="D109" t="s">
        <v>314</v>
      </c>
      <c r="AO109" t="s">
        <v>711</v>
      </c>
      <c r="AR109" t="s">
        <v>708</v>
      </c>
      <c r="AT109">
        <f t="shared" si="3"/>
        <v>1</v>
      </c>
    </row>
    <row r="110" spans="1:46" hidden="1" x14ac:dyDescent="0.2">
      <c r="A110" t="s">
        <v>712</v>
      </c>
      <c r="B110" t="s">
        <v>16</v>
      </c>
      <c r="C110" t="s">
        <v>17</v>
      </c>
      <c r="D110" t="s">
        <v>314</v>
      </c>
      <c r="AO110" t="s">
        <v>711</v>
      </c>
      <c r="AR110" t="s">
        <v>709</v>
      </c>
      <c r="AT110">
        <f t="shared" si="3"/>
        <v>1</v>
      </c>
    </row>
    <row r="111" spans="1:46" hidden="1" x14ac:dyDescent="0.2">
      <c r="A111" t="s">
        <v>712</v>
      </c>
      <c r="B111" t="s">
        <v>16</v>
      </c>
      <c r="C111" t="s">
        <v>580</v>
      </c>
      <c r="D111" t="s">
        <v>314</v>
      </c>
      <c r="AO111" t="s">
        <v>720</v>
      </c>
      <c r="AT111">
        <f t="shared" si="3"/>
        <v>1</v>
      </c>
    </row>
    <row r="112" spans="1:46" hidden="1" x14ac:dyDescent="0.2">
      <c r="A112" t="s">
        <v>712</v>
      </c>
      <c r="B112" t="s">
        <v>16</v>
      </c>
      <c r="C112" t="s">
        <v>290</v>
      </c>
      <c r="D112" t="s">
        <v>314</v>
      </c>
      <c r="AO112" t="s">
        <v>711</v>
      </c>
      <c r="AR112" t="s">
        <v>790</v>
      </c>
      <c r="AS112" t="s">
        <v>789</v>
      </c>
      <c r="AT112">
        <f t="shared" si="3"/>
        <v>1</v>
      </c>
    </row>
    <row r="113" spans="1:46" hidden="1" x14ac:dyDescent="0.2">
      <c r="A113" t="s">
        <v>712</v>
      </c>
      <c r="B113" t="s">
        <v>16</v>
      </c>
      <c r="C113" t="s">
        <v>450</v>
      </c>
      <c r="D113" t="s">
        <v>314</v>
      </c>
      <c r="AO113">
        <v>-0.03</v>
      </c>
      <c r="AR113" t="s">
        <v>738</v>
      </c>
      <c r="AS113" t="s">
        <v>739</v>
      </c>
      <c r="AT113">
        <f t="shared" si="3"/>
        <v>1</v>
      </c>
    </row>
    <row r="114" spans="1:46" hidden="1" x14ac:dyDescent="0.2">
      <c r="A114" t="s">
        <v>712</v>
      </c>
      <c r="B114" t="s">
        <v>16</v>
      </c>
      <c r="C114" t="s">
        <v>718</v>
      </c>
      <c r="D114" t="s">
        <v>314</v>
      </c>
      <c r="AO114" t="s">
        <v>711</v>
      </c>
      <c r="AR114" t="s">
        <v>792</v>
      </c>
      <c r="AS114" t="s">
        <v>791</v>
      </c>
      <c r="AT114">
        <f t="shared" si="3"/>
        <v>1</v>
      </c>
    </row>
    <row r="115" spans="1:46" hidden="1" x14ac:dyDescent="0.2">
      <c r="A115" t="s">
        <v>712</v>
      </c>
      <c r="B115" t="s">
        <v>16</v>
      </c>
      <c r="C115" t="s">
        <v>327</v>
      </c>
      <c r="D115" t="s">
        <v>314</v>
      </c>
      <c r="AO115" t="s">
        <v>711</v>
      </c>
      <c r="AR115" t="s">
        <v>740</v>
      </c>
      <c r="AS115" t="s">
        <v>741</v>
      </c>
      <c r="AT115">
        <f t="shared" si="3"/>
        <v>1</v>
      </c>
    </row>
    <row r="116" spans="1:46" hidden="1" x14ac:dyDescent="0.2">
      <c r="A116" t="s">
        <v>712</v>
      </c>
      <c r="B116" t="s">
        <v>16</v>
      </c>
      <c r="C116" t="s">
        <v>40</v>
      </c>
      <c r="D116" t="s">
        <v>314</v>
      </c>
      <c r="AO116" t="s">
        <v>711</v>
      </c>
      <c r="AR116" t="s">
        <v>798</v>
      </c>
      <c r="AS116" t="s">
        <v>797</v>
      </c>
      <c r="AT116">
        <f t="shared" si="3"/>
        <v>1</v>
      </c>
    </row>
    <row r="117" spans="1:46" hidden="1" x14ac:dyDescent="0.2">
      <c r="A117" t="s">
        <v>712</v>
      </c>
      <c r="B117" t="s">
        <v>16</v>
      </c>
      <c r="C117" t="s">
        <v>438</v>
      </c>
      <c r="D117" t="s">
        <v>314</v>
      </c>
      <c r="AO117" t="s">
        <v>711</v>
      </c>
      <c r="AR117" t="s">
        <v>742</v>
      </c>
      <c r="AS117" t="s">
        <v>743</v>
      </c>
      <c r="AT117">
        <f t="shared" si="3"/>
        <v>1</v>
      </c>
    </row>
    <row r="118" spans="1:46" hidden="1" x14ac:dyDescent="0.2">
      <c r="A118" t="s">
        <v>712</v>
      </c>
      <c r="B118" t="s">
        <v>16</v>
      </c>
      <c r="C118" t="s">
        <v>719</v>
      </c>
      <c r="D118" t="s">
        <v>314</v>
      </c>
      <c r="AO118" t="s">
        <v>721</v>
      </c>
      <c r="AT118">
        <f t="shared" si="3"/>
        <v>1</v>
      </c>
    </row>
    <row r="119" spans="1:46" hidden="1" x14ac:dyDescent="0.2">
      <c r="A119" t="s">
        <v>712</v>
      </c>
      <c r="B119" t="s">
        <v>16</v>
      </c>
      <c r="C119" t="s">
        <v>270</v>
      </c>
      <c r="D119" t="s">
        <v>314</v>
      </c>
      <c r="AO119" t="s">
        <v>720</v>
      </c>
      <c r="AR119" t="s">
        <v>755</v>
      </c>
      <c r="AS119" t="s">
        <v>756</v>
      </c>
      <c r="AT119">
        <f t="shared" si="3"/>
        <v>1</v>
      </c>
    </row>
    <row r="120" spans="1:46" hidden="1" x14ac:dyDescent="0.2">
      <c r="A120" t="s">
        <v>712</v>
      </c>
      <c r="B120" t="s">
        <v>16</v>
      </c>
      <c r="C120" t="s">
        <v>74</v>
      </c>
      <c r="D120" t="s">
        <v>314</v>
      </c>
      <c r="E120" t="s">
        <v>728</v>
      </c>
      <c r="AO120" t="s">
        <v>711</v>
      </c>
      <c r="AR120" t="s">
        <v>782</v>
      </c>
      <c r="AS120" t="s">
        <v>781</v>
      </c>
      <c r="AT120">
        <f t="shared" si="3"/>
        <v>1</v>
      </c>
    </row>
    <row r="121" spans="1:46" hidden="1" x14ac:dyDescent="0.2">
      <c r="A121" t="s">
        <v>712</v>
      </c>
      <c r="B121" t="s">
        <v>16</v>
      </c>
      <c r="C121" t="s">
        <v>214</v>
      </c>
      <c r="D121" t="s">
        <v>314</v>
      </c>
      <c r="AO121" t="s">
        <v>711</v>
      </c>
      <c r="AR121" t="s">
        <v>770</v>
      </c>
      <c r="AS121" t="s">
        <v>766</v>
      </c>
      <c r="AT121">
        <f t="shared" si="3"/>
        <v>1</v>
      </c>
    </row>
    <row r="122" spans="1:46" hidden="1" x14ac:dyDescent="0.2">
      <c r="A122" t="s">
        <v>712</v>
      </c>
      <c r="B122" t="s">
        <v>16</v>
      </c>
      <c r="C122" t="s">
        <v>103</v>
      </c>
      <c r="D122" t="s">
        <v>314</v>
      </c>
      <c r="AO122" t="s">
        <v>635</v>
      </c>
      <c r="AR122" t="s">
        <v>784</v>
      </c>
      <c r="AS122" t="s">
        <v>783</v>
      </c>
      <c r="AT122">
        <f t="shared" si="3"/>
        <v>1</v>
      </c>
    </row>
    <row r="123" spans="1:46" hidden="1" x14ac:dyDescent="0.2">
      <c r="A123" t="s">
        <v>712</v>
      </c>
      <c r="B123" t="s">
        <v>16</v>
      </c>
      <c r="C123" t="s">
        <v>196</v>
      </c>
      <c r="D123" t="s">
        <v>314</v>
      </c>
      <c r="AO123" t="s">
        <v>711</v>
      </c>
      <c r="AR123" t="s">
        <v>780</v>
      </c>
      <c r="AS123" t="s">
        <v>780</v>
      </c>
      <c r="AT123">
        <f t="shared" si="3"/>
        <v>1</v>
      </c>
    </row>
    <row r="124" spans="1:46" hidden="1" x14ac:dyDescent="0.2">
      <c r="A124" t="s">
        <v>712</v>
      </c>
      <c r="B124" t="s">
        <v>16</v>
      </c>
      <c r="C124" t="s">
        <v>722</v>
      </c>
      <c r="D124" t="s">
        <v>314</v>
      </c>
      <c r="AO124" t="s">
        <v>711</v>
      </c>
      <c r="AR124" t="s">
        <v>800</v>
      </c>
      <c r="AS124" t="s">
        <v>799</v>
      </c>
      <c r="AT124">
        <f t="shared" si="3"/>
        <v>1</v>
      </c>
    </row>
    <row r="125" spans="1:46" hidden="1" x14ac:dyDescent="0.2">
      <c r="A125" t="s">
        <v>712</v>
      </c>
      <c r="B125" t="s">
        <v>16</v>
      </c>
      <c r="C125" t="s">
        <v>723</v>
      </c>
      <c r="D125" t="s">
        <v>314</v>
      </c>
      <c r="AO125" t="s">
        <v>720</v>
      </c>
      <c r="AT125">
        <f t="shared" si="3"/>
        <v>1</v>
      </c>
    </row>
    <row r="126" spans="1:46" hidden="1" x14ac:dyDescent="0.2">
      <c r="A126" t="s">
        <v>712</v>
      </c>
      <c r="B126" t="s">
        <v>16</v>
      </c>
      <c r="C126" t="s">
        <v>427</v>
      </c>
      <c r="D126" t="s">
        <v>314</v>
      </c>
      <c r="AO126" t="s">
        <v>720</v>
      </c>
      <c r="AT126">
        <f t="shared" si="3"/>
        <v>1</v>
      </c>
    </row>
    <row r="127" spans="1:46" hidden="1" x14ac:dyDescent="0.2">
      <c r="A127" t="s">
        <v>712</v>
      </c>
      <c r="B127" t="s">
        <v>16</v>
      </c>
      <c r="C127" t="s">
        <v>432</v>
      </c>
      <c r="D127" t="s">
        <v>314</v>
      </c>
      <c r="AO127" t="s">
        <v>711</v>
      </c>
      <c r="AR127" t="s">
        <v>750</v>
      </c>
      <c r="AS127" t="s">
        <v>751</v>
      </c>
      <c r="AT127">
        <f t="shared" si="3"/>
        <v>1</v>
      </c>
    </row>
    <row r="128" spans="1:46" hidden="1" x14ac:dyDescent="0.2">
      <c r="A128" t="s">
        <v>712</v>
      </c>
      <c r="B128" t="s">
        <v>16</v>
      </c>
      <c r="C128" t="s">
        <v>294</v>
      </c>
      <c r="D128" t="s">
        <v>314</v>
      </c>
      <c r="AO128" t="s">
        <v>711</v>
      </c>
      <c r="AR128" t="s">
        <v>744</v>
      </c>
      <c r="AS128" t="s">
        <v>745</v>
      </c>
      <c r="AT128">
        <f t="shared" si="3"/>
        <v>1</v>
      </c>
    </row>
    <row r="129" spans="1:46" hidden="1" x14ac:dyDescent="0.2">
      <c r="A129" t="s">
        <v>712</v>
      </c>
      <c r="B129" t="s">
        <v>16</v>
      </c>
      <c r="C129" t="s">
        <v>724</v>
      </c>
      <c r="D129" t="s">
        <v>314</v>
      </c>
      <c r="AO129" t="s">
        <v>720</v>
      </c>
      <c r="AT129">
        <f t="shared" si="3"/>
        <v>1</v>
      </c>
    </row>
    <row r="130" spans="1:46" hidden="1" x14ac:dyDescent="0.2">
      <c r="A130" t="s">
        <v>712</v>
      </c>
      <c r="B130" t="s">
        <v>16</v>
      </c>
      <c r="C130" t="s">
        <v>725</v>
      </c>
      <c r="D130" t="s">
        <v>314</v>
      </c>
      <c r="AO130" t="s">
        <v>711</v>
      </c>
      <c r="AR130" t="s">
        <v>753</v>
      </c>
      <c r="AS130" t="s">
        <v>754</v>
      </c>
      <c r="AT130">
        <f t="shared" si="3"/>
        <v>1</v>
      </c>
    </row>
    <row r="131" spans="1:46" hidden="1" x14ac:dyDescent="0.2">
      <c r="A131" t="s">
        <v>712</v>
      </c>
      <c r="B131" t="s">
        <v>16</v>
      </c>
      <c r="C131" t="s">
        <v>726</v>
      </c>
      <c r="D131" t="s">
        <v>314</v>
      </c>
      <c r="AO131" t="s">
        <v>721</v>
      </c>
      <c r="AT131">
        <f t="shared" ref="AT131:AT157" si="4">IF(AND(ISBLANK(S131),ISBLANK(R131),ISBLANK(T131),ISBLANK(AN131),ISBLANK(AO131)),0,1)</f>
        <v>1</v>
      </c>
    </row>
    <row r="132" spans="1:46" hidden="1" x14ac:dyDescent="0.2">
      <c r="A132" t="s">
        <v>712</v>
      </c>
      <c r="B132" t="s">
        <v>16</v>
      </c>
      <c r="C132" t="s">
        <v>191</v>
      </c>
      <c r="D132" t="s">
        <v>314</v>
      </c>
      <c r="AO132" t="s">
        <v>721</v>
      </c>
      <c r="AT132">
        <f t="shared" si="4"/>
        <v>1</v>
      </c>
    </row>
    <row r="133" spans="1:46" hidden="1" x14ac:dyDescent="0.2">
      <c r="A133" t="s">
        <v>712</v>
      </c>
      <c r="B133" t="s">
        <v>16</v>
      </c>
      <c r="C133" t="s">
        <v>334</v>
      </c>
      <c r="D133" t="s">
        <v>314</v>
      </c>
      <c r="AO133" t="s">
        <v>711</v>
      </c>
      <c r="AR133" t="s">
        <v>796</v>
      </c>
      <c r="AS133" t="s">
        <v>795</v>
      </c>
      <c r="AT133">
        <f t="shared" si="4"/>
        <v>1</v>
      </c>
    </row>
    <row r="134" spans="1:46" hidden="1" x14ac:dyDescent="0.2">
      <c r="A134" t="s">
        <v>712</v>
      </c>
      <c r="B134" t="s">
        <v>16</v>
      </c>
      <c r="C134" t="s">
        <v>526</v>
      </c>
      <c r="D134" t="s">
        <v>314</v>
      </c>
      <c r="AO134" t="s">
        <v>721</v>
      </c>
      <c r="AT134">
        <f t="shared" si="4"/>
        <v>1</v>
      </c>
    </row>
    <row r="135" spans="1:46" hidden="1" x14ac:dyDescent="0.2">
      <c r="A135" t="s">
        <v>712</v>
      </c>
      <c r="B135" t="s">
        <v>16</v>
      </c>
      <c r="C135" t="s">
        <v>89</v>
      </c>
      <c r="D135" t="s">
        <v>314</v>
      </c>
      <c r="AO135" t="s">
        <v>759</v>
      </c>
      <c r="AR135" t="s">
        <v>757</v>
      </c>
      <c r="AS135" t="s">
        <v>758</v>
      </c>
      <c r="AT135">
        <f t="shared" si="4"/>
        <v>1</v>
      </c>
    </row>
    <row r="136" spans="1:46" hidden="1" x14ac:dyDescent="0.2">
      <c r="A136" t="s">
        <v>712</v>
      </c>
      <c r="B136" t="s">
        <v>16</v>
      </c>
      <c r="C136" t="s">
        <v>162</v>
      </c>
      <c r="D136" t="s">
        <v>314</v>
      </c>
      <c r="AO136" t="s">
        <v>711</v>
      </c>
      <c r="AR136" t="s">
        <v>731</v>
      </c>
      <c r="AS136" t="s">
        <v>732</v>
      </c>
      <c r="AT136">
        <f t="shared" si="4"/>
        <v>1</v>
      </c>
    </row>
    <row r="137" spans="1:46" hidden="1" x14ac:dyDescent="0.2">
      <c r="A137" t="s">
        <v>712</v>
      </c>
      <c r="B137" t="s">
        <v>16</v>
      </c>
      <c r="C137" t="s">
        <v>266</v>
      </c>
      <c r="D137" t="s">
        <v>314</v>
      </c>
      <c r="AO137" t="s">
        <v>711</v>
      </c>
      <c r="AR137" t="s">
        <v>788</v>
      </c>
      <c r="AS137" t="s">
        <v>787</v>
      </c>
      <c r="AT137">
        <f t="shared" si="4"/>
        <v>1</v>
      </c>
    </row>
    <row r="138" spans="1:46" hidden="1" x14ac:dyDescent="0.2">
      <c r="A138" t="s">
        <v>712</v>
      </c>
      <c r="B138" t="s">
        <v>16</v>
      </c>
      <c r="C138" t="s">
        <v>244</v>
      </c>
      <c r="D138" t="s">
        <v>314</v>
      </c>
      <c r="AO138" t="s">
        <v>721</v>
      </c>
      <c r="AT138">
        <f t="shared" si="4"/>
        <v>1</v>
      </c>
    </row>
    <row r="139" spans="1:46" hidden="1" x14ac:dyDescent="0.2">
      <c r="A139" t="s">
        <v>712</v>
      </c>
      <c r="B139" t="s">
        <v>16</v>
      </c>
      <c r="C139" t="s">
        <v>97</v>
      </c>
      <c r="D139" t="s">
        <v>314</v>
      </c>
      <c r="AO139" t="s">
        <v>711</v>
      </c>
      <c r="AR139" t="s">
        <v>776</v>
      </c>
      <c r="AS139" t="s">
        <v>775</v>
      </c>
      <c r="AT139">
        <f t="shared" si="4"/>
        <v>1</v>
      </c>
    </row>
    <row r="140" spans="1:46" hidden="1" x14ac:dyDescent="0.2">
      <c r="A140" t="s">
        <v>712</v>
      </c>
      <c r="B140" t="s">
        <v>16</v>
      </c>
      <c r="C140" t="s">
        <v>727</v>
      </c>
      <c r="D140" t="s">
        <v>314</v>
      </c>
      <c r="AO140" t="s">
        <v>720</v>
      </c>
      <c r="AT140">
        <f t="shared" si="4"/>
        <v>1</v>
      </c>
    </row>
    <row r="141" spans="1:46" hidden="1" x14ac:dyDescent="0.2">
      <c r="A141" t="s">
        <v>712</v>
      </c>
      <c r="B141" t="s">
        <v>16</v>
      </c>
      <c r="C141" t="s">
        <v>111</v>
      </c>
      <c r="D141" t="s">
        <v>314</v>
      </c>
      <c r="AO141" t="s">
        <v>711</v>
      </c>
      <c r="AR141" t="s">
        <v>778</v>
      </c>
      <c r="AS141" t="s">
        <v>777</v>
      </c>
      <c r="AT141">
        <f t="shared" si="4"/>
        <v>1</v>
      </c>
    </row>
    <row r="142" spans="1:46" hidden="1" x14ac:dyDescent="0.2">
      <c r="A142" t="s">
        <v>712</v>
      </c>
      <c r="B142" t="s">
        <v>16</v>
      </c>
      <c r="C142" t="s">
        <v>54</v>
      </c>
      <c r="D142" t="s">
        <v>314</v>
      </c>
      <c r="AO142" t="s">
        <v>711</v>
      </c>
      <c r="AR142" t="s">
        <v>762</v>
      </c>
      <c r="AS142" t="s">
        <v>763</v>
      </c>
      <c r="AT142">
        <f t="shared" si="4"/>
        <v>1</v>
      </c>
    </row>
    <row r="143" spans="1:46" hidden="1" x14ac:dyDescent="0.2">
      <c r="A143" t="s">
        <v>712</v>
      </c>
      <c r="B143" t="s">
        <v>16</v>
      </c>
      <c r="C143" t="s">
        <v>350</v>
      </c>
      <c r="D143" t="s">
        <v>314</v>
      </c>
      <c r="AO143" t="s">
        <v>720</v>
      </c>
      <c r="AT143">
        <f t="shared" si="4"/>
        <v>1</v>
      </c>
    </row>
    <row r="144" spans="1:46" hidden="1" x14ac:dyDescent="0.2">
      <c r="A144" t="s">
        <v>712</v>
      </c>
      <c r="B144" t="s">
        <v>16</v>
      </c>
      <c r="C144" t="s">
        <v>373</v>
      </c>
      <c r="D144" t="s">
        <v>314</v>
      </c>
      <c r="AO144" t="s">
        <v>635</v>
      </c>
      <c r="AT144">
        <f t="shared" si="4"/>
        <v>1</v>
      </c>
    </row>
    <row r="145" spans="1:46" hidden="1" x14ac:dyDescent="0.2">
      <c r="A145" t="s">
        <v>712</v>
      </c>
      <c r="B145" t="s">
        <v>16</v>
      </c>
      <c r="C145" t="s">
        <v>420</v>
      </c>
      <c r="D145" t="s">
        <v>314</v>
      </c>
      <c r="AO145" t="s">
        <v>635</v>
      </c>
      <c r="AT145">
        <f t="shared" si="4"/>
        <v>1</v>
      </c>
    </row>
    <row r="146" spans="1:46" hidden="1" x14ac:dyDescent="0.2">
      <c r="A146" t="s">
        <v>712</v>
      </c>
      <c r="B146" t="s">
        <v>16</v>
      </c>
      <c r="C146" t="s">
        <v>717</v>
      </c>
      <c r="D146" t="s">
        <v>314</v>
      </c>
      <c r="E146" t="s">
        <v>728</v>
      </c>
      <c r="AO146" t="s">
        <v>711</v>
      </c>
      <c r="AR146" t="s">
        <v>747</v>
      </c>
      <c r="AS146" t="s">
        <v>746</v>
      </c>
      <c r="AT146">
        <f t="shared" si="4"/>
        <v>1</v>
      </c>
    </row>
    <row r="147" spans="1:46" hidden="1" x14ac:dyDescent="0.2">
      <c r="A147" t="s">
        <v>712</v>
      </c>
      <c r="B147" t="s">
        <v>16</v>
      </c>
      <c r="C147" t="s">
        <v>353</v>
      </c>
      <c r="D147" t="s">
        <v>314</v>
      </c>
      <c r="AO147" t="s">
        <v>711</v>
      </c>
      <c r="AR147" t="s">
        <v>736</v>
      </c>
      <c r="AS147" t="s">
        <v>737</v>
      </c>
      <c r="AT147">
        <f t="shared" si="4"/>
        <v>1</v>
      </c>
    </row>
    <row r="148" spans="1:46" hidden="1" x14ac:dyDescent="0.2">
      <c r="A148" t="s">
        <v>712</v>
      </c>
      <c r="B148" t="s">
        <v>16</v>
      </c>
      <c r="C148" t="s">
        <v>364</v>
      </c>
      <c r="D148" t="s">
        <v>314</v>
      </c>
      <c r="AO148" t="s">
        <v>711</v>
      </c>
      <c r="AR148" t="s">
        <v>760</v>
      </c>
      <c r="AS148" t="s">
        <v>761</v>
      </c>
      <c r="AT148">
        <f t="shared" si="4"/>
        <v>1</v>
      </c>
    </row>
    <row r="149" spans="1:46" hidden="1" x14ac:dyDescent="0.2">
      <c r="A149" t="s">
        <v>712</v>
      </c>
      <c r="B149" t="s">
        <v>16</v>
      </c>
      <c r="C149" t="s">
        <v>238</v>
      </c>
      <c r="D149" t="s">
        <v>314</v>
      </c>
      <c r="AO149" t="s">
        <v>711</v>
      </c>
      <c r="AR149" t="s">
        <v>786</v>
      </c>
      <c r="AS149" t="s">
        <v>785</v>
      </c>
      <c r="AT149">
        <f t="shared" si="4"/>
        <v>1</v>
      </c>
    </row>
    <row r="150" spans="1:46" hidden="1" x14ac:dyDescent="0.2">
      <c r="A150" t="s">
        <v>712</v>
      </c>
      <c r="B150" t="s">
        <v>16</v>
      </c>
      <c r="C150" t="s">
        <v>178</v>
      </c>
      <c r="D150" t="s">
        <v>314</v>
      </c>
      <c r="AO150" t="s">
        <v>711</v>
      </c>
      <c r="AR150" t="s">
        <v>734</v>
      </c>
      <c r="AS150" t="s">
        <v>733</v>
      </c>
      <c r="AT150">
        <f t="shared" si="4"/>
        <v>1</v>
      </c>
    </row>
    <row r="151" spans="1:46" hidden="1" x14ac:dyDescent="0.2">
      <c r="A151" t="s">
        <v>712</v>
      </c>
      <c r="B151" t="s">
        <v>16</v>
      </c>
      <c r="C151" t="s">
        <v>185</v>
      </c>
      <c r="D151" t="s">
        <v>314</v>
      </c>
      <c r="AO151" t="s">
        <v>720</v>
      </c>
      <c r="AR151" t="s">
        <v>772</v>
      </c>
      <c r="AS151" t="s">
        <v>771</v>
      </c>
      <c r="AT151">
        <f t="shared" si="4"/>
        <v>1</v>
      </c>
    </row>
    <row r="152" spans="1:46" hidden="1" x14ac:dyDescent="0.2">
      <c r="A152" t="s">
        <v>712</v>
      </c>
      <c r="B152" t="s">
        <v>16</v>
      </c>
      <c r="C152" t="s">
        <v>729</v>
      </c>
      <c r="D152" t="s">
        <v>314</v>
      </c>
      <c r="AO152" t="s">
        <v>711</v>
      </c>
      <c r="AR152" t="s">
        <v>794</v>
      </c>
      <c r="AS152" t="s">
        <v>793</v>
      </c>
      <c r="AT152">
        <f t="shared" si="4"/>
        <v>1</v>
      </c>
    </row>
    <row r="153" spans="1:46" hidden="1" x14ac:dyDescent="0.2">
      <c r="A153" t="s">
        <v>712</v>
      </c>
      <c r="B153" t="s">
        <v>16</v>
      </c>
      <c r="C153" t="s">
        <v>730</v>
      </c>
      <c r="D153" t="s">
        <v>314</v>
      </c>
      <c r="AO153" t="s">
        <v>720</v>
      </c>
      <c r="AT153">
        <f t="shared" si="4"/>
        <v>1</v>
      </c>
    </row>
    <row r="154" spans="1:46" hidden="1" x14ac:dyDescent="0.2">
      <c r="A154" t="s">
        <v>748</v>
      </c>
      <c r="B154" t="s">
        <v>16</v>
      </c>
      <c r="C154" t="s">
        <v>717</v>
      </c>
      <c r="D154" t="s">
        <v>29</v>
      </c>
      <c r="E154" t="s">
        <v>749</v>
      </c>
      <c r="AR154" t="s">
        <v>747</v>
      </c>
      <c r="AS154" t="s">
        <v>746</v>
      </c>
      <c r="AT154">
        <f t="shared" si="4"/>
        <v>0</v>
      </c>
    </row>
    <row r="155" spans="1:46" hidden="1" x14ac:dyDescent="0.2">
      <c r="A155" t="s">
        <v>748</v>
      </c>
      <c r="B155" t="s">
        <v>16</v>
      </c>
      <c r="C155" t="s">
        <v>725</v>
      </c>
      <c r="D155" t="s">
        <v>29</v>
      </c>
      <c r="E155" t="s">
        <v>749</v>
      </c>
      <c r="AR155" t="s">
        <v>753</v>
      </c>
      <c r="AS155" t="s">
        <v>754</v>
      </c>
      <c r="AT155">
        <f t="shared" si="4"/>
        <v>0</v>
      </c>
    </row>
    <row r="156" spans="1:46" hidden="1" x14ac:dyDescent="0.2">
      <c r="A156" t="s">
        <v>712</v>
      </c>
      <c r="B156" t="s">
        <v>16</v>
      </c>
      <c r="C156" t="s">
        <v>283</v>
      </c>
      <c r="D156" t="s">
        <v>314</v>
      </c>
      <c r="AO156" t="s">
        <v>711</v>
      </c>
      <c r="AR156" t="s">
        <v>752</v>
      </c>
      <c r="AT156">
        <f t="shared" si="4"/>
        <v>1</v>
      </c>
    </row>
    <row r="157" spans="1:46" hidden="1" x14ac:dyDescent="0.2">
      <c r="A157" t="s">
        <v>712</v>
      </c>
      <c r="B157" t="s">
        <v>16</v>
      </c>
      <c r="C157" t="s">
        <v>398</v>
      </c>
      <c r="D157" t="s">
        <v>314</v>
      </c>
      <c r="AO157" t="s">
        <v>711</v>
      </c>
      <c r="AT157">
        <f t="shared" si="4"/>
        <v>1</v>
      </c>
    </row>
  </sheetData>
  <autoFilter ref="A2:AT157" xr:uid="{00000000-0001-0000-0000-000000000000}">
    <filterColumn colId="3">
      <filters>
        <filter val="Solar Renewable Energy Credit Program"/>
      </filters>
    </filterColumn>
    <filterColumn colId="45">
      <filters>
        <filter val="1"/>
      </filters>
    </filterColumn>
  </autoFilter>
  <hyperlinks>
    <hyperlink ref="F5" r:id="rId1" xr:uid="{07EEF65A-1D35-9A46-9FDB-03C8A4A81EEA}"/>
    <hyperlink ref="F100" r:id="rId2" xr:uid="{975819CA-85D9-E449-A72C-905E717BEA25}"/>
    <hyperlink ref="F3" r:id="rId3" xr:uid="{C6CB3E8F-2F65-6C45-B535-F63D7113F1F2}"/>
    <hyperlink ref="G5" r:id="rId4" xr:uid="{B9556B1E-C739-864F-8D81-F968B7734A4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State Summary</vt:lpstr>
      <vt:lpstr>Data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Peter Lehner</cp:lastModifiedBy>
  <dcterms:created xsi:type="dcterms:W3CDTF">2022-12-01T21:17:28Z</dcterms:created>
  <dcterms:modified xsi:type="dcterms:W3CDTF">2023-02-14T22:22:04Z</dcterms:modified>
</cp:coreProperties>
</file>