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PycharmRemote\synergos\tests\"/>
    </mc:Choice>
  </mc:AlternateContent>
  <xr:revisionPtr revIDLastSave="0" documentId="13_ncr:1_{6603DC54-E853-447E-A694-7B5588D32D61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Sheet1" sheetId="1" r:id="rId1"/>
    <sheet name="Data" sheetId="5" r:id="rId2"/>
    <sheet name="Set1" sheetId="2" r:id="rId3"/>
    <sheet name="Set2" sheetId="3" r:id="rId4"/>
    <sheet name="Set3" sheetId="4" r:id="rId5"/>
  </sheets>
  <definedNames>
    <definedName name="eth_a">Sheet1!$H$20</definedName>
    <definedName name="eth_b">Sheet1!$H$21</definedName>
    <definedName name="eth_c">Sheet1!$H$22</definedName>
    <definedName name="eth_d">Sheet1!$H$23</definedName>
    <definedName name="m">Sheet1!$F$15</definedName>
    <definedName name="mQ">Sheet1!$F$18</definedName>
    <definedName name="N">Sheet1!$F$14</definedName>
    <definedName name="na">Sheet1!$E$25</definedName>
    <definedName name="nb">Sheet1!$H$25</definedName>
    <definedName name="nc">Sheet1!$K$25</definedName>
    <definedName name="nd">Sheet1!$M$25</definedName>
    <definedName name="p">Sheet1!$F$16</definedName>
    <definedName name="qa">Sheet1!$F$20</definedName>
    <definedName name="qb">Sheet1!$F$21</definedName>
    <definedName name="qc">Sheet1!$F$22</definedName>
    <definedName name="qd">Sheet1!$F$23</definedName>
    <definedName name="X">Sheet1!$F$18</definedName>
  </definedNames>
  <calcPr calcId="191029"/>
</workbook>
</file>

<file path=xl/calcChain.xml><?xml version="1.0" encoding="utf-8"?>
<calcChain xmlns="http://schemas.openxmlformats.org/spreadsheetml/2006/main">
  <c r="F18" i="1" l="1"/>
  <c r="F20" i="1" s="1"/>
  <c r="H23" i="1"/>
  <c r="H22" i="1"/>
  <c r="H21" i="1"/>
  <c r="H20" i="1"/>
  <c r="F23" i="1"/>
  <c r="F3" i="1" l="1"/>
  <c r="G11" i="1"/>
  <c r="F6" i="1"/>
  <c r="F5" i="1"/>
  <c r="F2" i="1"/>
  <c r="F4" i="1"/>
  <c r="F21" i="1"/>
  <c r="F9" i="1" s="1"/>
  <c r="F22" i="1"/>
  <c r="G3" i="1" s="1"/>
  <c r="G9" i="1" l="1"/>
  <c r="F11" i="1"/>
  <c r="F7" i="1"/>
  <c r="G6" i="1"/>
  <c r="G10" i="1"/>
  <c r="F8" i="1"/>
  <c r="G2" i="1"/>
  <c r="G8" i="1"/>
  <c r="G4" i="1"/>
  <c r="F10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Ila</author>
  </authors>
  <commentList>
    <comment ref="V8" authorId="0" shapeId="0" xr:uid="{D5E15822-6297-4EA1-90F1-BE17AB5FD2DB}">
      <text>
        <r>
          <rPr>
            <sz val="9"/>
            <color indexed="81"/>
            <rFont val="Tahoma"/>
            <family val="2"/>
            <charset val="238"/>
          </rPr>
          <t xml:space="preserve">quantile calculated by np..quantile with interpolation in 'linear mode'
</t>
        </r>
      </text>
    </comment>
  </commentList>
</comments>
</file>

<file path=xl/sharedStrings.xml><?xml version="1.0" encoding="utf-8"?>
<sst xmlns="http://schemas.openxmlformats.org/spreadsheetml/2006/main" count="108" uniqueCount="27">
  <si>
    <t>x_0</t>
  </si>
  <si>
    <t>x_1</t>
  </si>
  <si>
    <t>y</t>
  </si>
  <si>
    <t>a</t>
  </si>
  <si>
    <t>c</t>
  </si>
  <si>
    <t>b</t>
  </si>
  <si>
    <t>d</t>
  </si>
  <si>
    <t>N=</t>
  </si>
  <si>
    <t>m=</t>
  </si>
  <si>
    <t>p=</t>
  </si>
  <si>
    <t>SET1</t>
  </si>
  <si>
    <t>SET2</t>
  </si>
  <si>
    <t>calculation based on: https://maxhalford.github.io/blog/target-encoding/</t>
  </si>
  <si>
    <t>Mean has been changed to percentiles</t>
  </si>
  <si>
    <t>na=</t>
  </si>
  <si>
    <t>nb=</t>
  </si>
  <si>
    <t>nc=</t>
  </si>
  <si>
    <t>nd=</t>
  </si>
  <si>
    <t>mQ=</t>
  </si>
  <si>
    <t>qa=</t>
  </si>
  <si>
    <t>qb=</t>
  </si>
  <si>
    <t>qc=</t>
  </si>
  <si>
    <t>qd=</t>
  </si>
  <si>
    <t>eth_a=</t>
  </si>
  <si>
    <t>eth_b=</t>
  </si>
  <si>
    <t>eth_c=</t>
  </si>
  <si>
    <t>eth_d=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</si>
</sst>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workbookViewId="0">
      <selection activeCell="V2" sqref="V2:W11"/>
    </sheetView>
  </sheetViews>
  <sheetFormatPr defaultRowHeight="15" x14ac:dyDescent="0.25"/>
  <cols>
    <col min="7" max="7" width="9.85546875" bestFit="1" customWidth="1"/>
    <col min="12" max="13" width="12" bestFit="1" customWidth="1"/>
    <col min="17" max="17" width="9.42578125" customWidth="1"/>
    <col min="18" max="18" width="12" bestFit="1" customWidth="1"/>
    <col min="22" max="22" width="8.140625" bestFit="1" customWidth="1"/>
    <col min="23" max="23" width="12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F1" s="2" t="s">
        <v>0</v>
      </c>
      <c r="G1" s="2" t="s">
        <v>1</v>
      </c>
      <c r="L1" s="2" t="s">
        <v>0</v>
      </c>
      <c r="M1" s="2" t="s">
        <v>1</v>
      </c>
      <c r="Q1" s="2" t="s">
        <v>0</v>
      </c>
      <c r="R1" s="2" t="s">
        <v>1</v>
      </c>
      <c r="V1" s="2" t="s">
        <v>0</v>
      </c>
      <c r="W1" s="2" t="s">
        <v>1</v>
      </c>
    </row>
    <row r="2" spans="1:23" x14ac:dyDescent="0.25">
      <c r="A2" s="1">
        <v>0</v>
      </c>
      <c r="B2" t="s">
        <v>3</v>
      </c>
      <c r="C2" t="s">
        <v>4</v>
      </c>
      <c r="D2">
        <v>1</v>
      </c>
      <c r="F2">
        <f>IF(B2="a",(mQ+m*eth_a*qa)/(1+m*eth_a),(mQ+m*eth_b*qb)/(1+m*eth_b))</f>
        <v>1</v>
      </c>
      <c r="G2">
        <f>IF(C2="c",(mQ+m*eth_c*qc)/(1+m*eth_c),(mQ+m*eth_d*qd)/(1+m*eth_d))</f>
        <v>1</v>
      </c>
      <c r="L2">
        <v>0.75</v>
      </c>
      <c r="M2">
        <v>0.8214285714285714</v>
      </c>
      <c r="Q2">
        <v>0.8571428571428571</v>
      </c>
      <c r="R2">
        <v>0.90909090909090906</v>
      </c>
      <c r="V2">
        <v>1</v>
      </c>
      <c r="W2">
        <v>1</v>
      </c>
    </row>
    <row r="3" spans="1:23" x14ac:dyDescent="0.25">
      <c r="A3" s="1">
        <v>1</v>
      </c>
      <c r="B3" t="s">
        <v>3</v>
      </c>
      <c r="C3" t="s">
        <v>4</v>
      </c>
      <c r="D3">
        <v>1</v>
      </c>
      <c r="F3">
        <f>IF(B3="a",(mQ+m*eth_a*qa)/(1+m*eth_a),(mQ+m*eth_b*qb)/(1+m*eth_b))</f>
        <v>1</v>
      </c>
      <c r="G3">
        <f>IF(C3="c",(mQ+m*eth_c*qc)/(1+m*eth_c),(mQ+m*eth_d*qd)/(1+m*eth_d))</f>
        <v>1</v>
      </c>
      <c r="L3">
        <v>0.75</v>
      </c>
      <c r="M3">
        <v>0.8214285714285714</v>
      </c>
      <c r="Q3">
        <v>0.8571428571428571</v>
      </c>
      <c r="R3">
        <v>0.90909090909090906</v>
      </c>
      <c r="V3">
        <v>1</v>
      </c>
      <c r="W3">
        <v>1</v>
      </c>
    </row>
    <row r="4" spans="1:23" x14ac:dyDescent="0.25">
      <c r="A4" s="1">
        <v>2</v>
      </c>
      <c r="B4" t="s">
        <v>3</v>
      </c>
      <c r="C4" t="s">
        <v>4</v>
      </c>
      <c r="D4">
        <v>1</v>
      </c>
      <c r="F4">
        <f>IF(B4="a",(mQ+m*eth_a*qa)/(1+m*eth_a),(mQ+m*eth_b*qb)/(1+m*eth_b))</f>
        <v>1</v>
      </c>
      <c r="G4">
        <f>IF(C4="c",(mQ+m*eth_c*qc)/(1+m*eth_c),(mQ+m*eth_d*qd)/(1+m*eth_d))</f>
        <v>1</v>
      </c>
      <c r="L4">
        <v>0.75</v>
      </c>
      <c r="M4">
        <v>0.8214285714285714</v>
      </c>
      <c r="Q4">
        <v>0.8571428571428571</v>
      </c>
      <c r="R4">
        <v>0.90909090909090906</v>
      </c>
      <c r="V4">
        <v>1</v>
      </c>
      <c r="W4">
        <v>1</v>
      </c>
    </row>
    <row r="5" spans="1:23" x14ac:dyDescent="0.25">
      <c r="A5" s="1">
        <v>3</v>
      </c>
      <c r="B5" t="s">
        <v>3</v>
      </c>
      <c r="C5" t="s">
        <v>4</v>
      </c>
      <c r="D5">
        <v>1</v>
      </c>
      <c r="F5">
        <f>IF(B5="a",(mQ+m*eth_a*qa)/(1+m*eth_a),(mQ+m*eth_b*qb)/(1+m*eth_b))</f>
        <v>1</v>
      </c>
      <c r="G5">
        <f>IF(C5="c",(mQ+m*eth_c*qc)/(1+m*eth_c),(mQ+m*eth_d*qd)/(1+m*eth_d))</f>
        <v>1</v>
      </c>
      <c r="L5">
        <v>0.75</v>
      </c>
      <c r="M5">
        <v>0.8214285714285714</v>
      </c>
      <c r="Q5">
        <v>0.8571428571428571</v>
      </c>
      <c r="R5">
        <v>0.90909090909090906</v>
      </c>
      <c r="V5">
        <v>1</v>
      </c>
      <c r="W5">
        <v>1</v>
      </c>
    </row>
    <row r="6" spans="1:23" x14ac:dyDescent="0.25">
      <c r="A6" s="1">
        <v>4</v>
      </c>
      <c r="B6" t="s">
        <v>3</v>
      </c>
      <c r="C6" t="s">
        <v>4</v>
      </c>
      <c r="D6">
        <v>0</v>
      </c>
      <c r="F6">
        <f>IF(B6="a",(mQ+m*eth_a*qa)/(1+m*eth_a),(mQ+m*eth_b*qb)/(1+m*eth_b))</f>
        <v>1</v>
      </c>
      <c r="G6">
        <f>IF(C6="c",(mQ+m*eth_c*qc)/(1+m*eth_c),(mQ+m*eth_d*qd)/(1+m*eth_d))</f>
        <v>1</v>
      </c>
      <c r="L6">
        <v>0.75</v>
      </c>
      <c r="M6">
        <v>0.8214285714285714</v>
      </c>
      <c r="Q6">
        <v>0.8571428571428571</v>
      </c>
      <c r="R6">
        <v>0.90909090909090906</v>
      </c>
      <c r="V6">
        <v>1</v>
      </c>
      <c r="W6">
        <v>1</v>
      </c>
    </row>
    <row r="7" spans="1:23" x14ac:dyDescent="0.25">
      <c r="A7" s="1">
        <v>5</v>
      </c>
      <c r="B7" t="s">
        <v>5</v>
      </c>
      <c r="C7" t="s">
        <v>4</v>
      </c>
      <c r="D7">
        <v>1</v>
      </c>
      <c r="F7">
        <f>IF(B7="a",(mQ+m*eth_a*qa)/(1+m*eth_a),(mQ+m*eth_b*qb)/(1+m*eth_b))</f>
        <v>1</v>
      </c>
      <c r="G7">
        <f>IF(C7="c",(mQ+m*eth_c*qc)/(1+m*eth_c),(mQ+m*eth_d*qd)/(1+m*eth_d))</f>
        <v>1</v>
      </c>
      <c r="L7">
        <v>0.25</v>
      </c>
      <c r="M7">
        <v>0.8214285714285714</v>
      </c>
      <c r="Q7">
        <v>0.14285714285714285</v>
      </c>
      <c r="R7">
        <v>0.90909090909090906</v>
      </c>
      <c r="V7" s="5">
        <v>0.52</v>
      </c>
      <c r="W7">
        <v>1</v>
      </c>
    </row>
    <row r="8" spans="1:23" x14ac:dyDescent="0.25">
      <c r="A8" s="1">
        <v>6</v>
      </c>
      <c r="B8" t="s">
        <v>5</v>
      </c>
      <c r="C8" t="s">
        <v>4</v>
      </c>
      <c r="D8">
        <v>0</v>
      </c>
      <c r="F8">
        <f>IF(B8="a",(mQ+m*eth_a*qa)/(1+m*eth_a),(mQ+m*eth_b*qb)/(1+m*eth_b))</f>
        <v>1</v>
      </c>
      <c r="G8">
        <f>IF(C8="c",(mQ+m*eth_c*qc)/(1+m*eth_c),(mQ+m*eth_d*qd)/(1+m*eth_d))</f>
        <v>1</v>
      </c>
      <c r="L8">
        <v>0.25</v>
      </c>
      <c r="M8">
        <v>0.8214285714285714</v>
      </c>
      <c r="Q8">
        <v>0.14285714285714285</v>
      </c>
      <c r="R8">
        <v>0.90909090909090906</v>
      </c>
      <c r="V8" s="5">
        <v>0.52</v>
      </c>
      <c r="W8">
        <v>1</v>
      </c>
    </row>
    <row r="9" spans="1:23" x14ac:dyDescent="0.25">
      <c r="A9" s="1">
        <v>7</v>
      </c>
      <c r="B9" t="s">
        <v>5</v>
      </c>
      <c r="C9" t="s">
        <v>4</v>
      </c>
      <c r="D9">
        <v>0</v>
      </c>
      <c r="F9">
        <f>IF(B9="a",(mQ+m*eth_a*qa)/(1+m*eth_a),(mQ+m*eth_b*qb)/(1+m*eth_b))</f>
        <v>1</v>
      </c>
      <c r="G9">
        <f>IF(C9="c",(mQ+m*eth_c*qc)/(1+m*eth_c),(mQ+m*eth_d*qd)/(1+m*eth_d))</f>
        <v>1</v>
      </c>
      <c r="L9">
        <v>0.25</v>
      </c>
      <c r="M9">
        <v>0.8214285714285714</v>
      </c>
      <c r="Q9">
        <v>0.14285714285714285</v>
      </c>
      <c r="R9">
        <v>0.90909090909090906</v>
      </c>
      <c r="V9" s="5">
        <v>0.52</v>
      </c>
      <c r="W9">
        <v>1</v>
      </c>
    </row>
    <row r="10" spans="1:23" x14ac:dyDescent="0.25">
      <c r="A10" s="1">
        <v>8</v>
      </c>
      <c r="B10" t="s">
        <v>5</v>
      </c>
      <c r="C10" t="s">
        <v>4</v>
      </c>
      <c r="D10">
        <v>0</v>
      </c>
      <c r="F10">
        <f>IF(B10="a",(mQ+m*eth_a*qa)/(1+m*eth_a),(mQ+m*eth_b*qb)/(1+m*eth_b))</f>
        <v>1</v>
      </c>
      <c r="G10">
        <f>IF(C10="c",(mQ+m*eth_c*qc)/(1+m*eth_c),(mQ+m*eth_d*qd)/(1+m*eth_d))</f>
        <v>1</v>
      </c>
      <c r="L10">
        <v>0.25</v>
      </c>
      <c r="M10">
        <v>0.8214285714285714</v>
      </c>
      <c r="Q10">
        <v>0.14285714285714285</v>
      </c>
      <c r="R10">
        <v>0.90909090909090906</v>
      </c>
      <c r="V10" s="5">
        <v>0.52</v>
      </c>
      <c r="W10">
        <v>1</v>
      </c>
    </row>
    <row r="11" spans="1:23" x14ac:dyDescent="0.25">
      <c r="A11" s="1">
        <v>9</v>
      </c>
      <c r="B11" t="s">
        <v>5</v>
      </c>
      <c r="C11" t="s">
        <v>6</v>
      </c>
      <c r="D11">
        <v>0</v>
      </c>
      <c r="F11">
        <f>IF(B11="a",(mQ+m*eth_a*qa)/(1+m*eth_a),(mQ+m*eth_b*qb)/(1+m*eth_b))</f>
        <v>1</v>
      </c>
      <c r="G11">
        <f>IF(C11="c",(mQ+m*eth_c*qc)/(1+m*eth_c),(mQ+m*eth_d*qd)/(1+m*eth_d))</f>
        <v>0.76923076923076916</v>
      </c>
      <c r="L11">
        <v>0.25</v>
      </c>
      <c r="M11">
        <v>0.41666666666666669</v>
      </c>
      <c r="Q11">
        <v>0.14285714285714285</v>
      </c>
      <c r="R11">
        <v>0.33333333333333331</v>
      </c>
      <c r="V11" s="5">
        <v>0.52</v>
      </c>
      <c r="W11" s="5">
        <v>0.76923076923076916</v>
      </c>
    </row>
    <row r="13" spans="1:23" x14ac:dyDescent="0.25">
      <c r="L13" s="3" t="s">
        <v>10</v>
      </c>
      <c r="Q13" s="3" t="s">
        <v>11</v>
      </c>
    </row>
    <row r="14" spans="1:23" x14ac:dyDescent="0.25">
      <c r="E14" t="s">
        <v>7</v>
      </c>
      <c r="F14">
        <v>10</v>
      </c>
      <c r="K14" t="s">
        <v>7</v>
      </c>
      <c r="L14">
        <v>10</v>
      </c>
      <c r="P14" t="s">
        <v>7</v>
      </c>
      <c r="Q14">
        <v>10</v>
      </c>
      <c r="U14" t="s">
        <v>7</v>
      </c>
      <c r="V14">
        <v>10</v>
      </c>
    </row>
    <row r="15" spans="1:23" x14ac:dyDescent="0.25">
      <c r="E15" t="s">
        <v>8</v>
      </c>
      <c r="F15">
        <v>3</v>
      </c>
      <c r="K15" t="s">
        <v>8</v>
      </c>
      <c r="L15">
        <v>2</v>
      </c>
      <c r="P15" t="s">
        <v>8</v>
      </c>
      <c r="Q15">
        <v>5</v>
      </c>
      <c r="U15" t="s">
        <v>8</v>
      </c>
      <c r="V15">
        <v>3</v>
      </c>
    </row>
    <row r="16" spans="1:23" x14ac:dyDescent="0.25">
      <c r="E16" t="s">
        <v>9</v>
      </c>
      <c r="F16">
        <v>0.8</v>
      </c>
      <c r="K16" t="s">
        <v>9</v>
      </c>
      <c r="L16">
        <v>0.5</v>
      </c>
      <c r="P16" t="s">
        <v>9</v>
      </c>
      <c r="Q16">
        <v>0.5</v>
      </c>
      <c r="U16" t="s">
        <v>9</v>
      </c>
      <c r="V16">
        <v>0.8</v>
      </c>
    </row>
    <row r="18" spans="4:13" x14ac:dyDescent="0.25">
      <c r="E18" t="s">
        <v>18</v>
      </c>
      <c r="F18">
        <f>_xlfn.PERCENTILE.INC(D2:D11,p)</f>
        <v>1</v>
      </c>
    </row>
    <row r="20" spans="4:13" x14ac:dyDescent="0.25">
      <c r="E20" t="s">
        <v>19</v>
      </c>
      <c r="F20">
        <f>_xlfn.PERCENTILE.INC($E$26:$E$30,$F$18)</f>
        <v>1</v>
      </c>
      <c r="G20" t="s">
        <v>23</v>
      </c>
      <c r="H20">
        <f>na/N</f>
        <v>0.5</v>
      </c>
    </row>
    <row r="21" spans="4:13" x14ac:dyDescent="0.25">
      <c r="E21" t="s">
        <v>20</v>
      </c>
      <c r="F21">
        <f>_xlfn.PERCENTILE.INC($H$26:$H$30,$F$18)</f>
        <v>1</v>
      </c>
      <c r="G21" t="s">
        <v>24</v>
      </c>
      <c r="H21">
        <f>nb/N</f>
        <v>0.5</v>
      </c>
    </row>
    <row r="22" spans="4:13" x14ac:dyDescent="0.25">
      <c r="E22" t="s">
        <v>21</v>
      </c>
      <c r="F22">
        <f>_xlfn.PERCENTILE.INC($K$26:$K$34,$F$18)</f>
        <v>1</v>
      </c>
      <c r="G22" t="s">
        <v>25</v>
      </c>
      <c r="H22">
        <f>nc/N</f>
        <v>0.9</v>
      </c>
    </row>
    <row r="23" spans="4:13" x14ac:dyDescent="0.25">
      <c r="E23" t="s">
        <v>22</v>
      </c>
      <c r="F23">
        <f>_xlfn.PERCENTILE.INC($D$11,$F$16)</f>
        <v>0</v>
      </c>
      <c r="G23" t="s">
        <v>26</v>
      </c>
      <c r="H23">
        <f>nd/N</f>
        <v>0.1</v>
      </c>
    </row>
    <row r="25" spans="4:13" x14ac:dyDescent="0.25">
      <c r="D25" t="s">
        <v>14</v>
      </c>
      <c r="E25">
        <v>5</v>
      </c>
      <c r="G25" t="s">
        <v>15</v>
      </c>
      <c r="H25">
        <v>5</v>
      </c>
      <c r="J25" t="s">
        <v>16</v>
      </c>
      <c r="K25">
        <v>9</v>
      </c>
      <c r="L25" t="s">
        <v>17</v>
      </c>
      <c r="M25">
        <v>1</v>
      </c>
    </row>
    <row r="26" spans="4:13" x14ac:dyDescent="0.25">
      <c r="D26" t="s">
        <v>3</v>
      </c>
      <c r="E26">
        <v>1</v>
      </c>
      <c r="G26" t="s">
        <v>5</v>
      </c>
      <c r="H26">
        <v>1</v>
      </c>
      <c r="J26" t="s">
        <v>4</v>
      </c>
      <c r="K26">
        <v>1</v>
      </c>
    </row>
    <row r="27" spans="4:13" x14ac:dyDescent="0.25">
      <c r="D27" t="s">
        <v>3</v>
      </c>
      <c r="E27">
        <v>1</v>
      </c>
      <c r="G27" t="s">
        <v>5</v>
      </c>
      <c r="H27">
        <v>0</v>
      </c>
      <c r="J27" t="s">
        <v>4</v>
      </c>
      <c r="K27">
        <v>1</v>
      </c>
    </row>
    <row r="28" spans="4:13" x14ac:dyDescent="0.25">
      <c r="D28" t="s">
        <v>3</v>
      </c>
      <c r="E28">
        <v>1</v>
      </c>
      <c r="G28" t="s">
        <v>5</v>
      </c>
      <c r="H28">
        <v>0</v>
      </c>
      <c r="J28" t="s">
        <v>4</v>
      </c>
      <c r="K28">
        <v>1</v>
      </c>
    </row>
    <row r="29" spans="4:13" x14ac:dyDescent="0.25">
      <c r="D29" t="s">
        <v>3</v>
      </c>
      <c r="E29">
        <v>1</v>
      </c>
      <c r="G29" t="s">
        <v>5</v>
      </c>
      <c r="H29">
        <v>0</v>
      </c>
      <c r="J29" t="s">
        <v>4</v>
      </c>
      <c r="K29">
        <v>1</v>
      </c>
    </row>
    <row r="30" spans="4:13" x14ac:dyDescent="0.25">
      <c r="D30" t="s">
        <v>3</v>
      </c>
      <c r="E30">
        <v>0</v>
      </c>
      <c r="G30" t="s">
        <v>5</v>
      </c>
      <c r="H30">
        <v>0</v>
      </c>
      <c r="J30" t="s">
        <v>4</v>
      </c>
      <c r="K30">
        <v>0</v>
      </c>
    </row>
    <row r="31" spans="4:13" x14ac:dyDescent="0.25">
      <c r="J31" t="s">
        <v>4</v>
      </c>
      <c r="K31">
        <v>1</v>
      </c>
    </row>
    <row r="32" spans="4:13" x14ac:dyDescent="0.25">
      <c r="J32" t="s">
        <v>4</v>
      </c>
      <c r="K32">
        <v>0</v>
      </c>
    </row>
    <row r="33" spans="1:11" x14ac:dyDescent="0.25">
      <c r="J33" t="s">
        <v>4</v>
      </c>
      <c r="K33">
        <v>0</v>
      </c>
    </row>
    <row r="34" spans="1:11" x14ac:dyDescent="0.25">
      <c r="J34" t="s">
        <v>4</v>
      </c>
      <c r="K34">
        <v>0</v>
      </c>
    </row>
    <row r="36" spans="1:11" x14ac:dyDescent="0.25">
      <c r="A36" s="4" t="s">
        <v>12</v>
      </c>
    </row>
    <row r="37" spans="1:11" x14ac:dyDescent="0.25">
      <c r="A37" t="s">
        <v>13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B3DB-38D2-4D6B-BF26-949000FDC750}">
  <dimension ref="A1:C11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4</v>
      </c>
      <c r="C3">
        <v>1</v>
      </c>
    </row>
    <row r="4" spans="1:3" x14ac:dyDescent="0.25">
      <c r="A4" t="s">
        <v>3</v>
      </c>
      <c r="B4" t="s">
        <v>4</v>
      </c>
      <c r="C4">
        <v>1</v>
      </c>
    </row>
    <row r="5" spans="1:3" x14ac:dyDescent="0.25">
      <c r="A5" t="s">
        <v>3</v>
      </c>
      <c r="B5" t="s">
        <v>4</v>
      </c>
      <c r="C5">
        <v>1</v>
      </c>
    </row>
    <row r="6" spans="1:3" x14ac:dyDescent="0.25">
      <c r="A6" t="s">
        <v>3</v>
      </c>
      <c r="B6" t="s">
        <v>4</v>
      </c>
      <c r="C6">
        <v>0</v>
      </c>
    </row>
    <row r="7" spans="1:3" x14ac:dyDescent="0.25">
      <c r="A7" t="s">
        <v>5</v>
      </c>
      <c r="B7" t="s">
        <v>4</v>
      </c>
      <c r="C7">
        <v>1</v>
      </c>
    </row>
    <row r="8" spans="1:3" x14ac:dyDescent="0.25">
      <c r="A8" t="s">
        <v>5</v>
      </c>
      <c r="B8" t="s">
        <v>4</v>
      </c>
      <c r="C8">
        <v>0</v>
      </c>
    </row>
    <row r="9" spans="1:3" x14ac:dyDescent="0.25">
      <c r="A9" t="s">
        <v>5</v>
      </c>
      <c r="B9" t="s">
        <v>4</v>
      </c>
      <c r="C9">
        <v>0</v>
      </c>
    </row>
    <row r="10" spans="1:3" x14ac:dyDescent="0.25">
      <c r="A10" t="s">
        <v>5</v>
      </c>
      <c r="B10" t="s">
        <v>4</v>
      </c>
      <c r="C10">
        <v>0</v>
      </c>
    </row>
    <row r="11" spans="1:3" x14ac:dyDescent="0.25">
      <c r="A11" t="s">
        <v>5</v>
      </c>
      <c r="B11" t="s">
        <v>6</v>
      </c>
      <c r="C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308B-583E-4413-B34E-3BB4050563C4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0.75</v>
      </c>
      <c r="B2">
        <v>0.8214285714285714</v>
      </c>
    </row>
    <row r="3" spans="1:2" x14ac:dyDescent="0.25">
      <c r="A3">
        <v>0.75</v>
      </c>
      <c r="B3">
        <v>0.8214285714285714</v>
      </c>
    </row>
    <row r="4" spans="1:2" x14ac:dyDescent="0.25">
      <c r="A4">
        <v>0.75</v>
      </c>
      <c r="B4">
        <v>0.8214285714285714</v>
      </c>
    </row>
    <row r="5" spans="1:2" x14ac:dyDescent="0.25">
      <c r="A5">
        <v>0.75</v>
      </c>
      <c r="B5">
        <v>0.8214285714285714</v>
      </c>
    </row>
    <row r="6" spans="1:2" x14ac:dyDescent="0.25">
      <c r="A6">
        <v>0.75</v>
      </c>
      <c r="B6">
        <v>0.8214285714285714</v>
      </c>
    </row>
    <row r="7" spans="1:2" x14ac:dyDescent="0.25">
      <c r="A7">
        <v>0.25</v>
      </c>
      <c r="B7">
        <v>0.8214285714285714</v>
      </c>
    </row>
    <row r="8" spans="1:2" x14ac:dyDescent="0.25">
      <c r="A8">
        <v>0.25</v>
      </c>
      <c r="B8">
        <v>0.8214285714285714</v>
      </c>
    </row>
    <row r="9" spans="1:2" x14ac:dyDescent="0.25">
      <c r="A9">
        <v>0.25</v>
      </c>
      <c r="B9">
        <v>0.8214285714285714</v>
      </c>
    </row>
    <row r="10" spans="1:2" x14ac:dyDescent="0.25">
      <c r="A10">
        <v>0.25</v>
      </c>
      <c r="B10">
        <v>0.8214285714285714</v>
      </c>
    </row>
    <row r="11" spans="1:2" x14ac:dyDescent="0.25">
      <c r="A11">
        <v>0.25</v>
      </c>
      <c r="B11">
        <v>0.41666666666666669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9AA-83E7-4E40-9C18-489218320068}">
  <dimension ref="A1:B11"/>
  <sheetViews>
    <sheetView workbookViewId="0">
      <selection activeCell="I16" sqref="I1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0.8571428571428571</v>
      </c>
      <c r="B2">
        <v>0.90909090909090906</v>
      </c>
    </row>
    <row r="3" spans="1:2" x14ac:dyDescent="0.25">
      <c r="A3">
        <v>0.8571428571428571</v>
      </c>
      <c r="B3">
        <v>0.90909090909090906</v>
      </c>
    </row>
    <row r="4" spans="1:2" x14ac:dyDescent="0.25">
      <c r="A4">
        <v>0.8571428571428571</v>
      </c>
      <c r="B4">
        <v>0.90909090909090906</v>
      </c>
    </row>
    <row r="5" spans="1:2" x14ac:dyDescent="0.25">
      <c r="A5">
        <v>0.8571428571428571</v>
      </c>
      <c r="B5">
        <v>0.90909090909090906</v>
      </c>
    </row>
    <row r="6" spans="1:2" x14ac:dyDescent="0.25">
      <c r="A6">
        <v>0.8571428571428571</v>
      </c>
      <c r="B6">
        <v>0.90909090909090906</v>
      </c>
    </row>
    <row r="7" spans="1:2" x14ac:dyDescent="0.25">
      <c r="A7">
        <v>0.14285714285714285</v>
      </c>
      <c r="B7">
        <v>0.90909090909090906</v>
      </c>
    </row>
    <row r="8" spans="1:2" x14ac:dyDescent="0.25">
      <c r="A8">
        <v>0.14285714285714285</v>
      </c>
      <c r="B8">
        <v>0.90909090909090906</v>
      </c>
    </row>
    <row r="9" spans="1:2" x14ac:dyDescent="0.25">
      <c r="A9">
        <v>0.14285714285714285</v>
      </c>
      <c r="B9">
        <v>0.90909090909090906</v>
      </c>
    </row>
    <row r="10" spans="1:2" x14ac:dyDescent="0.25">
      <c r="A10">
        <v>0.14285714285714285</v>
      </c>
      <c r="B10">
        <v>0.90909090909090906</v>
      </c>
    </row>
    <row r="11" spans="1:2" x14ac:dyDescent="0.25">
      <c r="A11">
        <v>0.14285714285714285</v>
      </c>
      <c r="B11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1AE4-9265-43F4-AE08-619DE6E98FFE}">
  <dimension ref="A1:B11"/>
  <sheetViews>
    <sheetView tabSelected="1" workbookViewId="0">
      <selection activeCell="L11" sqref="L1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 s="6">
        <v>1</v>
      </c>
      <c r="B4" s="6">
        <v>1</v>
      </c>
    </row>
    <row r="5" spans="1:2" x14ac:dyDescent="0.25">
      <c r="A5" s="6">
        <v>1</v>
      </c>
      <c r="B5" s="6">
        <v>1</v>
      </c>
    </row>
    <row r="6" spans="1:2" x14ac:dyDescent="0.25">
      <c r="A6" s="6">
        <v>1</v>
      </c>
      <c r="B6" s="6">
        <v>1</v>
      </c>
    </row>
    <row r="7" spans="1:2" x14ac:dyDescent="0.25">
      <c r="A7" s="6">
        <v>0.52</v>
      </c>
      <c r="B7" s="6">
        <v>1</v>
      </c>
    </row>
    <row r="8" spans="1:2" x14ac:dyDescent="0.25">
      <c r="A8" s="6">
        <v>0.52</v>
      </c>
      <c r="B8" s="6">
        <v>1</v>
      </c>
    </row>
    <row r="9" spans="1:2" x14ac:dyDescent="0.25">
      <c r="A9" s="6">
        <v>0.52</v>
      </c>
      <c r="B9" s="6">
        <v>1</v>
      </c>
    </row>
    <row r="10" spans="1:2" x14ac:dyDescent="0.25">
      <c r="A10" s="6">
        <v>0.52</v>
      </c>
      <c r="B10" s="6">
        <v>1</v>
      </c>
    </row>
    <row r="11" spans="1:2" x14ac:dyDescent="0.25">
      <c r="A11" s="6">
        <v>0.52</v>
      </c>
      <c r="B11" s="6">
        <v>0.76923076923076916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17</vt:i4>
      </vt:variant>
    </vt:vector>
  </HeadingPairs>
  <TitlesOfParts>
    <vt:vector size="22" baseType="lpstr">
      <vt:lpstr>Sheet1</vt:lpstr>
      <vt:lpstr>Data</vt:lpstr>
      <vt:lpstr>Set1</vt:lpstr>
      <vt:lpstr>Set2</vt:lpstr>
      <vt:lpstr>Set3</vt:lpstr>
      <vt:lpstr>eth_a</vt:lpstr>
      <vt:lpstr>eth_b</vt:lpstr>
      <vt:lpstr>eth_c</vt:lpstr>
      <vt:lpstr>eth_d</vt:lpstr>
      <vt:lpstr>m</vt:lpstr>
      <vt:lpstr>mQ</vt:lpstr>
      <vt:lpstr>N</vt:lpstr>
      <vt:lpstr>na</vt:lpstr>
      <vt:lpstr>nb</vt:lpstr>
      <vt:lpstr>nc</vt:lpstr>
      <vt:lpstr>nd</vt:lpstr>
      <vt:lpstr>p</vt:lpstr>
      <vt:lpstr>qa</vt:lpstr>
      <vt:lpstr>qb</vt:lpstr>
      <vt:lpstr>qc</vt:lpstr>
      <vt:lpstr>qd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Ila</cp:lastModifiedBy>
  <dcterms:created xsi:type="dcterms:W3CDTF">2021-09-21T06:19:10Z</dcterms:created>
  <dcterms:modified xsi:type="dcterms:W3CDTF">2021-09-22T11:01:26Z</dcterms:modified>
</cp:coreProperties>
</file>