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er\OneDrive\Desktop\3. Business\11. Excel Training\Transpose and Formating Dates\"/>
    </mc:Choice>
  </mc:AlternateContent>
  <xr:revisionPtr revIDLastSave="0" documentId="8_{D2CBC732-2E9C-4C00-B9B9-15BD0015ADFB}" xr6:coauthVersionLast="47" xr6:coauthVersionMax="47" xr10:uidLastSave="{00000000-0000-0000-0000-000000000000}"/>
  <bookViews>
    <workbookView xWindow="-120" yWindow="-120" windowWidth="20730" windowHeight="11160" xr2:uid="{4FDF7E34-EBF6-4C44-8150-1EE9CED514E1}"/>
  </bookViews>
  <sheets>
    <sheet name="Feb 2024 Trial Balance" sheetId="1" r:id="rId1"/>
    <sheet name="Journal" sheetId="2" r:id="rId2"/>
  </sheets>
  <definedNames>
    <definedName name="_xlnm._FilterDatabase" localSheetId="0" hidden="1">'Feb 2024 Trial Balance'!$B$2:$L$44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3" i="2"/>
  <c r="N7" i="1"/>
  <c r="N5" i="1"/>
  <c r="K4" i="2"/>
  <c r="K3" i="2"/>
  <c r="J4" i="2"/>
  <c r="J3" i="2"/>
  <c r="L4" i="1"/>
  <c r="L5" i="1"/>
  <c r="L6" i="1"/>
  <c r="L7" i="1"/>
  <c r="L8" i="1"/>
  <c r="L9" i="1"/>
  <c r="L10" i="1"/>
  <c r="L11" i="1"/>
  <c r="L12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5" i="1"/>
  <c r="L36" i="1"/>
  <c r="L37" i="1"/>
  <c r="L38" i="1"/>
  <c r="L39" i="1"/>
  <c r="L40" i="1"/>
  <c r="L41" i="1"/>
  <c r="L42" i="1"/>
  <c r="L3" i="1"/>
  <c r="H34" i="1"/>
  <c r="H43" i="1" s="1"/>
  <c r="B6" i="1"/>
  <c r="G14" i="1"/>
  <c r="L14" i="1" s="1"/>
  <c r="G13" i="1"/>
  <c r="L13" i="1" s="1"/>
  <c r="B12" i="1"/>
  <c r="B13" i="1" s="1"/>
  <c r="B14" i="1" s="1"/>
  <c r="B39" i="1"/>
  <c r="B40" i="1" s="1"/>
  <c r="B9" i="1"/>
  <c r="B10" i="1" s="1"/>
  <c r="B15" i="1" s="1"/>
  <c r="B16" i="1" s="1"/>
  <c r="B17" i="1" s="1"/>
  <c r="B18" i="1" s="1"/>
  <c r="B19" i="1" s="1"/>
  <c r="B20" i="1" s="1"/>
  <c r="B21" i="1" s="1"/>
  <c r="L34" i="1" l="1"/>
  <c r="G43" i="1"/>
  <c r="H44" i="1" l="1"/>
</calcChain>
</file>

<file path=xl/sharedStrings.xml><?xml version="1.0" encoding="utf-8"?>
<sst xmlns="http://schemas.openxmlformats.org/spreadsheetml/2006/main" count="191" uniqueCount="89">
  <si>
    <t xml:space="preserve"> Account                  </t>
  </si>
  <si>
    <t xml:space="preserve"> Account Number </t>
  </si>
  <si>
    <t xml:space="preserve"> Debit (Dr) </t>
  </si>
  <si>
    <t xml:space="preserve"> Credit (Cr) </t>
  </si>
  <si>
    <t xml:space="preserve"> Sales                    </t>
  </si>
  <si>
    <t xml:space="preserve"> Cost of Sales            </t>
  </si>
  <si>
    <t xml:space="preserve"> Inventories              </t>
  </si>
  <si>
    <t xml:space="preserve"> Trade Receivables        </t>
  </si>
  <si>
    <t xml:space="preserve"> Prepayments              </t>
  </si>
  <si>
    <t xml:space="preserve"> Deposits                 </t>
  </si>
  <si>
    <t xml:space="preserve"> FNB Current Account      </t>
  </si>
  <si>
    <t xml:space="preserve"> Share Capital            </t>
  </si>
  <si>
    <t xml:space="preserve"> Prior Retained Income    </t>
  </si>
  <si>
    <t xml:space="preserve"> Trade Payables           </t>
  </si>
  <si>
    <t xml:space="preserve"> Accruals                 </t>
  </si>
  <si>
    <t xml:space="preserve"> Sundry Creditors         </t>
  </si>
  <si>
    <t xml:space="preserve"> Leave Provision          </t>
  </si>
  <si>
    <t xml:space="preserve"> Bonus Provision          </t>
  </si>
  <si>
    <t xml:space="preserve"> Onerous Provision        </t>
  </si>
  <si>
    <t xml:space="preserve"> Tax Payable              </t>
  </si>
  <si>
    <t xml:space="preserve"> Dividend Payable         </t>
  </si>
  <si>
    <t xml:space="preserve"> Total                    </t>
  </si>
  <si>
    <t xml:space="preserve">                </t>
  </si>
  <si>
    <t>Computer Equipment @ Cost</t>
  </si>
  <si>
    <t>Office Equipment @ Cost</t>
  </si>
  <si>
    <t>Furniture @ Cost</t>
  </si>
  <si>
    <t>Computer Equipment Accoumulated Depreciation</t>
  </si>
  <si>
    <t>Office Equipment Accoumulated Depreciation</t>
  </si>
  <si>
    <t>Furniture Accoumulated Depreciation</t>
  </si>
  <si>
    <t>Computer Equipment - Depreciation</t>
  </si>
  <si>
    <t>Office Equipment - Depreciation</t>
  </si>
  <si>
    <t>Furniture - Depreciation</t>
  </si>
  <si>
    <t>Rent</t>
  </si>
  <si>
    <t>Salaries</t>
  </si>
  <si>
    <t>Wages</t>
  </si>
  <si>
    <t>Equipment Rental</t>
  </si>
  <si>
    <t>Computer Expenses</t>
  </si>
  <si>
    <t xml:space="preserve">Advertising </t>
  </si>
  <si>
    <t>Bank Charges</t>
  </si>
  <si>
    <t>P.A.Y.E.</t>
  </si>
  <si>
    <t>U.I.F. Company Cost</t>
  </si>
  <si>
    <t>U.I.F. Employee Cost</t>
  </si>
  <si>
    <t>Skills Development Fund</t>
  </si>
  <si>
    <t>Rates and Sewage</t>
  </si>
  <si>
    <t>Water and Electricity</t>
  </si>
  <si>
    <t>Gas</t>
  </si>
  <si>
    <t>Month</t>
  </si>
  <si>
    <t>Year</t>
  </si>
  <si>
    <t>Period</t>
  </si>
  <si>
    <t>Net Amount</t>
  </si>
  <si>
    <t>Category</t>
  </si>
  <si>
    <t>Report</t>
  </si>
  <si>
    <t>Income Statement</t>
  </si>
  <si>
    <t>Balance Sheet</t>
  </si>
  <si>
    <t>Revenue</t>
  </si>
  <si>
    <t>Cost of Sales</t>
  </si>
  <si>
    <t>Salaries &amp; Wages</t>
  </si>
  <si>
    <t>Other Expenses</t>
  </si>
  <si>
    <t>Depreciation</t>
  </si>
  <si>
    <t>Property, Plant and Equipment</t>
  </si>
  <si>
    <t>Inventories</t>
  </si>
  <si>
    <t>Trade Receivables</t>
  </si>
  <si>
    <t>Trade Payables</t>
  </si>
  <si>
    <t>Dividend Payable</t>
  </si>
  <si>
    <t>Tax Payable</t>
  </si>
  <si>
    <t>Other Receivables</t>
  </si>
  <si>
    <t>Cash and Cash Equivalents</t>
  </si>
  <si>
    <t>Equity</t>
  </si>
  <si>
    <t>Other Payables</t>
  </si>
  <si>
    <t>Provisions</t>
  </si>
  <si>
    <t>Net Profit</t>
  </si>
  <si>
    <t>Non-Current Assets</t>
  </si>
  <si>
    <t>Current Assets</t>
  </si>
  <si>
    <t>Current Liabilities</t>
  </si>
  <si>
    <t>Date</t>
  </si>
  <si>
    <t>Cost  Centre</t>
  </si>
  <si>
    <t>Account</t>
  </si>
  <si>
    <t>Description</t>
  </si>
  <si>
    <t>REMTA</t>
  </si>
  <si>
    <t>Rent Feb 2024 Accrual</t>
  </si>
  <si>
    <t>By Affecting</t>
  </si>
  <si>
    <t>Sign</t>
  </si>
  <si>
    <t>Dr</t>
  </si>
  <si>
    <t>Check</t>
  </si>
  <si>
    <t>Length</t>
  </si>
  <si>
    <t>Amount</t>
  </si>
  <si>
    <t>Monthly</t>
  </si>
  <si>
    <t>Variance</t>
  </si>
  <si>
    <t>Water &amp; Elect Feb 2024 Accrual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</si>
</sst>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mmm\ yyyy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43" fontId="0" fillId="0" borderId="0" xfId="0" applyNumberFormat="1"/>
    <xf numFmtId="43" fontId="2" fillId="0" borderId="0" xfId="1" applyFont="1"/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43" fontId="3" fillId="0" borderId="0" xfId="1" applyFont="1"/>
    <xf numFmtId="164" fontId="3" fillId="0" borderId="0" xfId="0" applyNumberFormat="1" applyFont="1"/>
    <xf numFmtId="43" fontId="3" fillId="0" borderId="0" xfId="0" applyNumberFormat="1" applyFont="1"/>
    <xf numFmtId="0" fontId="0" fillId="2" borderId="0" xfId="0" applyFill="1" applyAlignment="1">
      <alignment horizontal="center"/>
    </xf>
    <xf numFmtId="0" fontId="0" fillId="2" borderId="0" xfId="0" applyFill="1"/>
    <xf numFmtId="43" fontId="0" fillId="2" borderId="0" xfId="1" applyFont="1" applyFill="1"/>
    <xf numFmtId="164" fontId="0" fillId="2" borderId="0" xfId="0" applyNumberFormat="1" applyFill="1"/>
    <xf numFmtId="43" fontId="0" fillId="2" borderId="0" xfId="0" applyNumberFormat="1" applyFill="1"/>
    <xf numFmtId="0" fontId="2" fillId="0" borderId="0" xfId="0" applyFont="1" applyAlignment="1">
      <alignment horizontal="center" vertical="center"/>
    </xf>
    <xf numFmtId="15" fontId="0" fillId="0" borderId="0" xfId="0" applyNumberFormat="1"/>
    <xf numFmtId="43" fontId="2" fillId="0" borderId="0" xfId="1" applyFont="1" applyAlignment="1">
      <alignment vertical="center"/>
    </xf>
    <xf numFmtId="0" fontId="2" fillId="0" borderId="0" xfId="0" applyFont="1" applyAlignment="1">
      <alignment horizontal="center"/>
    </xf>
    <xf numFmtId="43" fontId="0" fillId="0" borderId="0" xfId="1" applyFont="1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D16E-8B0C-4113-8A4A-69FB6F90BE94}">
  <dimension ref="B2:N44"/>
  <sheetViews>
    <sheetView tabSelected="1" zoomScaleNormal="100"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G5" sqref="G5:G7"/>
    </sheetView>
  </sheetViews>
  <sheetFormatPr defaultRowHeight="15" x14ac:dyDescent="0.25"/>
  <cols>
    <col min="2" max="2" width="8.7109375" style="5" bestFit="1" customWidth="1"/>
    <col min="3" max="3" width="45.85546875" bestFit="1" customWidth="1"/>
    <col min="4" max="4" width="17" bestFit="1" customWidth="1"/>
    <col min="5" max="5" width="18.5703125" bestFit="1" customWidth="1"/>
    <col min="6" max="6" width="28.28515625" bestFit="1" customWidth="1"/>
    <col min="7" max="7" width="11.42578125" style="1" bestFit="1" customWidth="1"/>
    <col min="8" max="8" width="11.5703125" style="1" bestFit="1" customWidth="1"/>
    <col min="9" max="9" width="10.42578125" bestFit="1" customWidth="1"/>
    <col min="10" max="10" width="6.85546875" style="5" bestFit="1" customWidth="1"/>
    <col min="11" max="11" width="5" bestFit="1" customWidth="1"/>
    <col min="12" max="12" width="11.7109375" bestFit="1" customWidth="1"/>
    <col min="13" max="13" width="9.42578125" style="1" bestFit="1" customWidth="1"/>
    <col min="14" max="14" width="9.5703125" style="1" bestFit="1" customWidth="1"/>
  </cols>
  <sheetData>
    <row r="2" spans="2:14" ht="30" x14ac:dyDescent="0.25">
      <c r="B2" s="4" t="s">
        <v>1</v>
      </c>
      <c r="C2" s="3" t="s">
        <v>0</v>
      </c>
      <c r="D2" s="3" t="s">
        <v>51</v>
      </c>
      <c r="E2" s="3"/>
      <c r="F2" s="3" t="s">
        <v>50</v>
      </c>
      <c r="G2" s="21" t="s">
        <v>2</v>
      </c>
      <c r="H2" s="21" t="s">
        <v>3</v>
      </c>
      <c r="I2" s="3" t="s">
        <v>46</v>
      </c>
      <c r="J2" s="19" t="s">
        <v>48</v>
      </c>
      <c r="K2" s="3" t="s">
        <v>47</v>
      </c>
      <c r="L2" s="3" t="s">
        <v>49</v>
      </c>
      <c r="M2" s="21" t="s">
        <v>86</v>
      </c>
      <c r="N2" s="21" t="s">
        <v>87</v>
      </c>
    </row>
    <row r="3" spans="2:14" x14ac:dyDescent="0.25">
      <c r="B3" s="5">
        <v>1000</v>
      </c>
      <c r="C3" t="s">
        <v>4</v>
      </c>
      <c r="D3" t="s">
        <v>52</v>
      </c>
      <c r="E3" t="s">
        <v>70</v>
      </c>
      <c r="F3" t="s">
        <v>54</v>
      </c>
      <c r="H3" s="1">
        <v>150000</v>
      </c>
      <c r="I3" s="8">
        <v>45323</v>
      </c>
      <c r="J3" s="5">
        <v>1</v>
      </c>
      <c r="K3">
        <v>2024</v>
      </c>
      <c r="L3" s="6">
        <f>G3-H3</f>
        <v>-150000</v>
      </c>
    </row>
    <row r="4" spans="2:14" x14ac:dyDescent="0.25">
      <c r="B4" s="5">
        <v>2000</v>
      </c>
      <c r="C4" t="s">
        <v>5</v>
      </c>
      <c r="D4" t="s">
        <v>52</v>
      </c>
      <c r="E4" t="s">
        <v>70</v>
      </c>
      <c r="F4" t="s">
        <v>55</v>
      </c>
      <c r="G4" s="1">
        <v>61500.000000000007</v>
      </c>
      <c r="I4" s="8">
        <v>45323</v>
      </c>
      <c r="J4" s="5">
        <v>1</v>
      </c>
      <c r="K4">
        <v>2024</v>
      </c>
      <c r="L4" s="6">
        <f t="shared" ref="L4:L42" si="0">G4-H4</f>
        <v>61500.000000000007</v>
      </c>
    </row>
    <row r="5" spans="2:14" x14ac:dyDescent="0.25">
      <c r="B5" s="5">
        <v>3010</v>
      </c>
      <c r="C5" t="s">
        <v>32</v>
      </c>
      <c r="D5" t="s">
        <v>52</v>
      </c>
      <c r="E5" t="s">
        <v>70</v>
      </c>
      <c r="F5" t="s">
        <v>32</v>
      </c>
      <c r="G5" s="23">
        <v>5000</v>
      </c>
      <c r="I5" s="8">
        <v>45323</v>
      </c>
      <c r="J5" s="5">
        <v>1</v>
      </c>
      <c r="K5">
        <v>2024</v>
      </c>
      <c r="L5" s="6">
        <f t="shared" si="0"/>
        <v>5000</v>
      </c>
      <c r="M5" s="1">
        <v>7000</v>
      </c>
      <c r="N5" s="1">
        <f>+M5-G5</f>
        <v>2000</v>
      </c>
    </row>
    <row r="6" spans="2:14" x14ac:dyDescent="0.25">
      <c r="B6" s="5">
        <f>+B5+5</f>
        <v>3015</v>
      </c>
      <c r="C6" t="s">
        <v>43</v>
      </c>
      <c r="D6" t="s">
        <v>52</v>
      </c>
      <c r="E6" t="s">
        <v>70</v>
      </c>
      <c r="F6" t="s">
        <v>32</v>
      </c>
      <c r="G6" s="23">
        <v>1500</v>
      </c>
      <c r="I6" s="8">
        <v>45323</v>
      </c>
      <c r="J6" s="5">
        <v>1</v>
      </c>
      <c r="K6">
        <v>2024</v>
      </c>
      <c r="L6" s="6">
        <f t="shared" si="0"/>
        <v>1500</v>
      </c>
    </row>
    <row r="7" spans="2:14" x14ac:dyDescent="0.25">
      <c r="B7" s="5">
        <v>3017</v>
      </c>
      <c r="C7" t="s">
        <v>44</v>
      </c>
      <c r="D7" t="s">
        <v>52</v>
      </c>
      <c r="E7" t="s">
        <v>70</v>
      </c>
      <c r="F7" t="s">
        <v>44</v>
      </c>
      <c r="G7" s="23">
        <v>2000</v>
      </c>
      <c r="I7" s="8">
        <v>45323</v>
      </c>
      <c r="J7" s="5">
        <v>1</v>
      </c>
      <c r="K7">
        <v>2024</v>
      </c>
      <c r="L7" s="6">
        <f t="shared" si="0"/>
        <v>2000</v>
      </c>
      <c r="M7" s="1">
        <v>3000</v>
      </c>
      <c r="N7" s="1">
        <f>+M7-G7</f>
        <v>1000</v>
      </c>
    </row>
    <row r="8" spans="2:14" x14ac:dyDescent="0.25">
      <c r="B8" s="5">
        <v>3018</v>
      </c>
      <c r="C8" t="s">
        <v>45</v>
      </c>
      <c r="D8" t="s">
        <v>52</v>
      </c>
      <c r="E8" t="s">
        <v>70</v>
      </c>
      <c r="F8" t="s">
        <v>44</v>
      </c>
      <c r="G8" s="1">
        <v>750</v>
      </c>
      <c r="I8" s="8">
        <v>45323</v>
      </c>
      <c r="J8" s="5">
        <v>1</v>
      </c>
      <c r="K8">
        <v>2024</v>
      </c>
      <c r="L8" s="6">
        <f t="shared" si="0"/>
        <v>750</v>
      </c>
    </row>
    <row r="9" spans="2:14" s="10" customFormat="1" x14ac:dyDescent="0.25">
      <c r="B9" s="9">
        <f>+B5+10</f>
        <v>3020</v>
      </c>
      <c r="C9" s="10" t="s">
        <v>33</v>
      </c>
      <c r="D9" s="10" t="s">
        <v>52</v>
      </c>
      <c r="E9" s="10" t="s">
        <v>70</v>
      </c>
      <c r="F9" s="10" t="s">
        <v>56</v>
      </c>
      <c r="G9" s="11">
        <v>30000</v>
      </c>
      <c r="H9" s="11"/>
      <c r="I9" s="12">
        <v>45323</v>
      </c>
      <c r="J9" s="9">
        <v>1</v>
      </c>
      <c r="K9" s="10">
        <v>2024</v>
      </c>
      <c r="L9" s="13">
        <f t="shared" si="0"/>
        <v>30000</v>
      </c>
      <c r="M9" s="11"/>
      <c r="N9" s="11"/>
    </row>
    <row r="10" spans="2:14" s="10" customFormat="1" x14ac:dyDescent="0.25">
      <c r="B10" s="9">
        <f>+B9+10</f>
        <v>3030</v>
      </c>
      <c r="C10" s="10" t="s">
        <v>34</v>
      </c>
      <c r="D10" s="10" t="s">
        <v>52</v>
      </c>
      <c r="E10" s="10" t="s">
        <v>70</v>
      </c>
      <c r="F10" s="10" t="s">
        <v>56</v>
      </c>
      <c r="G10" s="11">
        <v>2000</v>
      </c>
      <c r="H10" s="11"/>
      <c r="I10" s="12">
        <v>45323</v>
      </c>
      <c r="J10" s="9">
        <v>1</v>
      </c>
      <c r="K10" s="10">
        <v>2024</v>
      </c>
      <c r="L10" s="13">
        <f t="shared" si="0"/>
        <v>2000</v>
      </c>
      <c r="M10" s="11"/>
      <c r="N10" s="11"/>
    </row>
    <row r="11" spans="2:14" s="10" customFormat="1" x14ac:dyDescent="0.25">
      <c r="B11" s="9">
        <v>3031</v>
      </c>
      <c r="C11" s="10" t="s">
        <v>39</v>
      </c>
      <c r="D11" s="10" t="s">
        <v>52</v>
      </c>
      <c r="E11" s="10" t="s">
        <v>70</v>
      </c>
      <c r="F11" s="10" t="s">
        <v>56</v>
      </c>
      <c r="G11" s="11">
        <v>4000</v>
      </c>
      <c r="H11" s="11"/>
      <c r="I11" s="12">
        <v>45323</v>
      </c>
      <c r="J11" s="9">
        <v>1</v>
      </c>
      <c r="K11" s="10">
        <v>2024</v>
      </c>
      <c r="L11" s="13">
        <f t="shared" si="0"/>
        <v>4000</v>
      </c>
      <c r="M11" s="11"/>
      <c r="N11" s="11"/>
    </row>
    <row r="12" spans="2:14" s="10" customFormat="1" x14ac:dyDescent="0.25">
      <c r="B12" s="9">
        <f>+B11+1</f>
        <v>3032</v>
      </c>
      <c r="C12" s="10" t="s">
        <v>40</v>
      </c>
      <c r="D12" s="10" t="s">
        <v>52</v>
      </c>
      <c r="E12" s="10" t="s">
        <v>70</v>
      </c>
      <c r="F12" s="10" t="s">
        <v>56</v>
      </c>
      <c r="G12" s="11">
        <v>447</v>
      </c>
      <c r="H12" s="11"/>
      <c r="I12" s="12">
        <v>45323</v>
      </c>
      <c r="J12" s="9">
        <v>1</v>
      </c>
      <c r="K12" s="10">
        <v>2024</v>
      </c>
      <c r="L12" s="13">
        <f t="shared" si="0"/>
        <v>447</v>
      </c>
      <c r="M12" s="11"/>
      <c r="N12" s="11"/>
    </row>
    <row r="13" spans="2:14" s="10" customFormat="1" x14ac:dyDescent="0.25">
      <c r="B13" s="9">
        <f>+B12+1</f>
        <v>3033</v>
      </c>
      <c r="C13" s="10" t="s">
        <v>41</v>
      </c>
      <c r="D13" s="10" t="s">
        <v>52</v>
      </c>
      <c r="E13" s="10" t="s">
        <v>70</v>
      </c>
      <c r="F13" s="10" t="s">
        <v>56</v>
      </c>
      <c r="G13" s="11">
        <f>+G12</f>
        <v>447</v>
      </c>
      <c r="H13" s="11"/>
      <c r="I13" s="12">
        <v>45323</v>
      </c>
      <c r="J13" s="9">
        <v>1</v>
      </c>
      <c r="K13" s="10">
        <v>2024</v>
      </c>
      <c r="L13" s="13">
        <f t="shared" si="0"/>
        <v>447</v>
      </c>
      <c r="M13" s="11"/>
      <c r="N13" s="11"/>
    </row>
    <row r="14" spans="2:14" s="10" customFormat="1" x14ac:dyDescent="0.25">
      <c r="B14" s="9">
        <f>+B13+1</f>
        <v>3034</v>
      </c>
      <c r="C14" s="10" t="s">
        <v>42</v>
      </c>
      <c r="D14" s="10" t="s">
        <v>52</v>
      </c>
      <c r="E14" s="10" t="s">
        <v>70</v>
      </c>
      <c r="F14" s="10" t="s">
        <v>56</v>
      </c>
      <c r="G14" s="11">
        <f>+G9*0.01</f>
        <v>300</v>
      </c>
      <c r="H14" s="11"/>
      <c r="I14" s="12">
        <v>45323</v>
      </c>
      <c r="J14" s="9">
        <v>1</v>
      </c>
      <c r="K14" s="10">
        <v>2024</v>
      </c>
      <c r="L14" s="13">
        <f t="shared" si="0"/>
        <v>300</v>
      </c>
      <c r="M14" s="11"/>
      <c r="N14" s="11"/>
    </row>
    <row r="15" spans="2:14" x14ac:dyDescent="0.25">
      <c r="B15" s="5">
        <f>+B10+10</f>
        <v>3040</v>
      </c>
      <c r="C15" t="s">
        <v>35</v>
      </c>
      <c r="D15" t="s">
        <v>52</v>
      </c>
      <c r="E15" t="s">
        <v>70</v>
      </c>
      <c r="F15" t="s">
        <v>57</v>
      </c>
      <c r="G15" s="1">
        <v>7500</v>
      </c>
      <c r="I15" s="8">
        <v>45323</v>
      </c>
      <c r="J15" s="5">
        <v>1</v>
      </c>
      <c r="K15">
        <v>2024</v>
      </c>
      <c r="L15" s="6">
        <f t="shared" si="0"/>
        <v>7500</v>
      </c>
    </row>
    <row r="16" spans="2:14" x14ac:dyDescent="0.25">
      <c r="B16" s="5">
        <f t="shared" ref="B16:B21" si="1">+B15+10</f>
        <v>3050</v>
      </c>
      <c r="C16" t="s">
        <v>36</v>
      </c>
      <c r="D16" t="s">
        <v>52</v>
      </c>
      <c r="E16" t="s">
        <v>70</v>
      </c>
      <c r="F16" t="s">
        <v>57</v>
      </c>
      <c r="G16" s="1">
        <v>4500</v>
      </c>
      <c r="I16" s="8">
        <v>45323</v>
      </c>
      <c r="J16" s="5">
        <v>1</v>
      </c>
      <c r="K16">
        <v>2024</v>
      </c>
      <c r="L16" s="6">
        <f t="shared" si="0"/>
        <v>4500</v>
      </c>
    </row>
    <row r="17" spans="2:14" x14ac:dyDescent="0.25">
      <c r="B17" s="5">
        <f t="shared" si="1"/>
        <v>3060</v>
      </c>
      <c r="C17" t="s">
        <v>37</v>
      </c>
      <c r="D17" t="s">
        <v>52</v>
      </c>
      <c r="E17" t="s">
        <v>70</v>
      </c>
      <c r="F17" t="s">
        <v>57</v>
      </c>
      <c r="G17" s="1">
        <v>6200</v>
      </c>
      <c r="I17" s="8">
        <v>45323</v>
      </c>
      <c r="J17" s="5">
        <v>1</v>
      </c>
      <c r="K17">
        <v>2024</v>
      </c>
      <c r="L17" s="6">
        <f t="shared" si="0"/>
        <v>6200</v>
      </c>
    </row>
    <row r="18" spans="2:14" x14ac:dyDescent="0.25">
      <c r="B18" s="5">
        <f t="shared" si="1"/>
        <v>3070</v>
      </c>
      <c r="C18" t="s">
        <v>38</v>
      </c>
      <c r="D18" t="s">
        <v>52</v>
      </c>
      <c r="E18" t="s">
        <v>70</v>
      </c>
      <c r="F18" t="s">
        <v>57</v>
      </c>
      <c r="G18" s="1">
        <v>8000</v>
      </c>
      <c r="I18" s="8">
        <v>45323</v>
      </c>
      <c r="J18" s="5">
        <v>1</v>
      </c>
      <c r="K18">
        <v>2024</v>
      </c>
      <c r="L18" s="6">
        <f t="shared" si="0"/>
        <v>8000</v>
      </c>
    </row>
    <row r="19" spans="2:14" s="15" customFormat="1" x14ac:dyDescent="0.25">
      <c r="B19" s="14">
        <f t="shared" si="1"/>
        <v>3080</v>
      </c>
      <c r="C19" s="15" t="s">
        <v>29</v>
      </c>
      <c r="D19" s="15" t="s">
        <v>52</v>
      </c>
      <c r="E19" s="15" t="s">
        <v>70</v>
      </c>
      <c r="F19" s="15" t="s">
        <v>58</v>
      </c>
      <c r="G19" s="16">
        <v>1500</v>
      </c>
      <c r="H19" s="16"/>
      <c r="I19" s="17">
        <v>45323</v>
      </c>
      <c r="J19" s="14">
        <v>1</v>
      </c>
      <c r="K19" s="15">
        <v>2024</v>
      </c>
      <c r="L19" s="18">
        <f t="shared" si="0"/>
        <v>1500</v>
      </c>
      <c r="M19" s="16"/>
      <c r="N19" s="16"/>
    </row>
    <row r="20" spans="2:14" s="15" customFormat="1" x14ac:dyDescent="0.25">
      <c r="B20" s="14">
        <f t="shared" si="1"/>
        <v>3090</v>
      </c>
      <c r="C20" s="15" t="s">
        <v>30</v>
      </c>
      <c r="D20" s="15" t="s">
        <v>52</v>
      </c>
      <c r="E20" s="15" t="s">
        <v>70</v>
      </c>
      <c r="F20" s="15" t="s">
        <v>58</v>
      </c>
      <c r="G20" s="16">
        <v>2700</v>
      </c>
      <c r="H20" s="16"/>
      <c r="I20" s="17">
        <v>45323</v>
      </c>
      <c r="J20" s="14">
        <v>1</v>
      </c>
      <c r="K20" s="15">
        <v>2024</v>
      </c>
      <c r="L20" s="18">
        <f t="shared" si="0"/>
        <v>2700</v>
      </c>
      <c r="M20" s="16"/>
      <c r="N20" s="16"/>
    </row>
    <row r="21" spans="2:14" s="15" customFormat="1" x14ac:dyDescent="0.25">
      <c r="B21" s="14">
        <f t="shared" si="1"/>
        <v>3100</v>
      </c>
      <c r="C21" s="15" t="s">
        <v>31</v>
      </c>
      <c r="D21" s="15" t="s">
        <v>52</v>
      </c>
      <c r="E21" s="15" t="s">
        <v>70</v>
      </c>
      <c r="F21" s="15" t="s">
        <v>58</v>
      </c>
      <c r="G21" s="16">
        <v>3900</v>
      </c>
      <c r="H21" s="16"/>
      <c r="I21" s="17">
        <v>45323</v>
      </c>
      <c r="J21" s="14">
        <v>1</v>
      </c>
      <c r="K21" s="15">
        <v>2024</v>
      </c>
      <c r="L21" s="18">
        <f t="shared" si="0"/>
        <v>3900</v>
      </c>
      <c r="M21" s="16"/>
      <c r="N21" s="16"/>
    </row>
    <row r="22" spans="2:14" s="15" customFormat="1" x14ac:dyDescent="0.25">
      <c r="B22" s="14">
        <v>4000</v>
      </c>
      <c r="C22" s="15" t="s">
        <v>23</v>
      </c>
      <c r="D22" s="15" t="s">
        <v>53</v>
      </c>
      <c r="E22" s="15" t="s">
        <v>71</v>
      </c>
      <c r="F22" s="15" t="s">
        <v>59</v>
      </c>
      <c r="G22" s="16">
        <v>80000</v>
      </c>
      <c r="H22" s="16"/>
      <c r="I22" s="17">
        <v>45323</v>
      </c>
      <c r="J22" s="14">
        <v>1</v>
      </c>
      <c r="K22" s="15">
        <v>2024</v>
      </c>
      <c r="L22" s="18">
        <f t="shared" si="0"/>
        <v>80000</v>
      </c>
      <c r="M22" s="16"/>
      <c r="N22" s="16"/>
    </row>
    <row r="23" spans="2:14" s="15" customFormat="1" x14ac:dyDescent="0.25">
      <c r="B23" s="14">
        <v>4020</v>
      </c>
      <c r="C23" s="15" t="s">
        <v>24</v>
      </c>
      <c r="D23" s="15" t="s">
        <v>53</v>
      </c>
      <c r="E23" s="15" t="s">
        <v>71</v>
      </c>
      <c r="F23" s="15" t="s">
        <v>59</v>
      </c>
      <c r="G23" s="16">
        <v>35000</v>
      </c>
      <c r="H23" s="16"/>
      <c r="I23" s="17">
        <v>45323</v>
      </c>
      <c r="J23" s="14">
        <v>1</v>
      </c>
      <c r="K23" s="15">
        <v>2024</v>
      </c>
      <c r="L23" s="18">
        <f t="shared" si="0"/>
        <v>35000</v>
      </c>
      <c r="M23" s="16"/>
      <c r="N23" s="16"/>
    </row>
    <row r="24" spans="2:14" s="15" customFormat="1" x14ac:dyDescent="0.25">
      <c r="B24" s="14">
        <v>4040</v>
      </c>
      <c r="C24" s="15" t="s">
        <v>25</v>
      </c>
      <c r="D24" s="15" t="s">
        <v>53</v>
      </c>
      <c r="E24" s="15" t="s">
        <v>71</v>
      </c>
      <c r="F24" s="15" t="s">
        <v>59</v>
      </c>
      <c r="G24" s="16">
        <v>45000</v>
      </c>
      <c r="H24" s="16"/>
      <c r="I24" s="17">
        <v>45323</v>
      </c>
      <c r="J24" s="14">
        <v>1</v>
      </c>
      <c r="K24" s="15">
        <v>2024</v>
      </c>
      <c r="L24" s="18">
        <f t="shared" si="0"/>
        <v>45000</v>
      </c>
      <c r="M24" s="16"/>
      <c r="N24" s="16"/>
    </row>
    <row r="25" spans="2:14" s="15" customFormat="1" x14ac:dyDescent="0.25">
      <c r="B25" s="14">
        <v>4010</v>
      </c>
      <c r="C25" s="15" t="s">
        <v>26</v>
      </c>
      <c r="D25" s="15" t="s">
        <v>53</v>
      </c>
      <c r="E25" s="15" t="s">
        <v>71</v>
      </c>
      <c r="F25" s="15" t="s">
        <v>59</v>
      </c>
      <c r="G25" s="16"/>
      <c r="H25" s="16">
        <v>75000</v>
      </c>
      <c r="I25" s="17">
        <v>45323</v>
      </c>
      <c r="J25" s="14">
        <v>1</v>
      </c>
      <c r="K25" s="15">
        <v>2024</v>
      </c>
      <c r="L25" s="18">
        <f t="shared" si="0"/>
        <v>-75000</v>
      </c>
      <c r="M25" s="16"/>
      <c r="N25" s="16"/>
    </row>
    <row r="26" spans="2:14" s="15" customFormat="1" x14ac:dyDescent="0.25">
      <c r="B26" s="14">
        <v>4030</v>
      </c>
      <c r="C26" s="15" t="s">
        <v>27</v>
      </c>
      <c r="D26" s="15" t="s">
        <v>53</v>
      </c>
      <c r="E26" s="15" t="s">
        <v>71</v>
      </c>
      <c r="F26" s="15" t="s">
        <v>59</v>
      </c>
      <c r="G26" s="16"/>
      <c r="H26" s="16">
        <v>30000</v>
      </c>
      <c r="I26" s="17">
        <v>45323</v>
      </c>
      <c r="J26" s="14">
        <v>1</v>
      </c>
      <c r="K26" s="15">
        <v>2024</v>
      </c>
      <c r="L26" s="18">
        <f t="shared" si="0"/>
        <v>-30000</v>
      </c>
      <c r="M26" s="16"/>
      <c r="N26" s="16"/>
    </row>
    <row r="27" spans="2:14" s="15" customFormat="1" x14ac:dyDescent="0.25">
      <c r="B27" s="14">
        <v>4050</v>
      </c>
      <c r="C27" s="15" t="s">
        <v>28</v>
      </c>
      <c r="D27" s="15" t="s">
        <v>53</v>
      </c>
      <c r="E27" s="15" t="s">
        <v>71</v>
      </c>
      <c r="F27" s="15" t="s">
        <v>59</v>
      </c>
      <c r="G27" s="16"/>
      <c r="H27" s="16">
        <v>44000</v>
      </c>
      <c r="I27" s="17">
        <v>45323</v>
      </c>
      <c r="J27" s="14">
        <v>1</v>
      </c>
      <c r="K27" s="15">
        <v>2024</v>
      </c>
      <c r="L27" s="18">
        <f t="shared" si="0"/>
        <v>-44000</v>
      </c>
      <c r="M27" s="16"/>
      <c r="N27" s="16"/>
    </row>
    <row r="28" spans="2:14" x14ac:dyDescent="0.25">
      <c r="B28" s="5">
        <v>5000</v>
      </c>
      <c r="C28" t="s">
        <v>6</v>
      </c>
      <c r="D28" t="s">
        <v>53</v>
      </c>
      <c r="E28" t="s">
        <v>72</v>
      </c>
      <c r="F28" t="s">
        <v>60</v>
      </c>
      <c r="G28" s="1">
        <v>45000</v>
      </c>
      <c r="I28" s="8">
        <v>45323</v>
      </c>
      <c r="J28" s="5">
        <v>1</v>
      </c>
      <c r="K28">
        <v>2024</v>
      </c>
      <c r="L28" s="6">
        <f t="shared" si="0"/>
        <v>45000</v>
      </c>
    </row>
    <row r="29" spans="2:14" x14ac:dyDescent="0.25">
      <c r="B29" s="5">
        <v>6000</v>
      </c>
      <c r="C29" t="s">
        <v>7</v>
      </c>
      <c r="D29" t="s">
        <v>53</v>
      </c>
      <c r="E29" t="s">
        <v>72</v>
      </c>
      <c r="F29" t="s">
        <v>61</v>
      </c>
      <c r="G29" s="1">
        <v>60000</v>
      </c>
      <c r="I29" s="8">
        <v>45323</v>
      </c>
      <c r="J29" s="5">
        <v>1</v>
      </c>
      <c r="K29">
        <v>2024</v>
      </c>
      <c r="L29" s="6">
        <f t="shared" si="0"/>
        <v>60000</v>
      </c>
    </row>
    <row r="30" spans="2:14" x14ac:dyDescent="0.25">
      <c r="B30" s="5">
        <v>7100</v>
      </c>
      <c r="C30" t="s">
        <v>8</v>
      </c>
      <c r="D30" t="s">
        <v>53</v>
      </c>
      <c r="E30" t="s">
        <v>72</v>
      </c>
      <c r="F30" t="s">
        <v>65</v>
      </c>
      <c r="G30" s="1">
        <v>8000</v>
      </c>
      <c r="I30" s="8">
        <v>45323</v>
      </c>
      <c r="J30" s="5">
        <v>1</v>
      </c>
      <c r="K30">
        <v>2024</v>
      </c>
      <c r="L30" s="6">
        <f t="shared" si="0"/>
        <v>8000</v>
      </c>
    </row>
    <row r="31" spans="2:14" x14ac:dyDescent="0.25">
      <c r="B31" s="5">
        <v>7200</v>
      </c>
      <c r="C31" t="s">
        <v>9</v>
      </c>
      <c r="D31" t="s">
        <v>53</v>
      </c>
      <c r="E31" t="s">
        <v>72</v>
      </c>
      <c r="F31" t="s">
        <v>65</v>
      </c>
      <c r="G31" s="1">
        <v>10000</v>
      </c>
      <c r="I31" s="8">
        <v>45323</v>
      </c>
      <c r="J31" s="5">
        <v>1</v>
      </c>
      <c r="K31">
        <v>2024</v>
      </c>
      <c r="L31" s="6">
        <f t="shared" si="0"/>
        <v>10000</v>
      </c>
    </row>
    <row r="32" spans="2:14" x14ac:dyDescent="0.25">
      <c r="B32" s="5">
        <v>7300</v>
      </c>
      <c r="C32" t="s">
        <v>10</v>
      </c>
      <c r="D32" t="s">
        <v>53</v>
      </c>
      <c r="E32" t="s">
        <v>72</v>
      </c>
      <c r="F32" t="s">
        <v>66</v>
      </c>
      <c r="G32" s="1">
        <v>65000</v>
      </c>
      <c r="I32" s="8">
        <v>45323</v>
      </c>
      <c r="J32" s="5">
        <v>1</v>
      </c>
      <c r="K32">
        <v>2024</v>
      </c>
      <c r="L32" s="6">
        <f t="shared" si="0"/>
        <v>65000</v>
      </c>
    </row>
    <row r="33" spans="2:12" x14ac:dyDescent="0.25">
      <c r="B33" s="5">
        <v>8000</v>
      </c>
      <c r="C33" t="s">
        <v>11</v>
      </c>
      <c r="D33" t="s">
        <v>53</v>
      </c>
      <c r="E33" t="s">
        <v>67</v>
      </c>
      <c r="F33" t="s">
        <v>67</v>
      </c>
      <c r="H33" s="1">
        <v>100</v>
      </c>
      <c r="I33" s="8">
        <v>45323</v>
      </c>
      <c r="J33" s="5">
        <v>1</v>
      </c>
      <c r="K33">
        <v>2024</v>
      </c>
      <c r="L33" s="6">
        <f t="shared" si="0"/>
        <v>-100</v>
      </c>
    </row>
    <row r="34" spans="2:12" x14ac:dyDescent="0.25">
      <c r="B34" s="5">
        <v>8100</v>
      </c>
      <c r="C34" t="s">
        <v>12</v>
      </c>
      <c r="D34" t="s">
        <v>53</v>
      </c>
      <c r="E34" t="s">
        <v>67</v>
      </c>
      <c r="F34" t="s">
        <v>67</v>
      </c>
      <c r="H34" s="1">
        <f>(73200-18500)+36444</f>
        <v>91144</v>
      </c>
      <c r="I34" s="8">
        <v>45323</v>
      </c>
      <c r="J34" s="5">
        <v>1</v>
      </c>
      <c r="K34">
        <v>2024</v>
      </c>
      <c r="L34" s="6">
        <f t="shared" si="0"/>
        <v>-91144</v>
      </c>
    </row>
    <row r="35" spans="2:12" x14ac:dyDescent="0.25">
      <c r="B35" s="5">
        <v>9000</v>
      </c>
      <c r="C35" t="s">
        <v>13</v>
      </c>
      <c r="D35" t="s">
        <v>53</v>
      </c>
      <c r="E35" t="s">
        <v>73</v>
      </c>
      <c r="F35" t="s">
        <v>62</v>
      </c>
      <c r="H35" s="1">
        <v>35000</v>
      </c>
      <c r="I35" s="8">
        <v>45323</v>
      </c>
      <c r="J35" s="5">
        <v>1</v>
      </c>
      <c r="K35">
        <v>2024</v>
      </c>
      <c r="L35" s="6">
        <f t="shared" si="0"/>
        <v>-35000</v>
      </c>
    </row>
    <row r="36" spans="2:12" x14ac:dyDescent="0.25">
      <c r="B36" s="5">
        <v>9500</v>
      </c>
      <c r="C36" t="s">
        <v>14</v>
      </c>
      <c r="D36" t="s">
        <v>53</v>
      </c>
      <c r="E36" t="s">
        <v>73</v>
      </c>
      <c r="F36" t="s">
        <v>68</v>
      </c>
      <c r="H36" s="1">
        <v>12000</v>
      </c>
      <c r="I36" s="8">
        <v>45323</v>
      </c>
      <c r="J36" s="5">
        <v>1</v>
      </c>
      <c r="K36">
        <v>2024</v>
      </c>
      <c r="L36" s="6">
        <f t="shared" si="0"/>
        <v>-12000</v>
      </c>
    </row>
    <row r="37" spans="2:12" x14ac:dyDescent="0.25">
      <c r="B37" s="5">
        <v>9600</v>
      </c>
      <c r="C37" t="s">
        <v>15</v>
      </c>
      <c r="D37" t="s">
        <v>53</v>
      </c>
      <c r="E37" t="s">
        <v>73</v>
      </c>
      <c r="F37" t="s">
        <v>68</v>
      </c>
      <c r="H37" s="1">
        <v>5000</v>
      </c>
      <c r="I37" s="8">
        <v>45323</v>
      </c>
      <c r="J37" s="5">
        <v>1</v>
      </c>
      <c r="K37">
        <v>2024</v>
      </c>
      <c r="L37" s="6">
        <f t="shared" si="0"/>
        <v>-5000</v>
      </c>
    </row>
    <row r="38" spans="2:12" x14ac:dyDescent="0.25">
      <c r="B38" s="5">
        <v>9710</v>
      </c>
      <c r="C38" t="s">
        <v>16</v>
      </c>
      <c r="D38" t="s">
        <v>53</v>
      </c>
      <c r="E38" t="s">
        <v>73</v>
      </c>
      <c r="F38" t="s">
        <v>69</v>
      </c>
      <c r="H38" s="1">
        <v>3000</v>
      </c>
      <c r="I38" s="8">
        <v>45323</v>
      </c>
      <c r="J38" s="5">
        <v>1</v>
      </c>
      <c r="K38">
        <v>2024</v>
      </c>
      <c r="L38" s="6">
        <f t="shared" si="0"/>
        <v>-3000</v>
      </c>
    </row>
    <row r="39" spans="2:12" x14ac:dyDescent="0.25">
      <c r="B39" s="5">
        <f>+B38+10</f>
        <v>9720</v>
      </c>
      <c r="C39" t="s">
        <v>17</v>
      </c>
      <c r="D39" t="s">
        <v>53</v>
      </c>
      <c r="E39" t="s">
        <v>73</v>
      </c>
      <c r="F39" t="s">
        <v>69</v>
      </c>
      <c r="H39" s="1">
        <v>4000</v>
      </c>
      <c r="I39" s="8">
        <v>45323</v>
      </c>
      <c r="J39" s="5">
        <v>1</v>
      </c>
      <c r="K39">
        <v>2024</v>
      </c>
      <c r="L39" s="6">
        <f t="shared" si="0"/>
        <v>-4000</v>
      </c>
    </row>
    <row r="40" spans="2:12" x14ac:dyDescent="0.25">
      <c r="B40" s="5">
        <f>+B39+10</f>
        <v>9730</v>
      </c>
      <c r="C40" t="s">
        <v>18</v>
      </c>
      <c r="D40" t="s">
        <v>53</v>
      </c>
      <c r="E40" t="s">
        <v>73</v>
      </c>
      <c r="F40" t="s">
        <v>69</v>
      </c>
      <c r="H40" s="1">
        <v>6000</v>
      </c>
      <c r="I40" s="8">
        <v>45323</v>
      </c>
      <c r="J40" s="5">
        <v>1</v>
      </c>
      <c r="K40">
        <v>2024</v>
      </c>
      <c r="L40" s="6">
        <f t="shared" si="0"/>
        <v>-6000</v>
      </c>
    </row>
    <row r="41" spans="2:12" x14ac:dyDescent="0.25">
      <c r="B41" s="5">
        <v>9800</v>
      </c>
      <c r="C41" t="s">
        <v>20</v>
      </c>
      <c r="D41" t="s">
        <v>53</v>
      </c>
      <c r="E41" t="s">
        <v>73</v>
      </c>
      <c r="F41" t="s">
        <v>63</v>
      </c>
      <c r="H41" s="1">
        <v>20000</v>
      </c>
      <c r="I41" s="8">
        <v>45323</v>
      </c>
      <c r="J41" s="5">
        <v>1</v>
      </c>
      <c r="K41">
        <v>2024</v>
      </c>
      <c r="L41" s="6">
        <f t="shared" si="0"/>
        <v>-20000</v>
      </c>
    </row>
    <row r="42" spans="2:12" x14ac:dyDescent="0.25">
      <c r="B42" s="5">
        <v>9900</v>
      </c>
      <c r="C42" t="s">
        <v>19</v>
      </c>
      <c r="D42" t="s">
        <v>53</v>
      </c>
      <c r="E42" t="s">
        <v>73</v>
      </c>
      <c r="F42" t="s">
        <v>64</v>
      </c>
      <c r="H42" s="1">
        <v>15000</v>
      </c>
      <c r="I42" s="8">
        <v>45323</v>
      </c>
      <c r="J42" s="5">
        <v>1</v>
      </c>
      <c r="K42">
        <v>2024</v>
      </c>
      <c r="L42" s="6">
        <f t="shared" si="0"/>
        <v>-15000</v>
      </c>
    </row>
    <row r="43" spans="2:12" x14ac:dyDescent="0.25">
      <c r="B43" s="5" t="s">
        <v>22</v>
      </c>
      <c r="C43" s="2" t="s">
        <v>21</v>
      </c>
      <c r="D43" s="2"/>
      <c r="E43" s="2"/>
      <c r="F43" s="2"/>
      <c r="G43" s="7">
        <f>SUM(G3:G42)</f>
        <v>490244</v>
      </c>
      <c r="H43" s="7">
        <f>SUM(H3:H42)</f>
        <v>490244</v>
      </c>
      <c r="I43" s="8"/>
      <c r="L43" s="6"/>
    </row>
    <row r="44" spans="2:12" x14ac:dyDescent="0.25">
      <c r="H44" s="1">
        <f>+G43-H43</f>
        <v>0</v>
      </c>
      <c r="I44" s="8"/>
      <c r="L44" s="6"/>
    </row>
  </sheetData>
  <autoFilter ref="B2:L44" xr:uid="{30A4D16E-8B0C-4113-8A4A-69FB6F90BE9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4D7B-9643-4045-83BD-065905FF4718}">
  <dimension ref="A1:K4"/>
  <sheetViews>
    <sheetView workbookViewId="0">
      <selection activeCell="I3" sqref="I3"/>
    </sheetView>
  </sheetViews>
  <sheetFormatPr defaultRowHeight="15" x14ac:dyDescent="0.25"/>
  <cols>
    <col min="1" max="1" width="9.85546875" bestFit="1" customWidth="1"/>
    <col min="2" max="2" width="11.85546875" bestFit="1" customWidth="1"/>
    <col min="3" max="3" width="4.85546875" bestFit="1" customWidth="1"/>
    <col min="4" max="4" width="8.140625" bestFit="1" customWidth="1"/>
    <col min="5" max="5" width="35" bestFit="1" customWidth="1"/>
    <col min="6" max="6" width="9.42578125" style="1" bestFit="1" customWidth="1"/>
    <col min="7" max="7" width="11.7109375" bestFit="1" customWidth="1"/>
    <col min="10" max="10" width="19.28515625" bestFit="1" customWidth="1"/>
  </cols>
  <sheetData>
    <row r="1" spans="1:11" x14ac:dyDescent="0.25">
      <c r="J1" s="22" t="s">
        <v>83</v>
      </c>
      <c r="K1" s="22"/>
    </row>
    <row r="2" spans="1:11" s="2" customFormat="1" x14ac:dyDescent="0.25">
      <c r="A2" s="2" t="s">
        <v>74</v>
      </c>
      <c r="B2" s="2" t="s">
        <v>75</v>
      </c>
      <c r="C2" s="2" t="s">
        <v>81</v>
      </c>
      <c r="D2" s="2" t="s">
        <v>76</v>
      </c>
      <c r="E2" s="2" t="s">
        <v>77</v>
      </c>
      <c r="F2" s="7" t="s">
        <v>85</v>
      </c>
      <c r="G2" s="2" t="s">
        <v>80</v>
      </c>
      <c r="I2" s="2" t="s">
        <v>84</v>
      </c>
      <c r="J2" s="2" t="s">
        <v>76</v>
      </c>
      <c r="K2" s="2" t="s">
        <v>80</v>
      </c>
    </row>
    <row r="3" spans="1:11" x14ac:dyDescent="0.25">
      <c r="A3" s="20">
        <v>45351</v>
      </c>
      <c r="B3" t="s">
        <v>78</v>
      </c>
      <c r="C3" t="s">
        <v>82</v>
      </c>
      <c r="D3" s="9">
        <v>3017</v>
      </c>
      <c r="E3" t="s">
        <v>88</v>
      </c>
      <c r="F3" s="1">
        <v>1000</v>
      </c>
      <c r="G3" s="5">
        <v>9500</v>
      </c>
      <c r="I3">
        <f>LEN(E3)</f>
        <v>30</v>
      </c>
      <c r="J3" t="str">
        <f>VLOOKUP(D3,'Feb 2024 Trial Balance'!$B:$C,2,0)</f>
        <v>Water and Electricity</v>
      </c>
      <c r="K3" t="str">
        <f>VLOOKUP(G3,'Feb 2024 Trial Balance'!$B:$C,2,0)</f>
        <v xml:space="preserve"> Accruals                 </v>
      </c>
    </row>
    <row r="4" spans="1:11" x14ac:dyDescent="0.25">
      <c r="A4" s="20">
        <v>45351</v>
      </c>
      <c r="B4" t="s">
        <v>78</v>
      </c>
      <c r="C4" t="s">
        <v>82</v>
      </c>
      <c r="D4" s="5">
        <v>3010</v>
      </c>
      <c r="E4" t="s">
        <v>79</v>
      </c>
      <c r="F4" s="1">
        <v>2000</v>
      </c>
      <c r="G4" s="5">
        <v>9500</v>
      </c>
      <c r="I4">
        <f>LEN(E4)</f>
        <v>21</v>
      </c>
      <c r="J4" t="str">
        <f>VLOOKUP(D4,'Feb 2024 Trial Balance'!$B:$C,2,0)</f>
        <v>Rent</v>
      </c>
      <c r="K4" t="str">
        <f>VLOOKUP(G4,'Feb 2024 Trial Balance'!$B:$C,2,0)</f>
        <v xml:space="preserve"> Accruals                 </v>
      </c>
    </row>
  </sheetData>
  <mergeCells count="1">
    <mergeCell ref="J1:K1"/>
  </mergeCells>
  <conditionalFormatting sqref="I1:I1048576">
    <cfRule type="cellIs" dxfId="0" priority="1" operator="greater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 2024 Trial Balance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Sabaya</dc:creator>
  <cp:lastModifiedBy>Peter Sabaya</cp:lastModifiedBy>
  <dcterms:created xsi:type="dcterms:W3CDTF">2024-03-16T20:22:03Z</dcterms:created>
  <dcterms:modified xsi:type="dcterms:W3CDTF">2024-03-19T21:06:04Z</dcterms:modified>
</cp:coreProperties>
</file>