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ford Summer 2017\BUS 123 W — Value Investing An Introduction\BUS 123W— Week 7_Inexpensiveness\"/>
    </mc:Choice>
  </mc:AlternateContent>
  <bookViews>
    <workbookView xWindow="0" yWindow="0" windowWidth="28800" windowHeight="12675" xr2:uid="{00000000-000D-0000-FFFF-FFFF00000000}"/>
  </bookViews>
  <sheets>
    <sheet name="Step 1" sheetId="1" r:id="rId1"/>
    <sheet name="Step 2" sheetId="2" r:id="rId2"/>
    <sheet name="Step 3" sheetId="3" r:id="rId3"/>
  </sheets>
  <calcPr calcId="171027" concurrentCalc="0"/>
</workbook>
</file>

<file path=xl/calcChain.xml><?xml version="1.0" encoding="utf-8"?>
<calcChain xmlns="http://schemas.openxmlformats.org/spreadsheetml/2006/main">
  <c r="B30" i="1" l="1"/>
  <c r="B31" i="1"/>
  <c r="F7" i="2"/>
  <c r="E7" i="2"/>
  <c r="D7" i="2"/>
  <c r="C7" i="2"/>
  <c r="B8" i="2" a="1"/>
  <c r="B8" i="2"/>
  <c r="B15" i="3"/>
  <c r="B32" i="3"/>
  <c r="B33" i="3"/>
  <c r="B32" i="1"/>
  <c r="B12" i="3"/>
  <c r="B8" i="3"/>
  <c r="B13" i="3"/>
  <c r="B35" i="1"/>
  <c r="B37" i="1"/>
  <c r="B20" i="3"/>
  <c r="B30" i="3"/>
  <c r="C32" i="1"/>
  <c r="C12" i="3"/>
  <c r="G12" i="2"/>
  <c r="F12" i="2"/>
  <c r="E12" i="2"/>
  <c r="D12" i="2"/>
  <c r="B13" i="2" a="1"/>
  <c r="B13" i="2"/>
  <c r="C8" i="3"/>
  <c r="C13" i="3"/>
  <c r="C35" i="1"/>
  <c r="C37" i="1"/>
  <c r="C15" i="3"/>
  <c r="C20" i="3"/>
  <c r="C30" i="3"/>
  <c r="D32" i="1"/>
  <c r="D12" i="3"/>
  <c r="H17" i="2"/>
  <c r="G17" i="2"/>
  <c r="F17" i="2"/>
  <c r="E17" i="2"/>
  <c r="B18" i="2" a="1"/>
  <c r="B18" i="2"/>
  <c r="D8" i="3"/>
  <c r="D13" i="3"/>
  <c r="D35" i="1"/>
  <c r="D37" i="1"/>
  <c r="D15" i="3"/>
  <c r="D20" i="3"/>
  <c r="D30" i="3"/>
  <c r="E32" i="1"/>
  <c r="E12" i="3"/>
  <c r="I22" i="2"/>
  <c r="H22" i="2"/>
  <c r="G22" i="2"/>
  <c r="F22" i="2"/>
  <c r="B23" i="2" a="1"/>
  <c r="B23" i="2"/>
  <c r="E8" i="3"/>
  <c r="E13" i="3"/>
  <c r="E35" i="1"/>
  <c r="E37" i="1"/>
  <c r="E15" i="3"/>
  <c r="E20" i="3"/>
  <c r="E30" i="3"/>
  <c r="F32" i="1"/>
  <c r="F12" i="3"/>
  <c r="J27" i="2"/>
  <c r="I27" i="2"/>
  <c r="H27" i="2"/>
  <c r="G27" i="2"/>
  <c r="B28" i="2" a="1"/>
  <c r="B28" i="2"/>
  <c r="F8" i="3"/>
  <c r="F13" i="3"/>
  <c r="F35" i="1"/>
  <c r="F37" i="1"/>
  <c r="F15" i="3"/>
  <c r="F20" i="3"/>
  <c r="F30" i="3"/>
  <c r="G30" i="3"/>
  <c r="B19" i="3"/>
  <c r="B29" i="3"/>
  <c r="C19" i="3"/>
  <c r="C29" i="3"/>
  <c r="D19" i="3"/>
  <c r="D29" i="3"/>
  <c r="E19" i="3"/>
  <c r="E29" i="3"/>
  <c r="G29" i="3"/>
  <c r="B18" i="3"/>
  <c r="B28" i="3"/>
  <c r="C18" i="3"/>
  <c r="C28" i="3"/>
  <c r="D18" i="3"/>
  <c r="D28" i="3"/>
  <c r="E18" i="3"/>
  <c r="E28" i="3"/>
  <c r="F18" i="3"/>
  <c r="F28" i="3"/>
  <c r="G28" i="3"/>
  <c r="B17" i="3"/>
  <c r="B27" i="3"/>
  <c r="C17" i="3"/>
  <c r="C27" i="3"/>
  <c r="D17" i="3"/>
  <c r="D27" i="3"/>
  <c r="E17" i="3"/>
  <c r="E27" i="3"/>
  <c r="G27" i="3"/>
  <c r="B6" i="3"/>
  <c r="B9" i="3"/>
  <c r="B10" i="3"/>
  <c r="B25" i="3"/>
  <c r="C6" i="3"/>
  <c r="C9" i="3"/>
  <c r="C10" i="3"/>
  <c r="C25" i="3"/>
  <c r="D6" i="3"/>
  <c r="D9" i="3"/>
  <c r="D10" i="3"/>
  <c r="D25" i="3"/>
  <c r="E6" i="3"/>
  <c r="E9" i="3"/>
  <c r="E10" i="3"/>
  <c r="E25" i="3"/>
  <c r="F6" i="3"/>
  <c r="F9" i="3"/>
  <c r="F10" i="3"/>
  <c r="F25" i="3"/>
  <c r="G25" i="3"/>
  <c r="B24" i="3"/>
  <c r="C24" i="3"/>
  <c r="D24" i="3"/>
  <c r="E24" i="3"/>
  <c r="G24" i="3"/>
  <c r="B23" i="3"/>
  <c r="C23" i="3"/>
  <c r="D23" i="3"/>
  <c r="E23" i="3"/>
  <c r="F23" i="3"/>
  <c r="G23" i="3"/>
  <c r="B22" i="3"/>
  <c r="C22" i="3"/>
  <c r="D22" i="3"/>
  <c r="E22" i="3"/>
  <c r="G22" i="3"/>
  <c r="B61" i="1"/>
  <c r="E30" i="1"/>
  <c r="E39" i="1"/>
  <c r="E44" i="1"/>
  <c r="F30" i="1"/>
  <c r="F39" i="1"/>
  <c r="F8" i="1"/>
  <c r="F44" i="1"/>
  <c r="E59" i="1"/>
  <c r="D30" i="1"/>
  <c r="D39" i="1"/>
  <c r="D44" i="1"/>
  <c r="D59" i="1"/>
  <c r="C30" i="1"/>
  <c r="C39" i="1"/>
  <c r="C44" i="1"/>
  <c r="C59" i="1"/>
  <c r="B39" i="1"/>
  <c r="B44" i="1"/>
  <c r="B59" i="1"/>
  <c r="G59" i="1"/>
  <c r="E43" i="1"/>
  <c r="F43" i="1"/>
  <c r="E58" i="1"/>
  <c r="D43" i="1"/>
  <c r="D58" i="1"/>
  <c r="C43" i="1"/>
  <c r="C58" i="1"/>
  <c r="B43" i="1"/>
  <c r="B58" i="1"/>
  <c r="G58" i="1"/>
  <c r="E42" i="1"/>
  <c r="F42" i="1"/>
  <c r="E57" i="1"/>
  <c r="D42" i="1"/>
  <c r="D57" i="1"/>
  <c r="C42" i="1"/>
  <c r="C57" i="1"/>
  <c r="B42" i="1"/>
  <c r="B57" i="1"/>
  <c r="G57" i="1"/>
  <c r="E41" i="1"/>
  <c r="F41" i="1"/>
  <c r="E56" i="1"/>
  <c r="D41" i="1"/>
  <c r="D56" i="1"/>
  <c r="C41" i="1"/>
  <c r="C56" i="1"/>
  <c r="B41" i="1"/>
  <c r="B56" i="1"/>
  <c r="G56" i="1"/>
  <c r="B54" i="1"/>
  <c r="C54" i="1"/>
  <c r="D54" i="1"/>
  <c r="E54" i="1"/>
  <c r="F54" i="1"/>
  <c r="G54" i="1"/>
  <c r="B36" i="1"/>
  <c r="B53" i="1"/>
  <c r="C36" i="1"/>
  <c r="C53" i="1"/>
  <c r="D36" i="1"/>
  <c r="D53" i="1"/>
  <c r="E36" i="1"/>
  <c r="E53" i="1"/>
  <c r="G53" i="1"/>
  <c r="B52" i="1"/>
  <c r="C52" i="1"/>
  <c r="D52" i="1"/>
  <c r="E52" i="1"/>
  <c r="F52" i="1"/>
  <c r="G52" i="1"/>
  <c r="B34" i="1"/>
  <c r="B51" i="1"/>
  <c r="C34" i="1"/>
  <c r="C51" i="1"/>
  <c r="D34" i="1"/>
  <c r="D51" i="1"/>
  <c r="E34" i="1"/>
  <c r="E51" i="1"/>
  <c r="G51" i="1"/>
  <c r="B49" i="1"/>
  <c r="C49" i="1"/>
  <c r="D49" i="1"/>
  <c r="E49" i="1"/>
  <c r="F49" i="1"/>
  <c r="G49" i="1"/>
  <c r="B48" i="1"/>
  <c r="C48" i="1"/>
  <c r="D48" i="1"/>
  <c r="E48" i="1"/>
  <c r="G48" i="1"/>
  <c r="B47" i="1"/>
  <c r="C47" i="1"/>
  <c r="D47" i="1"/>
  <c r="E47" i="1"/>
  <c r="F47" i="1"/>
  <c r="G47" i="1"/>
  <c r="B46" i="1"/>
  <c r="C46" i="1"/>
  <c r="D46" i="1"/>
  <c r="E46" i="1"/>
  <c r="G46" i="1"/>
  <c r="F31" i="1"/>
  <c r="E31" i="1"/>
  <c r="D31" i="1"/>
  <c r="C31" i="1"/>
</calcChain>
</file>

<file path=xl/sharedStrings.xml><?xml version="1.0" encoding="utf-8"?>
<sst xmlns="http://schemas.openxmlformats.org/spreadsheetml/2006/main" count="92" uniqueCount="65">
  <si>
    <t>DaVita</t>
  </si>
  <si>
    <t>Davita</t>
  </si>
  <si>
    <t>USD</t>
  </si>
  <si>
    <t>Capitalization of operating leases</t>
  </si>
  <si>
    <t>Italics indicate estimated annual apportionments</t>
  </si>
  <si>
    <t>With capitalization of operating leases</t>
  </si>
  <si>
    <t>Bold italics indicate judgments</t>
  </si>
  <si>
    <t>Discount rate</t>
  </si>
  <si>
    <t>Average</t>
  </si>
  <si>
    <t>Operating income, actual</t>
  </si>
  <si>
    <t>From the income statement:</t>
  </si>
  <si>
    <t>Present value</t>
  </si>
  <si>
    <t>Operating income</t>
  </si>
  <si>
    <t>Fully diluted shares</t>
  </si>
  <si>
    <t>Operating lease rent expense during the financial year</t>
  </si>
  <si>
    <t>Interest expense, hypothetical</t>
  </si>
  <si>
    <t>From the balance sheet:</t>
  </si>
  <si>
    <t>Assets</t>
  </si>
  <si>
    <t>Cash and cash equivalents</t>
  </si>
  <si>
    <t>Depreciation expense, hypothetical</t>
  </si>
  <si>
    <t>Short-term investments</t>
  </si>
  <si>
    <t>Intangible assets, net</t>
  </si>
  <si>
    <t>Goodwill</t>
  </si>
  <si>
    <t>Accounts payable</t>
  </si>
  <si>
    <t>Operating income, adjusted</t>
  </si>
  <si>
    <t>Accrued compensation and benefits</t>
  </si>
  <si>
    <t>Medical payables</t>
  </si>
  <si>
    <t>Noncontrolling interests not subject to put provisions</t>
  </si>
  <si>
    <t>Total equity</t>
  </si>
  <si>
    <t>From the cash flow statement:</t>
  </si>
  <si>
    <t>Free cash flow as earlier calculated</t>
  </si>
  <si>
    <t>Net cash provided by operating activities</t>
  </si>
  <si>
    <t>© 2017 Kenneth Jeffrey Marshall</t>
  </si>
  <si>
    <t>Additions of property and equipment</t>
  </si>
  <si>
    <t>Purchase of intangible assets</t>
  </si>
  <si>
    <t>Old goodwill</t>
  </si>
  <si>
    <t>Free cash flow, adjusted</t>
  </si>
  <si>
    <t>Calculations:</t>
  </si>
  <si>
    <t>Shareholders equity</t>
  </si>
  <si>
    <t xml:space="preserve">Liabilities </t>
  </si>
  <si>
    <t>Capitalized operating leases</t>
  </si>
  <si>
    <t>FCF</t>
  </si>
  <si>
    <t>Capital employed with cash, beginning of period</t>
  </si>
  <si>
    <t>Capital employed with cash, end of period</t>
  </si>
  <si>
    <t>Capital employed without cash, beginning of period</t>
  </si>
  <si>
    <t>Capital employed without cash, end of period</t>
  </si>
  <si>
    <t>Tangible book value</t>
  </si>
  <si>
    <t>OI/FDS</t>
  </si>
  <si>
    <t>FCF/FDS</t>
  </si>
  <si>
    <t>BV/FDS</t>
  </si>
  <si>
    <t>TBV/FDS</t>
  </si>
  <si>
    <t>ROCE with cash, beginning of period</t>
  </si>
  <si>
    <t>ROCE with cash, end of period</t>
  </si>
  <si>
    <t>ROCE without cash, beginning of period</t>
  </si>
  <si>
    <t>ROCE without cash, end of period</t>
  </si>
  <si>
    <t>FCFROCE with cash, beginning of period</t>
  </si>
  <si>
    <t>FCFROCE with cash, end of period</t>
  </si>
  <si>
    <t>FCFROCE without cash, beginning of period</t>
  </si>
  <si>
    <t>FCFROCE without cash, end of period</t>
  </si>
  <si>
    <t>Δ OI/FDS</t>
  </si>
  <si>
    <t>Liabilities, adjusted</t>
  </si>
  <si>
    <t>L/E</t>
  </si>
  <si>
    <t>Δ FCF/FDS</t>
  </si>
  <si>
    <t>Δ BV/FDS</t>
  </si>
  <si>
    <t>Δ TBV/FDS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</si>
</sst>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Inherit"/>
    </font>
    <font>
      <sz val="10"/>
      <color rgb="FF00000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9" fontId="4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 applyAlignment="1"/>
    <xf numFmtId="3" fontId="0" fillId="0" borderId="0" xfId="0" applyNumberFormat="1" applyFont="1" applyAlignment="1">
      <alignment wrapText="1"/>
    </xf>
    <xf numFmtId="0" fontId="5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>
      <alignment horizontal="right"/>
    </xf>
    <xf numFmtId="0" fontId="0" fillId="0" borderId="0" xfId="0" applyFont="1" applyAlignment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right" wrapText="1"/>
    </xf>
    <xf numFmtId="9" fontId="5" fillId="0" borderId="0" xfId="0" applyNumberFormat="1" applyFont="1" applyAlignment="1">
      <alignment horizontal="right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13" fillId="0" borderId="0" xfId="0" applyFont="1" applyAlignment="1">
      <alignment horizontal="right" wrapText="1"/>
    </xf>
    <xf numFmtId="3" fontId="14" fillId="0" borderId="0" xfId="0" applyNumberFormat="1" applyFont="1" applyAlignment="1">
      <alignment horizontal="right"/>
    </xf>
    <xf numFmtId="0" fontId="15" fillId="0" borderId="0" xfId="0" applyFont="1" applyAlignment="1">
      <alignment horizontal="right" wrapText="1"/>
    </xf>
    <xf numFmtId="3" fontId="14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5" fillId="0" borderId="0" xfId="0" applyNumberFormat="1" applyFont="1" applyAlignment="1"/>
    <xf numFmtId="0" fontId="16" fillId="0" borderId="0" xfId="0" applyFont="1" applyAlignment="1"/>
    <xf numFmtId="0" fontId="17" fillId="0" borderId="0" xfId="0" applyFont="1" applyAlignment="1">
      <alignment wrapText="1"/>
    </xf>
    <xf numFmtId="3" fontId="17" fillId="0" borderId="0" xfId="0" applyNumberFormat="1" applyFont="1" applyAlignment="1">
      <alignment wrapText="1"/>
    </xf>
    <xf numFmtId="9" fontId="2" fillId="0" borderId="0" xfId="0" applyNumberFormat="1" applyFont="1"/>
    <xf numFmtId="3" fontId="0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right"/>
    </xf>
    <xf numFmtId="3" fontId="16" fillId="0" borderId="0" xfId="0" applyNumberFormat="1" applyFont="1"/>
    <xf numFmtId="3" fontId="2" fillId="0" borderId="0" xfId="0" applyNumberFormat="1" applyFont="1"/>
    <xf numFmtId="3" fontId="0" fillId="0" borderId="0" xfId="0" applyNumberFormat="1" applyFont="1" applyAlignment="1"/>
    <xf numFmtId="3" fontId="4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3" fontId="4" fillId="0" borderId="0" xfId="0" applyNumberFormat="1" applyFont="1" applyAlignment="1"/>
    <xf numFmtId="3" fontId="16" fillId="0" borderId="0" xfId="0" applyNumberFormat="1" applyFont="1" applyAlignment="1"/>
    <xf numFmtId="9" fontId="5" fillId="0" borderId="0" xfId="0" applyNumberFormat="1" applyFont="1" applyAlignment="1"/>
    <xf numFmtId="3" fontId="6" fillId="0" borderId="0" xfId="0" applyNumberFormat="1" applyFont="1" applyAlignment="1"/>
    <xf numFmtId="3" fontId="2" fillId="0" borderId="0" xfId="0" applyNumberFormat="1" applyFont="1"/>
    <xf numFmtId="3" fontId="5" fillId="0" borderId="0" xfId="0" applyNumberFormat="1" applyFont="1" applyAlignment="1"/>
    <xf numFmtId="3" fontId="0" fillId="0" borderId="0" xfId="0" applyNumberFormat="1" applyFont="1" applyAlignment="1">
      <alignment wrapText="1"/>
    </xf>
    <xf numFmtId="3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18" fillId="0" borderId="0" xfId="0" applyNumberFormat="1" applyFont="1" applyAlignment="1"/>
    <xf numFmtId="9" fontId="5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3" fontId="16" fillId="0" borderId="0" xfId="0" applyNumberFormat="1" applyFont="1" applyAlignment="1"/>
    <xf numFmtId="3" fontId="0" fillId="0" borderId="0" xfId="0" applyNumberFormat="1" applyFont="1"/>
    <xf numFmtId="3" fontId="0" fillId="0" borderId="0" xfId="0" applyNumberFormat="1" applyFont="1" applyAlignment="1">
      <alignment wrapText="1"/>
    </xf>
    <xf numFmtId="0" fontId="6" fillId="0" borderId="0" xfId="0" applyFont="1" applyAlignment="1"/>
    <xf numFmtId="3" fontId="20" fillId="0" borderId="0" xfId="0" applyNumberFormat="1" applyFont="1" applyAlignment="1"/>
    <xf numFmtId="3" fontId="1" fillId="0" borderId="0" xfId="0" applyNumberFormat="1" applyFont="1" applyAlignment="1"/>
    <xf numFmtId="0" fontId="20" fillId="0" borderId="0" xfId="0" applyFont="1"/>
    <xf numFmtId="0" fontId="4" fillId="0" borderId="0" xfId="0" applyFont="1" applyAlignment="1"/>
    <xf numFmtId="3" fontId="5" fillId="0" borderId="0" xfId="0" applyNumberFormat="1" applyFont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14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horizontal="right"/>
    </xf>
    <xf numFmtId="4" fontId="0" fillId="0" borderId="0" xfId="0" applyNumberFormat="1" applyFont="1" applyAlignment="1">
      <alignment wrapText="1"/>
    </xf>
    <xf numFmtId="4" fontId="14" fillId="0" borderId="0" xfId="0" applyNumberFormat="1" applyFont="1" applyAlignment="1">
      <alignment horizontal="right"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4" fillId="0" borderId="0" xfId="0" applyNumberFormat="1" applyFont="1" applyAlignment="1"/>
    <xf numFmtId="9" fontId="5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0" fillId="0" borderId="0" xfId="0" applyNumberFormat="1" applyFont="1" applyAlignment="1">
      <alignment horizontal="right" wrapText="1"/>
    </xf>
    <xf numFmtId="9" fontId="0" fillId="0" borderId="0" xfId="0" applyNumberFormat="1" applyFont="1" applyAlignment="1">
      <alignment horizontal="right" wrapText="1"/>
    </xf>
    <xf numFmtId="9" fontId="14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20" fillId="0" borderId="0" xfId="0" applyNumberFormat="1" applyFont="1"/>
    <xf numFmtId="0" fontId="21" fillId="0" borderId="0" xfId="0" applyFont="1" applyAlignment="1"/>
    <xf numFmtId="0" fontId="4" fillId="0" borderId="0" xfId="0" applyFont="1" applyAlignment="1"/>
    <xf numFmtId="9" fontId="4" fillId="0" borderId="0" xfId="0" applyNumberFormat="1" applyFont="1" applyAlignment="1"/>
    <xf numFmtId="9" fontId="0" fillId="0" borderId="0" xfId="0" applyNumberFormat="1" applyFont="1" applyAlignment="1">
      <alignment wrapText="1"/>
    </xf>
    <xf numFmtId="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0"/>
  <sheetViews>
    <sheetView tabSelected="1" workbookViewId="0"/>
  </sheetViews>
  <sheetFormatPr defaultColWidth="17.28515625" defaultRowHeight="15" customHeight="1"/>
  <cols>
    <col min="1" max="1" width="55.42578125" customWidth="1"/>
    <col min="2" max="2" width="15.140625" customWidth="1"/>
    <col min="3" max="3" width="15" customWidth="1"/>
    <col min="4" max="5" width="16" customWidth="1"/>
    <col min="6" max="6" width="14.28515625" customWidth="1"/>
    <col min="7" max="7" width="9.7109375" customWidth="1"/>
  </cols>
  <sheetData>
    <row r="1" spans="1:25" ht="12.75" customHeight="1">
      <c r="A1" s="1" t="s">
        <v>1</v>
      </c>
      <c r="B1" s="4"/>
      <c r="C1" s="2"/>
      <c r="D1" s="2"/>
      <c r="E1" s="3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>
      <c r="A2" s="10" t="s">
        <v>2</v>
      </c>
      <c r="B2" s="13"/>
      <c r="C2" s="13"/>
      <c r="D2" s="15"/>
      <c r="E2" s="3"/>
      <c r="F2" s="6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customHeight="1">
      <c r="A3" s="17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75" customHeight="1">
      <c r="A4" s="1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 customHeight="1">
      <c r="B5" s="21">
        <v>2016</v>
      </c>
      <c r="C5" s="21">
        <v>2015</v>
      </c>
      <c r="D5" s="23">
        <v>2014</v>
      </c>
      <c r="E5" s="23">
        <v>2013</v>
      </c>
      <c r="F5" s="26">
        <v>2012</v>
      </c>
      <c r="G5" s="28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>
      <c r="A6" s="33" t="s">
        <v>10</v>
      </c>
      <c r="B6" s="34"/>
      <c r="C6" s="34"/>
      <c r="D6" s="34"/>
      <c r="E6" s="34"/>
      <c r="F6" s="30"/>
      <c r="G6" s="3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10" t="s">
        <v>12</v>
      </c>
      <c r="B7" s="36">
        <v>1894543000</v>
      </c>
      <c r="C7" s="36">
        <v>1170695000</v>
      </c>
      <c r="D7" s="36">
        <v>1815141000</v>
      </c>
      <c r="E7" s="36">
        <v>1550134000</v>
      </c>
      <c r="F7" s="36">
        <v>1297084000</v>
      </c>
      <c r="G7" s="3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0" t="s">
        <v>13</v>
      </c>
      <c r="B8" s="36">
        <v>204904656</v>
      </c>
      <c r="C8" s="36">
        <v>216251807</v>
      </c>
      <c r="D8" s="36">
        <v>216927681</v>
      </c>
      <c r="E8" s="36">
        <v>214763887</v>
      </c>
      <c r="F8" s="41">
        <f>97971080*2</f>
        <v>195942160</v>
      </c>
      <c r="G8" s="43"/>
      <c r="H8" s="4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customHeight="1">
      <c r="A9" s="40"/>
      <c r="B9" s="36"/>
      <c r="C9" s="36"/>
      <c r="D9" s="49"/>
      <c r="E9" s="49"/>
      <c r="F9" s="43"/>
      <c r="G9" s="43"/>
      <c r="H9" s="4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customHeight="1">
      <c r="A10" s="33" t="s">
        <v>16</v>
      </c>
      <c r="B10" s="36"/>
      <c r="C10" s="36"/>
      <c r="D10" s="49"/>
      <c r="E10" s="49"/>
      <c r="F10" s="51"/>
      <c r="G10" s="4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customHeight="1">
      <c r="A11" s="15" t="s">
        <v>17</v>
      </c>
      <c r="B11" s="36">
        <v>18741257000</v>
      </c>
      <c r="C11" s="36">
        <v>18514875000</v>
      </c>
      <c r="D11" s="36">
        <v>17942715000</v>
      </c>
      <c r="E11" s="36">
        <v>17098877000</v>
      </c>
      <c r="F11" s="53">
        <v>16018596000</v>
      </c>
      <c r="G11" s="4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0" t="s">
        <v>18</v>
      </c>
      <c r="B12" s="36">
        <v>913187000</v>
      </c>
      <c r="C12" s="36">
        <v>1499116000</v>
      </c>
      <c r="D12" s="36">
        <v>965241000</v>
      </c>
      <c r="E12" s="36">
        <v>946249000</v>
      </c>
      <c r="F12" s="54">
        <v>533748000</v>
      </c>
      <c r="G12" s="4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 customHeight="1">
      <c r="A13" s="10" t="s">
        <v>20</v>
      </c>
      <c r="B13" s="36">
        <v>310198000</v>
      </c>
      <c r="C13" s="36">
        <v>408084000</v>
      </c>
      <c r="D13" s="36">
        <v>337399000</v>
      </c>
      <c r="E13" s="36">
        <v>6801000</v>
      </c>
      <c r="F13" s="54">
        <v>7138000</v>
      </c>
      <c r="G13" s="4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customHeight="1">
      <c r="A14" s="10" t="s">
        <v>21</v>
      </c>
      <c r="B14" s="56">
        <v>1527767000</v>
      </c>
      <c r="C14" s="56">
        <v>1687326000</v>
      </c>
      <c r="D14" s="56">
        <v>1949498000</v>
      </c>
      <c r="E14" s="56">
        <v>2024373000</v>
      </c>
      <c r="F14" s="56">
        <v>2128118000</v>
      </c>
      <c r="G14" s="4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customHeight="1">
      <c r="A15" s="10" t="s">
        <v>22</v>
      </c>
      <c r="B15" s="36">
        <v>9407317000</v>
      </c>
      <c r="C15" s="36">
        <v>9294479000</v>
      </c>
      <c r="D15" s="36">
        <v>9415295000</v>
      </c>
      <c r="E15" s="36">
        <v>9212974000</v>
      </c>
      <c r="F15" s="54">
        <v>8964969000</v>
      </c>
      <c r="G15" s="4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customHeight="1">
      <c r="A16" s="57" t="s">
        <v>23</v>
      </c>
      <c r="B16" s="36">
        <v>522415000</v>
      </c>
      <c r="C16" s="36">
        <v>513950000</v>
      </c>
      <c r="D16" s="53">
        <v>445453000</v>
      </c>
      <c r="E16" s="53">
        <v>435465000</v>
      </c>
      <c r="F16" s="54">
        <v>414143000</v>
      </c>
      <c r="G16" s="43"/>
      <c r="H16" s="3"/>
      <c r="I16" s="47"/>
      <c r="J16" s="4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customHeight="1">
      <c r="A17" s="57" t="s">
        <v>25</v>
      </c>
      <c r="B17" s="36">
        <v>815761000</v>
      </c>
      <c r="C17" s="36">
        <v>741926000</v>
      </c>
      <c r="D17" s="53">
        <v>698475000</v>
      </c>
      <c r="E17" s="53">
        <v>603013000</v>
      </c>
      <c r="F17" s="54">
        <v>566911000</v>
      </c>
      <c r="G17" s="43"/>
      <c r="H17" s="3"/>
      <c r="I17" s="47"/>
      <c r="J17" s="4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customHeight="1">
      <c r="A18" s="58" t="s">
        <v>26</v>
      </c>
      <c r="B18" s="36">
        <v>336381000</v>
      </c>
      <c r="C18" s="36">
        <v>332102000</v>
      </c>
      <c r="D18" s="36">
        <v>314347000</v>
      </c>
      <c r="E18" s="36">
        <v>287452000</v>
      </c>
      <c r="F18" s="54">
        <v>245964000</v>
      </c>
      <c r="G18" s="43"/>
      <c r="H18" s="47"/>
      <c r="I18" s="47"/>
      <c r="J18" s="4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customHeight="1">
      <c r="A19" s="32" t="s">
        <v>27</v>
      </c>
      <c r="B19" s="59">
        <v>201694000</v>
      </c>
      <c r="C19" s="59">
        <v>213392000</v>
      </c>
      <c r="D19" s="59">
        <v>189798000</v>
      </c>
      <c r="E19" s="59">
        <v>173062000</v>
      </c>
      <c r="F19" s="59">
        <v>164911000</v>
      </c>
      <c r="I19" s="47"/>
      <c r="J19" s="47"/>
      <c r="K19" s="3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customHeight="1">
      <c r="A20" s="32" t="s">
        <v>28</v>
      </c>
      <c r="B20" s="59">
        <v>4849741000</v>
      </c>
      <c r="C20" s="59">
        <v>5084172000</v>
      </c>
      <c r="D20" s="59">
        <v>5360311000</v>
      </c>
      <c r="E20" s="59">
        <v>4605541000</v>
      </c>
      <c r="F20" s="59">
        <v>3928048000</v>
      </c>
      <c r="I20" s="47"/>
      <c r="J20" s="47"/>
      <c r="K20" s="3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 customHeight="1">
      <c r="B21" s="59"/>
      <c r="I21" s="47"/>
      <c r="J21" s="47"/>
      <c r="K21" s="3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customHeight="1">
      <c r="A22" s="34" t="s">
        <v>29</v>
      </c>
      <c r="B22" s="60"/>
      <c r="C22" s="60"/>
      <c r="D22" s="60"/>
      <c r="E22" s="60"/>
      <c r="F22" s="43"/>
      <c r="G22" s="43"/>
      <c r="H22" s="47"/>
      <c r="I22" s="47"/>
      <c r="J22" s="4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61" t="s">
        <v>31</v>
      </c>
      <c r="B23" s="36">
        <v>1963444000</v>
      </c>
      <c r="C23" s="36">
        <v>1557200000</v>
      </c>
      <c r="D23" s="36">
        <v>1459407000</v>
      </c>
      <c r="E23" s="36">
        <v>1773341000</v>
      </c>
      <c r="F23" s="53">
        <v>1100848000</v>
      </c>
      <c r="G23" s="43"/>
      <c r="H23" s="47"/>
      <c r="I23" s="47"/>
      <c r="J23" s="4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61" t="s">
        <v>33</v>
      </c>
      <c r="B24" s="36">
        <v>829095000</v>
      </c>
      <c r="C24" s="36">
        <v>707998000</v>
      </c>
      <c r="D24" s="36">
        <v>641330000</v>
      </c>
      <c r="E24" s="36">
        <v>617597000</v>
      </c>
      <c r="F24" s="53">
        <v>550146000</v>
      </c>
      <c r="G24" s="43"/>
      <c r="H24" s="47"/>
      <c r="I24" s="47"/>
      <c r="J24" s="4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59" t="s">
        <v>34</v>
      </c>
      <c r="B25" s="44">
        <v>0</v>
      </c>
      <c r="C25" s="44">
        <v>0</v>
      </c>
      <c r="D25" s="44">
        <v>1018000</v>
      </c>
      <c r="E25" s="44">
        <v>0</v>
      </c>
      <c r="F25" s="44">
        <v>0</v>
      </c>
      <c r="G25" s="38"/>
      <c r="H25" s="47"/>
      <c r="I25" s="47"/>
      <c r="J25" s="4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customHeight="1"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customHeight="1">
      <c r="A27" s="1" t="s">
        <v>35</v>
      </c>
      <c r="B27" s="63">
        <v>3594383000</v>
      </c>
      <c r="C27" s="63">
        <v>3594383000</v>
      </c>
      <c r="D27" s="63">
        <v>3594383000</v>
      </c>
      <c r="E27" s="63">
        <v>3594383000</v>
      </c>
      <c r="F27" s="63">
        <v>3594383000</v>
      </c>
      <c r="G27" s="64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2.75" customHeight="1">
      <c r="A28" s="33"/>
      <c r="B28" s="39"/>
      <c r="C28" s="39"/>
      <c r="D28" s="39"/>
      <c r="E28" s="39"/>
      <c r="F28" s="39"/>
      <c r="G28" s="4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customHeight="1">
      <c r="A29" s="33" t="s">
        <v>37</v>
      </c>
      <c r="B29" s="39"/>
      <c r="C29" s="39"/>
      <c r="D29" s="39"/>
      <c r="E29" s="39"/>
      <c r="F29" s="39"/>
      <c r="G29" s="4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66" t="s">
        <v>38</v>
      </c>
      <c r="B30" s="39">
        <f t="shared" ref="B30:F30" si="0">B20-B19</f>
        <v>4648047000</v>
      </c>
      <c r="C30" s="39">
        <f t="shared" si="0"/>
        <v>4870780000</v>
      </c>
      <c r="D30" s="67">
        <f t="shared" si="0"/>
        <v>5170513000</v>
      </c>
      <c r="E30" s="67">
        <f t="shared" si="0"/>
        <v>4432479000</v>
      </c>
      <c r="F30" s="67">
        <f t="shared" si="0"/>
        <v>3763137000</v>
      </c>
      <c r="G30" s="3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66" t="s">
        <v>39</v>
      </c>
      <c r="B31" s="39">
        <f t="shared" ref="B31:F31" si="1">B11-B30</f>
        <v>14093210000</v>
      </c>
      <c r="C31" s="39">
        <f t="shared" si="1"/>
        <v>13644095000</v>
      </c>
      <c r="D31" s="67">
        <f t="shared" si="1"/>
        <v>12772202000</v>
      </c>
      <c r="E31" s="67">
        <f t="shared" si="1"/>
        <v>12666398000</v>
      </c>
      <c r="F31" s="67">
        <f t="shared" si="1"/>
        <v>12255459000</v>
      </c>
      <c r="G31" s="3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customHeight="1">
      <c r="A32" s="66" t="s">
        <v>41</v>
      </c>
      <c r="B32" s="39">
        <f t="shared" ref="B32:F32" si="2">B23-B24-B25</f>
        <v>1134349000</v>
      </c>
      <c r="C32" s="39">
        <f t="shared" si="2"/>
        <v>849202000</v>
      </c>
      <c r="D32" s="67">
        <f t="shared" si="2"/>
        <v>817059000</v>
      </c>
      <c r="E32" s="67">
        <f t="shared" si="2"/>
        <v>1155744000</v>
      </c>
      <c r="F32" s="67">
        <f t="shared" si="2"/>
        <v>550702000</v>
      </c>
      <c r="G32" s="3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3"/>
      <c r="B33" s="49"/>
      <c r="C33" s="49"/>
      <c r="D33" s="31"/>
      <c r="E33" s="31"/>
      <c r="F33" s="31"/>
      <c r="G33" s="43"/>
      <c r="H33" s="3"/>
      <c r="I33" s="3"/>
      <c r="J33" s="3"/>
      <c r="K33" s="3"/>
      <c r="L33" s="65"/>
      <c r="M33" s="6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70" t="s">
        <v>42</v>
      </c>
      <c r="B34" s="49">
        <f t="shared" ref="B34:E34" si="3">C35</f>
        <v>13332514000</v>
      </c>
      <c r="C34" s="49">
        <f t="shared" si="3"/>
        <v>12890057000</v>
      </c>
      <c r="D34" s="31">
        <f t="shared" si="3"/>
        <v>12178564000</v>
      </c>
      <c r="E34" s="31">
        <f t="shared" si="3"/>
        <v>11197195000</v>
      </c>
      <c r="F34" s="31"/>
      <c r="G34" s="43"/>
      <c r="H34" s="3"/>
      <c r="I34" s="3"/>
      <c r="J34" s="3"/>
      <c r="K34" s="3"/>
      <c r="L34" s="65"/>
      <c r="M34" s="6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70" t="s">
        <v>43</v>
      </c>
      <c r="B35" s="49">
        <f t="shared" ref="B35:F35" si="4">B11-B16-B17-B18-B27</f>
        <v>13472317000</v>
      </c>
      <c r="C35" s="49">
        <f t="shared" si="4"/>
        <v>13332514000</v>
      </c>
      <c r="D35" s="49">
        <f t="shared" si="4"/>
        <v>12890057000</v>
      </c>
      <c r="E35" s="49">
        <f t="shared" si="4"/>
        <v>12178564000</v>
      </c>
      <c r="F35" s="49">
        <f t="shared" si="4"/>
        <v>11197195000</v>
      </c>
      <c r="G35" s="43"/>
      <c r="H35" s="3"/>
      <c r="I35" s="3"/>
      <c r="J35" s="3"/>
      <c r="K35" s="3"/>
      <c r="L35" s="65"/>
      <c r="M35" s="6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70" t="s">
        <v>44</v>
      </c>
      <c r="B36" s="49">
        <f t="shared" ref="B36:E36" si="5">C37</f>
        <v>11425314000</v>
      </c>
      <c r="C36" s="49">
        <f t="shared" si="5"/>
        <v>11587417000</v>
      </c>
      <c r="D36" s="31">
        <f t="shared" si="5"/>
        <v>11225514000</v>
      </c>
      <c r="E36" s="31">
        <f t="shared" si="5"/>
        <v>10656309000</v>
      </c>
      <c r="F36" s="31"/>
      <c r="G36" s="43"/>
      <c r="H36" s="3"/>
      <c r="I36" s="3"/>
      <c r="J36" s="3"/>
      <c r="K36" s="3"/>
      <c r="L36" s="65"/>
      <c r="M36" s="6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>
      <c r="A37" s="70" t="s">
        <v>45</v>
      </c>
      <c r="B37" s="49">
        <f t="shared" ref="B37:F37" si="6">B35-B12-B13</f>
        <v>12248932000</v>
      </c>
      <c r="C37" s="49">
        <f t="shared" si="6"/>
        <v>11425314000</v>
      </c>
      <c r="D37" s="73">
        <f t="shared" si="6"/>
        <v>11587417000</v>
      </c>
      <c r="E37" s="73">
        <f t="shared" si="6"/>
        <v>11225514000</v>
      </c>
      <c r="F37" s="73">
        <f t="shared" si="6"/>
        <v>10656309000</v>
      </c>
      <c r="G37" s="43"/>
      <c r="H37" s="3"/>
      <c r="I37" s="3"/>
      <c r="J37" s="3"/>
      <c r="K37" s="3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spans="1:25" ht="12.75" customHeight="1">
      <c r="A38" s="2"/>
      <c r="B38" s="49"/>
      <c r="C38" s="49"/>
      <c r="D38" s="31"/>
      <c r="E38" s="31"/>
      <c r="F38" s="31"/>
      <c r="G38" s="43"/>
      <c r="H38" s="3"/>
      <c r="I38" s="3"/>
      <c r="J38" s="3"/>
      <c r="K38" s="3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25" ht="12.75" customHeight="1">
      <c r="A39" s="13" t="s">
        <v>46</v>
      </c>
      <c r="B39" s="49">
        <f t="shared" ref="B39:F39" si="7">B30-B14-B15</f>
        <v>-6287037000</v>
      </c>
      <c r="C39" s="49">
        <f t="shared" si="7"/>
        <v>-6111025000</v>
      </c>
      <c r="D39" s="49">
        <f t="shared" si="7"/>
        <v>-6194280000</v>
      </c>
      <c r="E39" s="49">
        <f t="shared" si="7"/>
        <v>-6804868000</v>
      </c>
      <c r="F39" s="49">
        <f t="shared" si="7"/>
        <v>-7329950000</v>
      </c>
      <c r="G39" s="43"/>
      <c r="H39" s="3"/>
      <c r="I39" s="3"/>
      <c r="J39" s="3"/>
      <c r="K39" s="39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>
      <c r="A40" s="3"/>
      <c r="B40" s="3"/>
      <c r="C40" s="3"/>
      <c r="D40" s="7"/>
      <c r="E40" s="7"/>
      <c r="F40" s="7"/>
      <c r="G40" s="3"/>
      <c r="H40" s="3"/>
      <c r="I40" s="39"/>
      <c r="J40" s="39"/>
      <c r="K40" s="3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>
      <c r="A41" s="6" t="s">
        <v>47</v>
      </c>
      <c r="B41" s="75">
        <f t="shared" ref="B41:F41" si="8">B7/B8</f>
        <v>9.2459734053090532</v>
      </c>
      <c r="C41" s="75">
        <f t="shared" si="8"/>
        <v>5.4135732609161504</v>
      </c>
      <c r="D41" s="76">
        <f t="shared" si="8"/>
        <v>8.3674936809931602</v>
      </c>
      <c r="E41" s="76">
        <f t="shared" si="8"/>
        <v>7.2178522267107228</v>
      </c>
      <c r="F41" s="76">
        <f t="shared" si="8"/>
        <v>6.6197290057433271</v>
      </c>
      <c r="G41" s="8"/>
      <c r="H41" s="3"/>
      <c r="I41" s="39"/>
      <c r="J41" s="3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>
      <c r="A42" s="6" t="s">
        <v>48</v>
      </c>
      <c r="B42" s="75">
        <f t="shared" ref="B42:F42" si="9">B32/B8</f>
        <v>5.5359845019822291</v>
      </c>
      <c r="C42" s="75">
        <f t="shared" si="9"/>
        <v>3.926912851183713</v>
      </c>
      <c r="D42" s="76">
        <f t="shared" si="9"/>
        <v>3.766504100507118</v>
      </c>
      <c r="E42" s="76">
        <f t="shared" si="9"/>
        <v>5.3814634114905919</v>
      </c>
      <c r="F42" s="76">
        <f t="shared" si="9"/>
        <v>2.8105334757971434</v>
      </c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77" t="s">
        <v>49</v>
      </c>
      <c r="B43" s="75">
        <f t="shared" ref="B43:F43" si="10">B30/B8</f>
        <v>22.683950139229633</v>
      </c>
      <c r="C43" s="75">
        <f t="shared" si="10"/>
        <v>22.523649941107774</v>
      </c>
      <c r="D43" s="76">
        <f t="shared" si="10"/>
        <v>23.83519233767128</v>
      </c>
      <c r="E43" s="76">
        <f t="shared" si="10"/>
        <v>20.638846977099089</v>
      </c>
      <c r="F43" s="76">
        <f t="shared" si="10"/>
        <v>19.205346108259704</v>
      </c>
      <c r="G43" s="8"/>
      <c r="H43" s="3"/>
      <c r="I43" s="3"/>
      <c r="J43" s="3"/>
      <c r="K43" s="3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75" customHeight="1">
      <c r="A44" s="77" t="s">
        <v>50</v>
      </c>
      <c r="B44" s="75">
        <f t="shared" ref="B44:F44" si="11">B39/B8</f>
        <v>-30.682743490221132</v>
      </c>
      <c r="C44" s="75">
        <f t="shared" si="11"/>
        <v>-28.258839011689737</v>
      </c>
      <c r="D44" s="76">
        <f t="shared" si="11"/>
        <v>-28.554585433474486</v>
      </c>
      <c r="E44" s="76">
        <f t="shared" si="11"/>
        <v>-31.685345683839294</v>
      </c>
      <c r="F44" s="76">
        <f t="shared" si="11"/>
        <v>-37.408743478177435</v>
      </c>
      <c r="G44" s="8"/>
      <c r="H44" s="39"/>
      <c r="I44" s="3"/>
      <c r="J44" s="3"/>
      <c r="K44" s="3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.75" customHeight="1">
      <c r="A45" s="3"/>
      <c r="B45" s="3"/>
      <c r="C45" s="3"/>
      <c r="D45" s="7"/>
      <c r="E45" s="7"/>
      <c r="F45" s="7"/>
      <c r="G45" s="3"/>
      <c r="H45" s="39"/>
      <c r="I45" s="3"/>
      <c r="J45" s="3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.75" customHeight="1">
      <c r="A46" s="78" t="s">
        <v>51</v>
      </c>
      <c r="B46" s="80">
        <f t="shared" ref="B46:E46" si="12">B7/B34</f>
        <v>0.14209945701163337</v>
      </c>
      <c r="C46" s="80">
        <f t="shared" si="12"/>
        <v>9.0821553388010623E-2</v>
      </c>
      <c r="D46" s="82">
        <f t="shared" si="12"/>
        <v>0.1490439266895506</v>
      </c>
      <c r="E46" s="82">
        <f t="shared" si="12"/>
        <v>0.13843949310519285</v>
      </c>
      <c r="F46" s="82"/>
      <c r="G46" s="84">
        <f>(B46+C46+D46+E46)/4</f>
        <v>0.13010110754859686</v>
      </c>
      <c r="H46" s="3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75" customHeight="1">
      <c r="A47" s="78" t="s">
        <v>52</v>
      </c>
      <c r="B47" s="80">
        <f t="shared" ref="B47:F47" si="13">B7/B35</f>
        <v>0.14062488286164881</v>
      </c>
      <c r="C47" s="80">
        <f t="shared" si="13"/>
        <v>8.7807520772151454E-2</v>
      </c>
      <c r="D47" s="82">
        <f t="shared" si="13"/>
        <v>0.14081714301185791</v>
      </c>
      <c r="E47" s="82">
        <f t="shared" si="13"/>
        <v>0.12728380784466872</v>
      </c>
      <c r="F47" s="82">
        <f t="shared" si="13"/>
        <v>0.11584008316368519</v>
      </c>
      <c r="G47" s="84">
        <f>(B47+C47+D47+E47+F47)/5</f>
        <v>0.12247468753080241</v>
      </c>
      <c r="H47" s="3"/>
      <c r="I47" s="35"/>
      <c r="J47" s="35"/>
      <c r="K47" s="3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78" t="s">
        <v>53</v>
      </c>
      <c r="B48" s="80">
        <f t="shared" ref="B48:E48" si="14">B7/B36</f>
        <v>0.16581977528144959</v>
      </c>
      <c r="C48" s="80">
        <f t="shared" si="14"/>
        <v>0.10103157588960508</v>
      </c>
      <c r="D48" s="82">
        <f t="shared" si="14"/>
        <v>0.16169780733425659</v>
      </c>
      <c r="E48" s="82">
        <f t="shared" si="14"/>
        <v>0.14546631483752959</v>
      </c>
      <c r="F48" s="82"/>
      <c r="G48" s="84">
        <f>(B48+C48+D48+E48)/4</f>
        <v>0.14350386833571022</v>
      </c>
      <c r="H48" s="3"/>
      <c r="I48" s="35"/>
      <c r="J48" s="35"/>
      <c r="K48" s="3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78" t="s">
        <v>54</v>
      </c>
      <c r="B49" s="80">
        <f t="shared" ref="B49:F49" si="15">B7/B37</f>
        <v>0.15467005613224075</v>
      </c>
      <c r="C49" s="80">
        <f t="shared" si="15"/>
        <v>0.10246501759163906</v>
      </c>
      <c r="D49" s="82">
        <f t="shared" si="15"/>
        <v>0.15664759454156177</v>
      </c>
      <c r="E49" s="82">
        <f t="shared" si="15"/>
        <v>0.1380902469143061</v>
      </c>
      <c r="F49" s="82">
        <f t="shared" si="15"/>
        <v>0.1217198187477484</v>
      </c>
      <c r="G49" s="84">
        <f>(B49+C49+D49+E49+F49)/5</f>
        <v>0.13471854678549922</v>
      </c>
      <c r="H49" s="3"/>
      <c r="I49" s="35"/>
      <c r="J49" s="3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6"/>
      <c r="B50" s="71"/>
      <c r="C50" s="71"/>
      <c r="D50" s="85"/>
      <c r="E50" s="85"/>
      <c r="F50" s="85"/>
      <c r="G50" s="71"/>
      <c r="H50" s="3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78" t="s">
        <v>55</v>
      </c>
      <c r="B51" s="83">
        <f t="shared" ref="B51:E51" si="16">B32/B34</f>
        <v>8.5081403252229848E-2</v>
      </c>
      <c r="C51" s="83">
        <f t="shared" si="16"/>
        <v>6.5880391374530001E-2</v>
      </c>
      <c r="D51" s="86">
        <f t="shared" si="16"/>
        <v>6.7089929485939392E-2</v>
      </c>
      <c r="E51" s="86">
        <f t="shared" si="16"/>
        <v>0.10321727897031355</v>
      </c>
      <c r="F51" s="86"/>
      <c r="G51" s="84">
        <f>(B51+C51+D51+E51)/4</f>
        <v>8.031725077075319E-2</v>
      </c>
      <c r="H51" s="3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78" t="s">
        <v>56</v>
      </c>
      <c r="B52" s="83">
        <f t="shared" ref="B52:F52" si="17">B32/B35</f>
        <v>8.4198508690079069E-2</v>
      </c>
      <c r="C52" s="83">
        <f t="shared" si="17"/>
        <v>6.3694064000232808E-2</v>
      </c>
      <c r="D52" s="86">
        <f t="shared" si="17"/>
        <v>6.3386763921990413E-2</v>
      </c>
      <c r="E52" s="86">
        <f t="shared" si="17"/>
        <v>9.4899858472640944E-2</v>
      </c>
      <c r="F52" s="86">
        <f t="shared" si="17"/>
        <v>4.9182138919613351E-2</v>
      </c>
      <c r="G52" s="84">
        <f>(B52+C52+D52+E52+F52)/5</f>
        <v>7.1072266800911318E-2</v>
      </c>
      <c r="H52" s="3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78" t="s">
        <v>57</v>
      </c>
      <c r="B53" s="83">
        <f t="shared" ref="B53:E53" si="18">B32/B36</f>
        <v>9.9283835875320359E-2</v>
      </c>
      <c r="C53" s="83">
        <f t="shared" si="18"/>
        <v>7.3286565936135722E-2</v>
      </c>
      <c r="D53" s="86">
        <f t="shared" si="18"/>
        <v>7.2785887577174635E-2</v>
      </c>
      <c r="E53" s="86">
        <f t="shared" si="18"/>
        <v>0.10845631447061078</v>
      </c>
      <c r="F53" s="86"/>
      <c r="G53" s="84">
        <f>(B53+C53+D53+E53)/4</f>
        <v>8.8453150964810379E-2</v>
      </c>
      <c r="H53" s="35"/>
      <c r="I53" s="3"/>
      <c r="J53" s="3"/>
      <c r="K53" s="3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.75" customHeight="1">
      <c r="A54" s="78" t="s">
        <v>58</v>
      </c>
      <c r="B54" s="83">
        <f t="shared" ref="B54:F54" si="19">B32/B37</f>
        <v>9.2607992272305859E-2</v>
      </c>
      <c r="C54" s="83">
        <f t="shared" si="19"/>
        <v>7.4326359870722156E-2</v>
      </c>
      <c r="D54" s="86">
        <f t="shared" si="19"/>
        <v>7.051260863400359E-2</v>
      </c>
      <c r="E54" s="86">
        <f t="shared" si="19"/>
        <v>0.10295688910102468</v>
      </c>
      <c r="F54" s="86">
        <f t="shared" si="19"/>
        <v>5.1678493932561451E-2</v>
      </c>
      <c r="G54" s="84">
        <f>(B54+C54+D54+E54+F54)/5</f>
        <v>7.8416468762123548E-2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2"/>
      <c r="B55" s="22"/>
      <c r="C55" s="22"/>
      <c r="D55" s="82"/>
      <c r="E55" s="82"/>
      <c r="F55" s="82"/>
      <c r="G55" s="87"/>
      <c r="H55" s="3"/>
      <c r="I55" s="3"/>
      <c r="J55" s="3"/>
      <c r="K55" s="3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78" t="s">
        <v>59</v>
      </c>
      <c r="B56" s="88">
        <f t="shared" ref="B56:E56" si="20">(B41-C41)/C41</f>
        <v>0.70792431536141021</v>
      </c>
      <c r="C56" s="88">
        <f t="shared" si="20"/>
        <v>-0.35302332247789653</v>
      </c>
      <c r="D56" s="89">
        <f t="shared" si="20"/>
        <v>0.15927749947941858</v>
      </c>
      <c r="E56" s="89">
        <f t="shared" si="20"/>
        <v>9.0354638452489436E-2</v>
      </c>
      <c r="F56" s="89"/>
      <c r="G56" s="90">
        <f t="shared" ref="G56:G59" si="21">((1+E56)*(1+D56)*(1+C56)*(1+B56))^(1/4)-1</f>
        <v>8.7121556015868906E-2</v>
      </c>
      <c r="H56" s="3"/>
      <c r="I56" s="3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78" t="s">
        <v>62</v>
      </c>
      <c r="B57" s="88">
        <f t="shared" ref="B57:E57" si="22">(B42-C42)/C42</f>
        <v>0.40975486642477538</v>
      </c>
      <c r="C57" s="88">
        <f t="shared" si="22"/>
        <v>4.2588232057147561E-2</v>
      </c>
      <c r="D57" s="89">
        <f t="shared" si="22"/>
        <v>-0.30009668142222901</v>
      </c>
      <c r="E57" s="89">
        <f t="shared" si="22"/>
        <v>0.9147480212681911</v>
      </c>
      <c r="F57" s="89"/>
      <c r="G57" s="90">
        <f t="shared" si="21"/>
        <v>0.18468127967695591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78" t="s">
        <v>63</v>
      </c>
      <c r="B58" s="88">
        <f t="shared" ref="B58:E58" si="23">(B43-C43)/C43</f>
        <v>7.116972539574805E-3</v>
      </c>
      <c r="C58" s="88">
        <f t="shared" si="23"/>
        <v>-5.5025458908952336E-2</v>
      </c>
      <c r="D58" s="89">
        <f t="shared" si="23"/>
        <v>0.15487034542767159</v>
      </c>
      <c r="E58" s="89">
        <f t="shared" si="23"/>
        <v>7.4640720388937667E-2</v>
      </c>
      <c r="F58" s="89"/>
      <c r="G58" s="84">
        <f t="shared" si="21"/>
        <v>4.249537389381941E-2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78" t="s">
        <v>64</v>
      </c>
      <c r="B59" s="88">
        <f t="shared" ref="B59:E59" si="24">(B44-C44)/C44*-1</f>
        <v>-8.5775090672646034E-2</v>
      </c>
      <c r="C59" s="88">
        <f t="shared" si="24"/>
        <v>1.0357230451612362E-2</v>
      </c>
      <c r="D59" s="89">
        <f t="shared" si="24"/>
        <v>9.8807830017193496E-2</v>
      </c>
      <c r="E59" s="89">
        <f t="shared" si="24"/>
        <v>0.15299625868687386</v>
      </c>
      <c r="F59" s="89"/>
      <c r="G59" s="84">
        <f t="shared" si="21"/>
        <v>4.0086386120888662E-2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94"/>
      <c r="B60" s="2"/>
      <c r="C60" s="2"/>
      <c r="D60" s="2"/>
      <c r="E60" s="2"/>
      <c r="F60" s="95"/>
      <c r="G60" s="87"/>
      <c r="H60" s="3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66" t="s">
        <v>61</v>
      </c>
      <c r="B61" s="96">
        <f>B31/B20</f>
        <v>2.9059716797247521</v>
      </c>
      <c r="C61" s="96"/>
      <c r="D61" s="96"/>
      <c r="E61" s="96"/>
      <c r="F61" s="8"/>
      <c r="G61" s="9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3"/>
      <c r="B62" s="3"/>
      <c r="C62" s="36"/>
      <c r="D62" s="58"/>
      <c r="E62" s="15"/>
      <c r="F62" s="95"/>
      <c r="G62" s="8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93" t="s">
        <v>32</v>
      </c>
      <c r="B63" s="6"/>
      <c r="C63" s="6"/>
      <c r="D63" s="6"/>
      <c r="E63" s="6"/>
      <c r="F63" s="6"/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19"/>
      <c r="B64" s="6"/>
      <c r="C64" s="6"/>
      <c r="D64" s="6"/>
      <c r="E64" s="6"/>
      <c r="F64" s="6"/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4"/>
      <c r="B65" s="6"/>
      <c r="C65" s="6"/>
      <c r="D65" s="6"/>
      <c r="E65" s="6"/>
      <c r="F65" s="6"/>
      <c r="G65" s="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4"/>
      <c r="B66" s="68"/>
      <c r="C66" s="68"/>
      <c r="D66" s="13"/>
      <c r="E66" s="15"/>
      <c r="F66" s="6"/>
      <c r="G66" s="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2"/>
      <c r="B67" s="2"/>
      <c r="C67" s="2"/>
      <c r="D67" s="2"/>
      <c r="E67" s="3"/>
      <c r="F67" s="6"/>
      <c r="G67" s="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2"/>
      <c r="B68" s="2"/>
      <c r="C68" s="2"/>
      <c r="D68" s="2"/>
      <c r="E68" s="3"/>
      <c r="F68" s="6"/>
      <c r="G68" s="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2"/>
      <c r="B69" s="2"/>
      <c r="C69" s="2"/>
      <c r="D69" s="2"/>
      <c r="E69" s="3"/>
      <c r="F69" s="6"/>
      <c r="G69" s="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2"/>
      <c r="B70" s="2"/>
      <c r="C70" s="2"/>
      <c r="D70" s="2"/>
      <c r="E70" s="3"/>
      <c r="F70" s="6"/>
      <c r="G70" s="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2"/>
      <c r="B71" s="2"/>
      <c r="C71" s="2"/>
      <c r="D71" s="2"/>
      <c r="E71" s="3"/>
      <c r="F71" s="6"/>
      <c r="G71" s="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2"/>
      <c r="B72" s="2"/>
      <c r="C72" s="2"/>
      <c r="D72" s="2"/>
      <c r="E72" s="3"/>
      <c r="F72" s="6"/>
      <c r="G72" s="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2"/>
      <c r="B73" s="2"/>
      <c r="C73" s="2"/>
      <c r="D73" s="2"/>
      <c r="E73" s="3"/>
      <c r="F73" s="6"/>
      <c r="G73" s="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2"/>
      <c r="B74" s="2"/>
      <c r="C74" s="2"/>
      <c r="D74" s="2"/>
      <c r="E74" s="3"/>
      <c r="F74" s="6"/>
      <c r="G74" s="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2"/>
      <c r="B75" s="2"/>
      <c r="C75" s="2"/>
      <c r="D75" s="2"/>
      <c r="E75" s="3"/>
      <c r="F75" s="6"/>
      <c r="G75" s="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2"/>
      <c r="B76" s="2"/>
      <c r="C76" s="2"/>
      <c r="D76" s="2"/>
      <c r="E76" s="3"/>
      <c r="F76" s="6"/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2"/>
      <c r="B77" s="2"/>
      <c r="C77" s="2"/>
      <c r="D77" s="2"/>
      <c r="E77" s="3"/>
      <c r="F77" s="6"/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2"/>
      <c r="B78" s="2"/>
      <c r="C78" s="2"/>
      <c r="D78" s="2"/>
      <c r="E78" s="3"/>
      <c r="F78" s="6"/>
      <c r="G78" s="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2"/>
      <c r="B79" s="2"/>
      <c r="C79" s="2"/>
      <c r="D79" s="2"/>
      <c r="E79" s="3"/>
      <c r="F79" s="6"/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2"/>
      <c r="B80" s="2"/>
      <c r="C80" s="2"/>
      <c r="D80" s="2"/>
      <c r="E80" s="3"/>
      <c r="F80" s="6"/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2"/>
      <c r="B81" s="2"/>
      <c r="C81" s="2"/>
      <c r="D81" s="2"/>
      <c r="E81" s="3"/>
      <c r="F81" s="6"/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2"/>
      <c r="B82" s="2"/>
      <c r="C82" s="2"/>
      <c r="D82" s="2"/>
      <c r="E82" s="3"/>
      <c r="F82" s="6"/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2"/>
      <c r="B83" s="2"/>
      <c r="C83" s="2"/>
      <c r="D83" s="2"/>
      <c r="E83" s="3"/>
      <c r="F83" s="6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2"/>
      <c r="B84" s="2"/>
      <c r="C84" s="2"/>
      <c r="D84" s="2"/>
      <c r="E84" s="3"/>
      <c r="F84" s="6"/>
      <c r="G84" s="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2"/>
      <c r="B85" s="2"/>
      <c r="C85" s="2"/>
      <c r="D85" s="2"/>
      <c r="E85" s="3"/>
      <c r="F85" s="6"/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2"/>
      <c r="B86" s="2"/>
      <c r="C86" s="2"/>
      <c r="D86" s="2"/>
      <c r="E86" s="3"/>
      <c r="F86" s="6"/>
      <c r="G86" s="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2"/>
      <c r="B87" s="2"/>
      <c r="C87" s="2"/>
      <c r="D87" s="2"/>
      <c r="E87" s="3"/>
      <c r="F87" s="6"/>
      <c r="G87" s="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2"/>
      <c r="B88" s="2"/>
      <c r="C88" s="2"/>
      <c r="D88" s="2"/>
      <c r="E88" s="3"/>
      <c r="F88" s="6"/>
      <c r="G88" s="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2"/>
      <c r="B89" s="2"/>
      <c r="C89" s="2"/>
      <c r="D89" s="2"/>
      <c r="E89" s="3"/>
      <c r="F89" s="6"/>
      <c r="G89" s="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2"/>
      <c r="B90" s="2"/>
      <c r="C90" s="2"/>
      <c r="D90" s="2"/>
      <c r="E90" s="3"/>
      <c r="F90" s="6"/>
      <c r="G90" s="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2"/>
      <c r="B91" s="2"/>
      <c r="C91" s="2"/>
      <c r="D91" s="2"/>
      <c r="E91" s="3"/>
      <c r="F91" s="6"/>
      <c r="G91" s="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2"/>
      <c r="B92" s="2"/>
      <c r="C92" s="2"/>
      <c r="D92" s="2"/>
      <c r="E92" s="3"/>
      <c r="F92" s="6"/>
      <c r="G92" s="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2"/>
      <c r="B93" s="2"/>
      <c r="C93" s="2"/>
      <c r="D93" s="2"/>
      <c r="E93" s="3"/>
      <c r="F93" s="6"/>
      <c r="G93" s="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2"/>
      <c r="B94" s="2"/>
      <c r="C94" s="2"/>
      <c r="D94" s="2"/>
      <c r="E94" s="3"/>
      <c r="F94" s="6"/>
      <c r="G94" s="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2"/>
      <c r="B95" s="2"/>
      <c r="C95" s="2"/>
      <c r="D95" s="2"/>
      <c r="E95" s="3"/>
      <c r="F95" s="6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2"/>
      <c r="B96" s="2"/>
      <c r="C96" s="2"/>
      <c r="D96" s="2"/>
      <c r="E96" s="3"/>
      <c r="F96" s="6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2"/>
      <c r="B97" s="2"/>
      <c r="C97" s="2"/>
      <c r="D97" s="2"/>
      <c r="E97" s="3"/>
      <c r="F97" s="6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2"/>
      <c r="B98" s="2"/>
      <c r="C98" s="2"/>
      <c r="D98" s="2"/>
      <c r="E98" s="3"/>
      <c r="F98" s="6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2"/>
      <c r="B99" s="2"/>
      <c r="C99" s="2"/>
      <c r="D99" s="2"/>
      <c r="E99" s="3"/>
      <c r="F99" s="6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2"/>
      <c r="B100" s="2"/>
      <c r="C100" s="2"/>
      <c r="D100" s="2"/>
      <c r="E100" s="3"/>
      <c r="F100" s="6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2"/>
      <c r="B101" s="2"/>
      <c r="C101" s="2"/>
      <c r="D101" s="2"/>
      <c r="E101" s="3"/>
      <c r="F101" s="6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2"/>
      <c r="B102" s="2"/>
      <c r="C102" s="2"/>
      <c r="D102" s="2"/>
      <c r="E102" s="3"/>
      <c r="F102" s="6"/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2"/>
      <c r="B103" s="2"/>
      <c r="C103" s="2"/>
      <c r="D103" s="2"/>
      <c r="E103" s="3"/>
      <c r="F103" s="6"/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2"/>
      <c r="B104" s="2"/>
      <c r="C104" s="2"/>
      <c r="D104" s="2"/>
      <c r="E104" s="3"/>
      <c r="F104" s="6"/>
      <c r="G104" s="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2"/>
      <c r="B105" s="2"/>
      <c r="C105" s="2"/>
      <c r="D105" s="2"/>
      <c r="E105" s="3"/>
      <c r="F105" s="6"/>
      <c r="G105" s="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2"/>
      <c r="B106" s="2"/>
      <c r="C106" s="2"/>
      <c r="D106" s="2"/>
      <c r="E106" s="3"/>
      <c r="F106" s="6"/>
      <c r="G106" s="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2"/>
      <c r="B107" s="2"/>
      <c r="C107" s="2"/>
      <c r="D107" s="2"/>
      <c r="E107" s="3"/>
      <c r="F107" s="6"/>
      <c r="G107" s="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2"/>
      <c r="B108" s="2"/>
      <c r="C108" s="2"/>
      <c r="D108" s="2"/>
      <c r="E108" s="3"/>
      <c r="F108" s="6"/>
      <c r="G108" s="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2"/>
      <c r="B109" s="2"/>
      <c r="C109" s="2"/>
      <c r="D109" s="2"/>
      <c r="E109" s="3"/>
      <c r="F109" s="6"/>
      <c r="G109" s="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2"/>
      <c r="B110" s="2"/>
      <c r="C110" s="2"/>
      <c r="D110" s="2"/>
      <c r="E110" s="3"/>
      <c r="F110" s="6"/>
      <c r="G110" s="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2"/>
      <c r="B111" s="2"/>
      <c r="C111" s="2"/>
      <c r="D111" s="2"/>
      <c r="E111" s="3"/>
      <c r="F111" s="6"/>
      <c r="G111" s="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2"/>
      <c r="B112" s="2"/>
      <c r="C112" s="2"/>
      <c r="D112" s="2"/>
      <c r="E112" s="3"/>
      <c r="F112" s="6"/>
      <c r="G112" s="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2"/>
      <c r="B113" s="2"/>
      <c r="C113" s="2"/>
      <c r="D113" s="2"/>
      <c r="E113" s="3"/>
      <c r="F113" s="6"/>
      <c r="G113" s="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2"/>
      <c r="B114" s="2"/>
      <c r="C114" s="2"/>
      <c r="D114" s="2"/>
      <c r="E114" s="3"/>
      <c r="F114" s="6"/>
      <c r="G114" s="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2"/>
      <c r="B115" s="2"/>
      <c r="C115" s="2"/>
      <c r="D115" s="2"/>
      <c r="E115" s="3"/>
      <c r="F115" s="6"/>
      <c r="G115" s="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2"/>
      <c r="B116" s="2"/>
      <c r="C116" s="2"/>
      <c r="D116" s="2"/>
      <c r="E116" s="3"/>
      <c r="F116" s="6"/>
      <c r="G116" s="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2"/>
      <c r="B117" s="2"/>
      <c r="C117" s="2"/>
      <c r="D117" s="2"/>
      <c r="E117" s="3"/>
      <c r="F117" s="6"/>
      <c r="G117" s="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2"/>
      <c r="B118" s="2"/>
      <c r="C118" s="2"/>
      <c r="D118" s="2"/>
      <c r="E118" s="3"/>
      <c r="F118" s="6"/>
      <c r="G118" s="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2"/>
      <c r="B119" s="2"/>
      <c r="C119" s="2"/>
      <c r="D119" s="2"/>
      <c r="E119" s="3"/>
      <c r="F119" s="6"/>
      <c r="G119" s="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2"/>
      <c r="B120" s="2"/>
      <c r="C120" s="2"/>
      <c r="D120" s="2"/>
      <c r="E120" s="3"/>
      <c r="F120" s="6"/>
      <c r="G120" s="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2"/>
      <c r="B121" s="2"/>
      <c r="C121" s="2"/>
      <c r="D121" s="2"/>
      <c r="E121" s="3"/>
      <c r="F121" s="6"/>
      <c r="G121" s="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2"/>
      <c r="B122" s="2"/>
      <c r="C122" s="2"/>
      <c r="D122" s="2"/>
      <c r="E122" s="3"/>
      <c r="F122" s="6"/>
      <c r="G122" s="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2"/>
      <c r="B123" s="2"/>
      <c r="C123" s="2"/>
      <c r="D123" s="2"/>
      <c r="E123" s="3"/>
      <c r="F123" s="6"/>
      <c r="G123" s="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2"/>
      <c r="B124" s="2"/>
      <c r="C124" s="2"/>
      <c r="D124" s="2"/>
      <c r="E124" s="3"/>
      <c r="F124" s="6"/>
      <c r="G124" s="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2"/>
      <c r="B125" s="2"/>
      <c r="C125" s="2"/>
      <c r="D125" s="2"/>
      <c r="E125" s="3"/>
      <c r="F125" s="6"/>
      <c r="G125" s="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2"/>
      <c r="B126" s="2"/>
      <c r="C126" s="2"/>
      <c r="D126" s="2"/>
      <c r="E126" s="3"/>
      <c r="F126" s="6"/>
      <c r="G126" s="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2"/>
      <c r="B127" s="2"/>
      <c r="C127" s="2"/>
      <c r="D127" s="2"/>
      <c r="E127" s="3"/>
      <c r="F127" s="6"/>
      <c r="G127" s="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2"/>
      <c r="B128" s="2"/>
      <c r="C128" s="2"/>
      <c r="D128" s="2"/>
      <c r="E128" s="3"/>
      <c r="F128" s="6"/>
      <c r="G128" s="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2"/>
      <c r="B129" s="2"/>
      <c r="C129" s="2"/>
      <c r="D129" s="2"/>
      <c r="E129" s="3"/>
      <c r="F129" s="6"/>
      <c r="G129" s="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2"/>
      <c r="B130" s="2"/>
      <c r="C130" s="2"/>
      <c r="D130" s="2"/>
      <c r="E130" s="3"/>
      <c r="F130" s="6"/>
      <c r="G130" s="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2"/>
      <c r="B131" s="2"/>
      <c r="C131" s="2"/>
      <c r="D131" s="2"/>
      <c r="E131" s="3"/>
      <c r="F131" s="6"/>
      <c r="G131" s="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2"/>
      <c r="B132" s="2"/>
      <c r="C132" s="2"/>
      <c r="D132" s="2"/>
      <c r="E132" s="3"/>
      <c r="F132" s="6"/>
      <c r="G132" s="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2"/>
      <c r="B133" s="2"/>
      <c r="C133" s="2"/>
      <c r="D133" s="2"/>
      <c r="E133" s="3"/>
      <c r="F133" s="6"/>
      <c r="G133" s="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2"/>
      <c r="B134" s="2"/>
      <c r="C134" s="2"/>
      <c r="D134" s="2"/>
      <c r="E134" s="3"/>
      <c r="F134" s="6"/>
      <c r="G134" s="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2"/>
      <c r="B135" s="2"/>
      <c r="C135" s="2"/>
      <c r="D135" s="2"/>
      <c r="E135" s="3"/>
      <c r="F135" s="6"/>
      <c r="G135" s="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2"/>
      <c r="B136" s="2"/>
      <c r="C136" s="2"/>
      <c r="D136" s="2"/>
      <c r="E136" s="3"/>
      <c r="F136" s="6"/>
      <c r="G136" s="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2"/>
      <c r="B137" s="2"/>
      <c r="C137" s="2"/>
      <c r="D137" s="2"/>
      <c r="E137" s="3"/>
      <c r="F137" s="6"/>
      <c r="G137" s="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2"/>
      <c r="B138" s="2"/>
      <c r="C138" s="2"/>
      <c r="D138" s="2"/>
      <c r="E138" s="3"/>
      <c r="F138" s="6"/>
      <c r="G138" s="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2"/>
      <c r="B139" s="2"/>
      <c r="C139" s="2"/>
      <c r="D139" s="2"/>
      <c r="E139" s="3"/>
      <c r="F139" s="6"/>
      <c r="G139" s="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2"/>
      <c r="B140" s="2"/>
      <c r="C140" s="2"/>
      <c r="D140" s="2"/>
      <c r="E140" s="3"/>
      <c r="F140" s="6"/>
      <c r="G140" s="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2"/>
      <c r="B141" s="2"/>
      <c r="C141" s="2"/>
      <c r="D141" s="2"/>
      <c r="E141" s="3"/>
      <c r="F141" s="6"/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2"/>
      <c r="B142" s="2"/>
      <c r="C142" s="2"/>
      <c r="D142" s="2"/>
      <c r="E142" s="3"/>
      <c r="F142" s="6"/>
      <c r="G142" s="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2"/>
      <c r="B143" s="2"/>
      <c r="C143" s="2"/>
      <c r="D143" s="2"/>
      <c r="E143" s="3"/>
      <c r="F143" s="6"/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2"/>
      <c r="B144" s="2"/>
      <c r="C144" s="2"/>
      <c r="D144" s="2"/>
      <c r="E144" s="3"/>
      <c r="F144" s="6"/>
      <c r="G144" s="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2"/>
      <c r="B145" s="2"/>
      <c r="C145" s="2"/>
      <c r="D145" s="2"/>
      <c r="E145" s="3"/>
      <c r="F145" s="6"/>
      <c r="G145" s="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2"/>
      <c r="B146" s="2"/>
      <c r="C146" s="2"/>
      <c r="D146" s="2"/>
      <c r="E146" s="3"/>
      <c r="F146" s="6"/>
      <c r="G146" s="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2"/>
      <c r="B147" s="2"/>
      <c r="C147" s="2"/>
      <c r="D147" s="2"/>
      <c r="E147" s="3"/>
      <c r="F147" s="6"/>
      <c r="G147" s="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2"/>
      <c r="B148" s="2"/>
      <c r="C148" s="2"/>
      <c r="D148" s="2"/>
      <c r="E148" s="3"/>
      <c r="F148" s="6"/>
      <c r="G148" s="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2"/>
      <c r="B149" s="2"/>
      <c r="C149" s="2"/>
      <c r="D149" s="2"/>
      <c r="E149" s="3"/>
      <c r="F149" s="6"/>
      <c r="G149" s="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2"/>
      <c r="B150" s="2"/>
      <c r="C150" s="2"/>
      <c r="D150" s="2"/>
      <c r="E150" s="3"/>
      <c r="F150" s="6"/>
      <c r="G150" s="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2"/>
      <c r="B151" s="2"/>
      <c r="C151" s="2"/>
      <c r="D151" s="2"/>
      <c r="E151" s="3"/>
      <c r="F151" s="6"/>
      <c r="G151" s="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2"/>
      <c r="B152" s="2"/>
      <c r="C152" s="2"/>
      <c r="D152" s="2"/>
      <c r="E152" s="3"/>
      <c r="F152" s="6"/>
      <c r="G152" s="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2"/>
      <c r="B153" s="2"/>
      <c r="C153" s="2"/>
      <c r="D153" s="2"/>
      <c r="E153" s="3"/>
      <c r="F153" s="6"/>
      <c r="G153" s="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2"/>
      <c r="B154" s="2"/>
      <c r="C154" s="2"/>
      <c r="D154" s="2"/>
      <c r="E154" s="3"/>
      <c r="F154" s="6"/>
      <c r="G154" s="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2"/>
      <c r="B155" s="2"/>
      <c r="C155" s="2"/>
      <c r="D155" s="2"/>
      <c r="E155" s="3"/>
      <c r="F155" s="6"/>
      <c r="G155" s="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2"/>
      <c r="B156" s="2"/>
      <c r="C156" s="2"/>
      <c r="D156" s="2"/>
      <c r="E156" s="3"/>
      <c r="F156" s="6"/>
      <c r="G156" s="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2"/>
      <c r="B157" s="2"/>
      <c r="C157" s="2"/>
      <c r="D157" s="2"/>
      <c r="E157" s="3"/>
      <c r="F157" s="6"/>
      <c r="G157" s="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2"/>
      <c r="B158" s="2"/>
      <c r="C158" s="2"/>
      <c r="D158" s="2"/>
      <c r="E158" s="3"/>
      <c r="F158" s="6"/>
      <c r="G158" s="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2"/>
      <c r="B159" s="2"/>
      <c r="C159" s="2"/>
      <c r="D159" s="2"/>
      <c r="E159" s="3"/>
      <c r="F159" s="6"/>
      <c r="G159" s="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2"/>
      <c r="B160" s="2"/>
      <c r="C160" s="2"/>
      <c r="D160" s="2"/>
      <c r="E160" s="3"/>
      <c r="F160" s="6"/>
      <c r="G160" s="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2"/>
      <c r="B161" s="2"/>
      <c r="C161" s="2"/>
      <c r="D161" s="2"/>
      <c r="E161" s="3"/>
      <c r="F161" s="6"/>
      <c r="G161" s="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2"/>
      <c r="B162" s="2"/>
      <c r="C162" s="2"/>
      <c r="D162" s="2"/>
      <c r="E162" s="3"/>
      <c r="F162" s="6"/>
      <c r="G162" s="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2"/>
      <c r="B163" s="2"/>
      <c r="C163" s="2"/>
      <c r="D163" s="2"/>
      <c r="E163" s="3"/>
      <c r="F163" s="6"/>
      <c r="G163" s="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2"/>
      <c r="B164" s="2"/>
      <c r="C164" s="2"/>
      <c r="D164" s="2"/>
      <c r="E164" s="3"/>
      <c r="F164" s="6"/>
      <c r="G164" s="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2"/>
      <c r="B165" s="2"/>
      <c r="C165" s="2"/>
      <c r="D165" s="2"/>
      <c r="E165" s="3"/>
      <c r="F165" s="6"/>
      <c r="G165" s="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2"/>
      <c r="B166" s="2"/>
      <c r="C166" s="2"/>
      <c r="D166" s="2"/>
      <c r="E166" s="3"/>
      <c r="F166" s="6"/>
      <c r="G166" s="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2"/>
      <c r="B167" s="2"/>
      <c r="C167" s="2"/>
      <c r="D167" s="2"/>
      <c r="E167" s="3"/>
      <c r="F167" s="6"/>
      <c r="G167" s="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2"/>
      <c r="B168" s="2"/>
      <c r="C168" s="2"/>
      <c r="D168" s="2"/>
      <c r="E168" s="3"/>
      <c r="F168" s="6"/>
      <c r="G168" s="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2"/>
      <c r="B169" s="2"/>
      <c r="C169" s="2"/>
      <c r="D169" s="2"/>
      <c r="E169" s="3"/>
      <c r="F169" s="6"/>
      <c r="G169" s="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2"/>
      <c r="B170" s="2"/>
      <c r="C170" s="2"/>
      <c r="D170" s="2"/>
      <c r="E170" s="3"/>
      <c r="F170" s="6"/>
      <c r="G170" s="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2"/>
      <c r="B171" s="2"/>
      <c r="C171" s="2"/>
      <c r="D171" s="2"/>
      <c r="E171" s="3"/>
      <c r="F171" s="6"/>
      <c r="G171" s="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2"/>
      <c r="B172" s="2"/>
      <c r="C172" s="2"/>
      <c r="D172" s="2"/>
      <c r="E172" s="3"/>
      <c r="F172" s="6"/>
      <c r="G172" s="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2"/>
      <c r="B173" s="2"/>
      <c r="C173" s="2"/>
      <c r="D173" s="2"/>
      <c r="E173" s="3"/>
      <c r="F173" s="6"/>
      <c r="G173" s="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2"/>
      <c r="B174" s="2"/>
      <c r="C174" s="2"/>
      <c r="D174" s="2"/>
      <c r="E174" s="3"/>
      <c r="F174" s="6"/>
      <c r="G174" s="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2"/>
      <c r="B175" s="2"/>
      <c r="C175" s="2"/>
      <c r="D175" s="2"/>
      <c r="E175" s="3"/>
      <c r="F175" s="6"/>
      <c r="G175" s="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2"/>
      <c r="B176" s="2"/>
      <c r="C176" s="2"/>
      <c r="D176" s="2"/>
      <c r="E176" s="3"/>
      <c r="F176" s="6"/>
      <c r="G176" s="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2"/>
      <c r="B177" s="2"/>
      <c r="C177" s="2"/>
      <c r="D177" s="2"/>
      <c r="E177" s="3"/>
      <c r="F177" s="6"/>
      <c r="G177" s="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2"/>
      <c r="B178" s="2"/>
      <c r="C178" s="2"/>
      <c r="D178" s="2"/>
      <c r="E178" s="3"/>
      <c r="F178" s="6"/>
      <c r="G178" s="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2"/>
      <c r="B179" s="2"/>
      <c r="C179" s="2"/>
      <c r="D179" s="2"/>
      <c r="E179" s="3"/>
      <c r="F179" s="6"/>
      <c r="G179" s="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2"/>
      <c r="B180" s="2"/>
      <c r="C180" s="2"/>
      <c r="D180" s="2"/>
      <c r="E180" s="3"/>
      <c r="F180" s="6"/>
      <c r="G180" s="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2"/>
      <c r="B181" s="2"/>
      <c r="C181" s="2"/>
      <c r="D181" s="2"/>
      <c r="E181" s="3"/>
      <c r="F181" s="6"/>
      <c r="G181" s="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2"/>
      <c r="B182" s="2"/>
      <c r="C182" s="2"/>
      <c r="D182" s="2"/>
      <c r="E182" s="3"/>
      <c r="F182" s="6"/>
      <c r="G182" s="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2"/>
      <c r="B183" s="2"/>
      <c r="C183" s="2"/>
      <c r="D183" s="2"/>
      <c r="E183" s="3"/>
      <c r="F183" s="6"/>
      <c r="G183" s="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2"/>
      <c r="B184" s="2"/>
      <c r="C184" s="2"/>
      <c r="D184" s="2"/>
      <c r="E184" s="3"/>
      <c r="F184" s="6"/>
      <c r="G184" s="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2"/>
      <c r="B185" s="2"/>
      <c r="C185" s="2"/>
      <c r="D185" s="2"/>
      <c r="E185" s="3"/>
      <c r="F185" s="6"/>
      <c r="G185" s="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2"/>
      <c r="B186" s="2"/>
      <c r="C186" s="2"/>
      <c r="D186" s="2"/>
      <c r="E186" s="3"/>
      <c r="F186" s="6"/>
      <c r="G186" s="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2"/>
      <c r="B187" s="2"/>
      <c r="C187" s="2"/>
      <c r="D187" s="2"/>
      <c r="E187" s="3"/>
      <c r="F187" s="6"/>
      <c r="G187" s="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2"/>
      <c r="B188" s="2"/>
      <c r="C188" s="2"/>
      <c r="D188" s="2"/>
      <c r="E188" s="3"/>
      <c r="F188" s="6"/>
      <c r="G188" s="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2"/>
      <c r="B189" s="2"/>
      <c r="C189" s="2"/>
      <c r="D189" s="2"/>
      <c r="E189" s="3"/>
      <c r="F189" s="6"/>
      <c r="G189" s="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2"/>
      <c r="B190" s="2"/>
      <c r="C190" s="2"/>
      <c r="D190" s="2"/>
      <c r="E190" s="3"/>
      <c r="F190" s="6"/>
      <c r="G190" s="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2"/>
      <c r="B191" s="2"/>
      <c r="C191" s="2"/>
      <c r="D191" s="2"/>
      <c r="E191" s="3"/>
      <c r="F191" s="6"/>
      <c r="G191" s="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2"/>
      <c r="B192" s="2"/>
      <c r="C192" s="2"/>
      <c r="D192" s="2"/>
      <c r="E192" s="3"/>
      <c r="F192" s="6"/>
      <c r="G192" s="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2"/>
      <c r="B193" s="2"/>
      <c r="C193" s="2"/>
      <c r="D193" s="2"/>
      <c r="E193" s="3"/>
      <c r="F193" s="6"/>
      <c r="G193" s="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2"/>
      <c r="B194" s="2"/>
      <c r="C194" s="2"/>
      <c r="D194" s="2"/>
      <c r="E194" s="3"/>
      <c r="F194" s="6"/>
      <c r="G194" s="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2"/>
      <c r="B195" s="2"/>
      <c r="C195" s="2"/>
      <c r="D195" s="2"/>
      <c r="E195" s="3"/>
      <c r="F195" s="6"/>
      <c r="G195" s="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2"/>
      <c r="B196" s="2"/>
      <c r="C196" s="2"/>
      <c r="D196" s="2"/>
      <c r="E196" s="3"/>
      <c r="F196" s="6"/>
      <c r="G196" s="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2"/>
      <c r="B197" s="2"/>
      <c r="C197" s="2"/>
      <c r="D197" s="2"/>
      <c r="E197" s="3"/>
      <c r="F197" s="6"/>
      <c r="G197" s="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2"/>
      <c r="B198" s="2"/>
      <c r="C198" s="2"/>
      <c r="D198" s="2"/>
      <c r="E198" s="3"/>
      <c r="F198" s="6"/>
      <c r="G198" s="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2"/>
      <c r="B199" s="2"/>
      <c r="C199" s="2"/>
      <c r="D199" s="2"/>
      <c r="E199" s="3"/>
      <c r="F199" s="6"/>
      <c r="G199" s="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2"/>
      <c r="B200" s="2"/>
      <c r="C200" s="2"/>
      <c r="D200" s="2"/>
      <c r="E200" s="3"/>
      <c r="F200" s="6"/>
      <c r="G200" s="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2"/>
      <c r="B201" s="2"/>
      <c r="C201" s="2"/>
      <c r="D201" s="2"/>
      <c r="E201" s="3"/>
      <c r="F201" s="6"/>
      <c r="G201" s="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2"/>
      <c r="B202" s="2"/>
      <c r="C202" s="2"/>
      <c r="D202" s="2"/>
      <c r="E202" s="3"/>
      <c r="F202" s="6"/>
      <c r="G202" s="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2"/>
      <c r="B203" s="2"/>
      <c r="C203" s="2"/>
      <c r="D203" s="2"/>
      <c r="E203" s="3"/>
      <c r="F203" s="6"/>
      <c r="G203" s="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2"/>
      <c r="B204" s="2"/>
      <c r="C204" s="2"/>
      <c r="D204" s="2"/>
      <c r="E204" s="3"/>
      <c r="F204" s="6"/>
      <c r="G204" s="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2"/>
      <c r="B205" s="2"/>
      <c r="C205" s="2"/>
      <c r="D205" s="2"/>
      <c r="E205" s="3"/>
      <c r="F205" s="6"/>
      <c r="G205" s="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2"/>
      <c r="B206" s="2"/>
      <c r="C206" s="2"/>
      <c r="D206" s="2"/>
      <c r="E206" s="3"/>
      <c r="F206" s="6"/>
      <c r="G206" s="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2"/>
      <c r="B207" s="2"/>
      <c r="C207" s="2"/>
      <c r="D207" s="2"/>
      <c r="E207" s="3"/>
      <c r="F207" s="6"/>
      <c r="G207" s="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2"/>
      <c r="B208" s="2"/>
      <c r="C208" s="2"/>
      <c r="D208" s="2"/>
      <c r="E208" s="3"/>
      <c r="F208" s="6"/>
      <c r="G208" s="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2"/>
      <c r="B209" s="2"/>
      <c r="C209" s="2"/>
      <c r="D209" s="2"/>
      <c r="E209" s="3"/>
      <c r="F209" s="6"/>
      <c r="G209" s="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2"/>
      <c r="B210" s="2"/>
      <c r="C210" s="2"/>
      <c r="D210" s="2"/>
      <c r="E210" s="3"/>
      <c r="F210" s="6"/>
      <c r="G210" s="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2"/>
      <c r="B211" s="2"/>
      <c r="C211" s="2"/>
      <c r="D211" s="2"/>
      <c r="E211" s="3"/>
      <c r="F211" s="6"/>
      <c r="G211" s="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2"/>
      <c r="B212" s="2"/>
      <c r="C212" s="2"/>
      <c r="D212" s="2"/>
      <c r="E212" s="3"/>
      <c r="F212" s="6"/>
      <c r="G212" s="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2"/>
      <c r="B213" s="2"/>
      <c r="C213" s="2"/>
      <c r="D213" s="2"/>
      <c r="E213" s="3"/>
      <c r="F213" s="6"/>
      <c r="G213" s="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2"/>
      <c r="B214" s="2"/>
      <c r="C214" s="2"/>
      <c r="D214" s="2"/>
      <c r="E214" s="3"/>
      <c r="F214" s="6"/>
      <c r="G214" s="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2"/>
      <c r="B215" s="2"/>
      <c r="C215" s="2"/>
      <c r="D215" s="2"/>
      <c r="E215" s="3"/>
      <c r="F215" s="6"/>
      <c r="G215" s="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2"/>
      <c r="B216" s="2"/>
      <c r="C216" s="2"/>
      <c r="D216" s="2"/>
      <c r="E216" s="3"/>
      <c r="F216" s="6"/>
      <c r="G216" s="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2"/>
      <c r="B217" s="2"/>
      <c r="C217" s="2"/>
      <c r="D217" s="2"/>
      <c r="E217" s="3"/>
      <c r="F217" s="6"/>
      <c r="G217" s="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2"/>
      <c r="B218" s="2"/>
      <c r="C218" s="2"/>
      <c r="D218" s="2"/>
      <c r="E218" s="3"/>
      <c r="F218" s="6"/>
      <c r="G218" s="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2"/>
      <c r="B219" s="2"/>
      <c r="C219" s="2"/>
      <c r="D219" s="2"/>
      <c r="E219" s="3"/>
      <c r="F219" s="6"/>
      <c r="G219" s="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2"/>
      <c r="B220" s="2"/>
      <c r="C220" s="2"/>
      <c r="D220" s="2"/>
      <c r="E220" s="3"/>
      <c r="F220" s="6"/>
      <c r="G220" s="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2"/>
      <c r="B221" s="2"/>
      <c r="C221" s="2"/>
      <c r="D221" s="2"/>
      <c r="E221" s="3"/>
      <c r="F221" s="6"/>
      <c r="G221" s="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2"/>
      <c r="B222" s="2"/>
      <c r="C222" s="2"/>
      <c r="D222" s="2"/>
      <c r="E222" s="3"/>
      <c r="F222" s="6"/>
      <c r="G222" s="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2"/>
      <c r="B223" s="2"/>
      <c r="C223" s="2"/>
      <c r="D223" s="2"/>
      <c r="E223" s="3"/>
      <c r="F223" s="6"/>
      <c r="G223" s="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2"/>
      <c r="B224" s="2"/>
      <c r="C224" s="2"/>
      <c r="D224" s="2"/>
      <c r="E224" s="3"/>
      <c r="F224" s="6"/>
      <c r="G224" s="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2"/>
      <c r="B225" s="2"/>
      <c r="C225" s="2"/>
      <c r="D225" s="2"/>
      <c r="E225" s="3"/>
      <c r="F225" s="6"/>
      <c r="G225" s="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2"/>
      <c r="B226" s="2"/>
      <c r="C226" s="2"/>
      <c r="D226" s="2"/>
      <c r="E226" s="3"/>
      <c r="F226" s="6"/>
      <c r="G226" s="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2"/>
      <c r="B227" s="2"/>
      <c r="C227" s="2"/>
      <c r="D227" s="2"/>
      <c r="E227" s="3"/>
      <c r="F227" s="6"/>
      <c r="G227" s="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2"/>
      <c r="B228" s="2"/>
      <c r="C228" s="2"/>
      <c r="D228" s="2"/>
      <c r="E228" s="3"/>
      <c r="F228" s="6"/>
      <c r="G228" s="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2"/>
      <c r="B229" s="2"/>
      <c r="C229" s="2"/>
      <c r="D229" s="2"/>
      <c r="E229" s="3"/>
      <c r="F229" s="6"/>
      <c r="G229" s="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2"/>
      <c r="B230" s="2"/>
      <c r="C230" s="2"/>
      <c r="D230" s="2"/>
      <c r="E230" s="3"/>
      <c r="F230" s="6"/>
      <c r="G230" s="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2"/>
      <c r="B231" s="2"/>
      <c r="C231" s="2"/>
      <c r="D231" s="2"/>
      <c r="E231" s="3"/>
      <c r="F231" s="6"/>
      <c r="G231" s="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2"/>
      <c r="B232" s="2"/>
      <c r="C232" s="2"/>
      <c r="D232" s="2"/>
      <c r="E232" s="3"/>
      <c r="F232" s="6"/>
      <c r="G232" s="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2"/>
      <c r="B233" s="2"/>
      <c r="C233" s="2"/>
      <c r="D233" s="2"/>
      <c r="E233" s="3"/>
      <c r="F233" s="6"/>
      <c r="G233" s="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2"/>
      <c r="B234" s="2"/>
      <c r="C234" s="2"/>
      <c r="D234" s="2"/>
      <c r="E234" s="3"/>
      <c r="F234" s="6"/>
      <c r="G234" s="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2"/>
      <c r="B235" s="2"/>
      <c r="C235" s="2"/>
      <c r="D235" s="2"/>
      <c r="E235" s="3"/>
      <c r="F235" s="6"/>
      <c r="G235" s="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2"/>
      <c r="B236" s="2"/>
      <c r="C236" s="2"/>
      <c r="D236" s="2"/>
      <c r="E236" s="3"/>
      <c r="F236" s="6"/>
      <c r="G236" s="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2"/>
      <c r="B237" s="2"/>
      <c r="C237" s="2"/>
      <c r="D237" s="2"/>
      <c r="E237" s="3"/>
      <c r="F237" s="6"/>
      <c r="G237" s="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2"/>
      <c r="B238" s="2"/>
      <c r="C238" s="2"/>
      <c r="D238" s="2"/>
      <c r="E238" s="3"/>
      <c r="F238" s="6"/>
      <c r="G238" s="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2"/>
      <c r="B239" s="2"/>
      <c r="C239" s="2"/>
      <c r="D239" s="2"/>
      <c r="E239" s="3"/>
      <c r="F239" s="6"/>
      <c r="G239" s="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2"/>
      <c r="B240" s="2"/>
      <c r="C240" s="2"/>
      <c r="D240" s="2"/>
      <c r="E240" s="3"/>
      <c r="F240" s="6"/>
      <c r="G240" s="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2"/>
      <c r="B241" s="2"/>
      <c r="C241" s="2"/>
      <c r="D241" s="2"/>
      <c r="E241" s="3"/>
      <c r="F241" s="6"/>
      <c r="G241" s="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2"/>
      <c r="B242" s="2"/>
      <c r="C242" s="2"/>
      <c r="D242" s="2"/>
      <c r="E242" s="3"/>
      <c r="F242" s="6"/>
      <c r="G242" s="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2"/>
      <c r="B243" s="2"/>
      <c r="C243" s="2"/>
      <c r="D243" s="2"/>
      <c r="E243" s="3"/>
      <c r="F243" s="6"/>
      <c r="G243" s="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2"/>
      <c r="B244" s="2"/>
      <c r="C244" s="2"/>
      <c r="D244" s="2"/>
      <c r="E244" s="3"/>
      <c r="F244" s="6"/>
      <c r="G244" s="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2"/>
      <c r="B245" s="2"/>
      <c r="C245" s="2"/>
      <c r="D245" s="2"/>
      <c r="E245" s="3"/>
      <c r="F245" s="6"/>
      <c r="G245" s="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2"/>
      <c r="B246" s="2"/>
      <c r="C246" s="2"/>
      <c r="D246" s="2"/>
      <c r="E246" s="3"/>
      <c r="F246" s="6"/>
      <c r="G246" s="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2"/>
      <c r="B247" s="2"/>
      <c r="C247" s="2"/>
      <c r="D247" s="2"/>
      <c r="E247" s="3"/>
      <c r="F247" s="6"/>
      <c r="G247" s="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2"/>
      <c r="B248" s="2"/>
      <c r="C248" s="2"/>
      <c r="D248" s="2"/>
      <c r="E248" s="3"/>
      <c r="F248" s="6"/>
      <c r="G248" s="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2"/>
      <c r="B249" s="2"/>
      <c r="C249" s="2"/>
      <c r="D249" s="2"/>
      <c r="E249" s="3"/>
      <c r="F249" s="6"/>
      <c r="G249" s="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2"/>
      <c r="B250" s="2"/>
      <c r="C250" s="2"/>
      <c r="D250" s="2"/>
      <c r="E250" s="3"/>
      <c r="F250" s="6"/>
      <c r="G250" s="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2"/>
      <c r="B251" s="2"/>
      <c r="C251" s="2"/>
      <c r="D251" s="2"/>
      <c r="E251" s="3"/>
      <c r="F251" s="6"/>
      <c r="G251" s="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2"/>
      <c r="B252" s="2"/>
      <c r="C252" s="2"/>
      <c r="D252" s="2"/>
      <c r="E252" s="3"/>
      <c r="F252" s="6"/>
      <c r="G252" s="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2"/>
      <c r="B253" s="2"/>
      <c r="C253" s="2"/>
      <c r="D253" s="2"/>
      <c r="E253" s="3"/>
      <c r="F253" s="6"/>
      <c r="G253" s="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2"/>
      <c r="B254" s="2"/>
      <c r="C254" s="2"/>
      <c r="D254" s="2"/>
      <c r="E254" s="3"/>
      <c r="F254" s="6"/>
      <c r="G254" s="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2"/>
      <c r="B255" s="2"/>
      <c r="C255" s="2"/>
      <c r="D255" s="2"/>
      <c r="E255" s="3"/>
      <c r="F255" s="6"/>
      <c r="G255" s="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2"/>
      <c r="B256" s="2"/>
      <c r="C256" s="2"/>
      <c r="D256" s="2"/>
      <c r="E256" s="3"/>
      <c r="F256" s="6"/>
      <c r="G256" s="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2"/>
      <c r="B257" s="2"/>
      <c r="C257" s="2"/>
      <c r="D257" s="2"/>
      <c r="E257" s="3"/>
      <c r="F257" s="6"/>
      <c r="G257" s="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2"/>
      <c r="B258" s="2"/>
      <c r="C258" s="2"/>
      <c r="D258" s="2"/>
      <c r="E258" s="3"/>
      <c r="F258" s="6"/>
      <c r="G258" s="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2"/>
      <c r="B259" s="2"/>
      <c r="C259" s="2"/>
      <c r="D259" s="2"/>
      <c r="E259" s="3"/>
      <c r="F259" s="6"/>
      <c r="G259" s="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2"/>
      <c r="B260" s="2"/>
      <c r="C260" s="2"/>
      <c r="D260" s="2"/>
      <c r="E260" s="3"/>
      <c r="F260" s="6"/>
      <c r="G260" s="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2"/>
      <c r="B261" s="2"/>
      <c r="C261" s="2"/>
      <c r="D261" s="2"/>
      <c r="E261" s="3"/>
      <c r="F261" s="6"/>
      <c r="G261" s="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2"/>
      <c r="B262" s="2"/>
      <c r="C262" s="2"/>
      <c r="D262" s="2"/>
      <c r="E262" s="3"/>
      <c r="F262" s="6"/>
      <c r="G262" s="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2"/>
      <c r="B263" s="2"/>
      <c r="C263" s="2"/>
      <c r="D263" s="2"/>
      <c r="E263" s="3"/>
      <c r="F263" s="6"/>
      <c r="G263" s="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2"/>
      <c r="B264" s="2"/>
      <c r="C264" s="2"/>
      <c r="D264" s="2"/>
      <c r="E264" s="3"/>
      <c r="F264" s="6"/>
      <c r="G264" s="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2"/>
      <c r="B265" s="2"/>
      <c r="C265" s="2"/>
      <c r="D265" s="2"/>
      <c r="E265" s="3"/>
      <c r="F265" s="6"/>
      <c r="G265" s="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2"/>
      <c r="B266" s="2"/>
      <c r="C266" s="2"/>
      <c r="D266" s="2"/>
      <c r="E266" s="3"/>
      <c r="F266" s="6"/>
      <c r="G266" s="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2"/>
      <c r="B267" s="2"/>
      <c r="C267" s="2"/>
      <c r="D267" s="2"/>
      <c r="E267" s="3"/>
      <c r="F267" s="6"/>
      <c r="G267" s="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2"/>
      <c r="B268" s="2"/>
      <c r="C268" s="2"/>
      <c r="D268" s="2"/>
      <c r="E268" s="3"/>
      <c r="F268" s="6"/>
      <c r="G268" s="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2"/>
      <c r="B269" s="2"/>
      <c r="C269" s="2"/>
      <c r="D269" s="2"/>
      <c r="E269" s="3"/>
      <c r="F269" s="6"/>
      <c r="G269" s="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2"/>
      <c r="B270" s="2"/>
      <c r="C270" s="2"/>
      <c r="D270" s="2"/>
      <c r="E270" s="3"/>
      <c r="F270" s="6"/>
      <c r="G270" s="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2"/>
      <c r="B271" s="2"/>
      <c r="C271" s="2"/>
      <c r="D271" s="2"/>
      <c r="E271" s="3"/>
      <c r="F271" s="6"/>
      <c r="G271" s="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2"/>
      <c r="B272" s="2"/>
      <c r="C272" s="2"/>
      <c r="D272" s="2"/>
      <c r="E272" s="3"/>
      <c r="F272" s="6"/>
      <c r="G272" s="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2"/>
      <c r="B273" s="2"/>
      <c r="C273" s="2"/>
      <c r="D273" s="2"/>
      <c r="E273" s="3"/>
      <c r="F273" s="6"/>
      <c r="G273" s="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2"/>
      <c r="B274" s="2"/>
      <c r="C274" s="2"/>
      <c r="D274" s="2"/>
      <c r="E274" s="3"/>
      <c r="F274" s="6"/>
      <c r="G274" s="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2"/>
      <c r="B275" s="2"/>
      <c r="C275" s="2"/>
      <c r="D275" s="2"/>
      <c r="E275" s="3"/>
      <c r="F275" s="6"/>
      <c r="G275" s="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2"/>
      <c r="B276" s="2"/>
      <c r="C276" s="2"/>
      <c r="D276" s="2"/>
      <c r="E276" s="3"/>
      <c r="F276" s="6"/>
      <c r="G276" s="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2"/>
      <c r="B277" s="2"/>
      <c r="C277" s="2"/>
      <c r="D277" s="2"/>
      <c r="E277" s="3"/>
      <c r="F277" s="6"/>
      <c r="G277" s="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2"/>
      <c r="B278" s="2"/>
      <c r="C278" s="2"/>
      <c r="D278" s="2"/>
      <c r="E278" s="3"/>
      <c r="F278" s="6"/>
      <c r="G278" s="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2"/>
      <c r="B279" s="2"/>
      <c r="C279" s="2"/>
      <c r="D279" s="2"/>
      <c r="E279" s="3"/>
      <c r="F279" s="6"/>
      <c r="G279" s="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2"/>
      <c r="B280" s="2"/>
      <c r="C280" s="2"/>
      <c r="D280" s="2"/>
      <c r="E280" s="3"/>
      <c r="F280" s="6"/>
      <c r="G280" s="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2"/>
      <c r="B281" s="2"/>
      <c r="C281" s="2"/>
      <c r="D281" s="2"/>
      <c r="E281" s="3"/>
      <c r="F281" s="6"/>
      <c r="G281" s="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2"/>
      <c r="B282" s="2"/>
      <c r="C282" s="2"/>
      <c r="D282" s="2"/>
      <c r="E282" s="3"/>
      <c r="F282" s="6"/>
      <c r="G282" s="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2"/>
      <c r="B283" s="2"/>
      <c r="C283" s="2"/>
      <c r="D283" s="2"/>
      <c r="E283" s="3"/>
      <c r="F283" s="6"/>
      <c r="G283" s="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2"/>
      <c r="B284" s="2"/>
      <c r="C284" s="2"/>
      <c r="D284" s="2"/>
      <c r="E284" s="3"/>
      <c r="F284" s="6"/>
      <c r="G284" s="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2"/>
      <c r="B285" s="2"/>
      <c r="C285" s="2"/>
      <c r="D285" s="2"/>
      <c r="E285" s="3"/>
      <c r="F285" s="6"/>
      <c r="G285" s="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2"/>
      <c r="B286" s="2"/>
      <c r="C286" s="2"/>
      <c r="D286" s="2"/>
      <c r="E286" s="3"/>
      <c r="F286" s="6"/>
      <c r="G286" s="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2"/>
      <c r="B287" s="2"/>
      <c r="C287" s="2"/>
      <c r="D287" s="2"/>
      <c r="E287" s="3"/>
      <c r="F287" s="6"/>
      <c r="G287" s="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2"/>
      <c r="B288" s="2"/>
      <c r="C288" s="2"/>
      <c r="D288" s="2"/>
      <c r="E288" s="3"/>
      <c r="F288" s="6"/>
      <c r="G288" s="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2"/>
      <c r="B289" s="2"/>
      <c r="C289" s="2"/>
      <c r="D289" s="2"/>
      <c r="E289" s="3"/>
      <c r="F289" s="6"/>
      <c r="G289" s="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2"/>
      <c r="B290" s="2"/>
      <c r="C290" s="2"/>
      <c r="D290" s="2"/>
      <c r="E290" s="3"/>
      <c r="F290" s="6"/>
      <c r="G290" s="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2"/>
      <c r="B291" s="2"/>
      <c r="C291" s="2"/>
      <c r="D291" s="2"/>
      <c r="E291" s="3"/>
      <c r="F291" s="6"/>
      <c r="G291" s="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2"/>
      <c r="B292" s="2"/>
      <c r="C292" s="2"/>
      <c r="D292" s="2"/>
      <c r="E292" s="3"/>
      <c r="F292" s="6"/>
      <c r="G292" s="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2"/>
      <c r="B293" s="2"/>
      <c r="C293" s="2"/>
      <c r="D293" s="2"/>
      <c r="E293" s="3"/>
      <c r="F293" s="6"/>
      <c r="G293" s="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2"/>
      <c r="B294" s="2"/>
      <c r="C294" s="2"/>
      <c r="D294" s="2"/>
      <c r="E294" s="3"/>
      <c r="F294" s="6"/>
      <c r="G294" s="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2"/>
      <c r="B295" s="2"/>
      <c r="C295" s="2"/>
      <c r="D295" s="2"/>
      <c r="E295" s="3"/>
      <c r="F295" s="6"/>
      <c r="G295" s="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2"/>
      <c r="B296" s="2"/>
      <c r="C296" s="2"/>
      <c r="D296" s="2"/>
      <c r="E296" s="3"/>
      <c r="F296" s="6"/>
      <c r="G296" s="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2"/>
      <c r="B297" s="2"/>
      <c r="C297" s="2"/>
      <c r="D297" s="2"/>
      <c r="E297" s="3"/>
      <c r="F297" s="6"/>
      <c r="G297" s="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2"/>
      <c r="B298" s="2"/>
      <c r="C298" s="2"/>
      <c r="D298" s="2"/>
      <c r="E298" s="3"/>
      <c r="F298" s="6"/>
      <c r="G298" s="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2"/>
      <c r="B299" s="2"/>
      <c r="C299" s="2"/>
      <c r="D299" s="2"/>
      <c r="E299" s="3"/>
      <c r="F299" s="6"/>
      <c r="G299" s="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2"/>
      <c r="B300" s="2"/>
      <c r="C300" s="2"/>
      <c r="D300" s="2"/>
      <c r="E300" s="3"/>
      <c r="F300" s="6"/>
      <c r="G300" s="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2"/>
      <c r="B301" s="2"/>
      <c r="C301" s="2"/>
      <c r="D301" s="2"/>
      <c r="E301" s="3"/>
      <c r="F301" s="6"/>
      <c r="G301" s="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2"/>
      <c r="B302" s="2"/>
      <c r="C302" s="2"/>
      <c r="D302" s="2"/>
      <c r="E302" s="3"/>
      <c r="F302" s="6"/>
      <c r="G302" s="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2"/>
      <c r="B303" s="2"/>
      <c r="C303" s="2"/>
      <c r="D303" s="2"/>
      <c r="E303" s="3"/>
      <c r="F303" s="6"/>
      <c r="G303" s="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2"/>
      <c r="B304" s="2"/>
      <c r="C304" s="2"/>
      <c r="D304" s="2"/>
      <c r="E304" s="3"/>
      <c r="F304" s="6"/>
      <c r="G304" s="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2"/>
      <c r="B305" s="2"/>
      <c r="C305" s="2"/>
      <c r="D305" s="2"/>
      <c r="E305" s="3"/>
      <c r="F305" s="6"/>
      <c r="G305" s="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2"/>
      <c r="B306" s="2"/>
      <c r="C306" s="2"/>
      <c r="D306" s="2"/>
      <c r="E306" s="3"/>
      <c r="F306" s="6"/>
      <c r="G306" s="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2"/>
      <c r="B307" s="2"/>
      <c r="C307" s="2"/>
      <c r="D307" s="2"/>
      <c r="E307" s="3"/>
      <c r="F307" s="6"/>
      <c r="G307" s="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2"/>
      <c r="B308" s="2"/>
      <c r="C308" s="2"/>
      <c r="D308" s="2"/>
      <c r="E308" s="3"/>
      <c r="F308" s="6"/>
      <c r="G308" s="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2"/>
      <c r="B309" s="2"/>
      <c r="C309" s="2"/>
      <c r="D309" s="2"/>
      <c r="E309" s="3"/>
      <c r="F309" s="6"/>
      <c r="G309" s="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2"/>
      <c r="B310" s="2"/>
      <c r="C310" s="2"/>
      <c r="D310" s="2"/>
      <c r="E310" s="3"/>
      <c r="F310" s="6"/>
      <c r="G310" s="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2"/>
      <c r="B311" s="2"/>
      <c r="C311" s="2"/>
      <c r="D311" s="2"/>
      <c r="E311" s="3"/>
      <c r="F311" s="6"/>
      <c r="G311" s="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2"/>
      <c r="B312" s="2"/>
      <c r="C312" s="2"/>
      <c r="D312" s="2"/>
      <c r="E312" s="3"/>
      <c r="F312" s="6"/>
      <c r="G312" s="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2"/>
      <c r="B313" s="2"/>
      <c r="C313" s="2"/>
      <c r="D313" s="2"/>
      <c r="E313" s="3"/>
      <c r="F313" s="6"/>
      <c r="G313" s="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2"/>
      <c r="B314" s="2"/>
      <c r="C314" s="2"/>
      <c r="D314" s="2"/>
      <c r="E314" s="3"/>
      <c r="F314" s="6"/>
      <c r="G314" s="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2"/>
      <c r="B315" s="2"/>
      <c r="C315" s="2"/>
      <c r="D315" s="2"/>
      <c r="E315" s="3"/>
      <c r="F315" s="6"/>
      <c r="G315" s="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2"/>
      <c r="B316" s="2"/>
      <c r="C316" s="2"/>
      <c r="D316" s="2"/>
      <c r="E316" s="3"/>
      <c r="F316" s="6"/>
      <c r="G316" s="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2"/>
      <c r="B317" s="2"/>
      <c r="C317" s="2"/>
      <c r="D317" s="2"/>
      <c r="E317" s="3"/>
      <c r="F317" s="6"/>
      <c r="G317" s="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2"/>
      <c r="B318" s="2"/>
      <c r="C318" s="2"/>
      <c r="D318" s="2"/>
      <c r="E318" s="3"/>
      <c r="F318" s="6"/>
      <c r="G318" s="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2"/>
      <c r="B319" s="2"/>
      <c r="C319" s="2"/>
      <c r="D319" s="2"/>
      <c r="E319" s="3"/>
      <c r="F319" s="6"/>
      <c r="G319" s="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2"/>
      <c r="B320" s="2"/>
      <c r="C320" s="2"/>
      <c r="D320" s="2"/>
      <c r="E320" s="3"/>
      <c r="F320" s="6"/>
      <c r="G320" s="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2"/>
      <c r="B321" s="2"/>
      <c r="C321" s="2"/>
      <c r="D321" s="2"/>
      <c r="E321" s="3"/>
      <c r="F321" s="6"/>
      <c r="G321" s="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2"/>
      <c r="B322" s="2"/>
      <c r="C322" s="2"/>
      <c r="D322" s="2"/>
      <c r="E322" s="3"/>
      <c r="F322" s="6"/>
      <c r="G322" s="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2"/>
      <c r="B323" s="2"/>
      <c r="C323" s="2"/>
      <c r="D323" s="2"/>
      <c r="E323" s="3"/>
      <c r="F323" s="6"/>
      <c r="G323" s="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2"/>
      <c r="B324" s="2"/>
      <c r="C324" s="2"/>
      <c r="D324" s="2"/>
      <c r="E324" s="3"/>
      <c r="F324" s="6"/>
      <c r="G324" s="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2"/>
      <c r="B325" s="2"/>
      <c r="C325" s="2"/>
      <c r="D325" s="2"/>
      <c r="E325" s="3"/>
      <c r="F325" s="6"/>
      <c r="G325" s="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2"/>
      <c r="B326" s="2"/>
      <c r="C326" s="2"/>
      <c r="D326" s="2"/>
      <c r="E326" s="3"/>
      <c r="F326" s="6"/>
      <c r="G326" s="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2"/>
      <c r="B327" s="2"/>
      <c r="C327" s="2"/>
      <c r="D327" s="2"/>
      <c r="E327" s="3"/>
      <c r="F327" s="6"/>
      <c r="G327" s="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2"/>
      <c r="B328" s="2"/>
      <c r="C328" s="2"/>
      <c r="D328" s="2"/>
      <c r="E328" s="3"/>
      <c r="F328" s="6"/>
      <c r="G328" s="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2"/>
      <c r="B329" s="2"/>
      <c r="C329" s="2"/>
      <c r="D329" s="2"/>
      <c r="E329" s="3"/>
      <c r="F329" s="6"/>
      <c r="G329" s="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2"/>
      <c r="B330" s="2"/>
      <c r="C330" s="2"/>
      <c r="D330" s="2"/>
      <c r="E330" s="3"/>
      <c r="F330" s="6"/>
      <c r="G330" s="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2"/>
      <c r="B331" s="2"/>
      <c r="C331" s="2"/>
      <c r="D331" s="2"/>
      <c r="E331" s="3"/>
      <c r="F331" s="6"/>
      <c r="G331" s="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2"/>
      <c r="B332" s="2"/>
      <c r="C332" s="2"/>
      <c r="D332" s="2"/>
      <c r="E332" s="3"/>
      <c r="F332" s="6"/>
      <c r="G332" s="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2"/>
      <c r="B333" s="2"/>
      <c r="C333" s="2"/>
      <c r="D333" s="2"/>
      <c r="E333" s="3"/>
      <c r="F333" s="6"/>
      <c r="G333" s="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2"/>
      <c r="B334" s="2"/>
      <c r="C334" s="2"/>
      <c r="D334" s="2"/>
      <c r="E334" s="3"/>
      <c r="F334" s="6"/>
      <c r="G334" s="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2"/>
      <c r="B335" s="2"/>
      <c r="C335" s="2"/>
      <c r="D335" s="2"/>
      <c r="E335" s="3"/>
      <c r="F335" s="6"/>
      <c r="G335" s="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2"/>
      <c r="B336" s="2"/>
      <c r="C336" s="2"/>
      <c r="D336" s="2"/>
      <c r="E336" s="3"/>
      <c r="F336" s="6"/>
      <c r="G336" s="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2"/>
      <c r="B337" s="2"/>
      <c r="C337" s="2"/>
      <c r="D337" s="2"/>
      <c r="E337" s="3"/>
      <c r="F337" s="6"/>
      <c r="G337" s="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2"/>
      <c r="B338" s="2"/>
      <c r="C338" s="2"/>
      <c r="D338" s="2"/>
      <c r="E338" s="3"/>
      <c r="F338" s="6"/>
      <c r="G338" s="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2"/>
      <c r="B339" s="2"/>
      <c r="C339" s="2"/>
      <c r="D339" s="2"/>
      <c r="E339" s="3"/>
      <c r="F339" s="6"/>
      <c r="G339" s="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2"/>
      <c r="B340" s="2"/>
      <c r="C340" s="2"/>
      <c r="D340" s="2"/>
      <c r="E340" s="3"/>
      <c r="F340" s="6"/>
      <c r="G340" s="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2"/>
      <c r="B341" s="2"/>
      <c r="C341" s="2"/>
      <c r="D341" s="2"/>
      <c r="E341" s="3"/>
      <c r="F341" s="6"/>
      <c r="G341" s="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2"/>
      <c r="B342" s="2"/>
      <c r="C342" s="2"/>
      <c r="D342" s="2"/>
      <c r="E342" s="3"/>
      <c r="F342" s="6"/>
      <c r="G342" s="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2"/>
      <c r="B343" s="2"/>
      <c r="C343" s="2"/>
      <c r="D343" s="2"/>
      <c r="E343" s="3"/>
      <c r="F343" s="6"/>
      <c r="G343" s="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2"/>
      <c r="B344" s="2"/>
      <c r="C344" s="2"/>
      <c r="D344" s="2"/>
      <c r="E344" s="3"/>
      <c r="F344" s="6"/>
      <c r="G344" s="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2"/>
      <c r="B345" s="2"/>
      <c r="C345" s="2"/>
      <c r="D345" s="2"/>
      <c r="E345" s="3"/>
      <c r="F345" s="6"/>
      <c r="G345" s="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2"/>
      <c r="B346" s="2"/>
      <c r="C346" s="2"/>
      <c r="D346" s="2"/>
      <c r="E346" s="3"/>
      <c r="F346" s="6"/>
      <c r="G346" s="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2"/>
      <c r="B347" s="2"/>
      <c r="C347" s="2"/>
      <c r="D347" s="2"/>
      <c r="E347" s="3"/>
      <c r="F347" s="6"/>
      <c r="G347" s="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2"/>
      <c r="B348" s="2"/>
      <c r="C348" s="2"/>
      <c r="D348" s="2"/>
      <c r="E348" s="3"/>
      <c r="F348" s="6"/>
      <c r="G348" s="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2"/>
      <c r="B349" s="2"/>
      <c r="C349" s="2"/>
      <c r="D349" s="2"/>
      <c r="E349" s="3"/>
      <c r="F349" s="6"/>
      <c r="G349" s="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2"/>
      <c r="B350" s="2"/>
      <c r="C350" s="2"/>
      <c r="D350" s="2"/>
      <c r="E350" s="3"/>
      <c r="F350" s="6"/>
      <c r="G350" s="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2"/>
      <c r="B351" s="2"/>
      <c r="C351" s="2"/>
      <c r="D351" s="2"/>
      <c r="E351" s="3"/>
      <c r="F351" s="6"/>
      <c r="G351" s="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2"/>
      <c r="B352" s="2"/>
      <c r="C352" s="2"/>
      <c r="D352" s="2"/>
      <c r="E352" s="3"/>
      <c r="F352" s="6"/>
      <c r="G352" s="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2"/>
      <c r="B353" s="2"/>
      <c r="C353" s="2"/>
      <c r="D353" s="2"/>
      <c r="E353" s="3"/>
      <c r="F353" s="6"/>
      <c r="G353" s="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2"/>
      <c r="B354" s="2"/>
      <c r="C354" s="2"/>
      <c r="D354" s="2"/>
      <c r="E354" s="3"/>
      <c r="F354" s="6"/>
      <c r="G354" s="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2"/>
      <c r="B355" s="2"/>
      <c r="C355" s="2"/>
      <c r="D355" s="2"/>
      <c r="E355" s="3"/>
      <c r="F355" s="6"/>
      <c r="G355" s="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2"/>
      <c r="B356" s="2"/>
      <c r="C356" s="2"/>
      <c r="D356" s="2"/>
      <c r="E356" s="3"/>
      <c r="F356" s="6"/>
      <c r="G356" s="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2"/>
      <c r="B357" s="2"/>
      <c r="C357" s="2"/>
      <c r="D357" s="2"/>
      <c r="E357" s="3"/>
      <c r="F357" s="6"/>
      <c r="G357" s="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2"/>
      <c r="B358" s="2"/>
      <c r="C358" s="2"/>
      <c r="D358" s="2"/>
      <c r="E358" s="3"/>
      <c r="F358" s="6"/>
      <c r="G358" s="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2"/>
      <c r="B359" s="2"/>
      <c r="C359" s="2"/>
      <c r="D359" s="2"/>
      <c r="E359" s="3"/>
      <c r="F359" s="6"/>
      <c r="G359" s="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2"/>
      <c r="B360" s="2"/>
      <c r="C360" s="2"/>
      <c r="D360" s="2"/>
      <c r="E360" s="3"/>
      <c r="F360" s="6"/>
      <c r="G360" s="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2"/>
      <c r="B361" s="2"/>
      <c r="C361" s="2"/>
      <c r="D361" s="2"/>
      <c r="E361" s="3"/>
      <c r="F361" s="6"/>
      <c r="G361" s="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2"/>
      <c r="B362" s="2"/>
      <c r="C362" s="2"/>
      <c r="D362" s="2"/>
      <c r="E362" s="3"/>
      <c r="F362" s="6"/>
      <c r="G362" s="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2"/>
      <c r="B363" s="2"/>
      <c r="C363" s="2"/>
      <c r="D363" s="2"/>
      <c r="E363" s="3"/>
      <c r="F363" s="6"/>
      <c r="G363" s="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2"/>
      <c r="B364" s="2"/>
      <c r="C364" s="2"/>
      <c r="D364" s="2"/>
      <c r="E364" s="3"/>
      <c r="F364" s="6"/>
      <c r="G364" s="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2"/>
      <c r="B365" s="2"/>
      <c r="C365" s="2"/>
      <c r="D365" s="2"/>
      <c r="E365" s="3"/>
      <c r="F365" s="6"/>
      <c r="G365" s="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2"/>
      <c r="B366" s="2"/>
      <c r="C366" s="2"/>
      <c r="D366" s="2"/>
      <c r="E366" s="3"/>
      <c r="F366" s="6"/>
      <c r="G366" s="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2"/>
      <c r="B367" s="2"/>
      <c r="C367" s="2"/>
      <c r="D367" s="2"/>
      <c r="E367" s="3"/>
      <c r="F367" s="6"/>
      <c r="G367" s="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2"/>
      <c r="B368" s="2"/>
      <c r="C368" s="2"/>
      <c r="D368" s="2"/>
      <c r="E368" s="3"/>
      <c r="F368" s="6"/>
      <c r="G368" s="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2"/>
      <c r="B369" s="2"/>
      <c r="C369" s="2"/>
      <c r="D369" s="2"/>
      <c r="E369" s="3"/>
      <c r="F369" s="6"/>
      <c r="G369" s="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2"/>
      <c r="B370" s="2"/>
      <c r="C370" s="2"/>
      <c r="D370" s="2"/>
      <c r="E370" s="3"/>
      <c r="F370" s="6"/>
      <c r="G370" s="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2"/>
      <c r="B371" s="2"/>
      <c r="C371" s="2"/>
      <c r="D371" s="2"/>
      <c r="E371" s="3"/>
      <c r="F371" s="6"/>
      <c r="G371" s="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2"/>
      <c r="B372" s="2"/>
      <c r="C372" s="2"/>
      <c r="D372" s="2"/>
      <c r="E372" s="3"/>
      <c r="F372" s="6"/>
      <c r="G372" s="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2"/>
      <c r="B373" s="2"/>
      <c r="C373" s="2"/>
      <c r="D373" s="2"/>
      <c r="E373" s="3"/>
      <c r="F373" s="6"/>
      <c r="G373" s="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2"/>
      <c r="B374" s="2"/>
      <c r="C374" s="2"/>
      <c r="D374" s="2"/>
      <c r="E374" s="3"/>
      <c r="F374" s="6"/>
      <c r="G374" s="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2"/>
      <c r="B375" s="2"/>
      <c r="C375" s="2"/>
      <c r="D375" s="2"/>
      <c r="E375" s="3"/>
      <c r="F375" s="6"/>
      <c r="G375" s="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2"/>
      <c r="B376" s="2"/>
      <c r="C376" s="2"/>
      <c r="D376" s="2"/>
      <c r="E376" s="3"/>
      <c r="F376" s="6"/>
      <c r="G376" s="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2"/>
      <c r="B377" s="2"/>
      <c r="C377" s="2"/>
      <c r="D377" s="2"/>
      <c r="E377" s="3"/>
      <c r="F377" s="6"/>
      <c r="G377" s="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2"/>
      <c r="B378" s="2"/>
      <c r="C378" s="2"/>
      <c r="D378" s="2"/>
      <c r="E378" s="3"/>
      <c r="F378" s="6"/>
      <c r="G378" s="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2"/>
      <c r="B379" s="2"/>
      <c r="C379" s="2"/>
      <c r="D379" s="2"/>
      <c r="E379" s="3"/>
      <c r="F379" s="6"/>
      <c r="G379" s="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2"/>
      <c r="B380" s="2"/>
      <c r="C380" s="2"/>
      <c r="D380" s="2"/>
      <c r="E380" s="3"/>
      <c r="F380" s="6"/>
      <c r="G380" s="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2"/>
      <c r="B381" s="2"/>
      <c r="C381" s="2"/>
      <c r="D381" s="2"/>
      <c r="E381" s="3"/>
      <c r="F381" s="6"/>
      <c r="G381" s="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2"/>
      <c r="B382" s="2"/>
      <c r="C382" s="2"/>
      <c r="D382" s="2"/>
      <c r="E382" s="3"/>
      <c r="F382" s="6"/>
      <c r="G382" s="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2"/>
      <c r="B383" s="2"/>
      <c r="C383" s="2"/>
      <c r="D383" s="2"/>
      <c r="E383" s="3"/>
      <c r="F383" s="6"/>
      <c r="G383" s="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2"/>
      <c r="B384" s="2"/>
      <c r="C384" s="2"/>
      <c r="D384" s="2"/>
      <c r="E384" s="3"/>
      <c r="F384" s="6"/>
      <c r="G384" s="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2"/>
      <c r="B385" s="2"/>
      <c r="C385" s="2"/>
      <c r="D385" s="2"/>
      <c r="E385" s="3"/>
      <c r="F385" s="6"/>
      <c r="G385" s="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2"/>
      <c r="B386" s="2"/>
      <c r="C386" s="2"/>
      <c r="D386" s="2"/>
      <c r="E386" s="3"/>
      <c r="F386" s="6"/>
      <c r="G386" s="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2"/>
      <c r="B387" s="2"/>
      <c r="C387" s="2"/>
      <c r="D387" s="2"/>
      <c r="E387" s="3"/>
      <c r="F387" s="6"/>
      <c r="G387" s="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2"/>
      <c r="B388" s="2"/>
      <c r="C388" s="2"/>
      <c r="D388" s="2"/>
      <c r="E388" s="3"/>
      <c r="F388" s="6"/>
      <c r="G388" s="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2"/>
      <c r="B389" s="2"/>
      <c r="C389" s="2"/>
      <c r="D389" s="2"/>
      <c r="E389" s="3"/>
      <c r="F389" s="6"/>
      <c r="G389" s="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2"/>
      <c r="B390" s="2"/>
      <c r="C390" s="2"/>
      <c r="D390" s="2"/>
      <c r="E390" s="3"/>
      <c r="F390" s="6"/>
      <c r="G390" s="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2"/>
      <c r="B391" s="2"/>
      <c r="C391" s="2"/>
      <c r="D391" s="2"/>
      <c r="E391" s="3"/>
      <c r="F391" s="6"/>
      <c r="G391" s="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2"/>
      <c r="B392" s="2"/>
      <c r="C392" s="2"/>
      <c r="D392" s="2"/>
      <c r="E392" s="3"/>
      <c r="F392" s="6"/>
      <c r="G392" s="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2"/>
      <c r="B393" s="2"/>
      <c r="C393" s="2"/>
      <c r="D393" s="2"/>
      <c r="E393" s="3"/>
      <c r="F393" s="6"/>
      <c r="G393" s="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2"/>
      <c r="B394" s="2"/>
      <c r="C394" s="2"/>
      <c r="D394" s="2"/>
      <c r="E394" s="3"/>
      <c r="F394" s="6"/>
      <c r="G394" s="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2"/>
      <c r="B395" s="2"/>
      <c r="C395" s="2"/>
      <c r="D395" s="2"/>
      <c r="E395" s="3"/>
      <c r="F395" s="6"/>
      <c r="G395" s="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2"/>
      <c r="B396" s="2"/>
      <c r="C396" s="2"/>
      <c r="D396" s="2"/>
      <c r="E396" s="3"/>
      <c r="F396" s="6"/>
      <c r="G396" s="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2"/>
      <c r="B397" s="2"/>
      <c r="C397" s="2"/>
      <c r="D397" s="2"/>
      <c r="E397" s="3"/>
      <c r="F397" s="6"/>
      <c r="G397" s="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2"/>
      <c r="B398" s="2"/>
      <c r="C398" s="2"/>
      <c r="D398" s="2"/>
      <c r="E398" s="3"/>
      <c r="F398" s="6"/>
      <c r="G398" s="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2"/>
      <c r="B399" s="2"/>
      <c r="C399" s="2"/>
      <c r="D399" s="2"/>
      <c r="E399" s="3"/>
      <c r="F399" s="6"/>
      <c r="G399" s="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2"/>
      <c r="B400" s="2"/>
      <c r="C400" s="2"/>
      <c r="D400" s="2"/>
      <c r="E400" s="3"/>
      <c r="F400" s="6"/>
      <c r="G400" s="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2"/>
      <c r="B401" s="2"/>
      <c r="C401" s="2"/>
      <c r="D401" s="2"/>
      <c r="E401" s="3"/>
      <c r="F401" s="6"/>
      <c r="G401" s="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2"/>
      <c r="B402" s="2"/>
      <c r="C402" s="2"/>
      <c r="D402" s="2"/>
      <c r="E402" s="3"/>
      <c r="F402" s="6"/>
      <c r="G402" s="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2"/>
      <c r="B403" s="2"/>
      <c r="C403" s="2"/>
      <c r="D403" s="2"/>
      <c r="E403" s="3"/>
      <c r="F403" s="6"/>
      <c r="G403" s="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2"/>
      <c r="B404" s="2"/>
      <c r="C404" s="2"/>
      <c r="D404" s="2"/>
      <c r="E404" s="3"/>
      <c r="F404" s="6"/>
      <c r="G404" s="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2"/>
      <c r="B405" s="2"/>
      <c r="C405" s="2"/>
      <c r="D405" s="2"/>
      <c r="E405" s="3"/>
      <c r="F405" s="6"/>
      <c r="G405" s="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2"/>
      <c r="B406" s="2"/>
      <c r="C406" s="2"/>
      <c r="D406" s="2"/>
      <c r="E406" s="3"/>
      <c r="F406" s="6"/>
      <c r="G406" s="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2"/>
      <c r="B407" s="2"/>
      <c r="C407" s="2"/>
      <c r="D407" s="2"/>
      <c r="E407" s="3"/>
      <c r="F407" s="6"/>
      <c r="G407" s="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2"/>
      <c r="B408" s="2"/>
      <c r="C408" s="2"/>
      <c r="D408" s="2"/>
      <c r="E408" s="3"/>
      <c r="F408" s="6"/>
      <c r="G408" s="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2"/>
      <c r="B409" s="2"/>
      <c r="C409" s="2"/>
      <c r="D409" s="2"/>
      <c r="E409" s="3"/>
      <c r="F409" s="6"/>
      <c r="G409" s="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2"/>
      <c r="B410" s="2"/>
      <c r="C410" s="2"/>
      <c r="D410" s="2"/>
      <c r="E410" s="3"/>
      <c r="F410" s="6"/>
      <c r="G410" s="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2"/>
      <c r="B411" s="2"/>
      <c r="C411" s="2"/>
      <c r="D411" s="2"/>
      <c r="E411" s="3"/>
      <c r="F411" s="6"/>
      <c r="G411" s="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2"/>
      <c r="B412" s="2"/>
      <c r="C412" s="2"/>
      <c r="D412" s="2"/>
      <c r="E412" s="3"/>
      <c r="F412" s="6"/>
      <c r="G412" s="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2"/>
      <c r="B413" s="2"/>
      <c r="C413" s="2"/>
      <c r="D413" s="2"/>
      <c r="E413" s="3"/>
      <c r="F413" s="6"/>
      <c r="G413" s="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2"/>
      <c r="B414" s="2"/>
      <c r="C414" s="2"/>
      <c r="D414" s="2"/>
      <c r="E414" s="3"/>
      <c r="F414" s="6"/>
      <c r="G414" s="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2"/>
      <c r="B415" s="2"/>
      <c r="C415" s="2"/>
      <c r="D415" s="2"/>
      <c r="E415" s="3"/>
      <c r="F415" s="6"/>
      <c r="G415" s="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2"/>
      <c r="B416" s="2"/>
      <c r="C416" s="2"/>
      <c r="D416" s="2"/>
      <c r="E416" s="3"/>
      <c r="F416" s="6"/>
      <c r="G416" s="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2"/>
      <c r="B417" s="2"/>
      <c r="C417" s="2"/>
      <c r="D417" s="2"/>
      <c r="E417" s="3"/>
      <c r="F417" s="6"/>
      <c r="G417" s="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2"/>
      <c r="B418" s="2"/>
      <c r="C418" s="2"/>
      <c r="D418" s="2"/>
      <c r="E418" s="3"/>
      <c r="F418" s="6"/>
      <c r="G418" s="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2"/>
      <c r="B419" s="2"/>
      <c r="C419" s="2"/>
      <c r="D419" s="2"/>
      <c r="E419" s="3"/>
      <c r="F419" s="6"/>
      <c r="G419" s="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2"/>
      <c r="B420" s="2"/>
      <c r="C420" s="2"/>
      <c r="D420" s="2"/>
      <c r="E420" s="3"/>
      <c r="F420" s="6"/>
      <c r="G420" s="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2"/>
      <c r="B421" s="2"/>
      <c r="C421" s="2"/>
      <c r="D421" s="2"/>
      <c r="E421" s="3"/>
      <c r="F421" s="6"/>
      <c r="G421" s="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2"/>
      <c r="B422" s="2"/>
      <c r="C422" s="2"/>
      <c r="D422" s="2"/>
      <c r="E422" s="3"/>
      <c r="F422" s="6"/>
      <c r="G422" s="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2"/>
      <c r="B423" s="2"/>
      <c r="C423" s="2"/>
      <c r="D423" s="2"/>
      <c r="E423" s="3"/>
      <c r="F423" s="6"/>
      <c r="G423" s="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2"/>
      <c r="B424" s="2"/>
      <c r="C424" s="2"/>
      <c r="D424" s="2"/>
      <c r="E424" s="3"/>
      <c r="F424" s="6"/>
      <c r="G424" s="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2"/>
      <c r="B425" s="2"/>
      <c r="C425" s="2"/>
      <c r="D425" s="2"/>
      <c r="E425" s="3"/>
      <c r="F425" s="6"/>
      <c r="G425" s="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2"/>
      <c r="B426" s="2"/>
      <c r="C426" s="2"/>
      <c r="D426" s="2"/>
      <c r="E426" s="3"/>
      <c r="F426" s="6"/>
      <c r="G426" s="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2"/>
      <c r="B427" s="2"/>
      <c r="C427" s="2"/>
      <c r="D427" s="2"/>
      <c r="E427" s="3"/>
      <c r="F427" s="6"/>
      <c r="G427" s="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2"/>
      <c r="B428" s="2"/>
      <c r="C428" s="2"/>
      <c r="D428" s="2"/>
      <c r="E428" s="3"/>
      <c r="F428" s="6"/>
      <c r="G428" s="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2"/>
      <c r="B429" s="2"/>
      <c r="C429" s="2"/>
      <c r="D429" s="2"/>
      <c r="E429" s="3"/>
      <c r="F429" s="6"/>
      <c r="G429" s="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2"/>
      <c r="B430" s="2"/>
      <c r="C430" s="2"/>
      <c r="D430" s="2"/>
      <c r="E430" s="3"/>
      <c r="F430" s="6"/>
      <c r="G430" s="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2"/>
      <c r="B431" s="2"/>
      <c r="C431" s="2"/>
      <c r="D431" s="2"/>
      <c r="E431" s="3"/>
      <c r="F431" s="6"/>
      <c r="G431" s="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2"/>
      <c r="B432" s="2"/>
      <c r="C432" s="2"/>
      <c r="D432" s="2"/>
      <c r="E432" s="3"/>
      <c r="F432" s="6"/>
      <c r="G432" s="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2"/>
      <c r="B433" s="2"/>
      <c r="C433" s="2"/>
      <c r="D433" s="2"/>
      <c r="E433" s="3"/>
      <c r="F433" s="6"/>
      <c r="G433" s="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2"/>
      <c r="B434" s="2"/>
      <c r="C434" s="2"/>
      <c r="D434" s="2"/>
      <c r="E434" s="3"/>
      <c r="F434" s="6"/>
      <c r="G434" s="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2"/>
      <c r="B435" s="2"/>
      <c r="C435" s="2"/>
      <c r="D435" s="2"/>
      <c r="E435" s="3"/>
      <c r="F435" s="6"/>
      <c r="G435" s="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2"/>
      <c r="B436" s="2"/>
      <c r="C436" s="2"/>
      <c r="D436" s="2"/>
      <c r="E436" s="3"/>
      <c r="F436" s="6"/>
      <c r="G436" s="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2"/>
      <c r="B437" s="2"/>
      <c r="C437" s="2"/>
      <c r="D437" s="2"/>
      <c r="E437" s="3"/>
      <c r="F437" s="6"/>
      <c r="G437" s="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2"/>
      <c r="B438" s="2"/>
      <c r="C438" s="2"/>
      <c r="D438" s="2"/>
      <c r="E438" s="3"/>
      <c r="F438" s="6"/>
      <c r="G438" s="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2"/>
      <c r="B439" s="2"/>
      <c r="C439" s="2"/>
      <c r="D439" s="2"/>
      <c r="E439" s="3"/>
      <c r="F439" s="6"/>
      <c r="G439" s="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2"/>
      <c r="B440" s="2"/>
      <c r="C440" s="2"/>
      <c r="D440" s="2"/>
      <c r="E440" s="3"/>
      <c r="F440" s="6"/>
      <c r="G440" s="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2"/>
      <c r="B441" s="2"/>
      <c r="C441" s="2"/>
      <c r="D441" s="2"/>
      <c r="E441" s="3"/>
      <c r="F441" s="6"/>
      <c r="G441" s="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2"/>
      <c r="B442" s="2"/>
      <c r="C442" s="2"/>
      <c r="D442" s="2"/>
      <c r="E442" s="3"/>
      <c r="F442" s="6"/>
      <c r="G442" s="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2"/>
      <c r="B443" s="2"/>
      <c r="C443" s="2"/>
      <c r="D443" s="2"/>
      <c r="E443" s="3"/>
      <c r="F443" s="6"/>
      <c r="G443" s="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2"/>
      <c r="B444" s="2"/>
      <c r="C444" s="2"/>
      <c r="D444" s="2"/>
      <c r="E444" s="3"/>
      <c r="F444" s="6"/>
      <c r="G444" s="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2"/>
      <c r="B445" s="2"/>
      <c r="C445" s="2"/>
      <c r="D445" s="2"/>
      <c r="E445" s="3"/>
      <c r="F445" s="6"/>
      <c r="G445" s="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2"/>
      <c r="B446" s="2"/>
      <c r="C446" s="2"/>
      <c r="D446" s="2"/>
      <c r="E446" s="3"/>
      <c r="F446" s="6"/>
      <c r="G446" s="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2"/>
      <c r="B447" s="2"/>
      <c r="C447" s="2"/>
      <c r="D447" s="2"/>
      <c r="E447" s="3"/>
      <c r="F447" s="6"/>
      <c r="G447" s="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2"/>
      <c r="B448" s="2"/>
      <c r="C448" s="2"/>
      <c r="D448" s="2"/>
      <c r="E448" s="3"/>
      <c r="F448" s="6"/>
      <c r="G448" s="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2"/>
      <c r="B449" s="2"/>
      <c r="C449" s="2"/>
      <c r="D449" s="2"/>
      <c r="E449" s="3"/>
      <c r="F449" s="6"/>
      <c r="G449" s="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2"/>
      <c r="B450" s="2"/>
      <c r="C450" s="2"/>
      <c r="D450" s="2"/>
      <c r="E450" s="3"/>
      <c r="F450" s="6"/>
      <c r="G450" s="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2"/>
      <c r="B451" s="2"/>
      <c r="C451" s="2"/>
      <c r="D451" s="2"/>
      <c r="E451" s="3"/>
      <c r="F451" s="6"/>
      <c r="G451" s="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2"/>
      <c r="B452" s="2"/>
      <c r="C452" s="2"/>
      <c r="D452" s="2"/>
      <c r="E452" s="3"/>
      <c r="F452" s="6"/>
      <c r="G452" s="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2"/>
      <c r="B453" s="2"/>
      <c r="C453" s="2"/>
      <c r="D453" s="2"/>
      <c r="E453" s="3"/>
      <c r="F453" s="6"/>
      <c r="G453" s="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2"/>
      <c r="B454" s="2"/>
      <c r="C454" s="2"/>
      <c r="D454" s="2"/>
      <c r="E454" s="3"/>
      <c r="F454" s="6"/>
      <c r="G454" s="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2"/>
      <c r="B455" s="2"/>
      <c r="C455" s="2"/>
      <c r="D455" s="2"/>
      <c r="E455" s="3"/>
      <c r="F455" s="6"/>
      <c r="G455" s="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2"/>
      <c r="B456" s="2"/>
      <c r="C456" s="2"/>
      <c r="D456" s="2"/>
      <c r="E456" s="3"/>
      <c r="F456" s="6"/>
      <c r="G456" s="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2"/>
      <c r="B457" s="2"/>
      <c r="C457" s="2"/>
      <c r="D457" s="2"/>
      <c r="E457" s="3"/>
      <c r="F457" s="6"/>
      <c r="G457" s="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2"/>
      <c r="B458" s="2"/>
      <c r="C458" s="2"/>
      <c r="D458" s="2"/>
      <c r="E458" s="3"/>
      <c r="F458" s="6"/>
      <c r="G458" s="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2"/>
      <c r="B459" s="2"/>
      <c r="C459" s="2"/>
      <c r="D459" s="2"/>
      <c r="E459" s="3"/>
      <c r="F459" s="6"/>
      <c r="G459" s="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2"/>
      <c r="B460" s="2"/>
      <c r="C460" s="2"/>
      <c r="D460" s="2"/>
      <c r="E460" s="3"/>
      <c r="F460" s="6"/>
      <c r="G460" s="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2"/>
      <c r="B461" s="2"/>
      <c r="C461" s="2"/>
      <c r="D461" s="2"/>
      <c r="E461" s="3"/>
      <c r="F461" s="6"/>
      <c r="G461" s="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2"/>
      <c r="B462" s="2"/>
      <c r="C462" s="2"/>
      <c r="D462" s="2"/>
      <c r="E462" s="3"/>
      <c r="F462" s="6"/>
      <c r="G462" s="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2"/>
      <c r="B463" s="2"/>
      <c r="C463" s="2"/>
      <c r="D463" s="2"/>
      <c r="E463" s="3"/>
      <c r="F463" s="6"/>
      <c r="G463" s="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2"/>
      <c r="B464" s="2"/>
      <c r="C464" s="2"/>
      <c r="D464" s="2"/>
      <c r="E464" s="3"/>
      <c r="F464" s="6"/>
      <c r="G464" s="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2"/>
      <c r="B465" s="2"/>
      <c r="C465" s="2"/>
      <c r="D465" s="2"/>
      <c r="E465" s="3"/>
      <c r="F465" s="6"/>
      <c r="G465" s="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2"/>
      <c r="B466" s="2"/>
      <c r="C466" s="2"/>
      <c r="D466" s="2"/>
      <c r="E466" s="3"/>
      <c r="F466" s="6"/>
      <c r="G466" s="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2"/>
      <c r="B467" s="2"/>
      <c r="C467" s="2"/>
      <c r="D467" s="2"/>
      <c r="E467" s="3"/>
      <c r="F467" s="6"/>
      <c r="G467" s="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2"/>
      <c r="B468" s="2"/>
      <c r="C468" s="2"/>
      <c r="D468" s="2"/>
      <c r="E468" s="3"/>
      <c r="F468" s="6"/>
      <c r="G468" s="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2"/>
      <c r="B469" s="2"/>
      <c r="C469" s="2"/>
      <c r="D469" s="2"/>
      <c r="E469" s="3"/>
      <c r="F469" s="6"/>
      <c r="G469" s="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2"/>
      <c r="B470" s="2"/>
      <c r="C470" s="2"/>
      <c r="D470" s="2"/>
      <c r="E470" s="3"/>
      <c r="F470" s="6"/>
      <c r="G470" s="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2"/>
      <c r="B471" s="2"/>
      <c r="C471" s="2"/>
      <c r="D471" s="2"/>
      <c r="E471" s="3"/>
      <c r="F471" s="6"/>
      <c r="G471" s="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2"/>
      <c r="B472" s="2"/>
      <c r="C472" s="2"/>
      <c r="D472" s="2"/>
      <c r="E472" s="3"/>
      <c r="F472" s="6"/>
      <c r="G472" s="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2"/>
      <c r="B473" s="2"/>
      <c r="C473" s="2"/>
      <c r="D473" s="2"/>
      <c r="E473" s="3"/>
      <c r="F473" s="6"/>
      <c r="G473" s="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2"/>
      <c r="B474" s="2"/>
      <c r="C474" s="2"/>
      <c r="D474" s="2"/>
      <c r="E474" s="3"/>
      <c r="F474" s="6"/>
      <c r="G474" s="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2"/>
      <c r="B475" s="2"/>
      <c r="C475" s="2"/>
      <c r="D475" s="2"/>
      <c r="E475" s="3"/>
      <c r="F475" s="6"/>
      <c r="G475" s="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2"/>
      <c r="B476" s="2"/>
      <c r="C476" s="2"/>
      <c r="D476" s="2"/>
      <c r="E476" s="3"/>
      <c r="F476" s="6"/>
      <c r="G476" s="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2"/>
      <c r="B477" s="2"/>
      <c r="C477" s="2"/>
      <c r="D477" s="2"/>
      <c r="E477" s="3"/>
      <c r="F477" s="6"/>
      <c r="G477" s="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2"/>
      <c r="B478" s="2"/>
      <c r="C478" s="2"/>
      <c r="D478" s="2"/>
      <c r="E478" s="3"/>
      <c r="F478" s="6"/>
      <c r="G478" s="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2"/>
      <c r="B479" s="2"/>
      <c r="C479" s="2"/>
      <c r="D479" s="2"/>
      <c r="E479" s="3"/>
      <c r="F479" s="6"/>
      <c r="G479" s="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2"/>
      <c r="B480" s="2"/>
      <c r="C480" s="2"/>
      <c r="D480" s="2"/>
      <c r="E480" s="3"/>
      <c r="F480" s="6"/>
      <c r="G480" s="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2"/>
      <c r="B481" s="2"/>
      <c r="C481" s="2"/>
      <c r="D481" s="2"/>
      <c r="E481" s="3"/>
      <c r="F481" s="6"/>
      <c r="G481" s="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2"/>
      <c r="B482" s="2"/>
      <c r="C482" s="2"/>
      <c r="D482" s="2"/>
      <c r="E482" s="3"/>
      <c r="F482" s="6"/>
      <c r="G482" s="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2"/>
      <c r="B483" s="2"/>
      <c r="C483" s="2"/>
      <c r="D483" s="2"/>
      <c r="E483" s="3"/>
      <c r="F483" s="6"/>
      <c r="G483" s="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2"/>
      <c r="B484" s="2"/>
      <c r="C484" s="2"/>
      <c r="D484" s="2"/>
      <c r="E484" s="3"/>
      <c r="F484" s="6"/>
      <c r="G484" s="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2"/>
      <c r="B485" s="2"/>
      <c r="C485" s="2"/>
      <c r="D485" s="2"/>
      <c r="E485" s="3"/>
      <c r="F485" s="6"/>
      <c r="G485" s="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2"/>
      <c r="B486" s="2"/>
      <c r="C486" s="2"/>
      <c r="D486" s="2"/>
      <c r="E486" s="3"/>
      <c r="F486" s="6"/>
      <c r="G486" s="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2"/>
      <c r="B487" s="2"/>
      <c r="C487" s="2"/>
      <c r="D487" s="2"/>
      <c r="E487" s="3"/>
      <c r="F487" s="6"/>
      <c r="G487" s="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2"/>
      <c r="B488" s="2"/>
      <c r="C488" s="2"/>
      <c r="D488" s="2"/>
      <c r="E488" s="3"/>
      <c r="F488" s="6"/>
      <c r="G488" s="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2"/>
      <c r="B489" s="2"/>
      <c r="C489" s="2"/>
      <c r="D489" s="2"/>
      <c r="E489" s="3"/>
      <c r="F489" s="6"/>
      <c r="G489" s="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2"/>
      <c r="B490" s="2"/>
      <c r="C490" s="2"/>
      <c r="D490" s="2"/>
      <c r="E490" s="3"/>
      <c r="F490" s="6"/>
      <c r="G490" s="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2"/>
      <c r="B491" s="2"/>
      <c r="C491" s="2"/>
      <c r="D491" s="2"/>
      <c r="E491" s="3"/>
      <c r="F491" s="6"/>
      <c r="G491" s="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2"/>
      <c r="B492" s="2"/>
      <c r="C492" s="2"/>
      <c r="D492" s="2"/>
      <c r="E492" s="3"/>
      <c r="F492" s="6"/>
      <c r="G492" s="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2"/>
      <c r="B493" s="2"/>
      <c r="C493" s="2"/>
      <c r="D493" s="2"/>
      <c r="E493" s="3"/>
      <c r="F493" s="6"/>
      <c r="G493" s="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2"/>
      <c r="B494" s="2"/>
      <c r="C494" s="2"/>
      <c r="D494" s="2"/>
      <c r="E494" s="3"/>
      <c r="F494" s="6"/>
      <c r="G494" s="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2"/>
      <c r="B495" s="2"/>
      <c r="C495" s="2"/>
      <c r="D495" s="2"/>
      <c r="E495" s="3"/>
      <c r="F495" s="6"/>
      <c r="G495" s="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2"/>
      <c r="B496" s="2"/>
      <c r="C496" s="2"/>
      <c r="D496" s="2"/>
      <c r="E496" s="3"/>
      <c r="F496" s="6"/>
      <c r="G496" s="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2"/>
      <c r="B497" s="2"/>
      <c r="C497" s="2"/>
      <c r="D497" s="2"/>
      <c r="E497" s="3"/>
      <c r="F497" s="6"/>
      <c r="G497" s="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2"/>
      <c r="B498" s="2"/>
      <c r="C498" s="2"/>
      <c r="D498" s="2"/>
      <c r="E498" s="3"/>
      <c r="F498" s="6"/>
      <c r="G498" s="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2"/>
      <c r="B499" s="2"/>
      <c r="C499" s="2"/>
      <c r="D499" s="2"/>
      <c r="E499" s="3"/>
      <c r="F499" s="6"/>
      <c r="G499" s="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2"/>
      <c r="B500" s="2"/>
      <c r="C500" s="2"/>
      <c r="D500" s="2"/>
      <c r="E500" s="3"/>
      <c r="F500" s="6"/>
      <c r="G500" s="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2"/>
      <c r="B501" s="2"/>
      <c r="C501" s="2"/>
      <c r="D501" s="2"/>
      <c r="E501" s="3"/>
      <c r="F501" s="6"/>
      <c r="G501" s="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2"/>
      <c r="B502" s="2"/>
      <c r="C502" s="2"/>
      <c r="D502" s="2"/>
      <c r="E502" s="3"/>
      <c r="F502" s="6"/>
      <c r="G502" s="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2"/>
      <c r="B503" s="2"/>
      <c r="C503" s="2"/>
      <c r="D503" s="2"/>
      <c r="E503" s="3"/>
      <c r="F503" s="6"/>
      <c r="G503" s="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2"/>
      <c r="B504" s="2"/>
      <c r="C504" s="2"/>
      <c r="D504" s="2"/>
      <c r="E504" s="3"/>
      <c r="F504" s="6"/>
      <c r="G504" s="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2"/>
      <c r="B505" s="2"/>
      <c r="C505" s="2"/>
      <c r="D505" s="2"/>
      <c r="E505" s="3"/>
      <c r="F505" s="6"/>
      <c r="G505" s="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2"/>
      <c r="B506" s="2"/>
      <c r="C506" s="2"/>
      <c r="D506" s="2"/>
      <c r="E506" s="3"/>
      <c r="F506" s="6"/>
      <c r="G506" s="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2"/>
      <c r="B507" s="2"/>
      <c r="C507" s="2"/>
      <c r="D507" s="2"/>
      <c r="E507" s="3"/>
      <c r="F507" s="6"/>
      <c r="G507" s="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2"/>
      <c r="B508" s="2"/>
      <c r="C508" s="2"/>
      <c r="D508" s="2"/>
      <c r="E508" s="3"/>
      <c r="F508" s="6"/>
      <c r="G508" s="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2"/>
      <c r="B509" s="2"/>
      <c r="C509" s="2"/>
      <c r="D509" s="2"/>
      <c r="E509" s="3"/>
      <c r="F509" s="6"/>
      <c r="G509" s="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2"/>
      <c r="B510" s="2"/>
      <c r="C510" s="2"/>
      <c r="D510" s="2"/>
      <c r="E510" s="3"/>
      <c r="F510" s="6"/>
      <c r="G510" s="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2"/>
      <c r="B511" s="2"/>
      <c r="C511" s="2"/>
      <c r="D511" s="2"/>
      <c r="E511" s="3"/>
      <c r="F511" s="6"/>
      <c r="G511" s="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2"/>
      <c r="B512" s="2"/>
      <c r="C512" s="2"/>
      <c r="D512" s="2"/>
      <c r="E512" s="3"/>
      <c r="F512" s="6"/>
      <c r="G512" s="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2"/>
      <c r="B513" s="2"/>
      <c r="C513" s="2"/>
      <c r="D513" s="2"/>
      <c r="E513" s="3"/>
      <c r="F513" s="6"/>
      <c r="G513" s="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2"/>
      <c r="B514" s="2"/>
      <c r="C514" s="2"/>
      <c r="D514" s="2"/>
      <c r="E514" s="3"/>
      <c r="F514" s="6"/>
      <c r="G514" s="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2"/>
      <c r="B515" s="2"/>
      <c r="C515" s="2"/>
      <c r="D515" s="2"/>
      <c r="E515" s="3"/>
      <c r="F515" s="6"/>
      <c r="G515" s="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2"/>
      <c r="B516" s="2"/>
      <c r="C516" s="2"/>
      <c r="D516" s="2"/>
      <c r="E516" s="3"/>
      <c r="F516" s="6"/>
      <c r="G516" s="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2"/>
      <c r="B517" s="2"/>
      <c r="C517" s="2"/>
      <c r="D517" s="2"/>
      <c r="E517" s="3"/>
      <c r="F517" s="6"/>
      <c r="G517" s="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2"/>
      <c r="B518" s="2"/>
      <c r="C518" s="2"/>
      <c r="D518" s="2"/>
      <c r="E518" s="3"/>
      <c r="F518" s="6"/>
      <c r="G518" s="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2"/>
      <c r="B519" s="2"/>
      <c r="C519" s="2"/>
      <c r="D519" s="2"/>
      <c r="E519" s="3"/>
      <c r="F519" s="6"/>
      <c r="G519" s="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2"/>
      <c r="B520" s="2"/>
      <c r="C520" s="2"/>
      <c r="D520" s="2"/>
      <c r="E520" s="3"/>
      <c r="F520" s="6"/>
      <c r="G520" s="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2"/>
      <c r="B521" s="2"/>
      <c r="C521" s="2"/>
      <c r="D521" s="2"/>
      <c r="E521" s="3"/>
      <c r="F521" s="6"/>
      <c r="G521" s="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2"/>
      <c r="B522" s="2"/>
      <c r="C522" s="2"/>
      <c r="D522" s="2"/>
      <c r="E522" s="3"/>
      <c r="F522" s="6"/>
      <c r="G522" s="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2"/>
      <c r="B523" s="2"/>
      <c r="C523" s="2"/>
      <c r="D523" s="2"/>
      <c r="E523" s="3"/>
      <c r="F523" s="6"/>
      <c r="G523" s="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2"/>
      <c r="B524" s="2"/>
      <c r="C524" s="2"/>
      <c r="D524" s="2"/>
      <c r="E524" s="3"/>
      <c r="F524" s="6"/>
      <c r="G524" s="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2"/>
      <c r="B525" s="2"/>
      <c r="C525" s="2"/>
      <c r="D525" s="2"/>
      <c r="E525" s="3"/>
      <c r="F525" s="6"/>
      <c r="G525" s="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2"/>
      <c r="B526" s="2"/>
      <c r="C526" s="2"/>
      <c r="D526" s="2"/>
      <c r="E526" s="3"/>
      <c r="F526" s="6"/>
      <c r="G526" s="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2"/>
      <c r="B527" s="2"/>
      <c r="C527" s="2"/>
      <c r="D527" s="2"/>
      <c r="E527" s="3"/>
      <c r="F527" s="6"/>
      <c r="G527" s="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2"/>
      <c r="B528" s="2"/>
      <c r="C528" s="2"/>
      <c r="D528" s="2"/>
      <c r="E528" s="3"/>
      <c r="F528" s="6"/>
      <c r="G528" s="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2"/>
      <c r="B529" s="2"/>
      <c r="C529" s="2"/>
      <c r="D529" s="2"/>
      <c r="E529" s="3"/>
      <c r="F529" s="6"/>
      <c r="G529" s="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2"/>
      <c r="B530" s="2"/>
      <c r="C530" s="2"/>
      <c r="D530" s="2"/>
      <c r="E530" s="3"/>
      <c r="F530" s="6"/>
      <c r="G530" s="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2"/>
      <c r="B531" s="2"/>
      <c r="C531" s="2"/>
      <c r="D531" s="2"/>
      <c r="E531" s="3"/>
      <c r="F531" s="6"/>
      <c r="G531" s="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2"/>
      <c r="B532" s="2"/>
      <c r="C532" s="2"/>
      <c r="D532" s="2"/>
      <c r="E532" s="3"/>
      <c r="F532" s="6"/>
      <c r="G532" s="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2"/>
      <c r="B533" s="2"/>
      <c r="C533" s="2"/>
      <c r="D533" s="2"/>
      <c r="E533" s="3"/>
      <c r="F533" s="6"/>
      <c r="G533" s="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2"/>
      <c r="B534" s="2"/>
      <c r="C534" s="2"/>
      <c r="D534" s="2"/>
      <c r="E534" s="3"/>
      <c r="F534" s="6"/>
      <c r="G534" s="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2"/>
      <c r="B535" s="2"/>
      <c r="C535" s="2"/>
      <c r="D535" s="2"/>
      <c r="E535" s="3"/>
      <c r="F535" s="6"/>
      <c r="G535" s="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2"/>
      <c r="B536" s="2"/>
      <c r="C536" s="2"/>
      <c r="D536" s="2"/>
      <c r="E536" s="3"/>
      <c r="F536" s="6"/>
      <c r="G536" s="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2"/>
      <c r="B537" s="2"/>
      <c r="C537" s="2"/>
      <c r="D537" s="2"/>
      <c r="E537" s="3"/>
      <c r="F537" s="6"/>
      <c r="G537" s="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2"/>
      <c r="B538" s="2"/>
      <c r="C538" s="2"/>
      <c r="D538" s="2"/>
      <c r="E538" s="3"/>
      <c r="F538" s="6"/>
      <c r="G538" s="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2"/>
      <c r="B539" s="2"/>
      <c r="C539" s="2"/>
      <c r="D539" s="2"/>
      <c r="E539" s="3"/>
      <c r="F539" s="6"/>
      <c r="G539" s="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2"/>
      <c r="B540" s="2"/>
      <c r="C540" s="2"/>
      <c r="D540" s="2"/>
      <c r="E540" s="3"/>
      <c r="F540" s="6"/>
      <c r="G540" s="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2"/>
      <c r="B541" s="2"/>
      <c r="C541" s="2"/>
      <c r="D541" s="2"/>
      <c r="E541" s="3"/>
      <c r="F541" s="6"/>
      <c r="G541" s="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2"/>
      <c r="B542" s="2"/>
      <c r="C542" s="2"/>
      <c r="D542" s="2"/>
      <c r="E542" s="3"/>
      <c r="F542" s="6"/>
      <c r="G542" s="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2"/>
      <c r="B543" s="2"/>
      <c r="C543" s="2"/>
      <c r="D543" s="2"/>
      <c r="E543" s="3"/>
      <c r="F543" s="6"/>
      <c r="G543" s="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2"/>
      <c r="B544" s="2"/>
      <c r="C544" s="2"/>
      <c r="D544" s="2"/>
      <c r="E544" s="3"/>
      <c r="F544" s="6"/>
      <c r="G544" s="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2"/>
      <c r="B545" s="2"/>
      <c r="C545" s="2"/>
      <c r="D545" s="2"/>
      <c r="E545" s="3"/>
      <c r="F545" s="6"/>
      <c r="G545" s="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2"/>
      <c r="B546" s="2"/>
      <c r="C546" s="2"/>
      <c r="D546" s="2"/>
      <c r="E546" s="3"/>
      <c r="F546" s="6"/>
      <c r="G546" s="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2"/>
      <c r="B547" s="2"/>
      <c r="C547" s="2"/>
      <c r="D547" s="2"/>
      <c r="E547" s="3"/>
      <c r="F547" s="6"/>
      <c r="G547" s="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2"/>
      <c r="B548" s="2"/>
      <c r="C548" s="2"/>
      <c r="D548" s="2"/>
      <c r="E548" s="3"/>
      <c r="F548" s="6"/>
      <c r="G548" s="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2"/>
      <c r="B549" s="2"/>
      <c r="C549" s="2"/>
      <c r="D549" s="2"/>
      <c r="E549" s="3"/>
      <c r="F549" s="6"/>
      <c r="G549" s="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2"/>
      <c r="B550" s="2"/>
      <c r="C550" s="2"/>
      <c r="D550" s="2"/>
      <c r="E550" s="3"/>
      <c r="F550" s="6"/>
      <c r="G550" s="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2"/>
      <c r="B551" s="2"/>
      <c r="C551" s="2"/>
      <c r="D551" s="2"/>
      <c r="E551" s="3"/>
      <c r="F551" s="6"/>
      <c r="G551" s="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2"/>
      <c r="B552" s="2"/>
      <c r="C552" s="2"/>
      <c r="D552" s="2"/>
      <c r="E552" s="3"/>
      <c r="F552" s="6"/>
      <c r="G552" s="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2"/>
      <c r="B553" s="2"/>
      <c r="C553" s="2"/>
      <c r="D553" s="2"/>
      <c r="E553" s="3"/>
      <c r="F553" s="6"/>
      <c r="G553" s="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2"/>
      <c r="B554" s="2"/>
      <c r="C554" s="2"/>
      <c r="D554" s="2"/>
      <c r="E554" s="3"/>
      <c r="F554" s="6"/>
      <c r="G554" s="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2"/>
      <c r="B555" s="2"/>
      <c r="C555" s="2"/>
      <c r="D555" s="2"/>
      <c r="E555" s="3"/>
      <c r="F555" s="6"/>
      <c r="G555" s="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2"/>
      <c r="B556" s="2"/>
      <c r="C556" s="2"/>
      <c r="D556" s="2"/>
      <c r="E556" s="3"/>
      <c r="F556" s="6"/>
      <c r="G556" s="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2"/>
      <c r="B557" s="2"/>
      <c r="C557" s="2"/>
      <c r="D557" s="2"/>
      <c r="E557" s="3"/>
      <c r="F557" s="6"/>
      <c r="G557" s="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2"/>
      <c r="B558" s="2"/>
      <c r="C558" s="2"/>
      <c r="D558" s="2"/>
      <c r="E558" s="3"/>
      <c r="F558" s="6"/>
      <c r="G558" s="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2"/>
      <c r="B559" s="2"/>
      <c r="C559" s="2"/>
      <c r="D559" s="2"/>
      <c r="E559" s="3"/>
      <c r="F559" s="6"/>
      <c r="G559" s="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2"/>
      <c r="B560" s="2"/>
      <c r="C560" s="2"/>
      <c r="D560" s="2"/>
      <c r="E560" s="3"/>
      <c r="F560" s="6"/>
      <c r="G560" s="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2"/>
      <c r="B561" s="2"/>
      <c r="C561" s="2"/>
      <c r="D561" s="2"/>
      <c r="E561" s="3"/>
      <c r="F561" s="6"/>
      <c r="G561" s="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2"/>
      <c r="B562" s="2"/>
      <c r="C562" s="2"/>
      <c r="D562" s="2"/>
      <c r="E562" s="3"/>
      <c r="F562" s="6"/>
      <c r="G562" s="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2"/>
      <c r="B563" s="2"/>
      <c r="C563" s="2"/>
      <c r="D563" s="2"/>
      <c r="E563" s="3"/>
      <c r="F563" s="6"/>
      <c r="G563" s="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2"/>
      <c r="B564" s="2"/>
      <c r="C564" s="2"/>
      <c r="D564" s="2"/>
      <c r="E564" s="3"/>
      <c r="F564" s="6"/>
      <c r="G564" s="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2"/>
      <c r="B565" s="2"/>
      <c r="C565" s="2"/>
      <c r="D565" s="2"/>
      <c r="E565" s="3"/>
      <c r="F565" s="6"/>
      <c r="G565" s="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2"/>
      <c r="B566" s="2"/>
      <c r="C566" s="2"/>
      <c r="D566" s="2"/>
      <c r="E566" s="3"/>
      <c r="F566" s="6"/>
      <c r="G566" s="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2"/>
      <c r="B567" s="2"/>
      <c r="C567" s="2"/>
      <c r="D567" s="2"/>
      <c r="E567" s="3"/>
      <c r="F567" s="6"/>
      <c r="G567" s="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2"/>
      <c r="B568" s="2"/>
      <c r="C568" s="2"/>
      <c r="D568" s="2"/>
      <c r="E568" s="3"/>
      <c r="F568" s="6"/>
      <c r="G568" s="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2"/>
      <c r="B569" s="2"/>
      <c r="C569" s="2"/>
      <c r="D569" s="2"/>
      <c r="E569" s="3"/>
      <c r="F569" s="6"/>
      <c r="G569" s="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2"/>
      <c r="B570" s="2"/>
      <c r="C570" s="2"/>
      <c r="D570" s="2"/>
      <c r="E570" s="3"/>
      <c r="F570" s="6"/>
      <c r="G570" s="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2"/>
      <c r="B571" s="2"/>
      <c r="C571" s="2"/>
      <c r="D571" s="2"/>
      <c r="E571" s="3"/>
      <c r="F571" s="6"/>
      <c r="G571" s="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2"/>
      <c r="B572" s="2"/>
      <c r="C572" s="2"/>
      <c r="D572" s="2"/>
      <c r="E572" s="3"/>
      <c r="F572" s="6"/>
      <c r="G572" s="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2"/>
      <c r="B573" s="2"/>
      <c r="C573" s="2"/>
      <c r="D573" s="2"/>
      <c r="E573" s="3"/>
      <c r="F573" s="6"/>
      <c r="G573" s="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2"/>
      <c r="B574" s="2"/>
      <c r="C574" s="2"/>
      <c r="D574" s="2"/>
      <c r="E574" s="3"/>
      <c r="F574" s="6"/>
      <c r="G574" s="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2"/>
      <c r="B575" s="2"/>
      <c r="C575" s="2"/>
      <c r="D575" s="2"/>
      <c r="E575" s="3"/>
      <c r="F575" s="6"/>
      <c r="G575" s="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2"/>
      <c r="B576" s="2"/>
      <c r="C576" s="2"/>
      <c r="D576" s="2"/>
      <c r="E576" s="3"/>
      <c r="F576" s="6"/>
      <c r="G576" s="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2"/>
      <c r="B577" s="2"/>
      <c r="C577" s="2"/>
      <c r="D577" s="2"/>
      <c r="E577" s="3"/>
      <c r="F577" s="6"/>
      <c r="G577" s="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2"/>
      <c r="B578" s="2"/>
      <c r="C578" s="2"/>
      <c r="D578" s="2"/>
      <c r="E578" s="3"/>
      <c r="F578" s="6"/>
      <c r="G578" s="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2"/>
      <c r="B579" s="2"/>
      <c r="C579" s="2"/>
      <c r="D579" s="2"/>
      <c r="E579" s="3"/>
      <c r="F579" s="6"/>
      <c r="G579" s="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2"/>
      <c r="B580" s="2"/>
      <c r="C580" s="2"/>
      <c r="D580" s="2"/>
      <c r="E580" s="3"/>
      <c r="F580" s="6"/>
      <c r="G580" s="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2"/>
      <c r="B581" s="2"/>
      <c r="C581" s="2"/>
      <c r="D581" s="2"/>
      <c r="E581" s="3"/>
      <c r="F581" s="6"/>
      <c r="G581" s="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2"/>
      <c r="B582" s="2"/>
      <c r="C582" s="2"/>
      <c r="D582" s="2"/>
      <c r="E582" s="3"/>
      <c r="F582" s="6"/>
      <c r="G582" s="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2"/>
      <c r="B583" s="2"/>
      <c r="C583" s="2"/>
      <c r="D583" s="2"/>
      <c r="E583" s="3"/>
      <c r="F583" s="6"/>
      <c r="G583" s="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2"/>
      <c r="B584" s="2"/>
      <c r="C584" s="2"/>
      <c r="D584" s="2"/>
      <c r="E584" s="3"/>
      <c r="F584" s="6"/>
      <c r="G584" s="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2"/>
      <c r="B585" s="2"/>
      <c r="C585" s="2"/>
      <c r="D585" s="2"/>
      <c r="E585" s="3"/>
      <c r="F585" s="6"/>
      <c r="G585" s="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2"/>
      <c r="B586" s="2"/>
      <c r="C586" s="2"/>
      <c r="D586" s="2"/>
      <c r="E586" s="3"/>
      <c r="F586" s="6"/>
      <c r="G586" s="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2"/>
      <c r="B587" s="2"/>
      <c r="C587" s="2"/>
      <c r="D587" s="2"/>
      <c r="E587" s="3"/>
      <c r="F587" s="6"/>
      <c r="G587" s="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2"/>
      <c r="B588" s="2"/>
      <c r="C588" s="2"/>
      <c r="D588" s="2"/>
      <c r="E588" s="3"/>
      <c r="F588" s="6"/>
      <c r="G588" s="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2"/>
      <c r="B589" s="2"/>
      <c r="C589" s="2"/>
      <c r="D589" s="2"/>
      <c r="E589" s="3"/>
      <c r="F589" s="6"/>
      <c r="G589" s="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2"/>
      <c r="B590" s="2"/>
      <c r="C590" s="2"/>
      <c r="D590" s="2"/>
      <c r="E590" s="3"/>
      <c r="F590" s="6"/>
      <c r="G590" s="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2"/>
      <c r="B591" s="2"/>
      <c r="C591" s="2"/>
      <c r="D591" s="2"/>
      <c r="E591" s="3"/>
      <c r="F591" s="6"/>
      <c r="G591" s="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2"/>
      <c r="B592" s="2"/>
      <c r="C592" s="2"/>
      <c r="D592" s="2"/>
      <c r="E592" s="3"/>
      <c r="F592" s="6"/>
      <c r="G592" s="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2"/>
      <c r="B593" s="2"/>
      <c r="C593" s="2"/>
      <c r="D593" s="2"/>
      <c r="E593" s="3"/>
      <c r="F593" s="6"/>
      <c r="G593" s="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2"/>
      <c r="B594" s="2"/>
      <c r="C594" s="2"/>
      <c r="D594" s="2"/>
      <c r="E594" s="3"/>
      <c r="F594" s="6"/>
      <c r="G594" s="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2"/>
      <c r="B595" s="2"/>
      <c r="C595" s="2"/>
      <c r="D595" s="2"/>
      <c r="E595" s="3"/>
      <c r="F595" s="6"/>
      <c r="G595" s="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2"/>
      <c r="B596" s="2"/>
      <c r="C596" s="2"/>
      <c r="D596" s="2"/>
      <c r="E596" s="3"/>
      <c r="F596" s="6"/>
      <c r="G596" s="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2"/>
      <c r="B597" s="2"/>
      <c r="C597" s="2"/>
      <c r="D597" s="2"/>
      <c r="E597" s="3"/>
      <c r="F597" s="6"/>
      <c r="G597" s="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2"/>
      <c r="B598" s="2"/>
      <c r="C598" s="2"/>
      <c r="D598" s="2"/>
      <c r="E598" s="3"/>
      <c r="F598" s="6"/>
      <c r="G598" s="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2"/>
      <c r="B599" s="2"/>
      <c r="C599" s="2"/>
      <c r="D599" s="2"/>
      <c r="E599" s="3"/>
      <c r="F599" s="6"/>
      <c r="G599" s="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2"/>
      <c r="B600" s="2"/>
      <c r="C600" s="2"/>
      <c r="D600" s="2"/>
      <c r="E600" s="3"/>
      <c r="F600" s="6"/>
      <c r="G600" s="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2"/>
      <c r="B601" s="2"/>
      <c r="C601" s="2"/>
      <c r="D601" s="2"/>
      <c r="E601" s="3"/>
      <c r="F601" s="6"/>
      <c r="G601" s="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2"/>
      <c r="B602" s="2"/>
      <c r="C602" s="2"/>
      <c r="D602" s="2"/>
      <c r="E602" s="3"/>
      <c r="F602" s="6"/>
      <c r="G602" s="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2"/>
      <c r="B603" s="2"/>
      <c r="C603" s="2"/>
      <c r="D603" s="2"/>
      <c r="E603" s="3"/>
      <c r="F603" s="6"/>
      <c r="G603" s="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2"/>
      <c r="B604" s="2"/>
      <c r="C604" s="2"/>
      <c r="D604" s="2"/>
      <c r="E604" s="3"/>
      <c r="F604" s="6"/>
      <c r="G604" s="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2"/>
      <c r="B605" s="2"/>
      <c r="C605" s="2"/>
      <c r="D605" s="2"/>
      <c r="E605" s="3"/>
      <c r="F605" s="6"/>
      <c r="G605" s="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2"/>
      <c r="B606" s="2"/>
      <c r="C606" s="2"/>
      <c r="D606" s="2"/>
      <c r="E606" s="3"/>
      <c r="F606" s="6"/>
      <c r="G606" s="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2"/>
      <c r="B607" s="2"/>
      <c r="C607" s="2"/>
      <c r="D607" s="2"/>
      <c r="E607" s="3"/>
      <c r="F607" s="6"/>
      <c r="G607" s="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2"/>
      <c r="B608" s="2"/>
      <c r="C608" s="2"/>
      <c r="D608" s="2"/>
      <c r="E608" s="3"/>
      <c r="F608" s="6"/>
      <c r="G608" s="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2"/>
      <c r="B609" s="2"/>
      <c r="C609" s="2"/>
      <c r="D609" s="2"/>
      <c r="E609" s="3"/>
      <c r="F609" s="6"/>
      <c r="G609" s="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2"/>
      <c r="B610" s="2"/>
      <c r="C610" s="2"/>
      <c r="D610" s="2"/>
      <c r="E610" s="3"/>
      <c r="F610" s="6"/>
      <c r="G610" s="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2"/>
      <c r="B611" s="2"/>
      <c r="C611" s="2"/>
      <c r="D611" s="2"/>
      <c r="E611" s="3"/>
      <c r="F611" s="6"/>
      <c r="G611" s="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2"/>
      <c r="B612" s="2"/>
      <c r="C612" s="2"/>
      <c r="D612" s="2"/>
      <c r="E612" s="3"/>
      <c r="F612" s="6"/>
      <c r="G612" s="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2"/>
      <c r="B613" s="2"/>
      <c r="C613" s="2"/>
      <c r="D613" s="2"/>
      <c r="E613" s="3"/>
      <c r="F613" s="6"/>
      <c r="G613" s="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2"/>
      <c r="B614" s="2"/>
      <c r="C614" s="2"/>
      <c r="D614" s="2"/>
      <c r="E614" s="3"/>
      <c r="F614" s="6"/>
      <c r="G614" s="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2"/>
      <c r="B615" s="2"/>
      <c r="C615" s="2"/>
      <c r="D615" s="2"/>
      <c r="E615" s="3"/>
      <c r="F615" s="6"/>
      <c r="G615" s="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2"/>
      <c r="B616" s="2"/>
      <c r="C616" s="2"/>
      <c r="D616" s="2"/>
      <c r="E616" s="3"/>
      <c r="F616" s="6"/>
      <c r="G616" s="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2"/>
      <c r="B617" s="2"/>
      <c r="C617" s="2"/>
      <c r="D617" s="2"/>
      <c r="E617" s="3"/>
      <c r="F617" s="6"/>
      <c r="G617" s="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2"/>
      <c r="B618" s="2"/>
      <c r="C618" s="2"/>
      <c r="D618" s="2"/>
      <c r="E618" s="3"/>
      <c r="F618" s="6"/>
      <c r="G618" s="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2"/>
      <c r="B619" s="2"/>
      <c r="C619" s="2"/>
      <c r="D619" s="2"/>
      <c r="E619" s="3"/>
      <c r="F619" s="6"/>
      <c r="G619" s="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2"/>
      <c r="B620" s="2"/>
      <c r="C620" s="2"/>
      <c r="D620" s="2"/>
      <c r="E620" s="3"/>
      <c r="F620" s="6"/>
      <c r="G620" s="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2"/>
      <c r="B621" s="2"/>
      <c r="C621" s="2"/>
      <c r="D621" s="2"/>
      <c r="E621" s="3"/>
      <c r="F621" s="6"/>
      <c r="G621" s="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2"/>
      <c r="B622" s="2"/>
      <c r="C622" s="2"/>
      <c r="D622" s="2"/>
      <c r="E622" s="3"/>
      <c r="F622" s="6"/>
      <c r="G622" s="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2"/>
      <c r="B623" s="2"/>
      <c r="C623" s="2"/>
      <c r="D623" s="2"/>
      <c r="E623" s="3"/>
      <c r="F623" s="6"/>
      <c r="G623" s="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2"/>
      <c r="B624" s="2"/>
      <c r="C624" s="2"/>
      <c r="D624" s="2"/>
      <c r="E624" s="3"/>
      <c r="F624" s="6"/>
      <c r="G624" s="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2"/>
      <c r="B625" s="2"/>
      <c r="C625" s="2"/>
      <c r="D625" s="2"/>
      <c r="E625" s="3"/>
      <c r="F625" s="6"/>
      <c r="G625" s="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2"/>
      <c r="B626" s="2"/>
      <c r="C626" s="2"/>
      <c r="D626" s="2"/>
      <c r="E626" s="3"/>
      <c r="F626" s="6"/>
      <c r="G626" s="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2"/>
      <c r="B627" s="2"/>
      <c r="C627" s="2"/>
      <c r="D627" s="2"/>
      <c r="E627" s="3"/>
      <c r="F627" s="6"/>
      <c r="G627" s="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2"/>
      <c r="B628" s="2"/>
      <c r="C628" s="2"/>
      <c r="D628" s="2"/>
      <c r="E628" s="3"/>
      <c r="F628" s="6"/>
      <c r="G628" s="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2"/>
      <c r="B629" s="2"/>
      <c r="C629" s="2"/>
      <c r="D629" s="2"/>
      <c r="E629" s="3"/>
      <c r="F629" s="6"/>
      <c r="G629" s="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2"/>
      <c r="B630" s="2"/>
      <c r="C630" s="2"/>
      <c r="D630" s="2"/>
      <c r="E630" s="3"/>
      <c r="F630" s="6"/>
      <c r="G630" s="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2"/>
      <c r="B631" s="2"/>
      <c r="C631" s="2"/>
      <c r="D631" s="2"/>
      <c r="E631" s="3"/>
      <c r="F631" s="6"/>
      <c r="G631" s="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2"/>
      <c r="B632" s="2"/>
      <c r="C632" s="2"/>
      <c r="D632" s="2"/>
      <c r="E632" s="3"/>
      <c r="F632" s="6"/>
      <c r="G632" s="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2"/>
      <c r="B633" s="2"/>
      <c r="C633" s="2"/>
      <c r="D633" s="2"/>
      <c r="E633" s="3"/>
      <c r="F633" s="6"/>
      <c r="G633" s="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2"/>
      <c r="B634" s="2"/>
      <c r="C634" s="2"/>
      <c r="D634" s="2"/>
      <c r="E634" s="3"/>
      <c r="F634" s="6"/>
      <c r="G634" s="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2"/>
      <c r="B635" s="2"/>
      <c r="C635" s="2"/>
      <c r="D635" s="2"/>
      <c r="E635" s="3"/>
      <c r="F635" s="6"/>
      <c r="G635" s="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2"/>
      <c r="B636" s="2"/>
      <c r="C636" s="2"/>
      <c r="D636" s="2"/>
      <c r="E636" s="3"/>
      <c r="F636" s="6"/>
      <c r="G636" s="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2"/>
      <c r="B637" s="2"/>
      <c r="C637" s="2"/>
      <c r="D637" s="2"/>
      <c r="E637" s="3"/>
      <c r="F637" s="6"/>
      <c r="G637" s="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2"/>
      <c r="B638" s="2"/>
      <c r="C638" s="2"/>
      <c r="D638" s="2"/>
      <c r="E638" s="3"/>
      <c r="F638" s="6"/>
      <c r="G638" s="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2"/>
      <c r="B639" s="2"/>
      <c r="C639" s="2"/>
      <c r="D639" s="2"/>
      <c r="E639" s="3"/>
      <c r="F639" s="6"/>
      <c r="G639" s="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2"/>
      <c r="B640" s="2"/>
      <c r="C640" s="2"/>
      <c r="D640" s="2"/>
      <c r="E640" s="3"/>
      <c r="F640" s="6"/>
      <c r="G640" s="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2"/>
      <c r="B641" s="2"/>
      <c r="C641" s="2"/>
      <c r="D641" s="2"/>
      <c r="E641" s="3"/>
      <c r="F641" s="6"/>
      <c r="G641" s="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2"/>
      <c r="B642" s="2"/>
      <c r="C642" s="2"/>
      <c r="D642" s="2"/>
      <c r="E642" s="3"/>
      <c r="F642" s="6"/>
      <c r="G642" s="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2"/>
      <c r="B643" s="2"/>
      <c r="C643" s="2"/>
      <c r="D643" s="2"/>
      <c r="E643" s="3"/>
      <c r="F643" s="6"/>
      <c r="G643" s="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2"/>
      <c r="B644" s="2"/>
      <c r="C644" s="2"/>
      <c r="D644" s="2"/>
      <c r="E644" s="3"/>
      <c r="F644" s="6"/>
      <c r="G644" s="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2"/>
      <c r="B645" s="2"/>
      <c r="C645" s="2"/>
      <c r="D645" s="2"/>
      <c r="E645" s="3"/>
      <c r="F645" s="6"/>
      <c r="G645" s="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2"/>
      <c r="B646" s="2"/>
      <c r="C646" s="2"/>
      <c r="D646" s="2"/>
      <c r="E646" s="3"/>
      <c r="F646" s="6"/>
      <c r="G646" s="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2"/>
      <c r="B647" s="2"/>
      <c r="C647" s="2"/>
      <c r="D647" s="2"/>
      <c r="E647" s="3"/>
      <c r="F647" s="6"/>
      <c r="G647" s="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2"/>
      <c r="B648" s="2"/>
      <c r="C648" s="2"/>
      <c r="D648" s="2"/>
      <c r="E648" s="3"/>
      <c r="F648" s="6"/>
      <c r="G648" s="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2"/>
      <c r="B649" s="2"/>
      <c r="C649" s="2"/>
      <c r="D649" s="2"/>
      <c r="E649" s="3"/>
      <c r="F649" s="6"/>
      <c r="G649" s="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2"/>
      <c r="B650" s="2"/>
      <c r="C650" s="2"/>
      <c r="D650" s="2"/>
      <c r="E650" s="3"/>
      <c r="F650" s="6"/>
      <c r="G650" s="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2"/>
      <c r="B651" s="2"/>
      <c r="C651" s="2"/>
      <c r="D651" s="2"/>
      <c r="E651" s="3"/>
      <c r="F651" s="6"/>
      <c r="G651" s="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2"/>
      <c r="B652" s="2"/>
      <c r="C652" s="2"/>
      <c r="D652" s="2"/>
      <c r="E652" s="3"/>
      <c r="F652" s="6"/>
      <c r="G652" s="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2"/>
      <c r="B653" s="2"/>
      <c r="C653" s="2"/>
      <c r="D653" s="2"/>
      <c r="E653" s="3"/>
      <c r="F653" s="6"/>
      <c r="G653" s="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2"/>
      <c r="B654" s="2"/>
      <c r="C654" s="2"/>
      <c r="D654" s="2"/>
      <c r="E654" s="3"/>
      <c r="F654" s="6"/>
      <c r="G654" s="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2"/>
      <c r="B655" s="2"/>
      <c r="C655" s="2"/>
      <c r="D655" s="2"/>
      <c r="E655" s="3"/>
      <c r="F655" s="6"/>
      <c r="G655" s="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2"/>
      <c r="B656" s="2"/>
      <c r="C656" s="2"/>
      <c r="D656" s="2"/>
      <c r="E656" s="3"/>
      <c r="F656" s="6"/>
      <c r="G656" s="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2"/>
      <c r="B657" s="2"/>
      <c r="C657" s="2"/>
      <c r="D657" s="2"/>
      <c r="E657" s="3"/>
      <c r="F657" s="6"/>
      <c r="G657" s="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2"/>
      <c r="B658" s="2"/>
      <c r="C658" s="2"/>
      <c r="D658" s="2"/>
      <c r="E658" s="3"/>
      <c r="F658" s="6"/>
      <c r="G658" s="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2"/>
      <c r="B659" s="2"/>
      <c r="C659" s="2"/>
      <c r="D659" s="2"/>
      <c r="E659" s="3"/>
      <c r="F659" s="6"/>
      <c r="G659" s="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2"/>
      <c r="B660" s="2"/>
      <c r="C660" s="2"/>
      <c r="D660" s="2"/>
      <c r="E660" s="3"/>
      <c r="F660" s="6"/>
      <c r="G660" s="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2"/>
      <c r="B661" s="2"/>
      <c r="C661" s="2"/>
      <c r="D661" s="2"/>
      <c r="E661" s="3"/>
      <c r="F661" s="6"/>
      <c r="G661" s="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2"/>
      <c r="B662" s="2"/>
      <c r="C662" s="2"/>
      <c r="D662" s="2"/>
      <c r="E662" s="3"/>
      <c r="F662" s="6"/>
      <c r="G662" s="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2"/>
      <c r="B663" s="2"/>
      <c r="C663" s="2"/>
      <c r="D663" s="2"/>
      <c r="E663" s="3"/>
      <c r="F663" s="6"/>
      <c r="G663" s="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2"/>
      <c r="B664" s="2"/>
      <c r="C664" s="2"/>
      <c r="D664" s="2"/>
      <c r="E664" s="3"/>
      <c r="F664" s="6"/>
      <c r="G664" s="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2"/>
      <c r="B665" s="2"/>
      <c r="C665" s="2"/>
      <c r="D665" s="2"/>
      <c r="E665" s="3"/>
      <c r="F665" s="6"/>
      <c r="G665" s="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2"/>
      <c r="B666" s="2"/>
      <c r="C666" s="2"/>
      <c r="D666" s="2"/>
      <c r="E666" s="3"/>
      <c r="F666" s="6"/>
      <c r="G666" s="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2"/>
      <c r="B667" s="2"/>
      <c r="C667" s="2"/>
      <c r="D667" s="2"/>
      <c r="E667" s="3"/>
      <c r="F667" s="6"/>
      <c r="G667" s="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2"/>
      <c r="B668" s="2"/>
      <c r="C668" s="2"/>
      <c r="D668" s="2"/>
      <c r="E668" s="3"/>
      <c r="F668" s="6"/>
      <c r="G668" s="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2"/>
      <c r="B669" s="2"/>
      <c r="C669" s="2"/>
      <c r="D669" s="2"/>
      <c r="E669" s="3"/>
      <c r="F669" s="6"/>
      <c r="G669" s="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2"/>
      <c r="B670" s="2"/>
      <c r="C670" s="2"/>
      <c r="D670" s="2"/>
      <c r="E670" s="3"/>
      <c r="F670" s="6"/>
      <c r="G670" s="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2"/>
      <c r="B671" s="2"/>
      <c r="C671" s="2"/>
      <c r="D671" s="2"/>
      <c r="E671" s="3"/>
      <c r="F671" s="6"/>
      <c r="G671" s="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2"/>
      <c r="B672" s="2"/>
      <c r="C672" s="2"/>
      <c r="D672" s="2"/>
      <c r="E672" s="3"/>
      <c r="F672" s="6"/>
      <c r="G672" s="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2"/>
      <c r="B673" s="2"/>
      <c r="C673" s="2"/>
      <c r="D673" s="2"/>
      <c r="E673" s="3"/>
      <c r="F673" s="6"/>
      <c r="G673" s="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2"/>
      <c r="B674" s="2"/>
      <c r="C674" s="2"/>
      <c r="D674" s="2"/>
      <c r="E674" s="3"/>
      <c r="F674" s="6"/>
      <c r="G674" s="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2"/>
      <c r="B675" s="2"/>
      <c r="C675" s="2"/>
      <c r="D675" s="2"/>
      <c r="E675" s="3"/>
      <c r="F675" s="6"/>
      <c r="G675" s="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2"/>
      <c r="B676" s="2"/>
      <c r="C676" s="2"/>
      <c r="D676" s="2"/>
      <c r="E676" s="3"/>
      <c r="F676" s="6"/>
      <c r="G676" s="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2"/>
      <c r="B677" s="2"/>
      <c r="C677" s="2"/>
      <c r="D677" s="2"/>
      <c r="E677" s="3"/>
      <c r="F677" s="6"/>
      <c r="G677" s="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2"/>
      <c r="B678" s="2"/>
      <c r="C678" s="2"/>
      <c r="D678" s="2"/>
      <c r="E678" s="3"/>
      <c r="F678" s="6"/>
      <c r="G678" s="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2"/>
      <c r="B679" s="2"/>
      <c r="C679" s="2"/>
      <c r="D679" s="2"/>
      <c r="E679" s="3"/>
      <c r="F679" s="6"/>
      <c r="G679" s="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2"/>
      <c r="B680" s="2"/>
      <c r="C680" s="2"/>
      <c r="D680" s="2"/>
      <c r="E680" s="3"/>
      <c r="F680" s="6"/>
      <c r="G680" s="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2"/>
      <c r="B681" s="2"/>
      <c r="C681" s="2"/>
      <c r="D681" s="2"/>
      <c r="E681" s="3"/>
      <c r="F681" s="6"/>
      <c r="G681" s="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2"/>
      <c r="B682" s="2"/>
      <c r="C682" s="2"/>
      <c r="D682" s="2"/>
      <c r="E682" s="3"/>
      <c r="F682" s="6"/>
      <c r="G682" s="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2"/>
      <c r="B683" s="2"/>
      <c r="C683" s="2"/>
      <c r="D683" s="2"/>
      <c r="E683" s="3"/>
      <c r="F683" s="6"/>
      <c r="G683" s="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2"/>
      <c r="B684" s="2"/>
      <c r="C684" s="2"/>
      <c r="D684" s="2"/>
      <c r="E684" s="3"/>
      <c r="F684" s="6"/>
      <c r="G684" s="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2"/>
      <c r="B685" s="2"/>
      <c r="C685" s="2"/>
      <c r="D685" s="2"/>
      <c r="E685" s="3"/>
      <c r="F685" s="6"/>
      <c r="G685" s="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2"/>
      <c r="B686" s="2"/>
      <c r="C686" s="2"/>
      <c r="D686" s="2"/>
      <c r="E686" s="3"/>
      <c r="F686" s="6"/>
      <c r="G686" s="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2"/>
      <c r="B687" s="2"/>
      <c r="C687" s="2"/>
      <c r="D687" s="2"/>
      <c r="E687" s="3"/>
      <c r="F687" s="6"/>
      <c r="G687" s="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2"/>
      <c r="B688" s="2"/>
      <c r="C688" s="2"/>
      <c r="D688" s="2"/>
      <c r="E688" s="3"/>
      <c r="F688" s="6"/>
      <c r="G688" s="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2"/>
      <c r="B689" s="2"/>
      <c r="C689" s="2"/>
      <c r="D689" s="2"/>
      <c r="E689" s="3"/>
      <c r="F689" s="6"/>
      <c r="G689" s="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2"/>
      <c r="B690" s="2"/>
      <c r="C690" s="2"/>
      <c r="D690" s="2"/>
      <c r="E690" s="3"/>
      <c r="F690" s="6"/>
      <c r="G690" s="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2"/>
      <c r="B691" s="2"/>
      <c r="C691" s="2"/>
      <c r="D691" s="2"/>
      <c r="E691" s="3"/>
      <c r="F691" s="6"/>
      <c r="G691" s="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2"/>
      <c r="B692" s="2"/>
      <c r="C692" s="2"/>
      <c r="D692" s="2"/>
      <c r="E692" s="3"/>
      <c r="F692" s="6"/>
      <c r="G692" s="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2"/>
      <c r="B693" s="2"/>
      <c r="C693" s="2"/>
      <c r="D693" s="2"/>
      <c r="E693" s="3"/>
      <c r="F693" s="6"/>
      <c r="G693" s="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2"/>
      <c r="B694" s="2"/>
      <c r="C694" s="2"/>
      <c r="D694" s="2"/>
      <c r="E694" s="3"/>
      <c r="F694" s="6"/>
      <c r="G694" s="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2"/>
      <c r="B695" s="2"/>
      <c r="C695" s="2"/>
      <c r="D695" s="2"/>
      <c r="E695" s="3"/>
      <c r="F695" s="6"/>
      <c r="G695" s="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2"/>
      <c r="B696" s="2"/>
      <c r="C696" s="2"/>
      <c r="D696" s="2"/>
      <c r="E696" s="3"/>
      <c r="F696" s="6"/>
      <c r="G696" s="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2"/>
      <c r="B697" s="2"/>
      <c r="C697" s="2"/>
      <c r="D697" s="2"/>
      <c r="E697" s="3"/>
      <c r="F697" s="6"/>
      <c r="G697" s="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2"/>
      <c r="B698" s="2"/>
      <c r="C698" s="2"/>
      <c r="D698" s="2"/>
      <c r="E698" s="3"/>
      <c r="F698" s="6"/>
      <c r="G698" s="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2"/>
      <c r="B699" s="2"/>
      <c r="C699" s="2"/>
      <c r="D699" s="2"/>
      <c r="E699" s="3"/>
      <c r="F699" s="6"/>
      <c r="G699" s="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2"/>
      <c r="B700" s="2"/>
      <c r="C700" s="2"/>
      <c r="D700" s="2"/>
      <c r="E700" s="3"/>
      <c r="F700" s="6"/>
      <c r="G700" s="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2"/>
      <c r="B701" s="2"/>
      <c r="C701" s="2"/>
      <c r="D701" s="2"/>
      <c r="E701" s="3"/>
      <c r="F701" s="6"/>
      <c r="G701" s="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2"/>
      <c r="B702" s="2"/>
      <c r="C702" s="2"/>
      <c r="D702" s="2"/>
      <c r="E702" s="3"/>
      <c r="F702" s="6"/>
      <c r="G702" s="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2"/>
      <c r="B703" s="2"/>
      <c r="C703" s="2"/>
      <c r="D703" s="2"/>
      <c r="E703" s="3"/>
      <c r="F703" s="6"/>
      <c r="G703" s="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2"/>
      <c r="B704" s="2"/>
      <c r="C704" s="2"/>
      <c r="D704" s="2"/>
      <c r="E704" s="3"/>
      <c r="F704" s="6"/>
      <c r="G704" s="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2"/>
      <c r="B705" s="2"/>
      <c r="C705" s="2"/>
      <c r="D705" s="2"/>
      <c r="E705" s="3"/>
      <c r="F705" s="6"/>
      <c r="G705" s="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2"/>
      <c r="B706" s="2"/>
      <c r="C706" s="2"/>
      <c r="D706" s="2"/>
      <c r="E706" s="3"/>
      <c r="F706" s="6"/>
      <c r="G706" s="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2"/>
      <c r="B707" s="2"/>
      <c r="C707" s="2"/>
      <c r="D707" s="2"/>
      <c r="E707" s="3"/>
      <c r="F707" s="6"/>
      <c r="G707" s="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2"/>
      <c r="B708" s="2"/>
      <c r="C708" s="2"/>
      <c r="D708" s="2"/>
      <c r="E708" s="3"/>
      <c r="F708" s="6"/>
      <c r="G708" s="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2"/>
      <c r="B709" s="2"/>
      <c r="C709" s="2"/>
      <c r="D709" s="2"/>
      <c r="E709" s="3"/>
      <c r="F709" s="6"/>
      <c r="G709" s="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2"/>
      <c r="B710" s="2"/>
      <c r="C710" s="2"/>
      <c r="D710" s="2"/>
      <c r="E710" s="3"/>
      <c r="F710" s="6"/>
      <c r="G710" s="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2"/>
      <c r="B711" s="2"/>
      <c r="C711" s="2"/>
      <c r="D711" s="2"/>
      <c r="E711" s="3"/>
      <c r="F711" s="6"/>
      <c r="G711" s="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2"/>
      <c r="B712" s="2"/>
      <c r="C712" s="2"/>
      <c r="D712" s="2"/>
      <c r="E712" s="3"/>
      <c r="F712" s="6"/>
      <c r="G712" s="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2"/>
      <c r="B713" s="2"/>
      <c r="C713" s="2"/>
      <c r="D713" s="2"/>
      <c r="E713" s="3"/>
      <c r="F713" s="6"/>
      <c r="G713" s="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2"/>
      <c r="B714" s="2"/>
      <c r="C714" s="2"/>
      <c r="D714" s="2"/>
      <c r="E714" s="3"/>
      <c r="F714" s="6"/>
      <c r="G714" s="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2"/>
      <c r="B715" s="2"/>
      <c r="C715" s="2"/>
      <c r="D715" s="2"/>
      <c r="E715" s="3"/>
      <c r="F715" s="6"/>
      <c r="G715" s="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2"/>
      <c r="B716" s="2"/>
      <c r="C716" s="2"/>
      <c r="D716" s="2"/>
      <c r="E716" s="3"/>
      <c r="F716" s="6"/>
      <c r="G716" s="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2"/>
      <c r="B717" s="2"/>
      <c r="C717" s="2"/>
      <c r="D717" s="2"/>
      <c r="E717" s="3"/>
      <c r="F717" s="6"/>
      <c r="G717" s="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2"/>
      <c r="B718" s="2"/>
      <c r="C718" s="2"/>
      <c r="D718" s="2"/>
      <c r="E718" s="3"/>
      <c r="F718" s="6"/>
      <c r="G718" s="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2"/>
      <c r="B719" s="2"/>
      <c r="C719" s="2"/>
      <c r="D719" s="2"/>
      <c r="E719" s="3"/>
      <c r="F719" s="6"/>
      <c r="G719" s="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2"/>
      <c r="B720" s="2"/>
      <c r="C720" s="2"/>
      <c r="D720" s="2"/>
      <c r="E720" s="3"/>
      <c r="F720" s="6"/>
      <c r="G720" s="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2"/>
      <c r="B721" s="2"/>
      <c r="C721" s="2"/>
      <c r="D721" s="2"/>
      <c r="E721" s="3"/>
      <c r="F721" s="6"/>
      <c r="G721" s="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2"/>
      <c r="B722" s="2"/>
      <c r="C722" s="2"/>
      <c r="D722" s="2"/>
      <c r="E722" s="3"/>
      <c r="F722" s="6"/>
      <c r="G722" s="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2"/>
      <c r="B723" s="2"/>
      <c r="C723" s="2"/>
      <c r="D723" s="2"/>
      <c r="E723" s="3"/>
      <c r="F723" s="6"/>
      <c r="G723" s="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2"/>
      <c r="B724" s="2"/>
      <c r="C724" s="2"/>
      <c r="D724" s="2"/>
      <c r="E724" s="3"/>
      <c r="F724" s="6"/>
      <c r="G724" s="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2"/>
      <c r="B725" s="2"/>
      <c r="C725" s="2"/>
      <c r="D725" s="2"/>
      <c r="E725" s="3"/>
      <c r="F725" s="6"/>
      <c r="G725" s="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2"/>
      <c r="B726" s="2"/>
      <c r="C726" s="2"/>
      <c r="D726" s="2"/>
      <c r="E726" s="3"/>
      <c r="F726" s="6"/>
      <c r="G726" s="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2"/>
      <c r="B727" s="2"/>
      <c r="C727" s="2"/>
      <c r="D727" s="2"/>
      <c r="E727" s="3"/>
      <c r="F727" s="6"/>
      <c r="G727" s="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2"/>
      <c r="B728" s="2"/>
      <c r="C728" s="2"/>
      <c r="D728" s="2"/>
      <c r="E728" s="3"/>
      <c r="F728" s="6"/>
      <c r="G728" s="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2"/>
      <c r="B729" s="2"/>
      <c r="C729" s="2"/>
      <c r="D729" s="2"/>
      <c r="E729" s="3"/>
      <c r="F729" s="6"/>
      <c r="G729" s="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2"/>
      <c r="B730" s="2"/>
      <c r="C730" s="2"/>
      <c r="D730" s="2"/>
      <c r="E730" s="3"/>
      <c r="F730" s="6"/>
      <c r="G730" s="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2"/>
      <c r="B731" s="2"/>
      <c r="C731" s="2"/>
      <c r="D731" s="2"/>
      <c r="E731" s="3"/>
      <c r="F731" s="6"/>
      <c r="G731" s="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2"/>
      <c r="B732" s="2"/>
      <c r="C732" s="2"/>
      <c r="D732" s="2"/>
      <c r="E732" s="3"/>
      <c r="F732" s="6"/>
      <c r="G732" s="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2"/>
      <c r="B733" s="2"/>
      <c r="C733" s="2"/>
      <c r="D733" s="2"/>
      <c r="E733" s="3"/>
      <c r="F733" s="6"/>
      <c r="G733" s="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2"/>
      <c r="B734" s="2"/>
      <c r="C734" s="2"/>
      <c r="D734" s="2"/>
      <c r="E734" s="3"/>
      <c r="F734" s="6"/>
      <c r="G734" s="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2"/>
      <c r="B735" s="2"/>
      <c r="C735" s="2"/>
      <c r="D735" s="2"/>
      <c r="E735" s="3"/>
      <c r="F735" s="6"/>
      <c r="G735" s="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2"/>
      <c r="B736" s="2"/>
      <c r="C736" s="2"/>
      <c r="D736" s="2"/>
      <c r="E736" s="3"/>
      <c r="F736" s="6"/>
      <c r="G736" s="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2"/>
      <c r="B737" s="2"/>
      <c r="C737" s="2"/>
      <c r="D737" s="2"/>
      <c r="E737" s="3"/>
      <c r="F737" s="6"/>
      <c r="G737" s="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2"/>
      <c r="B738" s="2"/>
      <c r="C738" s="2"/>
      <c r="D738" s="2"/>
      <c r="E738" s="3"/>
      <c r="F738" s="6"/>
      <c r="G738" s="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2"/>
      <c r="B739" s="2"/>
      <c r="C739" s="2"/>
      <c r="D739" s="2"/>
      <c r="E739" s="3"/>
      <c r="F739" s="6"/>
      <c r="G739" s="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2"/>
      <c r="B740" s="2"/>
      <c r="C740" s="2"/>
      <c r="D740" s="2"/>
      <c r="E740" s="3"/>
      <c r="F740" s="6"/>
      <c r="G740" s="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2"/>
      <c r="B741" s="2"/>
      <c r="C741" s="2"/>
      <c r="D741" s="2"/>
      <c r="E741" s="3"/>
      <c r="F741" s="6"/>
      <c r="G741" s="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2"/>
      <c r="B742" s="2"/>
      <c r="C742" s="2"/>
      <c r="D742" s="2"/>
      <c r="E742" s="3"/>
      <c r="F742" s="6"/>
      <c r="G742" s="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2"/>
      <c r="B743" s="2"/>
      <c r="C743" s="2"/>
      <c r="D743" s="2"/>
      <c r="E743" s="3"/>
      <c r="F743" s="6"/>
      <c r="G743" s="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2"/>
      <c r="B744" s="2"/>
      <c r="C744" s="2"/>
      <c r="D744" s="2"/>
      <c r="E744" s="3"/>
      <c r="F744" s="6"/>
      <c r="G744" s="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2"/>
      <c r="B745" s="2"/>
      <c r="C745" s="2"/>
      <c r="D745" s="2"/>
      <c r="E745" s="3"/>
      <c r="F745" s="6"/>
      <c r="G745" s="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2"/>
      <c r="B746" s="2"/>
      <c r="C746" s="2"/>
      <c r="D746" s="2"/>
      <c r="E746" s="3"/>
      <c r="F746" s="6"/>
      <c r="G746" s="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2"/>
      <c r="B747" s="2"/>
      <c r="C747" s="2"/>
      <c r="D747" s="2"/>
      <c r="E747" s="3"/>
      <c r="F747" s="6"/>
      <c r="G747" s="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2"/>
      <c r="B748" s="2"/>
      <c r="C748" s="2"/>
      <c r="D748" s="2"/>
      <c r="E748" s="3"/>
      <c r="F748" s="6"/>
      <c r="G748" s="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2"/>
      <c r="B749" s="2"/>
      <c r="C749" s="2"/>
      <c r="D749" s="2"/>
      <c r="E749" s="3"/>
      <c r="F749" s="6"/>
      <c r="G749" s="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2"/>
      <c r="B750" s="2"/>
      <c r="C750" s="2"/>
      <c r="D750" s="2"/>
      <c r="E750" s="3"/>
      <c r="F750" s="6"/>
      <c r="G750" s="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2"/>
      <c r="B751" s="2"/>
      <c r="C751" s="2"/>
      <c r="D751" s="2"/>
      <c r="E751" s="3"/>
      <c r="F751" s="6"/>
      <c r="G751" s="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2"/>
      <c r="B752" s="2"/>
      <c r="C752" s="2"/>
      <c r="D752" s="2"/>
      <c r="E752" s="3"/>
      <c r="F752" s="6"/>
      <c r="G752" s="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2"/>
      <c r="B753" s="2"/>
      <c r="C753" s="2"/>
      <c r="D753" s="2"/>
      <c r="E753" s="3"/>
      <c r="F753" s="6"/>
      <c r="G753" s="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2"/>
      <c r="B754" s="2"/>
      <c r="C754" s="2"/>
      <c r="D754" s="2"/>
      <c r="E754" s="3"/>
      <c r="F754" s="6"/>
      <c r="G754" s="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2"/>
      <c r="B755" s="2"/>
      <c r="C755" s="2"/>
      <c r="D755" s="2"/>
      <c r="E755" s="3"/>
      <c r="F755" s="6"/>
      <c r="G755" s="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2"/>
      <c r="B756" s="2"/>
      <c r="C756" s="2"/>
      <c r="D756" s="2"/>
      <c r="E756" s="3"/>
      <c r="F756" s="6"/>
      <c r="G756" s="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2"/>
      <c r="B757" s="2"/>
      <c r="C757" s="2"/>
      <c r="D757" s="2"/>
      <c r="E757" s="3"/>
      <c r="F757" s="6"/>
      <c r="G757" s="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2"/>
      <c r="B758" s="2"/>
      <c r="C758" s="2"/>
      <c r="D758" s="2"/>
      <c r="E758" s="3"/>
      <c r="F758" s="6"/>
      <c r="G758" s="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2"/>
      <c r="B759" s="2"/>
      <c r="C759" s="2"/>
      <c r="D759" s="2"/>
      <c r="E759" s="3"/>
      <c r="F759" s="6"/>
      <c r="G759" s="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2"/>
      <c r="B760" s="2"/>
      <c r="C760" s="2"/>
      <c r="D760" s="2"/>
      <c r="E760" s="3"/>
      <c r="F760" s="6"/>
      <c r="G760" s="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2"/>
      <c r="B761" s="2"/>
      <c r="C761" s="2"/>
      <c r="D761" s="2"/>
      <c r="E761" s="3"/>
      <c r="F761" s="6"/>
      <c r="G761" s="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2"/>
      <c r="B762" s="2"/>
      <c r="C762" s="2"/>
      <c r="D762" s="2"/>
      <c r="E762" s="3"/>
      <c r="F762" s="6"/>
      <c r="G762" s="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2"/>
      <c r="B763" s="2"/>
      <c r="C763" s="2"/>
      <c r="D763" s="2"/>
      <c r="E763" s="3"/>
      <c r="F763" s="6"/>
      <c r="G763" s="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2"/>
      <c r="B764" s="2"/>
      <c r="C764" s="2"/>
      <c r="D764" s="2"/>
      <c r="E764" s="3"/>
      <c r="F764" s="6"/>
      <c r="G764" s="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2"/>
      <c r="B765" s="2"/>
      <c r="C765" s="2"/>
      <c r="D765" s="2"/>
      <c r="E765" s="3"/>
      <c r="F765" s="6"/>
      <c r="G765" s="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2"/>
      <c r="B766" s="2"/>
      <c r="C766" s="2"/>
      <c r="D766" s="2"/>
      <c r="E766" s="3"/>
      <c r="F766" s="6"/>
      <c r="G766" s="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2"/>
      <c r="B767" s="2"/>
      <c r="C767" s="2"/>
      <c r="D767" s="2"/>
      <c r="E767" s="3"/>
      <c r="F767" s="6"/>
      <c r="G767" s="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2"/>
      <c r="B768" s="2"/>
      <c r="C768" s="2"/>
      <c r="D768" s="2"/>
      <c r="E768" s="3"/>
      <c r="F768" s="6"/>
      <c r="G768" s="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2"/>
      <c r="B769" s="2"/>
      <c r="C769" s="2"/>
      <c r="D769" s="2"/>
      <c r="E769" s="3"/>
      <c r="F769" s="6"/>
      <c r="G769" s="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2"/>
      <c r="B770" s="2"/>
      <c r="C770" s="2"/>
      <c r="D770" s="2"/>
      <c r="E770" s="3"/>
      <c r="F770" s="6"/>
      <c r="G770" s="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2"/>
      <c r="B771" s="2"/>
      <c r="C771" s="2"/>
      <c r="D771" s="2"/>
      <c r="E771" s="3"/>
      <c r="F771" s="6"/>
      <c r="G771" s="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2"/>
      <c r="B772" s="2"/>
      <c r="C772" s="2"/>
      <c r="D772" s="2"/>
      <c r="E772" s="3"/>
      <c r="F772" s="6"/>
      <c r="G772" s="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2"/>
      <c r="B773" s="2"/>
      <c r="C773" s="2"/>
      <c r="D773" s="2"/>
      <c r="E773" s="3"/>
      <c r="F773" s="6"/>
      <c r="G773" s="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2"/>
      <c r="B774" s="2"/>
      <c r="C774" s="2"/>
      <c r="D774" s="2"/>
      <c r="E774" s="3"/>
      <c r="F774" s="6"/>
      <c r="G774" s="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2"/>
      <c r="B775" s="2"/>
      <c r="C775" s="2"/>
      <c r="D775" s="2"/>
      <c r="E775" s="3"/>
      <c r="F775" s="6"/>
      <c r="G775" s="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2"/>
      <c r="B776" s="2"/>
      <c r="C776" s="2"/>
      <c r="D776" s="2"/>
      <c r="E776" s="3"/>
      <c r="F776" s="6"/>
      <c r="G776" s="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2"/>
      <c r="B777" s="2"/>
      <c r="C777" s="2"/>
      <c r="D777" s="2"/>
      <c r="E777" s="3"/>
      <c r="F777" s="6"/>
      <c r="G777" s="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2"/>
      <c r="B778" s="2"/>
      <c r="C778" s="2"/>
      <c r="D778" s="2"/>
      <c r="E778" s="3"/>
      <c r="F778" s="6"/>
      <c r="G778" s="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2"/>
      <c r="B779" s="2"/>
      <c r="C779" s="2"/>
      <c r="D779" s="2"/>
      <c r="E779" s="3"/>
      <c r="F779" s="6"/>
      <c r="G779" s="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2"/>
      <c r="B780" s="2"/>
      <c r="C780" s="2"/>
      <c r="D780" s="2"/>
      <c r="E780" s="3"/>
      <c r="F780" s="6"/>
      <c r="G780" s="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2"/>
      <c r="B781" s="2"/>
      <c r="C781" s="2"/>
      <c r="D781" s="2"/>
      <c r="E781" s="3"/>
      <c r="F781" s="6"/>
      <c r="G781" s="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2"/>
      <c r="B782" s="2"/>
      <c r="C782" s="2"/>
      <c r="D782" s="2"/>
      <c r="E782" s="3"/>
      <c r="F782" s="6"/>
      <c r="G782" s="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2"/>
      <c r="B783" s="2"/>
      <c r="C783" s="2"/>
      <c r="D783" s="2"/>
      <c r="E783" s="3"/>
      <c r="F783" s="6"/>
      <c r="G783" s="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2"/>
      <c r="B784" s="2"/>
      <c r="C784" s="2"/>
      <c r="D784" s="2"/>
      <c r="E784" s="3"/>
      <c r="F784" s="6"/>
      <c r="G784" s="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2"/>
      <c r="B785" s="2"/>
      <c r="C785" s="2"/>
      <c r="D785" s="2"/>
      <c r="E785" s="3"/>
      <c r="F785" s="6"/>
      <c r="G785" s="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2"/>
      <c r="B786" s="2"/>
      <c r="C786" s="2"/>
      <c r="D786" s="2"/>
      <c r="E786" s="3"/>
      <c r="F786" s="6"/>
      <c r="G786" s="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2"/>
      <c r="B787" s="2"/>
      <c r="C787" s="2"/>
      <c r="D787" s="2"/>
      <c r="E787" s="3"/>
      <c r="F787" s="6"/>
      <c r="G787" s="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2"/>
      <c r="B788" s="2"/>
      <c r="C788" s="2"/>
      <c r="D788" s="2"/>
      <c r="E788" s="3"/>
      <c r="F788" s="6"/>
      <c r="G788" s="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2"/>
      <c r="B789" s="2"/>
      <c r="C789" s="2"/>
      <c r="D789" s="2"/>
      <c r="E789" s="3"/>
      <c r="F789" s="6"/>
      <c r="G789" s="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2"/>
      <c r="B790" s="2"/>
      <c r="C790" s="2"/>
      <c r="D790" s="2"/>
      <c r="E790" s="3"/>
      <c r="F790" s="6"/>
      <c r="G790" s="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2"/>
      <c r="B791" s="2"/>
      <c r="C791" s="2"/>
      <c r="D791" s="2"/>
      <c r="E791" s="3"/>
      <c r="F791" s="6"/>
      <c r="G791" s="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2"/>
      <c r="B792" s="2"/>
      <c r="C792" s="2"/>
      <c r="D792" s="2"/>
      <c r="E792" s="3"/>
      <c r="F792" s="6"/>
      <c r="G792" s="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2"/>
      <c r="B793" s="2"/>
      <c r="C793" s="2"/>
      <c r="D793" s="2"/>
      <c r="E793" s="3"/>
      <c r="F793" s="6"/>
      <c r="G793" s="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2"/>
      <c r="B794" s="2"/>
      <c r="C794" s="2"/>
      <c r="D794" s="2"/>
      <c r="E794" s="3"/>
      <c r="F794" s="6"/>
      <c r="G794" s="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2"/>
      <c r="B795" s="2"/>
      <c r="C795" s="2"/>
      <c r="D795" s="2"/>
      <c r="E795" s="3"/>
      <c r="F795" s="6"/>
      <c r="G795" s="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2"/>
      <c r="B796" s="2"/>
      <c r="C796" s="2"/>
      <c r="D796" s="2"/>
      <c r="E796" s="3"/>
      <c r="F796" s="6"/>
      <c r="G796" s="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2"/>
      <c r="B797" s="2"/>
      <c r="C797" s="2"/>
      <c r="D797" s="2"/>
      <c r="E797" s="3"/>
      <c r="F797" s="6"/>
      <c r="G797" s="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2"/>
      <c r="B798" s="2"/>
      <c r="C798" s="2"/>
      <c r="D798" s="2"/>
      <c r="E798" s="3"/>
      <c r="F798" s="6"/>
      <c r="G798" s="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2"/>
      <c r="B799" s="2"/>
      <c r="C799" s="2"/>
      <c r="D799" s="2"/>
      <c r="E799" s="3"/>
      <c r="F799" s="6"/>
      <c r="G799" s="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2"/>
      <c r="B800" s="2"/>
      <c r="C800" s="2"/>
      <c r="D800" s="2"/>
      <c r="E800" s="3"/>
      <c r="F800" s="6"/>
      <c r="G800" s="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2"/>
      <c r="B801" s="2"/>
      <c r="C801" s="2"/>
      <c r="D801" s="2"/>
      <c r="E801" s="3"/>
      <c r="F801" s="6"/>
      <c r="G801" s="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2"/>
      <c r="B802" s="2"/>
      <c r="C802" s="2"/>
      <c r="D802" s="2"/>
      <c r="E802" s="3"/>
      <c r="F802" s="6"/>
      <c r="G802" s="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2"/>
      <c r="B803" s="2"/>
      <c r="C803" s="2"/>
      <c r="D803" s="2"/>
      <c r="E803" s="3"/>
      <c r="F803" s="6"/>
      <c r="G803" s="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2"/>
      <c r="B804" s="2"/>
      <c r="C804" s="2"/>
      <c r="D804" s="2"/>
      <c r="E804" s="3"/>
      <c r="F804" s="6"/>
      <c r="G804" s="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2"/>
      <c r="B805" s="2"/>
      <c r="C805" s="2"/>
      <c r="D805" s="2"/>
      <c r="E805" s="3"/>
      <c r="F805" s="6"/>
      <c r="G805" s="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2"/>
      <c r="B806" s="2"/>
      <c r="C806" s="2"/>
      <c r="D806" s="2"/>
      <c r="E806" s="3"/>
      <c r="F806" s="6"/>
      <c r="G806" s="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2"/>
      <c r="B807" s="2"/>
      <c r="C807" s="2"/>
      <c r="D807" s="2"/>
      <c r="E807" s="3"/>
      <c r="F807" s="6"/>
      <c r="G807" s="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2"/>
      <c r="B808" s="2"/>
      <c r="C808" s="2"/>
      <c r="D808" s="2"/>
      <c r="E808" s="3"/>
      <c r="F808" s="6"/>
      <c r="G808" s="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2"/>
      <c r="B809" s="2"/>
      <c r="C809" s="2"/>
      <c r="D809" s="2"/>
      <c r="E809" s="3"/>
      <c r="F809" s="6"/>
      <c r="G809" s="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2"/>
      <c r="B810" s="2"/>
      <c r="C810" s="2"/>
      <c r="D810" s="2"/>
      <c r="E810" s="3"/>
      <c r="F810" s="6"/>
      <c r="G810" s="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2"/>
      <c r="B811" s="2"/>
      <c r="C811" s="2"/>
      <c r="D811" s="2"/>
      <c r="E811" s="3"/>
      <c r="F811" s="6"/>
      <c r="G811" s="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2"/>
      <c r="B812" s="2"/>
      <c r="C812" s="2"/>
      <c r="D812" s="2"/>
      <c r="E812" s="3"/>
      <c r="F812" s="6"/>
      <c r="G812" s="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2"/>
      <c r="B813" s="2"/>
      <c r="C813" s="2"/>
      <c r="D813" s="2"/>
      <c r="E813" s="3"/>
      <c r="F813" s="6"/>
      <c r="G813" s="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2"/>
      <c r="B814" s="2"/>
      <c r="C814" s="2"/>
      <c r="D814" s="2"/>
      <c r="E814" s="3"/>
      <c r="F814" s="6"/>
      <c r="G814" s="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2"/>
      <c r="B815" s="2"/>
      <c r="C815" s="2"/>
      <c r="D815" s="2"/>
      <c r="E815" s="3"/>
      <c r="F815" s="6"/>
      <c r="G815" s="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2"/>
      <c r="B816" s="2"/>
      <c r="C816" s="2"/>
      <c r="D816" s="2"/>
      <c r="E816" s="3"/>
      <c r="F816" s="6"/>
      <c r="G816" s="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2"/>
      <c r="B817" s="2"/>
      <c r="C817" s="2"/>
      <c r="D817" s="2"/>
      <c r="E817" s="3"/>
      <c r="F817" s="6"/>
      <c r="G817" s="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2"/>
      <c r="B818" s="2"/>
      <c r="C818" s="2"/>
      <c r="D818" s="2"/>
      <c r="E818" s="3"/>
      <c r="F818" s="6"/>
      <c r="G818" s="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2"/>
      <c r="B819" s="2"/>
      <c r="C819" s="2"/>
      <c r="D819" s="2"/>
      <c r="E819" s="3"/>
      <c r="F819" s="6"/>
      <c r="G819" s="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2"/>
      <c r="B820" s="2"/>
      <c r="C820" s="2"/>
      <c r="D820" s="2"/>
      <c r="E820" s="3"/>
      <c r="F820" s="6"/>
      <c r="G820" s="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2"/>
      <c r="B821" s="2"/>
      <c r="C821" s="2"/>
      <c r="D821" s="2"/>
      <c r="E821" s="3"/>
      <c r="F821" s="6"/>
      <c r="G821" s="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2"/>
      <c r="B822" s="2"/>
      <c r="C822" s="2"/>
      <c r="D822" s="2"/>
      <c r="E822" s="3"/>
      <c r="F822" s="6"/>
      <c r="G822" s="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2"/>
      <c r="B823" s="2"/>
      <c r="C823" s="2"/>
      <c r="D823" s="2"/>
      <c r="E823" s="3"/>
      <c r="F823" s="6"/>
      <c r="G823" s="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2"/>
      <c r="B824" s="2"/>
      <c r="C824" s="2"/>
      <c r="D824" s="2"/>
      <c r="E824" s="3"/>
      <c r="F824" s="6"/>
      <c r="G824" s="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2"/>
      <c r="B825" s="2"/>
      <c r="C825" s="2"/>
      <c r="D825" s="2"/>
      <c r="E825" s="3"/>
      <c r="F825" s="6"/>
      <c r="G825" s="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2"/>
      <c r="B826" s="2"/>
      <c r="C826" s="2"/>
      <c r="D826" s="2"/>
      <c r="E826" s="3"/>
      <c r="F826" s="6"/>
      <c r="G826" s="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2"/>
      <c r="B827" s="2"/>
      <c r="C827" s="2"/>
      <c r="D827" s="2"/>
      <c r="E827" s="3"/>
      <c r="F827" s="6"/>
      <c r="G827" s="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2"/>
      <c r="B828" s="2"/>
      <c r="C828" s="2"/>
      <c r="D828" s="2"/>
      <c r="E828" s="3"/>
      <c r="F828" s="6"/>
      <c r="G828" s="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2"/>
      <c r="B829" s="2"/>
      <c r="C829" s="2"/>
      <c r="D829" s="2"/>
      <c r="E829" s="3"/>
      <c r="F829" s="6"/>
      <c r="G829" s="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2"/>
      <c r="B830" s="2"/>
      <c r="C830" s="2"/>
      <c r="D830" s="2"/>
      <c r="E830" s="3"/>
      <c r="F830" s="6"/>
      <c r="G830" s="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2"/>
      <c r="B831" s="2"/>
      <c r="C831" s="2"/>
      <c r="D831" s="2"/>
      <c r="E831" s="3"/>
      <c r="F831" s="6"/>
      <c r="G831" s="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2"/>
      <c r="B832" s="2"/>
      <c r="C832" s="2"/>
      <c r="D832" s="2"/>
      <c r="E832" s="3"/>
      <c r="F832" s="6"/>
      <c r="G832" s="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2"/>
      <c r="B833" s="2"/>
      <c r="C833" s="2"/>
      <c r="D833" s="2"/>
      <c r="E833" s="3"/>
      <c r="F833" s="6"/>
      <c r="G833" s="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2"/>
      <c r="B834" s="2"/>
      <c r="C834" s="2"/>
      <c r="D834" s="2"/>
      <c r="E834" s="3"/>
      <c r="F834" s="6"/>
      <c r="G834" s="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2"/>
      <c r="B835" s="2"/>
      <c r="C835" s="2"/>
      <c r="D835" s="2"/>
      <c r="E835" s="3"/>
      <c r="F835" s="6"/>
      <c r="G835" s="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2"/>
      <c r="B836" s="2"/>
      <c r="C836" s="2"/>
      <c r="D836" s="2"/>
      <c r="E836" s="3"/>
      <c r="F836" s="6"/>
      <c r="G836" s="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2"/>
      <c r="B837" s="2"/>
      <c r="C837" s="2"/>
      <c r="D837" s="2"/>
      <c r="E837" s="3"/>
      <c r="F837" s="6"/>
      <c r="G837" s="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2"/>
      <c r="B838" s="2"/>
      <c r="C838" s="2"/>
      <c r="D838" s="2"/>
      <c r="E838" s="3"/>
      <c r="F838" s="6"/>
      <c r="G838" s="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2"/>
      <c r="B839" s="2"/>
      <c r="C839" s="2"/>
      <c r="D839" s="2"/>
      <c r="E839" s="3"/>
      <c r="F839" s="6"/>
      <c r="G839" s="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2"/>
      <c r="B840" s="2"/>
      <c r="C840" s="2"/>
      <c r="D840" s="2"/>
      <c r="E840" s="3"/>
      <c r="F840" s="6"/>
      <c r="G840" s="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2"/>
      <c r="B841" s="2"/>
      <c r="C841" s="2"/>
      <c r="D841" s="2"/>
      <c r="E841" s="3"/>
      <c r="F841" s="6"/>
      <c r="G841" s="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2"/>
      <c r="B842" s="2"/>
      <c r="C842" s="2"/>
      <c r="D842" s="2"/>
      <c r="E842" s="3"/>
      <c r="F842" s="6"/>
      <c r="G842" s="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2"/>
      <c r="B843" s="2"/>
      <c r="C843" s="2"/>
      <c r="D843" s="2"/>
      <c r="E843" s="3"/>
      <c r="F843" s="6"/>
      <c r="G843" s="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2"/>
      <c r="B844" s="2"/>
      <c r="C844" s="2"/>
      <c r="D844" s="2"/>
      <c r="E844" s="3"/>
      <c r="F844" s="6"/>
      <c r="G844" s="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2"/>
      <c r="B845" s="2"/>
      <c r="C845" s="2"/>
      <c r="D845" s="2"/>
      <c r="E845" s="3"/>
      <c r="F845" s="6"/>
      <c r="G845" s="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2"/>
      <c r="B846" s="2"/>
      <c r="C846" s="2"/>
      <c r="D846" s="2"/>
      <c r="E846" s="3"/>
      <c r="F846" s="6"/>
      <c r="G846" s="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2"/>
      <c r="B847" s="2"/>
      <c r="C847" s="2"/>
      <c r="D847" s="2"/>
      <c r="E847" s="3"/>
      <c r="F847" s="6"/>
      <c r="G847" s="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2"/>
      <c r="B848" s="2"/>
      <c r="C848" s="2"/>
      <c r="D848" s="2"/>
      <c r="E848" s="3"/>
      <c r="F848" s="6"/>
      <c r="G848" s="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2"/>
      <c r="B849" s="2"/>
      <c r="C849" s="2"/>
      <c r="D849" s="2"/>
      <c r="E849" s="3"/>
      <c r="F849" s="6"/>
      <c r="G849" s="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2"/>
      <c r="B850" s="2"/>
      <c r="C850" s="2"/>
      <c r="D850" s="2"/>
      <c r="E850" s="3"/>
      <c r="F850" s="6"/>
      <c r="G850" s="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2"/>
      <c r="B851" s="2"/>
      <c r="C851" s="2"/>
      <c r="D851" s="2"/>
      <c r="E851" s="3"/>
      <c r="F851" s="6"/>
      <c r="G851" s="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2"/>
      <c r="B852" s="2"/>
      <c r="C852" s="2"/>
      <c r="D852" s="2"/>
      <c r="E852" s="3"/>
      <c r="F852" s="6"/>
      <c r="G852" s="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2"/>
      <c r="B853" s="2"/>
      <c r="C853" s="2"/>
      <c r="D853" s="2"/>
      <c r="E853" s="3"/>
      <c r="F853" s="6"/>
      <c r="G853" s="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2"/>
      <c r="B854" s="2"/>
      <c r="C854" s="2"/>
      <c r="D854" s="2"/>
      <c r="E854" s="3"/>
      <c r="F854" s="6"/>
      <c r="G854" s="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2"/>
      <c r="B855" s="2"/>
      <c r="C855" s="2"/>
      <c r="D855" s="2"/>
      <c r="E855" s="3"/>
      <c r="F855" s="6"/>
      <c r="G855" s="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2"/>
      <c r="B856" s="2"/>
      <c r="C856" s="2"/>
      <c r="D856" s="2"/>
      <c r="E856" s="3"/>
      <c r="F856" s="6"/>
      <c r="G856" s="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2"/>
      <c r="B857" s="2"/>
      <c r="C857" s="2"/>
      <c r="D857" s="2"/>
      <c r="E857" s="3"/>
      <c r="F857" s="6"/>
      <c r="G857" s="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2"/>
      <c r="B858" s="2"/>
      <c r="C858" s="2"/>
      <c r="D858" s="2"/>
      <c r="E858" s="3"/>
      <c r="F858" s="6"/>
      <c r="G858" s="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2"/>
      <c r="B859" s="2"/>
      <c r="C859" s="2"/>
      <c r="D859" s="2"/>
      <c r="E859" s="3"/>
      <c r="F859" s="6"/>
      <c r="G859" s="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2"/>
      <c r="B860" s="2"/>
      <c r="C860" s="2"/>
      <c r="D860" s="2"/>
      <c r="E860" s="3"/>
      <c r="F860" s="6"/>
      <c r="G860" s="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2"/>
      <c r="B861" s="2"/>
      <c r="C861" s="2"/>
      <c r="D861" s="2"/>
      <c r="E861" s="3"/>
      <c r="F861" s="6"/>
      <c r="G861" s="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2"/>
      <c r="B862" s="2"/>
      <c r="C862" s="2"/>
      <c r="D862" s="2"/>
      <c r="E862" s="3"/>
      <c r="F862" s="6"/>
      <c r="G862" s="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2"/>
      <c r="B863" s="2"/>
      <c r="C863" s="2"/>
      <c r="D863" s="2"/>
      <c r="E863" s="3"/>
      <c r="F863" s="6"/>
      <c r="G863" s="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2"/>
      <c r="B864" s="2"/>
      <c r="C864" s="2"/>
      <c r="D864" s="2"/>
      <c r="E864" s="3"/>
      <c r="F864" s="6"/>
      <c r="G864" s="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2"/>
      <c r="B865" s="2"/>
      <c r="C865" s="2"/>
      <c r="D865" s="2"/>
      <c r="E865" s="3"/>
      <c r="F865" s="6"/>
      <c r="G865" s="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2"/>
      <c r="B866" s="2"/>
      <c r="C866" s="2"/>
      <c r="D866" s="2"/>
      <c r="E866" s="3"/>
      <c r="F866" s="6"/>
      <c r="G866" s="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2"/>
      <c r="B867" s="2"/>
      <c r="C867" s="2"/>
      <c r="D867" s="2"/>
      <c r="E867" s="3"/>
      <c r="F867" s="6"/>
      <c r="G867" s="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2"/>
      <c r="B868" s="2"/>
      <c r="C868" s="2"/>
      <c r="D868" s="2"/>
      <c r="E868" s="3"/>
      <c r="F868" s="6"/>
      <c r="G868" s="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2"/>
      <c r="B869" s="2"/>
      <c r="C869" s="2"/>
      <c r="D869" s="2"/>
      <c r="E869" s="3"/>
      <c r="F869" s="6"/>
      <c r="G869" s="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2"/>
      <c r="B870" s="2"/>
      <c r="C870" s="2"/>
      <c r="D870" s="2"/>
      <c r="E870" s="3"/>
      <c r="F870" s="6"/>
      <c r="G870" s="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2"/>
      <c r="B871" s="2"/>
      <c r="C871" s="2"/>
      <c r="D871" s="2"/>
      <c r="E871" s="3"/>
      <c r="F871" s="6"/>
      <c r="G871" s="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2"/>
      <c r="B872" s="2"/>
      <c r="C872" s="2"/>
      <c r="D872" s="2"/>
      <c r="E872" s="3"/>
      <c r="F872" s="6"/>
      <c r="G872" s="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2"/>
      <c r="B873" s="2"/>
      <c r="C873" s="2"/>
      <c r="D873" s="2"/>
      <c r="E873" s="3"/>
      <c r="F873" s="6"/>
      <c r="G873" s="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2"/>
      <c r="B874" s="2"/>
      <c r="C874" s="2"/>
      <c r="D874" s="2"/>
      <c r="E874" s="3"/>
      <c r="F874" s="6"/>
      <c r="G874" s="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2"/>
      <c r="B875" s="2"/>
      <c r="C875" s="2"/>
      <c r="D875" s="2"/>
      <c r="E875" s="3"/>
      <c r="F875" s="6"/>
      <c r="G875" s="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2"/>
      <c r="B876" s="2"/>
      <c r="C876" s="2"/>
      <c r="D876" s="2"/>
      <c r="E876" s="3"/>
      <c r="F876" s="6"/>
      <c r="G876" s="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2"/>
      <c r="B877" s="2"/>
      <c r="C877" s="2"/>
      <c r="D877" s="2"/>
      <c r="E877" s="3"/>
      <c r="F877" s="6"/>
      <c r="G877" s="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2"/>
      <c r="B878" s="2"/>
      <c r="C878" s="2"/>
      <c r="D878" s="2"/>
      <c r="E878" s="3"/>
      <c r="F878" s="6"/>
      <c r="G878" s="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2"/>
      <c r="B879" s="2"/>
      <c r="C879" s="2"/>
      <c r="D879" s="2"/>
      <c r="E879" s="3"/>
      <c r="F879" s="6"/>
      <c r="G879" s="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2"/>
      <c r="B880" s="2"/>
      <c r="C880" s="2"/>
      <c r="D880" s="2"/>
      <c r="E880" s="3"/>
      <c r="F880" s="6"/>
      <c r="G880" s="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2"/>
      <c r="B881" s="2"/>
      <c r="C881" s="2"/>
      <c r="D881" s="2"/>
      <c r="E881" s="3"/>
      <c r="F881" s="6"/>
      <c r="G881" s="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2"/>
      <c r="B882" s="2"/>
      <c r="C882" s="2"/>
      <c r="D882" s="2"/>
      <c r="E882" s="3"/>
      <c r="F882" s="6"/>
      <c r="G882" s="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2"/>
      <c r="B883" s="2"/>
      <c r="C883" s="2"/>
      <c r="D883" s="2"/>
      <c r="E883" s="3"/>
      <c r="F883" s="6"/>
      <c r="G883" s="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2"/>
      <c r="B884" s="2"/>
      <c r="C884" s="2"/>
      <c r="D884" s="2"/>
      <c r="E884" s="3"/>
      <c r="F884" s="6"/>
      <c r="G884" s="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2"/>
      <c r="B885" s="2"/>
      <c r="C885" s="2"/>
      <c r="D885" s="2"/>
      <c r="E885" s="3"/>
      <c r="F885" s="6"/>
      <c r="G885" s="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2"/>
      <c r="B886" s="2"/>
      <c r="C886" s="2"/>
      <c r="D886" s="2"/>
      <c r="E886" s="3"/>
      <c r="F886" s="6"/>
      <c r="G886" s="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2"/>
      <c r="B887" s="2"/>
      <c r="C887" s="2"/>
      <c r="D887" s="2"/>
      <c r="E887" s="3"/>
      <c r="F887" s="6"/>
      <c r="G887" s="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2"/>
      <c r="B888" s="2"/>
      <c r="C888" s="2"/>
      <c r="D888" s="2"/>
      <c r="E888" s="3"/>
      <c r="F888" s="6"/>
      <c r="G888" s="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2"/>
      <c r="B889" s="2"/>
      <c r="C889" s="2"/>
      <c r="D889" s="2"/>
      <c r="E889" s="3"/>
      <c r="F889" s="6"/>
      <c r="G889" s="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2"/>
      <c r="B890" s="2"/>
      <c r="C890" s="2"/>
      <c r="D890" s="2"/>
      <c r="E890" s="3"/>
      <c r="F890" s="6"/>
      <c r="G890" s="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2"/>
      <c r="B891" s="2"/>
      <c r="C891" s="2"/>
      <c r="D891" s="2"/>
      <c r="E891" s="3"/>
      <c r="F891" s="6"/>
      <c r="G891" s="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2"/>
      <c r="B892" s="2"/>
      <c r="C892" s="2"/>
      <c r="D892" s="2"/>
      <c r="E892" s="3"/>
      <c r="F892" s="6"/>
      <c r="G892" s="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2"/>
      <c r="B893" s="2"/>
      <c r="C893" s="2"/>
      <c r="D893" s="2"/>
      <c r="E893" s="3"/>
      <c r="F893" s="6"/>
      <c r="G893" s="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2"/>
      <c r="B894" s="2"/>
      <c r="C894" s="2"/>
      <c r="D894" s="2"/>
      <c r="E894" s="3"/>
      <c r="F894" s="6"/>
      <c r="G894" s="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2"/>
      <c r="B895" s="2"/>
      <c r="C895" s="2"/>
      <c r="D895" s="2"/>
      <c r="E895" s="3"/>
      <c r="F895" s="6"/>
      <c r="G895" s="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2"/>
      <c r="B896" s="2"/>
      <c r="C896" s="2"/>
      <c r="D896" s="2"/>
      <c r="E896" s="3"/>
      <c r="F896" s="6"/>
      <c r="G896" s="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2"/>
      <c r="B897" s="2"/>
      <c r="C897" s="2"/>
      <c r="D897" s="2"/>
      <c r="E897" s="3"/>
      <c r="F897" s="6"/>
      <c r="G897" s="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2"/>
      <c r="B898" s="2"/>
      <c r="C898" s="2"/>
      <c r="D898" s="2"/>
      <c r="E898" s="3"/>
      <c r="F898" s="6"/>
      <c r="G898" s="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2"/>
      <c r="B899" s="2"/>
      <c r="C899" s="2"/>
      <c r="D899" s="2"/>
      <c r="E899" s="3"/>
      <c r="F899" s="6"/>
      <c r="G899" s="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2"/>
      <c r="B900" s="2"/>
      <c r="C900" s="2"/>
      <c r="D900" s="2"/>
      <c r="E900" s="3"/>
      <c r="F900" s="6"/>
      <c r="G900" s="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2"/>
      <c r="B901" s="2"/>
      <c r="C901" s="2"/>
      <c r="D901" s="2"/>
      <c r="E901" s="3"/>
      <c r="F901" s="6"/>
      <c r="G901" s="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2"/>
      <c r="B902" s="2"/>
      <c r="C902" s="2"/>
      <c r="D902" s="2"/>
      <c r="E902" s="3"/>
      <c r="F902" s="6"/>
      <c r="G902" s="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2"/>
      <c r="B903" s="2"/>
      <c r="C903" s="2"/>
      <c r="D903" s="2"/>
      <c r="E903" s="3"/>
      <c r="F903" s="6"/>
      <c r="G903" s="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2"/>
      <c r="B904" s="2"/>
      <c r="C904" s="2"/>
      <c r="D904" s="2"/>
      <c r="E904" s="3"/>
      <c r="F904" s="6"/>
      <c r="G904" s="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2"/>
      <c r="B905" s="2"/>
      <c r="C905" s="2"/>
      <c r="D905" s="2"/>
      <c r="E905" s="3"/>
      <c r="F905" s="6"/>
      <c r="G905" s="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2"/>
      <c r="B906" s="2"/>
      <c r="C906" s="2"/>
      <c r="D906" s="2"/>
      <c r="E906" s="3"/>
      <c r="F906" s="6"/>
      <c r="G906" s="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2"/>
      <c r="B907" s="2"/>
      <c r="C907" s="2"/>
      <c r="D907" s="2"/>
      <c r="E907" s="3"/>
      <c r="F907" s="6"/>
      <c r="G907" s="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2"/>
      <c r="B908" s="2"/>
      <c r="C908" s="2"/>
      <c r="D908" s="2"/>
      <c r="E908" s="3"/>
      <c r="F908" s="6"/>
      <c r="G908" s="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2"/>
      <c r="B909" s="2"/>
      <c r="C909" s="2"/>
      <c r="D909" s="2"/>
      <c r="E909" s="3"/>
      <c r="F909" s="6"/>
      <c r="G909" s="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2"/>
      <c r="B910" s="2"/>
      <c r="C910" s="2"/>
      <c r="D910" s="2"/>
      <c r="E910" s="3"/>
      <c r="F910" s="3"/>
      <c r="G910" s="3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2"/>
      <c r="B911" s="2"/>
      <c r="C911" s="2"/>
      <c r="D911" s="2"/>
      <c r="E911" s="3"/>
      <c r="F911" s="3"/>
      <c r="G911" s="3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2"/>
      <c r="B912" s="2"/>
      <c r="C912" s="2"/>
      <c r="D912" s="2"/>
      <c r="E912" s="3"/>
      <c r="F912" s="3"/>
      <c r="G912" s="3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2"/>
      <c r="B913" s="2"/>
      <c r="C913" s="2"/>
      <c r="D913" s="2"/>
      <c r="E913" s="3"/>
      <c r="F913" s="3"/>
      <c r="G913" s="3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2"/>
      <c r="B914" s="2"/>
      <c r="C914" s="2"/>
      <c r="D914" s="2"/>
      <c r="E914" s="3"/>
      <c r="F914" s="3"/>
      <c r="G914" s="3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2"/>
      <c r="B915" s="2"/>
      <c r="C915" s="2"/>
      <c r="D915" s="2"/>
      <c r="E915" s="3"/>
      <c r="F915" s="3"/>
      <c r="G915" s="3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2"/>
      <c r="B916" s="2"/>
      <c r="C916" s="2"/>
      <c r="D916" s="2"/>
      <c r="E916" s="3"/>
      <c r="F916" s="3"/>
      <c r="G916" s="3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2"/>
      <c r="B917" s="2"/>
      <c r="C917" s="2"/>
      <c r="D917" s="2"/>
      <c r="E917" s="3"/>
      <c r="F917" s="3"/>
      <c r="G917" s="3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2"/>
      <c r="B918" s="2"/>
      <c r="C918" s="2"/>
      <c r="D918" s="2"/>
      <c r="E918" s="3"/>
      <c r="F918" s="3"/>
      <c r="G918" s="3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2"/>
      <c r="B919" s="2"/>
      <c r="C919" s="2"/>
      <c r="D919" s="2"/>
      <c r="E919" s="3"/>
      <c r="F919" s="3"/>
      <c r="G919" s="3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2"/>
      <c r="B920" s="2"/>
      <c r="C920" s="2"/>
      <c r="D920" s="2"/>
      <c r="E920" s="3"/>
      <c r="F920" s="3"/>
      <c r="G920" s="3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9"/>
  <sheetViews>
    <sheetView workbookViewId="0"/>
  </sheetViews>
  <sheetFormatPr defaultColWidth="17.28515625" defaultRowHeight="15" customHeight="1"/>
  <cols>
    <col min="1" max="1" width="14" customWidth="1"/>
    <col min="2" max="2" width="14.7109375" customWidth="1"/>
    <col min="3" max="4" width="12.28515625" customWidth="1"/>
    <col min="5" max="5" width="12.5703125" customWidth="1"/>
    <col min="6" max="6" width="12.42578125" customWidth="1"/>
    <col min="7" max="7" width="12.28515625" customWidth="1"/>
    <col min="8" max="9" width="13.140625" customWidth="1"/>
    <col min="10" max="10" width="12.85546875" customWidth="1"/>
    <col min="11" max="11" width="13.85546875" customWidth="1"/>
    <col min="12" max="12" width="13.42578125" customWidth="1"/>
    <col min="13" max="13" width="12.85546875" customWidth="1"/>
    <col min="14" max="14" width="13.140625" customWidth="1"/>
    <col min="15" max="16" width="12.5703125" customWidth="1"/>
  </cols>
  <sheetData>
    <row r="1" spans="1:16" ht="15" customHeight="1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customHeight="1">
      <c r="A2" s="9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5" customHeight="1">
      <c r="A3" s="11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5" customHeight="1">
      <c r="A4" s="12" t="s">
        <v>4</v>
      </c>
      <c r="B4" s="1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5" customHeight="1">
      <c r="A5" s="7"/>
      <c r="B5" s="7"/>
      <c r="C5" s="16">
        <v>2025</v>
      </c>
      <c r="D5" s="18">
        <v>2024</v>
      </c>
      <c r="E5" s="18">
        <v>2023</v>
      </c>
      <c r="F5" s="18">
        <v>2022</v>
      </c>
      <c r="G5" s="18">
        <v>2021</v>
      </c>
      <c r="H5" s="18">
        <v>2020</v>
      </c>
      <c r="I5" s="18">
        <v>2019</v>
      </c>
      <c r="J5" s="18">
        <v>2018</v>
      </c>
      <c r="K5" s="18">
        <v>2017</v>
      </c>
      <c r="L5" s="18">
        <v>2016</v>
      </c>
      <c r="M5" s="18">
        <v>2015</v>
      </c>
      <c r="N5" s="18">
        <v>2014</v>
      </c>
      <c r="O5" s="18">
        <v>2013</v>
      </c>
      <c r="P5" s="16">
        <v>2012</v>
      </c>
    </row>
    <row r="6" spans="1:16" ht="15" customHeight="1">
      <c r="A6" s="20">
        <v>2017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5" customHeight="1">
      <c r="A7" s="7" t="s">
        <v>7</v>
      </c>
      <c r="B7" s="22">
        <v>0.05</v>
      </c>
      <c r="C7" s="25">
        <f t="shared" ref="C7:F7" si="0">1244309000/4</f>
        <v>311077250</v>
      </c>
      <c r="D7" s="25">
        <f t="shared" si="0"/>
        <v>311077250</v>
      </c>
      <c r="E7" s="25">
        <f t="shared" si="0"/>
        <v>311077250</v>
      </c>
      <c r="F7" s="25">
        <f t="shared" si="0"/>
        <v>311077250</v>
      </c>
      <c r="G7" s="27">
        <v>310704000</v>
      </c>
      <c r="H7" s="27">
        <v>354559000</v>
      </c>
      <c r="I7" s="27">
        <v>401242000</v>
      </c>
      <c r="J7" s="27">
        <v>442959000</v>
      </c>
      <c r="K7" s="27">
        <v>473302000</v>
      </c>
      <c r="L7" s="29"/>
      <c r="M7" s="31"/>
      <c r="N7" s="31"/>
      <c r="O7" s="31"/>
      <c r="P7" s="31"/>
    </row>
    <row r="8" spans="1:16" ht="15" customHeight="1">
      <c r="A8" s="7" t="s">
        <v>11</v>
      </c>
      <c r="B8" s="37">
        <f t="array" ref="B8">NPV(B7,K7,J7,I7,H7,G7,F7,E7,D7,C7)</f>
        <v>2598569810.4789786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ht="15" customHeight="1"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ht="15" customHeight="1">
      <c r="A10" s="7"/>
      <c r="B10" s="7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ht="15" customHeight="1">
      <c r="A11" s="20">
        <v>2016</v>
      </c>
      <c r="B11" s="7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ht="15" customHeight="1">
      <c r="A12" s="7" t="s">
        <v>7</v>
      </c>
      <c r="B12" s="22">
        <v>0.05</v>
      </c>
      <c r="C12" s="25"/>
      <c r="D12" s="25">
        <f t="shared" ref="D12:G12" si="1">1083825000/4</f>
        <v>270956250</v>
      </c>
      <c r="E12" s="25">
        <f t="shared" si="1"/>
        <v>270956250</v>
      </c>
      <c r="F12" s="25">
        <f t="shared" si="1"/>
        <v>270956250</v>
      </c>
      <c r="G12" s="25">
        <f t="shared" si="1"/>
        <v>270956250</v>
      </c>
      <c r="H12" s="27">
        <v>283633000</v>
      </c>
      <c r="I12" s="27">
        <v>331575000</v>
      </c>
      <c r="J12" s="27">
        <v>375516000</v>
      </c>
      <c r="K12" s="27">
        <v>415746000</v>
      </c>
      <c r="L12" s="27">
        <v>431658000</v>
      </c>
      <c r="M12" s="27"/>
      <c r="N12" s="31"/>
      <c r="O12" s="31"/>
      <c r="P12" s="31"/>
    </row>
    <row r="13" spans="1:16" ht="15" customHeight="1">
      <c r="A13" s="7" t="s">
        <v>11</v>
      </c>
      <c r="B13" s="42">
        <f t="array" ref="B13">NPV(B12,L12,K12,J12,I12,H12,G12,F12,E12,D12)</f>
        <v>2360412968.3617063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 ht="15" customHeight="1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1:16" ht="15" customHeight="1">
      <c r="A15" s="7"/>
      <c r="B15" s="7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1:16" ht="15" customHeight="1">
      <c r="A16" s="20">
        <v>2015</v>
      </c>
      <c r="B16" s="45"/>
      <c r="C16" s="31"/>
      <c r="D16" s="31"/>
      <c r="E16" s="46"/>
      <c r="F16" s="46"/>
      <c r="G16" s="46"/>
      <c r="H16" s="46"/>
      <c r="I16" s="48"/>
      <c r="J16" s="48"/>
      <c r="K16" s="48"/>
      <c r="L16" s="48"/>
      <c r="M16" s="48"/>
      <c r="N16" s="31"/>
      <c r="O16" s="31"/>
      <c r="P16" s="31"/>
    </row>
    <row r="17" spans="1:18" ht="15" customHeight="1">
      <c r="A17" s="7" t="s">
        <v>7</v>
      </c>
      <c r="B17" s="22">
        <v>0.05</v>
      </c>
      <c r="C17" s="50"/>
      <c r="D17" s="50"/>
      <c r="E17" s="46">
        <f t="shared" ref="E17:H17" si="2">901792000/4</f>
        <v>225448000</v>
      </c>
      <c r="F17" s="46">
        <f t="shared" si="2"/>
        <v>225448000</v>
      </c>
      <c r="G17" s="46">
        <f t="shared" si="2"/>
        <v>225448000</v>
      </c>
      <c r="H17" s="46">
        <f t="shared" si="2"/>
        <v>225448000</v>
      </c>
      <c r="I17" s="48">
        <v>262645000</v>
      </c>
      <c r="J17" s="48">
        <v>302752000</v>
      </c>
      <c r="K17" s="48">
        <v>344232000</v>
      </c>
      <c r="L17" s="48">
        <v>370920000</v>
      </c>
      <c r="M17" s="48">
        <v>395862000</v>
      </c>
      <c r="N17" s="52"/>
      <c r="O17" s="31"/>
      <c r="P17" s="31"/>
    </row>
    <row r="18" spans="1:18" ht="15" customHeight="1">
      <c r="A18" s="7" t="s">
        <v>11</v>
      </c>
      <c r="B18" s="42">
        <f t="array" ref="B18">NPV(B17,M17,L17,K17,J17,I17,H17,G17,F17,E17)</f>
        <v>2092043721.269299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1:18" ht="15" customHeight="1">
      <c r="A19" s="7"/>
      <c r="B19" s="7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1" spans="1:18" ht="15" customHeight="1">
      <c r="A21" s="20">
        <v>2014</v>
      </c>
      <c r="B21" s="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8" ht="15" customHeight="1">
      <c r="A22" s="31" t="s">
        <v>7</v>
      </c>
      <c r="B22" s="55">
        <v>0.05</v>
      </c>
      <c r="C22" s="48"/>
      <c r="D22" s="48"/>
      <c r="E22" s="48"/>
      <c r="F22" s="46">
        <f t="shared" ref="F22:I22" si="3">818343000/4</f>
        <v>204585750</v>
      </c>
      <c r="G22" s="46">
        <f t="shared" si="3"/>
        <v>204585750</v>
      </c>
      <c r="H22" s="46">
        <f t="shared" si="3"/>
        <v>204585750</v>
      </c>
      <c r="I22" s="46">
        <f t="shared" si="3"/>
        <v>204585750</v>
      </c>
      <c r="J22" s="48">
        <v>242532000</v>
      </c>
      <c r="K22" s="48">
        <v>283783000</v>
      </c>
      <c r="L22" s="48">
        <v>314322000</v>
      </c>
      <c r="M22" s="48">
        <v>339667000</v>
      </c>
      <c r="N22" s="48">
        <v>360457000</v>
      </c>
      <c r="O22" s="31"/>
      <c r="P22" s="31"/>
      <c r="Q22" s="38"/>
      <c r="R22" s="38"/>
    </row>
    <row r="23" spans="1:18" ht="15" customHeight="1">
      <c r="A23" s="7" t="s">
        <v>11</v>
      </c>
      <c r="B23" s="42">
        <f t="array" ref="B23">NPV(B22,N22,M22,L22,K22,J22,I22,H22,G22,F22)</f>
        <v>1914812465.6765809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48"/>
      <c r="O23" s="31"/>
      <c r="P23" s="31"/>
    </row>
    <row r="24" spans="1:18" ht="15" customHeight="1">
      <c r="A24" s="7"/>
      <c r="B24" s="7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6" spans="1:18" ht="15" customHeight="1">
      <c r="A26" s="20">
        <v>2013</v>
      </c>
      <c r="B26" s="7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1:18" ht="15" customHeight="1">
      <c r="A27" s="7" t="s">
        <v>7</v>
      </c>
      <c r="B27" s="22">
        <v>0.05</v>
      </c>
      <c r="C27" s="50"/>
      <c r="D27" s="50"/>
      <c r="E27" s="50"/>
      <c r="F27" s="50"/>
      <c r="G27" s="25">
        <f t="shared" ref="G27:J27" si="4">791068000/4</f>
        <v>197767000</v>
      </c>
      <c r="H27" s="25">
        <f t="shared" si="4"/>
        <v>197767000</v>
      </c>
      <c r="I27" s="25">
        <f t="shared" si="4"/>
        <v>197767000</v>
      </c>
      <c r="J27" s="25">
        <f t="shared" si="4"/>
        <v>197767000</v>
      </c>
      <c r="K27" s="50">
        <v>232764000</v>
      </c>
      <c r="L27" s="50">
        <v>260109000</v>
      </c>
      <c r="M27" s="50">
        <v>287224000</v>
      </c>
      <c r="N27" s="50">
        <v>306730000</v>
      </c>
      <c r="O27" s="50">
        <v>329592000</v>
      </c>
      <c r="P27" s="50"/>
    </row>
    <row r="28" spans="1:18" ht="15" customHeight="1">
      <c r="A28" s="7" t="s">
        <v>11</v>
      </c>
      <c r="B28" s="42">
        <f t="array" ref="B28">NPV(B27,O27,N27,M27,L27,K27,J27,I27,H27,G27)</f>
        <v>1786059144.4191427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8" ht="15" customHeight="1">
      <c r="A29" s="7"/>
      <c r="B29" s="7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7"/>
      <c r="R29" s="7"/>
    </row>
    <row r="31" spans="1:18" ht="15" customHeight="1">
      <c r="A31" s="62" t="s">
        <v>32</v>
      </c>
      <c r="B31" s="7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7"/>
      <c r="R31" s="7"/>
    </row>
    <row r="32" spans="1:18" ht="15" customHeight="1">
      <c r="A32" s="7"/>
      <c r="B32" s="7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16" ht="15" customHeight="1">
      <c r="A33" s="7"/>
      <c r="B33" s="7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 ht="15" customHeight="1">
      <c r="A34" s="7"/>
      <c r="B34" s="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ht="15" customHeight="1">
      <c r="A35" s="7"/>
      <c r="B35" s="7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ht="15" customHeight="1">
      <c r="A36" s="7"/>
      <c r="B36" s="7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  <row r="37" spans="1:16" ht="15" customHeight="1"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 ht="15" customHeight="1"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</row>
    <row r="39" spans="1:16" ht="15" customHeight="1"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</row>
    <row r="40" spans="1:16" ht="15" customHeight="1"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</row>
    <row r="41" spans="1:16" ht="12.75"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</row>
    <row r="42" spans="1:16" ht="12.75"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</row>
    <row r="43" spans="1:16" ht="12.75"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</row>
    <row r="44" spans="1:16" ht="12.7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</row>
    <row r="45" spans="1:16" ht="12.75"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</row>
    <row r="46" spans="1:16" ht="12.75"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1:16" ht="12.75"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16" ht="12.75"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3:16" ht="12.75"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3:16" ht="12.75"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1" spans="3:16" ht="12.75"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</row>
    <row r="52" spans="3:16" ht="12.75"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</row>
    <row r="53" spans="3:16" ht="12.75"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</row>
    <row r="54" spans="3:16" ht="12.75"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</row>
    <row r="55" spans="3:16" ht="12.75"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</row>
    <row r="56" spans="3:16" ht="12.75"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</row>
    <row r="57" spans="3:16" ht="12.75"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</row>
    <row r="58" spans="3:16" ht="12.75"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</row>
    <row r="59" spans="3:16" ht="12.75"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</row>
    <row r="60" spans="3:16" ht="12.75"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</row>
    <row r="61" spans="3:16" ht="12.75"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</row>
    <row r="62" spans="3:16" ht="12.75"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</row>
    <row r="63" spans="3:16" ht="12.75"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</row>
    <row r="64" spans="3:16" ht="12.75"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</row>
    <row r="65" spans="3:16" ht="12.75"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</row>
    <row r="66" spans="3:16" ht="12.75"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</row>
    <row r="67" spans="3:16" ht="12.75"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</row>
    <row r="68" spans="3:16" ht="12.75"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</row>
    <row r="69" spans="3:16" ht="12.75"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5"/>
  <sheetViews>
    <sheetView workbookViewId="0"/>
  </sheetViews>
  <sheetFormatPr defaultColWidth="17.28515625" defaultRowHeight="15" customHeight="1"/>
  <cols>
    <col min="1" max="1" width="55.5703125" customWidth="1"/>
    <col min="2" max="2" width="14.42578125" customWidth="1"/>
    <col min="3" max="3" width="14.28515625" customWidth="1"/>
    <col min="4" max="4" width="14.5703125" customWidth="1"/>
    <col min="5" max="5" width="15" customWidth="1"/>
    <col min="6" max="6" width="14.85546875" customWidth="1"/>
    <col min="7" max="7" width="10.28515625" customWidth="1"/>
  </cols>
  <sheetData>
    <row r="1" spans="1:25" ht="12.75">
      <c r="A1" s="1" t="s">
        <v>0</v>
      </c>
      <c r="B1" s="2"/>
      <c r="C1" s="2"/>
      <c r="D1" s="2"/>
      <c r="E1" s="3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>
      <c r="A3" s="24" t="s">
        <v>5</v>
      </c>
      <c r="B3" s="13"/>
      <c r="C3" s="13"/>
      <c r="D3" s="15"/>
      <c r="E3" s="3"/>
      <c r="F3" s="6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75">
      <c r="A4" s="2"/>
      <c r="B4" s="21">
        <v>2016</v>
      </c>
      <c r="C4" s="21">
        <v>2015</v>
      </c>
      <c r="D4" s="23">
        <v>2014</v>
      </c>
      <c r="E4" s="23">
        <v>2013</v>
      </c>
      <c r="F4" s="26">
        <v>2012</v>
      </c>
      <c r="G4" s="28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>
      <c r="A5" s="3"/>
      <c r="B5" s="3"/>
      <c r="C5" s="3"/>
      <c r="D5" s="3"/>
      <c r="E5" s="3"/>
      <c r="F5" s="3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>
      <c r="A6" s="32" t="s">
        <v>9</v>
      </c>
      <c r="B6" s="38">
        <f>'Step 1'!B7</f>
        <v>1894543000</v>
      </c>
      <c r="C6" s="38">
        <f>'Step 1'!C7</f>
        <v>1170695000</v>
      </c>
      <c r="D6" s="38">
        <f>'Step 1'!D7</f>
        <v>1815141000</v>
      </c>
      <c r="E6" s="38">
        <f>'Step 1'!E7</f>
        <v>1550134000</v>
      </c>
      <c r="F6" s="38">
        <f>'Step 1'!F7</f>
        <v>1297084000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 spans="1:25" ht="12.75">
      <c r="A7" s="44" t="s">
        <v>14</v>
      </c>
      <c r="B7" s="44">
        <v>563204000</v>
      </c>
      <c r="C7" s="44">
        <v>514287000</v>
      </c>
      <c r="D7" s="44">
        <v>460093000</v>
      </c>
      <c r="E7" s="44">
        <v>424096000</v>
      </c>
      <c r="F7" s="44">
        <v>345066000</v>
      </c>
      <c r="G7" s="3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4" t="s">
        <v>15</v>
      </c>
      <c r="B8" s="38">
        <f>'Step 2'!B7*'Step 2'!B8</f>
        <v>129928490.52394894</v>
      </c>
      <c r="C8" s="38">
        <f>'Step 2'!B12*'Step 2'!B13</f>
        <v>118020648.41808532</v>
      </c>
      <c r="D8" s="38">
        <f>'Step 2'!B17*'Step 2'!B18</f>
        <v>104602186.06346495</v>
      </c>
      <c r="E8" s="38">
        <f>'Step 2'!B22*'Step 2'!B23</f>
        <v>95740623.283829048</v>
      </c>
      <c r="F8" s="38">
        <f>'Step 2'!B27*'Step 2'!B28</f>
        <v>89302957.220957145</v>
      </c>
      <c r="G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customHeight="1">
      <c r="A9" s="44" t="s">
        <v>19</v>
      </c>
      <c r="B9" s="38">
        <f t="shared" ref="B9:F9" si="0">B7-B8</f>
        <v>433275509.47605109</v>
      </c>
      <c r="C9" s="38">
        <f t="shared" si="0"/>
        <v>396266351.58191466</v>
      </c>
      <c r="D9" s="38">
        <f t="shared" si="0"/>
        <v>355490813.93653506</v>
      </c>
      <c r="E9" s="38">
        <f t="shared" si="0"/>
        <v>328355376.71617097</v>
      </c>
      <c r="F9" s="38">
        <f t="shared" si="0"/>
        <v>255763042.77904284</v>
      </c>
      <c r="G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customHeight="1">
      <c r="A10" s="44" t="s">
        <v>24</v>
      </c>
      <c r="B10" s="38">
        <f t="shared" ref="B10:F10" si="1">B6+B7-B9</f>
        <v>2024471490.5239489</v>
      </c>
      <c r="C10" s="38">
        <f t="shared" si="1"/>
        <v>1288715648.4180853</v>
      </c>
      <c r="D10" s="38">
        <f t="shared" si="1"/>
        <v>1919743186.0634649</v>
      </c>
      <c r="E10" s="38">
        <f t="shared" si="1"/>
        <v>1645874623.283829</v>
      </c>
      <c r="F10" s="38">
        <f t="shared" si="1"/>
        <v>1386386957.2209573</v>
      </c>
      <c r="G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customHeight="1">
      <c r="A11" s="38"/>
      <c r="B11" s="38"/>
      <c r="C11" s="38"/>
      <c r="D11" s="38"/>
      <c r="E11" s="38"/>
      <c r="F11" s="38"/>
      <c r="G11" s="3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>
      <c r="A12" s="44" t="s">
        <v>30</v>
      </c>
      <c r="B12" s="38">
        <f>'Step 1'!B32</f>
        <v>1134349000</v>
      </c>
      <c r="C12" s="38">
        <f>'Step 1'!C32</f>
        <v>849202000</v>
      </c>
      <c r="D12" s="38">
        <f>'Step 1'!D32</f>
        <v>817059000</v>
      </c>
      <c r="E12" s="38">
        <f>'Step 1'!E32</f>
        <v>1155744000</v>
      </c>
      <c r="F12" s="38">
        <f>'Step 1'!F32</f>
        <v>550702000</v>
      </c>
      <c r="G12" s="3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>
      <c r="A13" s="32" t="s">
        <v>36</v>
      </c>
      <c r="B13" s="38">
        <f t="shared" ref="B13:F13" si="2">B12+B7-B8</f>
        <v>1567624509.4760511</v>
      </c>
      <c r="C13" s="38">
        <f t="shared" si="2"/>
        <v>1245468351.5819147</v>
      </c>
      <c r="D13" s="38">
        <f t="shared" si="2"/>
        <v>1172549813.9365351</v>
      </c>
      <c r="E13" s="38">
        <f t="shared" si="2"/>
        <v>1484099376.716171</v>
      </c>
      <c r="F13" s="38">
        <f t="shared" si="2"/>
        <v>806465042.77904284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2.75"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2.75">
      <c r="A15" s="68" t="s">
        <v>40</v>
      </c>
      <c r="B15" s="69">
        <f>'Step 2'!B8</f>
        <v>2598569810.4789786</v>
      </c>
      <c r="C15" s="69">
        <f>'Step 2'!B13</f>
        <v>2360412968.3617063</v>
      </c>
      <c r="D15" s="69">
        <f>'Step 2'!B18</f>
        <v>2092043721.269299</v>
      </c>
      <c r="E15" s="69">
        <f>'Step 2'!B23</f>
        <v>1914812465.6765809</v>
      </c>
      <c r="F15" s="69">
        <f>'Step 2'!B28</f>
        <v>1786059144.4191427</v>
      </c>
      <c r="G15" s="69"/>
      <c r="H15" s="39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2.75">
      <c r="A16" s="3"/>
      <c r="B16" s="71"/>
      <c r="C16" s="71"/>
      <c r="D16" s="71"/>
      <c r="E16" s="71"/>
      <c r="F16" s="71"/>
      <c r="G16" s="71"/>
      <c r="H16" s="3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2.75">
      <c r="A17" s="70" t="s">
        <v>42</v>
      </c>
      <c r="B17" s="72">
        <f t="shared" ref="B17:E17" si="3">C18</f>
        <v>15692926968.361706</v>
      </c>
      <c r="C17" s="72">
        <f t="shared" si="3"/>
        <v>14982100721.269299</v>
      </c>
      <c r="D17" s="30">
        <f t="shared" si="3"/>
        <v>14093376465.67658</v>
      </c>
      <c r="E17" s="30">
        <f t="shared" si="3"/>
        <v>12983254144.419144</v>
      </c>
      <c r="F17" s="30"/>
      <c r="G17" s="7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>
      <c r="A18" s="70" t="s">
        <v>43</v>
      </c>
      <c r="B18" s="72">
        <f>'Step 1'!B35+B15</f>
        <v>16070886810.478979</v>
      </c>
      <c r="C18" s="72">
        <f>'Step 1'!C35+C15</f>
        <v>15692926968.361706</v>
      </c>
      <c r="D18" s="30">
        <f>'Step 1'!D35+D15</f>
        <v>14982100721.269299</v>
      </c>
      <c r="E18" s="30">
        <f>'Step 1'!E35+E15</f>
        <v>14093376465.67658</v>
      </c>
      <c r="F18" s="30">
        <f>'Step 1'!F35+F15</f>
        <v>12983254144.419144</v>
      </c>
      <c r="G18" s="7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>
      <c r="A19" s="70" t="s">
        <v>44</v>
      </c>
      <c r="B19" s="72">
        <f t="shared" ref="B19:E19" si="4">C20</f>
        <v>13785726968.361706</v>
      </c>
      <c r="C19" s="72">
        <f t="shared" si="4"/>
        <v>13679460721.269299</v>
      </c>
      <c r="D19" s="30">
        <f t="shared" si="4"/>
        <v>13140326465.67658</v>
      </c>
      <c r="E19" s="30">
        <f t="shared" si="4"/>
        <v>12442368144.419144</v>
      </c>
      <c r="F19" s="30"/>
      <c r="G19" s="74"/>
      <c r="H19" s="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2.75">
      <c r="A20" s="70" t="s">
        <v>45</v>
      </c>
      <c r="B20" s="72">
        <f>'Step 1'!B37+B15</f>
        <v>14847501810.478979</v>
      </c>
      <c r="C20" s="72">
        <f>'Step 1'!C37+C15</f>
        <v>13785726968.361706</v>
      </c>
      <c r="D20" s="30">
        <f>'Step 1'!D37+D15</f>
        <v>13679460721.269299</v>
      </c>
      <c r="E20" s="30">
        <f>'Step 1'!E37+E15</f>
        <v>13140326465.67658</v>
      </c>
      <c r="F20" s="30">
        <f>'Step 1'!F37+F15</f>
        <v>12442368144.419144</v>
      </c>
      <c r="G20" s="7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>
      <c r="A21" s="70"/>
      <c r="B21" s="71"/>
      <c r="C21" s="71"/>
      <c r="D21" s="79"/>
      <c r="E21" s="79"/>
      <c r="F21" s="79"/>
      <c r="G21" s="7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>
      <c r="A22" s="81" t="s">
        <v>51</v>
      </c>
      <c r="B22" s="83">
        <f t="shared" ref="B22:E22" si="5">B10/B17</f>
        <v>0.1290053470971641</v>
      </c>
      <c r="C22" s="83">
        <f t="shared" si="5"/>
        <v>8.6017019401595909E-2</v>
      </c>
      <c r="D22" s="83">
        <f t="shared" si="5"/>
        <v>0.13621598704461371</v>
      </c>
      <c r="E22" s="83">
        <f t="shared" si="5"/>
        <v>0.12676903686671717</v>
      </c>
      <c r="F22" s="83"/>
      <c r="G22" s="84">
        <f>(B22+C22+D22+E22)/4</f>
        <v>0.11950184760252272</v>
      </c>
      <c r="H22" s="35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ht="12.75">
      <c r="A23" s="81" t="s">
        <v>52</v>
      </c>
      <c r="B23" s="83">
        <f t="shared" ref="B23:F23" si="6">B10/B18</f>
        <v>0.12597136140638471</v>
      </c>
      <c r="C23" s="83">
        <f t="shared" si="6"/>
        <v>8.2120795630811719E-2</v>
      </c>
      <c r="D23" s="83">
        <f t="shared" si="6"/>
        <v>0.12813578160892394</v>
      </c>
      <c r="E23" s="83">
        <f t="shared" si="6"/>
        <v>0.11678355625369406</v>
      </c>
      <c r="F23" s="83">
        <f t="shared" si="6"/>
        <v>0.10678270191736916</v>
      </c>
      <c r="G23" s="84">
        <f>(B23+C23+D23+E23+F23)/5</f>
        <v>0.11195883936343672</v>
      </c>
      <c r="H23" s="3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>
      <c r="A24" s="81" t="s">
        <v>53</v>
      </c>
      <c r="B24" s="83">
        <f t="shared" ref="B24:E24" si="7">B10/B19</f>
        <v>0.14685271913263032</v>
      </c>
      <c r="C24" s="83">
        <f t="shared" si="7"/>
        <v>9.4208074037183773E-2</v>
      </c>
      <c r="D24" s="83">
        <f t="shared" si="7"/>
        <v>0.14609554725127749</v>
      </c>
      <c r="E24" s="83">
        <f t="shared" si="7"/>
        <v>0.13227985253129357</v>
      </c>
      <c r="F24" s="83"/>
      <c r="G24" s="84">
        <f>(B24+C24+D24+E24)/4</f>
        <v>0.1298590482380963</v>
      </c>
      <c r="H24" s="3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>
      <c r="A25" s="81" t="s">
        <v>54</v>
      </c>
      <c r="B25" s="83">
        <f t="shared" ref="B25:F25" si="8">B10/B20</f>
        <v>0.13635098458753039</v>
      </c>
      <c r="C25" s="83">
        <f t="shared" si="8"/>
        <v>9.348187813204864E-2</v>
      </c>
      <c r="D25" s="83">
        <f t="shared" si="8"/>
        <v>0.14033763648873832</v>
      </c>
      <c r="E25" s="83">
        <f t="shared" si="8"/>
        <v>0.12525370869460242</v>
      </c>
      <c r="F25" s="83">
        <f t="shared" si="8"/>
        <v>0.11142468548825268</v>
      </c>
      <c r="G25" s="84">
        <f>(B25+C25+D25+E25+F25)/5</f>
        <v>0.12136977867823448</v>
      </c>
      <c r="H25" s="3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>
      <c r="A26" s="8"/>
      <c r="B26" s="83"/>
      <c r="C26" s="83"/>
      <c r="D26" s="83"/>
      <c r="E26" s="83"/>
      <c r="F26" s="83"/>
      <c r="G26" s="3"/>
      <c r="H26" s="3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>
      <c r="A27" s="81" t="s">
        <v>55</v>
      </c>
      <c r="B27" s="83">
        <f t="shared" ref="B27:E27" si="9">B13/B17</f>
        <v>9.9893698137799108E-2</v>
      </c>
      <c r="C27" s="83">
        <f t="shared" si="9"/>
        <v>8.3130421744781691E-2</v>
      </c>
      <c r="D27" s="83">
        <f t="shared" si="9"/>
        <v>8.3198644185245252E-2</v>
      </c>
      <c r="E27" s="83">
        <f t="shared" si="9"/>
        <v>0.11430873648530647</v>
      </c>
      <c r="F27" s="83"/>
      <c r="G27" s="84">
        <f>(B27+C27+D27+E27)/4</f>
        <v>9.5132875138283141E-2</v>
      </c>
      <c r="H27" s="3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>
      <c r="A28" s="81" t="s">
        <v>56</v>
      </c>
      <c r="B28" s="83">
        <f t="shared" ref="B28:F28" si="10">B13/B18</f>
        <v>9.7544368768367265E-2</v>
      </c>
      <c r="C28" s="83">
        <f t="shared" si="10"/>
        <v>7.9364949196085999E-2</v>
      </c>
      <c r="D28" s="83">
        <f t="shared" si="10"/>
        <v>7.82633781304065E-2</v>
      </c>
      <c r="E28" s="83">
        <f t="shared" si="10"/>
        <v>0.10530474229015239</v>
      </c>
      <c r="F28" s="83">
        <f t="shared" si="10"/>
        <v>6.2115786520723859E-2</v>
      </c>
      <c r="G28" s="84">
        <f>(B28+C28+D28+E28+F28)/5</f>
        <v>8.4518644981147209E-2</v>
      </c>
      <c r="H28" s="3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>
      <c r="A29" s="81" t="s">
        <v>57</v>
      </c>
      <c r="B29" s="83">
        <f t="shared" ref="B29:E29" si="11">B13/B19</f>
        <v>0.11371359037312687</v>
      </c>
      <c r="C29" s="83">
        <f t="shared" si="11"/>
        <v>9.1046597300829077E-2</v>
      </c>
      <c r="D29" s="83">
        <f t="shared" si="11"/>
        <v>8.9232928649019064E-2</v>
      </c>
      <c r="E29" s="83">
        <f t="shared" si="11"/>
        <v>0.11927788661211119</v>
      </c>
      <c r="F29" s="83"/>
      <c r="G29" s="84">
        <f>(B29+C29+D29+E29)/4</f>
        <v>0.10331775073377154</v>
      </c>
      <c r="H29" s="3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>
      <c r="A30" s="81" t="s">
        <v>58</v>
      </c>
      <c r="B30" s="35">
        <f t="shared" ref="B30:F30" si="12">B13/B20</f>
        <v>0.10558170185705333</v>
      </c>
      <c r="C30" s="35">
        <f t="shared" si="12"/>
        <v>9.0344771403080087E-2</v>
      </c>
      <c r="D30" s="35">
        <f t="shared" si="12"/>
        <v>8.5716084707448598E-2</v>
      </c>
      <c r="E30" s="35">
        <f t="shared" si="12"/>
        <v>0.1129423519722085</v>
      </c>
      <c r="F30" s="35">
        <f t="shared" si="12"/>
        <v>6.4816040919089171E-2</v>
      </c>
      <c r="G30" s="84">
        <f>(B30+C30+D30+E30+F30)/5</f>
        <v>9.1880190171775927E-2</v>
      </c>
      <c r="H30" s="3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>
      <c r="A32" s="4" t="s">
        <v>60</v>
      </c>
      <c r="B32" s="39">
        <f>'Step 1'!B31+B15</f>
        <v>16691779810.478979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>
      <c r="A33" s="91" t="s">
        <v>61</v>
      </c>
      <c r="B33" s="92">
        <f>B32/('Step 1'!B20)</f>
        <v>3.4417878832042739</v>
      </c>
      <c r="C33" s="35"/>
      <c r="D33" s="35"/>
      <c r="E33" s="35"/>
      <c r="F33" s="35"/>
      <c r="G33" s="35"/>
      <c r="H33" s="3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>
      <c r="A36" s="68"/>
      <c r="B36" s="39"/>
      <c r="C36" s="39"/>
      <c r="D36" s="39"/>
      <c r="E36" s="39"/>
      <c r="F36" s="39"/>
      <c r="G36" s="39"/>
      <c r="H36" s="3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>
      <c r="A38" s="93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2017-08-21T07:31:03Z</dcterms:created>
  <dcterms:modified xsi:type="dcterms:W3CDTF">2017-08-21T07:31:03Z</dcterms:modified>
</cp:coreProperties>
</file>