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autoCompressPictures="0"/>
  <mc:AlternateContent xmlns:mc="http://schemas.openxmlformats.org/markup-compatibility/2006">
    <mc:Choice Requires="x15">
      <x15ac:absPath xmlns:x15ac="http://schemas.microsoft.com/office/spreadsheetml/2010/11/ac" url="\\Mac\Home\Desktop\"/>
    </mc:Choice>
  </mc:AlternateContent>
  <bookViews>
    <workbookView xWindow="240" yWindow="1275" windowWidth="24803" windowHeight="15360" tabRatio="500"/>
  </bookViews>
  <sheets>
    <sheet name="Sales" sheetId="2" r:id="rId1"/>
    <sheet name="Email Performance" sheetId="4" r:id="rId2"/>
    <sheet name="Customer Acquisition" sheetId="3"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10" i="3" l="1"/>
  <c r="E5" i="4" l="1"/>
  <c r="E4" i="4"/>
  <c r="J4" i="4"/>
  <c r="J5" i="4"/>
  <c r="F5" i="4"/>
  <c r="F4" i="4"/>
  <c r="H5" i="4"/>
  <c r="H4" i="4"/>
  <c r="D5" i="4"/>
  <c r="D4" i="4"/>
  <c r="C5" i="3"/>
  <c r="C6" i="3"/>
  <c r="C7" i="3"/>
  <c r="C8" i="3"/>
  <c r="C9" i="3"/>
  <c r="C4" i="3"/>
  <c r="J7" i="3"/>
  <c r="J6" i="3"/>
  <c r="J5" i="3"/>
  <c r="J4" i="3"/>
  <c r="F4" i="2"/>
  <c r="F5" i="2"/>
  <c r="F6" i="2"/>
  <c r="F7" i="2"/>
  <c r="L6" i="2"/>
  <c r="L7" i="2"/>
  <c r="D6" i="2" l="1"/>
  <c r="D7" i="2"/>
  <c r="D8" i="2"/>
  <c r="D5" i="2"/>
  <c r="D4" i="2"/>
  <c r="L5" i="2" l="1"/>
</calcChain>
</file>

<file path=xl/comments1.xml><?xml version="1.0" encoding="utf-8"?>
<comments xmlns="http://schemas.openxmlformats.org/spreadsheetml/2006/main">
  <authors>
    <author>Angel Evan</author>
  </authors>
  <commentList>
    <comment ref="A2" authorId="0" shapeId="0">
      <text>
        <r>
          <rPr>
            <b/>
            <sz val="8"/>
            <color indexed="81"/>
            <rFont val="Tahoma"/>
            <family val="2"/>
          </rPr>
          <t>Angel Evan:</t>
        </r>
        <r>
          <rPr>
            <sz val="8"/>
            <color indexed="81"/>
            <rFont val="Tahoma"/>
            <family val="2"/>
          </rPr>
          <t xml:space="preserve">
Measures the results that a marketing tactic is generating compared to the cost of running it. Note that "Marketing Cost" can be either hard costs for buying media, soft costs in terms of man hours, or both. </t>
        </r>
      </text>
    </comment>
    <comment ref="F2" authorId="0" shapeId="0">
      <text>
        <r>
          <rPr>
            <b/>
            <sz val="8"/>
            <color indexed="81"/>
            <rFont val="Tahoma"/>
            <family val="2"/>
          </rPr>
          <t>Angel Evan:</t>
        </r>
        <r>
          <rPr>
            <sz val="8"/>
            <color indexed="81"/>
            <rFont val="Tahoma"/>
            <family val="2"/>
          </rPr>
          <t xml:space="preserve">
The purchase funnel analyzes the customer acquisition process to help you understand how potential customers discover your product or brand and, more importantly, how they become loyal customers. The key to the purchase funnel is analyzing conversion rates from one stage to the next.</t>
        </r>
      </text>
    </comment>
  </commentList>
</comments>
</file>

<file path=xl/comments2.xml><?xml version="1.0" encoding="utf-8"?>
<comments xmlns="http://schemas.openxmlformats.org/spreadsheetml/2006/main">
  <authors>
    <author>Angel Evan</author>
  </authors>
  <commentList>
    <comment ref="A2" authorId="0" shapeId="0">
      <text>
        <r>
          <rPr>
            <b/>
            <sz val="8"/>
            <color indexed="81"/>
            <rFont val="Tahoma"/>
            <family val="2"/>
          </rPr>
          <t>Angel Evan:</t>
        </r>
        <r>
          <rPr>
            <sz val="8"/>
            <color indexed="81"/>
            <rFont val="Tahoma"/>
            <family val="2"/>
          </rPr>
          <t xml:space="preserve">
Measures the results that a marketing tactic is generating compared to the cost of running it. Note that "Marketing Cost" can be either hard costs for buying media, soft costs in terms of man hours, or both. </t>
        </r>
      </text>
    </comment>
  </commentList>
</comments>
</file>

<file path=xl/comments3.xml><?xml version="1.0" encoding="utf-8"?>
<comments xmlns="http://schemas.openxmlformats.org/spreadsheetml/2006/main">
  <authors>
    <author>Angel Evan</author>
  </authors>
  <commentList>
    <comment ref="A2" authorId="0" shapeId="0">
      <text>
        <r>
          <rPr>
            <b/>
            <sz val="8"/>
            <color indexed="81"/>
            <rFont val="Tahoma"/>
            <family val="2"/>
          </rPr>
          <t>Angel Evan:</t>
        </r>
        <r>
          <rPr>
            <sz val="8"/>
            <color indexed="81"/>
            <rFont val="Tahoma"/>
            <family val="2"/>
          </rPr>
          <t xml:space="preserve">
Measures and ranks the sources driving visitors to a website. The six traffic sources listed here are common to all website analytic platforms, e.g., Google Analytics, Adobe, etc.</t>
        </r>
      </text>
    </comment>
    <comment ref="E2" authorId="0" shapeId="0">
      <text>
        <r>
          <rPr>
            <b/>
            <sz val="8"/>
            <color indexed="81"/>
            <rFont val="Tahoma"/>
            <family val="2"/>
          </rPr>
          <t>Angel Evan:</t>
        </r>
        <r>
          <rPr>
            <sz val="8"/>
            <color indexed="81"/>
            <rFont val="Tahoma"/>
            <family val="2"/>
          </rPr>
          <t xml:space="preserve">
The Cost Per Lead KPI measures the costeff ectiveness of marketing campaigns when it comes to generating new sales leads. The purpose of this metric is to provide a tangible dollar figure so they can understand how much money they should spend on acquiring new leads. Ideally you want the lowest cost-per-lead possible. </t>
        </r>
      </text>
    </comment>
  </commentList>
</comments>
</file>

<file path=xl/sharedStrings.xml><?xml version="1.0" encoding="utf-8"?>
<sst xmlns="http://schemas.openxmlformats.org/spreadsheetml/2006/main" count="61" uniqueCount="55">
  <si>
    <t>KPI</t>
  </si>
  <si>
    <t>ROI</t>
  </si>
  <si>
    <t>Sales</t>
  </si>
  <si>
    <t>WEB TRAFFIC SOURCES</t>
  </si>
  <si>
    <t>PURCHASE FUNNEL</t>
  </si>
  <si>
    <t>Visitors</t>
  </si>
  <si>
    <t>Interactions</t>
  </si>
  <si>
    <t>Leads</t>
  </si>
  <si>
    <t>New Wins</t>
  </si>
  <si>
    <t>Value</t>
  </si>
  <si>
    <t>Coversion Rate</t>
  </si>
  <si>
    <t>Traffic Source</t>
  </si>
  <si>
    <t>Percent of Total</t>
  </si>
  <si>
    <t>Direct</t>
  </si>
  <si>
    <t>Referral</t>
  </si>
  <si>
    <t>Organic</t>
  </si>
  <si>
    <t>Social</t>
  </si>
  <si>
    <t>Paid Search</t>
  </si>
  <si>
    <t>Display</t>
  </si>
  <si>
    <t>Campaign or Tactic</t>
  </si>
  <si>
    <t>Tactic 1</t>
  </si>
  <si>
    <t>Tactic 2</t>
  </si>
  <si>
    <t>Tactic 3</t>
  </si>
  <si>
    <t>Tactic 4</t>
  </si>
  <si>
    <t>Tactic 5</t>
  </si>
  <si>
    <t xml:space="preserve">Average Customer Sale --&gt; </t>
  </si>
  <si>
    <t>Marketing Cost</t>
  </si>
  <si>
    <t>No. Leads Generated</t>
  </si>
  <si>
    <t>Funnel Size</t>
  </si>
  <si>
    <t>SALES LEADS ROI</t>
  </si>
  <si>
    <t>INCREMENTAL SALES</t>
  </si>
  <si>
    <t>Adwords</t>
  </si>
  <si>
    <t>Display Ads</t>
  </si>
  <si>
    <t>Paid Social</t>
  </si>
  <si>
    <t>Email</t>
  </si>
  <si>
    <t>Sales Generated</t>
  </si>
  <si>
    <t>Customer Acquistion</t>
  </si>
  <si>
    <t>COST PER LEAD</t>
  </si>
  <si>
    <t>Channel</t>
  </si>
  <si>
    <t>Total Spent $USD</t>
  </si>
  <si>
    <t>No. Leads Acquired</t>
  </si>
  <si>
    <t>Cost per Lead</t>
  </si>
  <si>
    <t>Email A</t>
  </si>
  <si>
    <t>Email B</t>
  </si>
  <si>
    <t>Emails Opened (Open Rate)</t>
  </si>
  <si>
    <t>Emails Sent</t>
  </si>
  <si>
    <t>Emails Bounced (Bounce Rate)</t>
  </si>
  <si>
    <t>Emails Delivered (Delivery Rate)</t>
  </si>
  <si>
    <t>Total Clicks (Click Rate)</t>
  </si>
  <si>
    <t>Campaign</t>
  </si>
  <si>
    <t>Input</t>
  </si>
  <si>
    <t>Calculation</t>
  </si>
  <si>
    <t>Email Campaign Performance</t>
  </si>
  <si>
    <t>n/a</t>
  </si>
  <si>
    <t>Email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</si>
</sst>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_(* #,##0_);_(* \(#,##0\);_(* &quot;-&quot;??_);_(@_)"/>
    <numFmt numFmtId="165" formatCode="&quot;$&quot;#,##0.00"/>
    <numFmt numFmtId="166" formatCode="&quot;$&quot;#,##0"/>
  </numFmts>
  <fonts count="19" x14ac:knownFonts="1">
    <font>
      <sz val="12"/>
      <color theme="1"/>
      <name val="Calibri"/>
      <family val="2"/>
      <scheme val="minor"/>
    </font>
    <font>
      <sz val="11"/>
      <color theme="1"/>
      <name val="Calibri"/>
      <family val="2"/>
      <scheme val="minor"/>
    </font>
    <font>
      <sz val="12"/>
      <color indexed="8"/>
      <name val="Arial"/>
      <family val="2"/>
    </font>
    <font>
      <u/>
      <sz val="12"/>
      <color theme="10"/>
      <name val="Calibri"/>
      <family val="2"/>
      <scheme val="minor"/>
    </font>
    <font>
      <u/>
      <sz val="12"/>
      <color theme="11"/>
      <name val="Calibri"/>
      <family val="2"/>
      <scheme val="minor"/>
    </font>
    <font>
      <b/>
      <sz val="22"/>
      <color theme="9" tint="-0.249977111117893"/>
      <name val="Times New Roman"/>
      <family val="1"/>
    </font>
    <font>
      <sz val="8"/>
      <name val="Verdana"/>
      <family val="2"/>
    </font>
    <font>
      <b/>
      <sz val="10"/>
      <color indexed="9"/>
      <name val="Arial"/>
      <family val="2"/>
    </font>
    <font>
      <sz val="12"/>
      <color theme="1"/>
      <name val="Calibri"/>
      <family val="2"/>
      <scheme val="minor"/>
    </font>
    <font>
      <sz val="11"/>
      <color theme="0"/>
      <name val="Calibri"/>
      <family val="2"/>
      <scheme val="minor"/>
    </font>
    <font>
      <sz val="10"/>
      <color theme="1" tint="0.34998626667073579"/>
      <name val="Arial"/>
      <family val="2"/>
    </font>
    <font>
      <sz val="8"/>
      <color indexed="81"/>
      <name val="Tahoma"/>
      <family val="2"/>
    </font>
    <font>
      <b/>
      <sz val="8"/>
      <color indexed="81"/>
      <name val="Tahoma"/>
      <family val="2"/>
    </font>
    <font>
      <b/>
      <sz val="10"/>
      <color theme="1" tint="0.34998626667073579"/>
      <name val="Calibri"/>
      <family val="2"/>
      <scheme val="minor"/>
    </font>
    <font>
      <sz val="9"/>
      <color theme="1" tint="0.34998626667073579"/>
      <name val="Arial"/>
      <family val="2"/>
    </font>
    <font>
      <sz val="10"/>
      <color theme="0"/>
      <name val="Arial"/>
      <family val="2"/>
    </font>
    <font>
      <sz val="22"/>
      <color theme="7" tint="-0.249977111117893"/>
      <name val="Calibri Light"/>
      <family val="2"/>
      <scheme val="major"/>
    </font>
    <font>
      <sz val="22"/>
      <color theme="7" tint="-0.249977111117893"/>
      <name val="Times New Roman"/>
      <family val="1"/>
    </font>
    <font>
      <sz val="10"/>
      <color theme="1"/>
      <name val="Arial"/>
      <family val="2"/>
    </font>
  </fonts>
  <fills count="6">
    <fill>
      <patternFill patternType="none"/>
    </fill>
    <fill>
      <patternFill patternType="gray125"/>
    </fill>
    <fill>
      <patternFill patternType="solid">
        <fgColor theme="9"/>
      </patternFill>
    </fill>
    <fill>
      <patternFill patternType="solid">
        <fgColor theme="9" tint="0.79998168889431442"/>
        <bgColor indexed="65"/>
      </patternFill>
    </fill>
    <fill>
      <patternFill patternType="solid">
        <fgColor theme="0" tint="-0.14999847407452621"/>
        <bgColor indexed="64"/>
      </patternFill>
    </fill>
    <fill>
      <patternFill patternType="solid">
        <fgColor theme="7" tint="-0.249977111117893"/>
        <bgColor indexed="64"/>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top style="thin">
        <color theme="0" tint="-0.249977111117893"/>
      </top>
      <bottom/>
      <diagonal/>
    </border>
    <border>
      <left style="thin">
        <color theme="0" tint="-0.249977111117893"/>
      </left>
      <right/>
      <top/>
      <bottom/>
      <diagonal/>
    </border>
    <border>
      <left/>
      <right/>
      <top style="thin">
        <color theme="0" tint="-0.249977111117893"/>
      </top>
      <bottom style="thin">
        <color theme="0" tint="-0.249977111117893"/>
      </bottom>
      <diagonal/>
    </border>
    <border>
      <left/>
      <right/>
      <top style="thin">
        <color indexed="64"/>
      </top>
      <bottom/>
      <diagonal/>
    </border>
    <border>
      <left style="thin">
        <color theme="0" tint="-0.249977111117893"/>
      </left>
      <right style="thin">
        <color theme="0" tint="-0.249977111117893"/>
      </right>
      <top style="thin">
        <color theme="0" tint="-0.249977111117893"/>
      </top>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0" fontId="9" fillId="2" borderId="0" applyNumberFormat="0" applyBorder="0" applyAlignment="0" applyProtection="0"/>
    <xf numFmtId="0" fontId="1" fillId="3" borderId="0" applyNumberFormat="0" applyBorder="0" applyAlignment="0" applyProtection="0"/>
  </cellStyleXfs>
  <cellXfs count="58">
    <xf numFmtId="0" fontId="0" fillId="0" borderId="0" xfId="0"/>
    <xf numFmtId="0" fontId="2" fillId="0" borderId="0" xfId="0" applyFont="1"/>
    <xf numFmtId="0" fontId="5" fillId="0" borderId="0" xfId="0" applyFont="1" applyBorder="1" applyAlignment="1">
      <alignment horizontal="left" vertical="center" indent="1"/>
    </xf>
    <xf numFmtId="0" fontId="10" fillId="0" borderId="1" xfId="0" applyFont="1" applyFill="1" applyBorder="1" applyAlignment="1">
      <alignment horizontal="left" vertical="center" indent="1"/>
    </xf>
    <xf numFmtId="3" fontId="10" fillId="0" borderId="1" xfId="3" applyNumberFormat="1" applyFont="1" applyFill="1" applyBorder="1" applyAlignment="1">
      <alignment horizontal="right" vertical="center" indent="1"/>
    </xf>
    <xf numFmtId="10" fontId="10" fillId="0" borderId="1" xfId="3" applyNumberFormat="1" applyFont="1" applyFill="1" applyBorder="1" applyAlignment="1">
      <alignment horizontal="right" vertical="center" indent="1"/>
    </xf>
    <xf numFmtId="0" fontId="10" fillId="0" borderId="0" xfId="0" applyFont="1" applyFill="1" applyBorder="1" applyAlignment="1">
      <alignment horizontal="left" vertical="center" indent="1"/>
    </xf>
    <xf numFmtId="3" fontId="10" fillId="0" borderId="0" xfId="3" applyNumberFormat="1" applyFont="1" applyFill="1" applyBorder="1" applyAlignment="1">
      <alignment horizontal="right" vertical="center" indent="1"/>
    </xf>
    <xf numFmtId="10" fontId="10" fillId="0" borderId="0" xfId="3" applyNumberFormat="1" applyFont="1" applyFill="1" applyBorder="1" applyAlignment="1">
      <alignment horizontal="right" vertical="center" indent="1"/>
    </xf>
    <xf numFmtId="0" fontId="10" fillId="0" borderId="1" xfId="0" applyFont="1" applyFill="1" applyBorder="1" applyAlignment="1">
      <alignment horizontal="center" vertical="center"/>
    </xf>
    <xf numFmtId="0" fontId="13" fillId="4" borderId="1" xfId="0" applyFont="1" applyFill="1" applyBorder="1" applyAlignment="1">
      <alignment horizontal="left" vertical="center" wrapText="1" indent="1"/>
    </xf>
    <xf numFmtId="0" fontId="13" fillId="4" borderId="1" xfId="0" applyFont="1" applyFill="1" applyBorder="1" applyAlignment="1">
      <alignment horizontal="right" vertical="center" wrapText="1" indent="1"/>
    </xf>
    <xf numFmtId="0" fontId="13" fillId="4" borderId="2" xfId="0" applyFont="1" applyFill="1" applyBorder="1" applyAlignment="1">
      <alignment horizontal="left" vertical="center" wrapText="1"/>
    </xf>
    <xf numFmtId="3" fontId="10" fillId="0" borderId="1" xfId="3" applyNumberFormat="1" applyFont="1" applyFill="1" applyBorder="1" applyAlignment="1">
      <alignment horizontal="left" vertical="center" indent="1"/>
    </xf>
    <xf numFmtId="164" fontId="10" fillId="0" borderId="1" xfId="3" applyNumberFormat="1" applyFont="1" applyFill="1" applyBorder="1" applyAlignment="1">
      <alignment horizontal="left" vertical="center" indent="1"/>
    </xf>
    <xf numFmtId="10" fontId="10" fillId="0" borderId="1" xfId="3" applyNumberFormat="1" applyFont="1" applyFill="1" applyBorder="1" applyAlignment="1">
      <alignment horizontal="left" vertical="center" indent="1"/>
    </xf>
    <xf numFmtId="166" fontId="10" fillId="0" borderId="1" xfId="4" applyNumberFormat="1" applyFont="1" applyFill="1" applyBorder="1" applyAlignment="1">
      <alignment horizontal="left" vertical="center" indent="1"/>
    </xf>
    <xf numFmtId="1" fontId="10" fillId="0" borderId="1" xfId="3" applyNumberFormat="1" applyFont="1" applyFill="1" applyBorder="1" applyAlignment="1">
      <alignment horizontal="left" vertical="center" indent="1"/>
    </xf>
    <xf numFmtId="165" fontId="14" fillId="0" borderId="0" xfId="3" applyNumberFormat="1" applyFont="1" applyFill="1" applyBorder="1" applyAlignment="1">
      <alignment horizontal="left" vertical="center" indent="1"/>
    </xf>
    <xf numFmtId="165" fontId="10" fillId="0" borderId="1" xfId="0" applyNumberFormat="1" applyFont="1" applyFill="1" applyBorder="1" applyAlignment="1">
      <alignment horizontal="left" vertical="center" indent="1"/>
    </xf>
    <xf numFmtId="166" fontId="15" fillId="0" borderId="1" xfId="0" applyNumberFormat="1" applyFont="1" applyFill="1" applyBorder="1" applyAlignment="1">
      <alignment horizontal="left" vertical="center" indent="1"/>
    </xf>
    <xf numFmtId="0" fontId="13" fillId="4" borderId="2" xfId="0" applyFont="1" applyFill="1" applyBorder="1" applyAlignment="1">
      <alignment horizontal="left" vertical="center" wrapText="1" indent="1"/>
    </xf>
    <xf numFmtId="0" fontId="13" fillId="4" borderId="1" xfId="0" applyFont="1" applyFill="1" applyBorder="1" applyAlignment="1">
      <alignment horizontal="center" vertical="center" wrapText="1"/>
    </xf>
    <xf numFmtId="9" fontId="0" fillId="0" borderId="0" xfId="0" applyNumberFormat="1"/>
    <xf numFmtId="1" fontId="9" fillId="2" borderId="1" xfId="5" applyNumberFormat="1" applyBorder="1" applyAlignment="1">
      <alignment horizontal="center" vertical="center"/>
    </xf>
    <xf numFmtId="1" fontId="1" fillId="3" borderId="1" xfId="6" applyNumberFormat="1" applyBorder="1" applyAlignment="1">
      <alignment horizontal="center" vertical="center"/>
    </xf>
    <xf numFmtId="10" fontId="1" fillId="3" borderId="1" xfId="6" applyNumberFormat="1" applyBorder="1" applyAlignment="1">
      <alignment horizontal="center" vertical="center"/>
    </xf>
    <xf numFmtId="0" fontId="13" fillId="4" borderId="2" xfId="0" applyFont="1" applyFill="1" applyBorder="1" applyAlignment="1">
      <alignment horizontal="left" vertical="center" wrapText="1"/>
    </xf>
    <xf numFmtId="0" fontId="13" fillId="4" borderId="8" xfId="0" applyFont="1" applyFill="1" applyBorder="1" applyAlignment="1">
      <alignment horizontal="left" vertical="center" wrapText="1"/>
    </xf>
    <xf numFmtId="0" fontId="13" fillId="4" borderId="3" xfId="0" applyFont="1" applyFill="1" applyBorder="1" applyAlignment="1">
      <alignment horizontal="left" vertical="center" wrapText="1"/>
    </xf>
    <xf numFmtId="3" fontId="10" fillId="0" borderId="2" xfId="0" applyNumberFormat="1" applyFont="1" applyFill="1" applyBorder="1" applyAlignment="1">
      <alignment horizontal="center" vertical="center"/>
    </xf>
    <xf numFmtId="3" fontId="10" fillId="0" borderId="8" xfId="0" applyNumberFormat="1" applyFont="1" applyFill="1" applyBorder="1" applyAlignment="1">
      <alignment horizontal="center" vertical="center"/>
    </xf>
    <xf numFmtId="3" fontId="10" fillId="0" borderId="3" xfId="0" applyNumberFormat="1" applyFont="1" applyFill="1" applyBorder="1" applyAlignment="1">
      <alignment horizontal="center" vertical="center"/>
    </xf>
    <xf numFmtId="3" fontId="10" fillId="0" borderId="2" xfId="0" applyNumberFormat="1" applyFont="1" applyFill="1" applyBorder="1" applyAlignment="1">
      <alignment horizontal="left" vertical="center"/>
    </xf>
    <xf numFmtId="3" fontId="10" fillId="0" borderId="8" xfId="0" applyNumberFormat="1" applyFont="1" applyFill="1" applyBorder="1" applyAlignment="1">
      <alignment horizontal="left" vertical="center"/>
    </xf>
    <xf numFmtId="3" fontId="10" fillId="0" borderId="3" xfId="0" applyNumberFormat="1" applyFont="1" applyFill="1" applyBorder="1" applyAlignment="1">
      <alignment horizontal="left" vertical="center"/>
    </xf>
    <xf numFmtId="10" fontId="14" fillId="0" borderId="6" xfId="3" applyNumberFormat="1" applyFont="1" applyFill="1" applyBorder="1" applyAlignment="1">
      <alignment horizontal="right" vertical="center"/>
    </xf>
    <xf numFmtId="0" fontId="9" fillId="2" borderId="0" xfId="5" applyAlignment="1">
      <alignment horizontal="left"/>
    </xf>
    <xf numFmtId="0" fontId="1" fillId="3" borderId="0" xfId="6" applyAlignment="1">
      <alignment horizontal="left"/>
    </xf>
    <xf numFmtId="0" fontId="13" fillId="4" borderId="2"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4" borderId="0" xfId="0" applyFont="1" applyFill="1" applyBorder="1" applyAlignment="1">
      <alignment horizontal="center" vertical="center" wrapText="1"/>
    </xf>
    <xf numFmtId="166" fontId="10" fillId="0" borderId="2" xfId="0" applyNumberFormat="1" applyFont="1" applyFill="1" applyBorder="1" applyAlignment="1">
      <alignment horizontal="left" vertical="center"/>
    </xf>
    <xf numFmtId="166" fontId="10" fillId="0" borderId="8" xfId="0" applyNumberFormat="1" applyFont="1" applyFill="1" applyBorder="1" applyAlignment="1">
      <alignment horizontal="left" vertical="center"/>
    </xf>
    <xf numFmtId="166" fontId="10" fillId="0" borderId="3" xfId="0" applyNumberFormat="1" applyFont="1" applyFill="1" applyBorder="1" applyAlignment="1">
      <alignment horizontal="left" vertical="center"/>
    </xf>
    <xf numFmtId="0" fontId="7" fillId="5" borderId="7"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16" fillId="0" borderId="0" xfId="0" applyFont="1" applyBorder="1" applyAlignment="1">
      <alignment horizontal="left" vertical="center"/>
    </xf>
    <xf numFmtId="0" fontId="16" fillId="0" borderId="0" xfId="0" applyFont="1" applyBorder="1" applyAlignment="1">
      <alignment horizontal="left" vertical="center" indent="1"/>
    </xf>
    <xf numFmtId="0" fontId="17" fillId="0" borderId="0" xfId="0" applyFont="1" applyBorder="1" applyAlignment="1">
      <alignment horizontal="left" vertical="center" indent="1"/>
    </xf>
    <xf numFmtId="0" fontId="10" fillId="0" borderId="10" xfId="0" applyFont="1" applyFill="1" applyBorder="1" applyAlignment="1">
      <alignment horizontal="left" vertical="center" indent="1"/>
    </xf>
    <xf numFmtId="3" fontId="10" fillId="0" borderId="10" xfId="3" applyNumberFormat="1" applyFont="1" applyFill="1" applyBorder="1" applyAlignment="1">
      <alignment horizontal="right" vertical="center" indent="1"/>
    </xf>
    <xf numFmtId="10" fontId="10" fillId="0" borderId="10" xfId="3" applyNumberFormat="1" applyFont="1" applyFill="1" applyBorder="1" applyAlignment="1">
      <alignment horizontal="right" vertical="center" indent="1"/>
    </xf>
    <xf numFmtId="0" fontId="0" fillId="0" borderId="9" xfId="0" applyBorder="1"/>
    <xf numFmtId="10" fontId="18" fillId="0" borderId="9" xfId="0" applyNumberFormat="1" applyFont="1" applyBorder="1"/>
  </cellXfs>
  <cellStyles count="7">
    <cellStyle name="20% - Accent6" xfId="6" builtinId="50"/>
    <cellStyle name="Accent6" xfId="5" builtinId="49"/>
    <cellStyle name="Comma" xfId="3" builtinId="3"/>
    <cellStyle name="Currency" xfId="4" builtinId="4"/>
    <cellStyle name="Followed Hyperlink" xfId="2" builtinId="9" hidden="1"/>
    <cellStyle name="Hyperlink" xfId="1" builtinId="8" hidden="1"/>
    <cellStyle name="Normal" xfId="0" builtinId="0"/>
  </cellStyles>
  <dxfs count="5">
    <dxf>
      <font>
        <color rgb="FFFF0000"/>
      </font>
    </dxf>
    <dxf>
      <font>
        <color rgb="FFFF0000"/>
      </font>
    </dxf>
    <dxf>
      <font>
        <color rgb="FFFF0000"/>
      </font>
    </dxf>
    <dxf>
      <font>
        <color rgb="FFFF0000"/>
      </font>
    </dxf>
    <dxf>
      <font>
        <color rgb="FFFF0000"/>
      </font>
    </dxf>
  </dxfs>
  <tableStyles count="0" defaultTableStyle="TableStyleMedium9" defaultPivotStyle="PivotStyleMedium4"/>
  <colors>
    <mruColors>
      <color rgb="FF009844"/>
      <color rgb="FFED7C00"/>
      <color rgb="FFD0E08D"/>
      <color rgb="FF79AE40"/>
      <color rgb="FFFFDCE4"/>
      <color rgb="FFD6A000"/>
      <color rgb="FF6A3AFF"/>
      <color rgb="FFEE57AD"/>
      <color rgb="FFFFC11D"/>
      <color rgb="FF732E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9"/>
  <sheetViews>
    <sheetView showGridLines="0" tabSelected="1" topLeftCell="B1" workbookViewId="0">
      <selection activeCell="I13" sqref="I13"/>
    </sheetView>
  </sheetViews>
  <sheetFormatPr defaultColWidth="11.0625" defaultRowHeight="15.75" x14ac:dyDescent="0.5"/>
  <cols>
    <col min="1" max="1" width="15.25" bestFit="1" customWidth="1"/>
    <col min="2" max="2" width="13" customWidth="1"/>
    <col min="3" max="3" width="23.3125" bestFit="1" customWidth="1"/>
    <col min="4" max="4" width="17.875" bestFit="1" customWidth="1"/>
    <col min="5" max="5" width="4.5625" customWidth="1"/>
    <col min="6" max="9" width="3.9375" customWidth="1"/>
    <col min="10" max="10" width="10.875" bestFit="1" customWidth="1"/>
    <col min="11" max="11" width="8.125" bestFit="1" customWidth="1"/>
    <col min="12" max="12" width="12.625" bestFit="1" customWidth="1"/>
    <col min="13" max="13" width="4.75" customWidth="1"/>
    <col min="14" max="14" width="15.4375" customWidth="1"/>
    <col min="15" max="15" width="31.4375" customWidth="1"/>
  </cols>
  <sheetData>
    <row r="1" spans="1:15" ht="42.75" customHeight="1" x14ac:dyDescent="0.5">
      <c r="A1" s="51" t="s">
        <v>2</v>
      </c>
      <c r="B1" s="52"/>
      <c r="C1" s="2"/>
      <c r="D1" s="1"/>
      <c r="E1" s="1"/>
    </row>
    <row r="2" spans="1:15" ht="35" customHeight="1" x14ac:dyDescent="0.5">
      <c r="A2" s="48" t="s">
        <v>29</v>
      </c>
      <c r="B2" s="49"/>
      <c r="C2" s="49"/>
      <c r="D2" s="49"/>
      <c r="F2" s="49" t="s">
        <v>4</v>
      </c>
      <c r="G2" s="49"/>
      <c r="H2" s="49"/>
      <c r="I2" s="49"/>
      <c r="J2" s="49"/>
      <c r="K2" s="49"/>
      <c r="L2" s="49"/>
      <c r="N2" s="49" t="s">
        <v>30</v>
      </c>
      <c r="O2" s="49"/>
    </row>
    <row r="3" spans="1:15" ht="15" customHeight="1" x14ac:dyDescent="0.5">
      <c r="A3" s="10" t="s">
        <v>19</v>
      </c>
      <c r="B3" s="10" t="s">
        <v>26</v>
      </c>
      <c r="C3" s="10" t="s">
        <v>27</v>
      </c>
      <c r="D3" s="10" t="s">
        <v>1</v>
      </c>
      <c r="F3" s="27" t="s">
        <v>28</v>
      </c>
      <c r="G3" s="28"/>
      <c r="H3" s="28"/>
      <c r="I3" s="29"/>
      <c r="J3" s="10" t="s">
        <v>0</v>
      </c>
      <c r="K3" s="10" t="s">
        <v>9</v>
      </c>
      <c r="L3" s="10" t="s">
        <v>10</v>
      </c>
      <c r="N3" s="21" t="s">
        <v>28</v>
      </c>
      <c r="O3" s="10" t="s">
        <v>35</v>
      </c>
    </row>
    <row r="4" spans="1:15" ht="20" customHeight="1" x14ac:dyDescent="0.5">
      <c r="A4" s="3" t="s">
        <v>20</v>
      </c>
      <c r="B4" s="16">
        <v>12324</v>
      </c>
      <c r="C4" s="17">
        <v>23</v>
      </c>
      <c r="D4" s="15">
        <f>((C4*$D$9)-B4)/B4</f>
        <v>1.7401006166828863E-2</v>
      </c>
      <c r="F4" s="33">
        <f>K4</f>
        <v>152485</v>
      </c>
      <c r="G4" s="34"/>
      <c r="H4" s="34"/>
      <c r="I4" s="35"/>
      <c r="J4" s="3" t="s">
        <v>5</v>
      </c>
      <c r="K4" s="13">
        <v>152485</v>
      </c>
      <c r="L4" s="14" t="s">
        <v>53</v>
      </c>
      <c r="N4" s="3" t="s">
        <v>31</v>
      </c>
      <c r="O4" s="20">
        <v>14075</v>
      </c>
    </row>
    <row r="5" spans="1:15" ht="20" customHeight="1" x14ac:dyDescent="0.5">
      <c r="A5" s="3" t="s">
        <v>21</v>
      </c>
      <c r="B5" s="16">
        <v>8934</v>
      </c>
      <c r="C5" s="17">
        <v>10</v>
      </c>
      <c r="D5" s="15">
        <f>((C5*$D$9)-B5)/B5</f>
        <v>-0.38980299977613608</v>
      </c>
      <c r="F5" s="30">
        <f t="shared" ref="F5:F7" si="0">K5</f>
        <v>77113</v>
      </c>
      <c r="G5" s="31"/>
      <c r="H5" s="31"/>
      <c r="I5" s="32"/>
      <c r="J5" s="3" t="s">
        <v>6</v>
      </c>
      <c r="K5" s="13">
        <v>77113</v>
      </c>
      <c r="L5" s="15">
        <f>K5/K4</f>
        <v>0.50570875823851524</v>
      </c>
      <c r="N5" s="3" t="s">
        <v>32</v>
      </c>
      <c r="O5" s="20">
        <v>5456</v>
      </c>
    </row>
    <row r="6" spans="1:15" ht="20" customHeight="1" x14ac:dyDescent="0.5">
      <c r="A6" s="3" t="s">
        <v>22</v>
      </c>
      <c r="B6" s="16">
        <v>1200</v>
      </c>
      <c r="C6" s="17">
        <v>5</v>
      </c>
      <c r="D6" s="15">
        <f t="shared" ref="D6:D8" si="1">((C6*$D$9)-B6)/B6</f>
        <v>1.2714583333333334</v>
      </c>
      <c r="F6" s="30">
        <f t="shared" si="0"/>
        <v>3923</v>
      </c>
      <c r="G6" s="31"/>
      <c r="H6" s="31"/>
      <c r="I6" s="32"/>
      <c r="J6" s="3" t="s">
        <v>7</v>
      </c>
      <c r="K6" s="13">
        <v>3923</v>
      </c>
      <c r="L6" s="15">
        <f t="shared" ref="L6:L7" si="2">K6/K5</f>
        <v>5.0873393591223268E-2</v>
      </c>
      <c r="N6" s="3" t="s">
        <v>33</v>
      </c>
      <c r="O6" s="20">
        <v>23432</v>
      </c>
    </row>
    <row r="7" spans="1:15" ht="20" customHeight="1" x14ac:dyDescent="0.5">
      <c r="A7" s="3" t="s">
        <v>23</v>
      </c>
      <c r="B7" s="16">
        <v>5467</v>
      </c>
      <c r="C7" s="17">
        <v>31</v>
      </c>
      <c r="D7" s="15">
        <f t="shared" si="1"/>
        <v>2.0912109017742817</v>
      </c>
      <c r="F7" s="30">
        <f t="shared" si="0"/>
        <v>975</v>
      </c>
      <c r="G7" s="31"/>
      <c r="H7" s="31"/>
      <c r="I7" s="32"/>
      <c r="J7" s="3" t="s">
        <v>8</v>
      </c>
      <c r="K7" s="13">
        <v>975</v>
      </c>
      <c r="L7" s="15">
        <f t="shared" si="2"/>
        <v>0.24853428498598013</v>
      </c>
      <c r="N7" s="3" t="s">
        <v>34</v>
      </c>
      <c r="O7" s="20">
        <v>15678</v>
      </c>
    </row>
    <row r="8" spans="1:15" ht="20" customHeight="1" x14ac:dyDescent="0.5">
      <c r="A8" s="3" t="s">
        <v>24</v>
      </c>
      <c r="B8" s="16">
        <v>22345</v>
      </c>
      <c r="C8" s="17">
        <v>47</v>
      </c>
      <c r="D8" s="15">
        <f t="shared" si="1"/>
        <v>0.14665697023942714</v>
      </c>
    </row>
    <row r="9" spans="1:15" ht="41.65" customHeight="1" x14ac:dyDescent="0.5">
      <c r="A9" s="6"/>
      <c r="B9" s="36" t="s">
        <v>25</v>
      </c>
      <c r="C9" s="36"/>
      <c r="D9" s="18">
        <v>545.15</v>
      </c>
      <c r="E9" s="1"/>
    </row>
  </sheetData>
  <mergeCells count="10">
    <mergeCell ref="A2:D2"/>
    <mergeCell ref="B9:C9"/>
    <mergeCell ref="N2:O2"/>
    <mergeCell ref="A1:B1"/>
    <mergeCell ref="F2:L2"/>
    <mergeCell ref="F3:I3"/>
    <mergeCell ref="F7:I7"/>
    <mergeCell ref="F6:I6"/>
    <mergeCell ref="F5:I5"/>
    <mergeCell ref="F4:I4"/>
  </mergeCells>
  <phoneticPr fontId="6" type="noConversion"/>
  <conditionalFormatting sqref="F4:F7">
    <cfRule type="dataBar" priority="21">
      <dataBar showValue="0">
        <cfvo type="min"/>
        <cfvo type="max"/>
        <color theme="8" tint="-0.249977111117893"/>
      </dataBar>
      <extLst>
        <ext xmlns:x14="http://schemas.microsoft.com/office/spreadsheetml/2009/9/main" uri="{B025F937-C7B1-47D3-B67F-A62EFF666E3E}">
          <x14:id>{CAC68BEE-5C29-4197-B2DE-7D79F4C0257C}</x14:id>
        </ext>
      </extLst>
    </cfRule>
    <cfRule type="dataBar" priority="22">
      <dataBar showValue="0">
        <cfvo type="min"/>
        <cfvo type="max"/>
        <color theme="7"/>
      </dataBar>
      <extLst>
        <ext xmlns:x14="http://schemas.microsoft.com/office/spreadsheetml/2009/9/main" uri="{B025F937-C7B1-47D3-B67F-A62EFF666E3E}">
          <x14:id>{C5BC59F9-A3AF-4203-A09D-4C20266EE353}</x14:id>
        </ext>
      </extLst>
    </cfRule>
    <cfRule type="dataBar" priority="23">
      <dataBar showValue="0">
        <cfvo type="min"/>
        <cfvo type="max"/>
        <color theme="7"/>
      </dataBar>
      <extLst>
        <ext xmlns:x14="http://schemas.microsoft.com/office/spreadsheetml/2009/9/main" uri="{B025F937-C7B1-47D3-B67F-A62EFF666E3E}">
          <x14:id>{D0388AB4-00C1-4707-893D-9B6956EC7F82}</x14:id>
        </ext>
      </extLst>
    </cfRule>
    <cfRule type="dataBar" priority="24">
      <dataBar showValue="0">
        <cfvo type="min"/>
        <cfvo type="max"/>
        <color theme="7" tint="0.39997558519241921"/>
      </dataBar>
      <extLst>
        <ext xmlns:x14="http://schemas.microsoft.com/office/spreadsheetml/2009/9/main" uri="{B025F937-C7B1-47D3-B67F-A62EFF666E3E}">
          <x14:id>{8EF170F6-7775-46A9-A467-CD2614D3D85F}</x14:id>
        </ext>
      </extLst>
    </cfRule>
    <cfRule type="dataBar" priority="25">
      <dataBar showValue="0">
        <cfvo type="min"/>
        <cfvo type="max"/>
        <color theme="7" tint="-0.249977111117893"/>
      </dataBar>
      <extLst>
        <ext xmlns:x14="http://schemas.microsoft.com/office/spreadsheetml/2009/9/main" uri="{B025F937-C7B1-47D3-B67F-A62EFF666E3E}">
          <x14:id>{4316F0CE-6419-4813-B5F8-41CE064D23CF}</x14:id>
        </ext>
      </extLst>
    </cfRule>
    <cfRule type="dataBar" priority="26">
      <dataBar>
        <cfvo type="min"/>
        <cfvo type="max"/>
        <color theme="7" tint="-0.249977111117893"/>
      </dataBar>
      <extLst>
        <ext xmlns:x14="http://schemas.microsoft.com/office/spreadsheetml/2009/9/main" uri="{B025F937-C7B1-47D3-B67F-A62EFF666E3E}">
          <x14:id>{52F9169C-E40F-40A2-BE07-35E63F3947BB}</x14:id>
        </ext>
      </extLst>
    </cfRule>
    <cfRule type="dataBar" priority="27">
      <dataBar showValue="0">
        <cfvo type="min"/>
        <cfvo type="max"/>
        <color rgb="FF638EC6"/>
      </dataBar>
      <extLst>
        <ext xmlns:x14="http://schemas.microsoft.com/office/spreadsheetml/2009/9/main" uri="{B025F937-C7B1-47D3-B67F-A62EFF666E3E}">
          <x14:id>{23853D17-CEE5-4434-AF05-2797EC47A071}</x14:id>
        </ext>
      </extLst>
    </cfRule>
    <cfRule type="dataBar" priority="28">
      <dataBar>
        <cfvo type="min"/>
        <cfvo type="max"/>
        <color theme="7" tint="-0.499984740745262"/>
      </dataBar>
      <extLst>
        <ext xmlns:x14="http://schemas.microsoft.com/office/spreadsheetml/2009/9/main" uri="{B025F937-C7B1-47D3-B67F-A62EFF666E3E}">
          <x14:id>{8891A026-F9CF-4B3B-9CD1-5AA60D6BC2EA}</x14:id>
        </ext>
      </extLst>
    </cfRule>
  </conditionalFormatting>
  <conditionalFormatting sqref="O4:O7">
    <cfRule type="dataBar" priority="7">
      <dataBar>
        <cfvo type="min"/>
        <cfvo type="max"/>
        <color theme="8" tint="-0.249977111117893"/>
      </dataBar>
      <extLst>
        <ext xmlns:x14="http://schemas.microsoft.com/office/spreadsheetml/2009/9/main" uri="{B025F937-C7B1-47D3-B67F-A62EFF666E3E}">
          <x14:id>{B864788F-E5CA-44DA-826D-4363CABE443C}</x14:id>
        </ext>
      </extLst>
    </cfRule>
    <cfRule type="dataBar" priority="8">
      <dataBar>
        <cfvo type="min"/>
        <cfvo type="max"/>
        <color theme="7" tint="-0.249977111117893"/>
      </dataBar>
      <extLst>
        <ext xmlns:x14="http://schemas.microsoft.com/office/spreadsheetml/2009/9/main" uri="{B025F937-C7B1-47D3-B67F-A62EFF666E3E}">
          <x14:id>{7B8BAD09-7C69-459C-9DD6-D0D1C70AC115}</x14:id>
        </ext>
      </extLst>
    </cfRule>
  </conditionalFormatting>
  <conditionalFormatting sqref="B9 D4:D8">
    <cfRule type="top10" dxfId="4" priority="35" bottom="1" rank="1"/>
  </conditionalFormatting>
  <conditionalFormatting sqref="L4:L7">
    <cfRule type="top10" dxfId="3" priority="37" bottom="1" rank="1"/>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CAC68BEE-5C29-4197-B2DE-7D79F4C0257C}">
            <x14:dataBar minLength="0" maxLength="100" gradient="0">
              <x14:cfvo type="autoMin"/>
              <x14:cfvo type="autoMax"/>
              <x14:negativeFillColor rgb="FFFF0000"/>
              <x14:axisColor rgb="FF000000"/>
            </x14:dataBar>
          </x14:cfRule>
          <x14:cfRule type="dataBar" id="{C5BC59F9-A3AF-4203-A09D-4C20266EE353}">
            <x14:dataBar minLength="0" maxLength="100" gradient="0">
              <x14:cfvo type="autoMin"/>
              <x14:cfvo type="autoMax"/>
              <x14:negativeFillColor rgb="FFFF0000"/>
              <x14:axisColor rgb="FF000000"/>
            </x14:dataBar>
          </x14:cfRule>
          <x14:cfRule type="dataBar" id="{D0388AB4-00C1-4707-893D-9B6956EC7F82}">
            <x14:dataBar minLength="0" maxLength="100" gradient="0">
              <x14:cfvo type="autoMin"/>
              <x14:cfvo type="autoMax"/>
              <x14:negativeFillColor rgb="FFFF0000"/>
              <x14:axisColor rgb="FF000000"/>
            </x14:dataBar>
          </x14:cfRule>
          <x14:cfRule type="dataBar" id="{8EF170F6-7775-46A9-A467-CD2614D3D85F}">
            <x14:dataBar minLength="0" maxLength="100" gradient="0">
              <x14:cfvo type="autoMin"/>
              <x14:cfvo type="autoMax"/>
              <x14:negativeFillColor rgb="FFFF0000"/>
              <x14:axisColor rgb="FF000000"/>
            </x14:dataBar>
          </x14:cfRule>
          <x14:cfRule type="dataBar" id="{4316F0CE-6419-4813-B5F8-41CE064D23CF}">
            <x14:dataBar minLength="0" maxLength="100" gradient="0">
              <x14:cfvo type="autoMin"/>
              <x14:cfvo type="autoMax"/>
              <x14:negativeFillColor rgb="FFFF0000"/>
              <x14:axisColor rgb="FF000000"/>
            </x14:dataBar>
          </x14:cfRule>
          <x14:cfRule type="dataBar" id="{52F9169C-E40F-40A2-BE07-35E63F3947BB}">
            <x14:dataBar minLength="0" maxLength="100" gradient="0">
              <x14:cfvo type="autoMin"/>
              <x14:cfvo type="autoMax"/>
              <x14:negativeFillColor rgb="FFFF0000"/>
              <x14:axisColor rgb="FF000000"/>
            </x14:dataBar>
          </x14:cfRule>
          <x14:cfRule type="dataBar" id="{23853D17-CEE5-4434-AF05-2797EC47A071}">
            <x14:dataBar minLength="0" maxLength="100" gradient="0">
              <x14:cfvo type="autoMin"/>
              <x14:cfvo type="autoMax"/>
              <x14:negativeFillColor rgb="FFFF0000"/>
              <x14:axisColor rgb="FF000000"/>
            </x14:dataBar>
          </x14:cfRule>
          <x14:cfRule type="dataBar" id="{8891A026-F9CF-4B3B-9CD1-5AA60D6BC2EA}">
            <x14:dataBar minLength="0" maxLength="100" gradient="0">
              <x14:cfvo type="autoMin"/>
              <x14:cfvo type="autoMax"/>
              <x14:negativeFillColor rgb="FFFF0000"/>
              <x14:axisColor rgb="FF000000"/>
            </x14:dataBar>
          </x14:cfRule>
          <xm:sqref>F4:F7</xm:sqref>
        </x14:conditionalFormatting>
        <x14:conditionalFormatting xmlns:xm="http://schemas.microsoft.com/office/excel/2006/main">
          <x14:cfRule type="dataBar" id="{B864788F-E5CA-44DA-826D-4363CABE443C}">
            <x14:dataBar minLength="0" maxLength="100" gradient="0">
              <x14:cfvo type="autoMin"/>
              <x14:cfvo type="autoMax"/>
              <x14:negativeFillColor rgb="FFFF0000"/>
              <x14:axisColor rgb="FF000000"/>
            </x14:dataBar>
          </x14:cfRule>
          <x14:cfRule type="dataBar" id="{7B8BAD09-7C69-459C-9DD6-D0D1C70AC115}">
            <x14:dataBar minLength="0" maxLength="100" gradient="0">
              <x14:cfvo type="autoMin"/>
              <x14:cfvo type="autoMax"/>
              <x14:negativeFillColor rgb="FFFF0000"/>
              <x14:axisColor rgb="FF000000"/>
            </x14:dataBar>
          </x14:cfRule>
          <xm:sqref>O4:O7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
  <sheetViews>
    <sheetView workbookViewId="0">
      <selection activeCell="D23" sqref="D23"/>
    </sheetView>
  </sheetViews>
  <sheetFormatPr defaultRowHeight="15.75" x14ac:dyDescent="0.5"/>
  <cols>
    <col min="1" max="1" width="16.125" customWidth="1"/>
    <col min="2" max="2" width="10.0625" bestFit="1" customWidth="1"/>
    <col min="3" max="3" width="14.3125" customWidth="1"/>
    <col min="4" max="4" width="13.125" customWidth="1"/>
    <col min="5" max="5" width="15.5" customWidth="1"/>
    <col min="6" max="6" width="11.5" customWidth="1"/>
    <col min="7" max="7" width="14.3125" customWidth="1"/>
    <col min="8" max="8" width="9.8125" customWidth="1"/>
  </cols>
  <sheetData>
    <row r="1" spans="1:15" s="50" customFormat="1" ht="47.65" customHeight="1" x14ac:dyDescent="0.5">
      <c r="A1" s="50" t="s">
        <v>54</v>
      </c>
    </row>
    <row r="2" spans="1:15" ht="35" customHeight="1" x14ac:dyDescent="0.5">
      <c r="A2" s="46" t="s">
        <v>52</v>
      </c>
      <c r="B2" s="47"/>
      <c r="C2" s="47"/>
      <c r="D2" s="47"/>
      <c r="E2" s="47"/>
      <c r="F2" s="47"/>
      <c r="G2" s="47"/>
      <c r="H2" s="47"/>
      <c r="I2" s="47"/>
      <c r="J2" s="47"/>
    </row>
    <row r="3" spans="1:15" ht="14.25" customHeight="1" x14ac:dyDescent="0.5">
      <c r="A3" s="22" t="s">
        <v>49</v>
      </c>
      <c r="B3" s="22" t="s">
        <v>45</v>
      </c>
      <c r="C3" s="39" t="s">
        <v>46</v>
      </c>
      <c r="D3" s="40"/>
      <c r="E3" s="41" t="s">
        <v>47</v>
      </c>
      <c r="F3" s="42"/>
      <c r="G3" s="41" t="s">
        <v>44</v>
      </c>
      <c r="H3" s="42"/>
      <c r="I3" s="41" t="s">
        <v>48</v>
      </c>
      <c r="J3" s="42"/>
    </row>
    <row r="4" spans="1:15" ht="20" customHeight="1" x14ac:dyDescent="0.5">
      <c r="A4" s="9" t="s">
        <v>42</v>
      </c>
      <c r="B4" s="24">
        <v>5000</v>
      </c>
      <c r="C4" s="24">
        <v>123</v>
      </c>
      <c r="D4" s="26">
        <f>C4/B4</f>
        <v>2.46E-2</v>
      </c>
      <c r="E4" s="25">
        <f>B4-C4</f>
        <v>4877</v>
      </c>
      <c r="F4" s="26">
        <f>E4/B4</f>
        <v>0.97540000000000004</v>
      </c>
      <c r="G4" s="24">
        <v>568</v>
      </c>
      <c r="H4" s="26">
        <f>G4/E4</f>
        <v>0.11646503998359647</v>
      </c>
      <c r="I4" s="24">
        <v>125</v>
      </c>
      <c r="J4" s="26">
        <f>I4/G4</f>
        <v>0.22007042253521128</v>
      </c>
    </row>
    <row r="5" spans="1:15" ht="20" customHeight="1" x14ac:dyDescent="0.5">
      <c r="A5" s="9" t="s">
        <v>43</v>
      </c>
      <c r="B5" s="24">
        <v>5000</v>
      </c>
      <c r="C5" s="24">
        <v>252</v>
      </c>
      <c r="D5" s="26">
        <f>C5/B5</f>
        <v>5.04E-2</v>
      </c>
      <c r="E5" s="25">
        <f>B5-C5</f>
        <v>4748</v>
      </c>
      <c r="F5" s="26">
        <f>E5/B5</f>
        <v>0.9496</v>
      </c>
      <c r="G5" s="24">
        <v>458</v>
      </c>
      <c r="H5" s="26">
        <f>G5/E5</f>
        <v>9.6461668070766643E-2</v>
      </c>
      <c r="I5" s="24">
        <v>96</v>
      </c>
      <c r="J5" s="26">
        <f>I5/G5</f>
        <v>0.20960698689956331</v>
      </c>
    </row>
    <row r="7" spans="1:15" x14ac:dyDescent="0.5">
      <c r="I7" s="37" t="s">
        <v>50</v>
      </c>
      <c r="J7" s="37"/>
    </row>
    <row r="8" spans="1:15" x14ac:dyDescent="0.5">
      <c r="I8" s="38" t="s">
        <v>51</v>
      </c>
      <c r="J8" s="38"/>
    </row>
    <row r="15" spans="1:15" x14ac:dyDescent="0.5">
      <c r="O15" s="23"/>
    </row>
    <row r="16" spans="1:15" x14ac:dyDescent="0.5">
      <c r="O16" s="23"/>
    </row>
  </sheetData>
  <mergeCells count="8">
    <mergeCell ref="A1:XFD1"/>
    <mergeCell ref="I7:J7"/>
    <mergeCell ref="I8:J8"/>
    <mergeCell ref="C3:D3"/>
    <mergeCell ref="E3:F3"/>
    <mergeCell ref="G3:H3"/>
    <mergeCell ref="I3:J3"/>
    <mergeCell ref="A2:J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workbookViewId="0">
      <selection activeCell="J11" sqref="J11"/>
    </sheetView>
  </sheetViews>
  <sheetFormatPr defaultRowHeight="15.75" x14ac:dyDescent="0.5"/>
  <cols>
    <col min="1" max="1" width="16.625" customWidth="1"/>
    <col min="2" max="2" width="10.6875" customWidth="1"/>
    <col min="3" max="3" width="14.625" customWidth="1"/>
    <col min="5" max="5" width="11.875" customWidth="1"/>
    <col min="9" max="9" width="16.5" customWidth="1"/>
    <col min="10" max="10" width="12.3125" customWidth="1"/>
  </cols>
  <sheetData>
    <row r="1" spans="1:10" s="50" customFormat="1" ht="28.5" x14ac:dyDescent="0.5">
      <c r="A1" s="50" t="s">
        <v>36</v>
      </c>
    </row>
    <row r="2" spans="1:10" ht="35" customHeight="1" x14ac:dyDescent="0.5">
      <c r="A2" s="48" t="s">
        <v>3</v>
      </c>
      <c r="B2" s="49"/>
      <c r="C2" s="49"/>
      <c r="E2" s="49" t="s">
        <v>37</v>
      </c>
      <c r="F2" s="49"/>
      <c r="G2" s="49"/>
      <c r="H2" s="49"/>
      <c r="I2" s="49"/>
      <c r="J2" s="49"/>
    </row>
    <row r="3" spans="1:10" ht="15" customHeight="1" x14ac:dyDescent="0.5">
      <c r="A3" s="10" t="s">
        <v>11</v>
      </c>
      <c r="B3" s="11" t="s">
        <v>9</v>
      </c>
      <c r="C3" s="11" t="s">
        <v>12</v>
      </c>
      <c r="E3" s="21" t="s">
        <v>38</v>
      </c>
      <c r="F3" s="27" t="s">
        <v>39</v>
      </c>
      <c r="G3" s="28"/>
      <c r="H3" s="29"/>
      <c r="I3" s="12" t="s">
        <v>40</v>
      </c>
      <c r="J3" s="12" t="s">
        <v>41</v>
      </c>
    </row>
    <row r="4" spans="1:10" ht="20" customHeight="1" x14ac:dyDescent="0.5">
      <c r="A4" s="3" t="s">
        <v>13</v>
      </c>
      <c r="B4" s="4">
        <v>4126</v>
      </c>
      <c r="C4" s="5">
        <f>B4/(SUM($B$4:$B$9))</f>
        <v>0.57682091430169158</v>
      </c>
      <c r="E4" s="3" t="s">
        <v>31</v>
      </c>
      <c r="F4" s="43">
        <v>1000</v>
      </c>
      <c r="G4" s="44"/>
      <c r="H4" s="45"/>
      <c r="I4" s="3">
        <v>23</v>
      </c>
      <c r="J4" s="19">
        <f>F4/I4</f>
        <v>43.478260869565219</v>
      </c>
    </row>
    <row r="5" spans="1:10" ht="20" customHeight="1" x14ac:dyDescent="0.5">
      <c r="A5" s="3" t="s">
        <v>14</v>
      </c>
      <c r="B5" s="4">
        <v>2304</v>
      </c>
      <c r="C5" s="5">
        <f t="shared" ref="C5:C9" si="0">B5/(SUM($B$4:$B$9))</f>
        <v>0.32210261428771148</v>
      </c>
      <c r="D5" s="1"/>
      <c r="E5" s="3" t="s">
        <v>32</v>
      </c>
      <c r="F5" s="43">
        <v>1000</v>
      </c>
      <c r="G5" s="44"/>
      <c r="H5" s="45"/>
      <c r="I5" s="3">
        <v>12</v>
      </c>
      <c r="J5" s="19">
        <f t="shared" ref="J5:J7" si="1">F5/I5</f>
        <v>83.333333333333329</v>
      </c>
    </row>
    <row r="6" spans="1:10" ht="20" customHeight="1" x14ac:dyDescent="0.5">
      <c r="A6" s="3" t="s">
        <v>15</v>
      </c>
      <c r="B6" s="4">
        <v>503</v>
      </c>
      <c r="C6" s="5">
        <f t="shared" si="0"/>
        <v>7.0320145393541172E-2</v>
      </c>
      <c r="D6" s="1"/>
      <c r="E6" s="3" t="s">
        <v>33</v>
      </c>
      <c r="F6" s="43">
        <v>1000</v>
      </c>
      <c r="G6" s="44"/>
      <c r="H6" s="45"/>
      <c r="I6" s="3">
        <v>2</v>
      </c>
      <c r="J6" s="19">
        <f t="shared" si="1"/>
        <v>500</v>
      </c>
    </row>
    <row r="7" spans="1:10" ht="20" customHeight="1" x14ac:dyDescent="0.5">
      <c r="A7" s="3" t="s">
        <v>17</v>
      </c>
      <c r="B7" s="4">
        <v>0</v>
      </c>
      <c r="C7" s="5">
        <f t="shared" si="0"/>
        <v>0</v>
      </c>
      <c r="D7" s="1"/>
      <c r="E7" s="3" t="s">
        <v>34</v>
      </c>
      <c r="F7" s="43">
        <v>1000</v>
      </c>
      <c r="G7" s="44"/>
      <c r="H7" s="45"/>
      <c r="I7" s="3">
        <v>16</v>
      </c>
      <c r="J7" s="19">
        <f t="shared" si="1"/>
        <v>62.5</v>
      </c>
    </row>
    <row r="8" spans="1:10" ht="20" customHeight="1" x14ac:dyDescent="0.5">
      <c r="A8" s="3" t="s">
        <v>16</v>
      </c>
      <c r="B8" s="4">
        <v>132</v>
      </c>
      <c r="C8" s="5">
        <f t="shared" si="0"/>
        <v>1.845379561023347E-2</v>
      </c>
      <c r="E8" s="6"/>
      <c r="F8" s="6"/>
      <c r="G8" s="6"/>
      <c r="H8" s="6"/>
      <c r="I8" s="7"/>
      <c r="J8" s="8"/>
    </row>
    <row r="9" spans="1:10" ht="20" customHeight="1" x14ac:dyDescent="0.5">
      <c r="A9" s="53" t="s">
        <v>18</v>
      </c>
      <c r="B9" s="54">
        <v>88</v>
      </c>
      <c r="C9" s="55">
        <f t="shared" si="0"/>
        <v>1.2302530406822313E-2</v>
      </c>
      <c r="E9" s="6"/>
      <c r="F9" s="6"/>
      <c r="G9" s="6"/>
      <c r="H9" s="6"/>
      <c r="I9" s="7"/>
      <c r="J9" s="8"/>
    </row>
    <row r="10" spans="1:10" x14ac:dyDescent="0.5">
      <c r="A10" s="56"/>
      <c r="B10" s="56"/>
      <c r="C10" s="57">
        <f>SUM(C4:C9)</f>
        <v>1</v>
      </c>
    </row>
  </sheetData>
  <mergeCells count="8">
    <mergeCell ref="F6:H6"/>
    <mergeCell ref="F7:H7"/>
    <mergeCell ref="A1:XFD1"/>
    <mergeCell ref="A2:C2"/>
    <mergeCell ref="E2:J2"/>
    <mergeCell ref="F3:H3"/>
    <mergeCell ref="F4:H4"/>
    <mergeCell ref="F5:H5"/>
  </mergeCells>
  <conditionalFormatting sqref="C4:C9">
    <cfRule type="top10" dxfId="2" priority="2" bottom="1" rank="1"/>
  </conditionalFormatting>
  <conditionalFormatting sqref="J8:J9">
    <cfRule type="top10" dxfId="1" priority="3" bottom="1" rank="1"/>
  </conditionalFormatting>
  <conditionalFormatting sqref="J4:J7">
    <cfRule type="top10" dxfId="0" priority="1" rank="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Email Performance</vt:lpstr>
      <vt:lpstr>Customer Acquisition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Angel Evan</cp:lastModifiedBy>
  <dcterms:created xsi:type="dcterms:W3CDTF">2016-03-21T16:06:55Z</dcterms:created>
  <dcterms:modified xsi:type="dcterms:W3CDTF">2017-05-07T23:27:11Z</dcterms:modified>
</cp:coreProperties>
</file>