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05" windowWidth="20730" windowHeight="9855"/>
  </bookViews>
  <sheets>
    <sheet name="rates" sheetId="1" r:id="rId1"/>
    <sheet name="credit" sheetId="2" r:id="rId2"/>
  </sheets>
  <calcPr calcId="125725" calcMode="manual"/>
</workbook>
</file>

<file path=xl/calcChain.xml><?xml version="1.0" encoding="utf-8"?>
<calcChain xmlns="http://schemas.openxmlformats.org/spreadsheetml/2006/main">
  <c r="G19" i="1" a="1"/>
  <c r="G19" s="1"/>
  <c r="G20"/>
  <c r="G22"/>
  <c r="F19"/>
  <c r="K5" a="1"/>
  <c r="J22"/>
  <c r="J20"/>
  <c r="I6"/>
  <c r="C5"/>
  <c r="B1"/>
  <c r="J21"/>
  <c r="J19"/>
  <c r="J18"/>
  <c r="J17"/>
  <c r="C15"/>
  <c r="N6" a="1"/>
  <c r="F6"/>
  <c r="J23"/>
  <c r="C12" i="2"/>
  <c r="H4"/>
  <c r="N4" a="1"/>
  <c r="C3"/>
  <c r="C10"/>
  <c r="C9"/>
  <c r="C13"/>
  <c r="E9" a="1"/>
  <c r="H6" a="1"/>
  <c r="C11"/>
  <c r="M4" a="1"/>
  <c r="E19" i="1" a="1"/>
  <c r="K15"/>
  <c r="L17" a="1"/>
  <c r="K22"/>
  <c r="K19"/>
  <c r="K21"/>
  <c r="K17"/>
  <c r="G78" l="1"/>
  <c r="G76"/>
  <c r="G74"/>
  <c r="G72"/>
  <c r="G70"/>
  <c r="G68"/>
  <c r="G66"/>
  <c r="G64"/>
  <c r="G62"/>
  <c r="G60"/>
  <c r="G58"/>
  <c r="G56"/>
  <c r="G54"/>
  <c r="G52"/>
  <c r="G50"/>
  <c r="G48"/>
  <c r="G46"/>
  <c r="G44"/>
  <c r="G42"/>
  <c r="G40"/>
  <c r="G38"/>
  <c r="G36"/>
  <c r="G34"/>
  <c r="G32"/>
  <c r="G30"/>
  <c r="G28"/>
  <c r="G26"/>
  <c r="G24"/>
  <c r="G77"/>
  <c r="G75"/>
  <c r="G73"/>
  <c r="G71"/>
  <c r="G69"/>
  <c r="G67"/>
  <c r="G65"/>
  <c r="G63"/>
  <c r="G61"/>
  <c r="G59"/>
  <c r="G57"/>
  <c r="G55"/>
  <c r="G53"/>
  <c r="G51"/>
  <c r="G49"/>
  <c r="G47"/>
  <c r="G45"/>
  <c r="G43"/>
  <c r="G41"/>
  <c r="G39"/>
  <c r="G37"/>
  <c r="G35"/>
  <c r="G33"/>
  <c r="G31"/>
  <c r="G29"/>
  <c r="G27"/>
  <c r="G25"/>
  <c r="G23"/>
  <c r="G21"/>
  <c r="M5" i="2"/>
  <c r="M6"/>
  <c r="M4"/>
  <c r="L19" i="1"/>
  <c r="L23"/>
  <c r="L27"/>
  <c r="L31"/>
  <c r="L35"/>
  <c r="L39"/>
  <c r="L43"/>
  <c r="L47"/>
  <c r="L51"/>
  <c r="L55"/>
  <c r="L59"/>
  <c r="L63"/>
  <c r="L67"/>
  <c r="L71"/>
  <c r="L75"/>
  <c r="L79"/>
  <c r="L83"/>
  <c r="L87"/>
  <c r="L91"/>
  <c r="L95"/>
  <c r="L99"/>
  <c r="L103"/>
  <c r="L107"/>
  <c r="L111"/>
  <c r="L115"/>
  <c r="L119"/>
  <c r="L123"/>
  <c r="L127"/>
  <c r="L131"/>
  <c r="L135"/>
  <c r="L139"/>
  <c r="L143"/>
  <c r="L147"/>
  <c r="L151"/>
  <c r="L155"/>
  <c r="L159"/>
  <c r="L18"/>
  <c r="L22"/>
  <c r="L26"/>
  <c r="L30"/>
  <c r="L34"/>
  <c r="L38"/>
  <c r="L42"/>
  <c r="L46"/>
  <c r="L50"/>
  <c r="L54"/>
  <c r="L58"/>
  <c r="L62"/>
  <c r="L66"/>
  <c r="L70"/>
  <c r="L74"/>
  <c r="L78"/>
  <c r="L82"/>
  <c r="L86"/>
  <c r="L90"/>
  <c r="L94"/>
  <c r="L98"/>
  <c r="L102"/>
  <c r="L106"/>
  <c r="L110"/>
  <c r="L114"/>
  <c r="L118"/>
  <c r="L122"/>
  <c r="L126"/>
  <c r="L130"/>
  <c r="L134"/>
  <c r="L138"/>
  <c r="L142"/>
  <c r="L146"/>
  <c r="L150"/>
  <c r="L154"/>
  <c r="L158"/>
  <c r="L17"/>
  <c r="L21"/>
  <c r="L25"/>
  <c r="L29"/>
  <c r="L33"/>
  <c r="L37"/>
  <c r="L41"/>
  <c r="L45"/>
  <c r="L49"/>
  <c r="L53"/>
  <c r="L57"/>
  <c r="L61"/>
  <c r="L65"/>
  <c r="L69"/>
  <c r="L73"/>
  <c r="L77"/>
  <c r="L81"/>
  <c r="L85"/>
  <c r="L89"/>
  <c r="L93"/>
  <c r="L97"/>
  <c r="L101"/>
  <c r="L105"/>
  <c r="L109"/>
  <c r="L113"/>
  <c r="L117"/>
  <c r="L121"/>
  <c r="L125"/>
  <c r="L129"/>
  <c r="L133"/>
  <c r="L137"/>
  <c r="L141"/>
  <c r="L145"/>
  <c r="L149"/>
  <c r="L153"/>
  <c r="L157"/>
  <c r="L161"/>
  <c r="L20"/>
  <c r="L24"/>
  <c r="L28"/>
  <c r="L32"/>
  <c r="L36"/>
  <c r="L40"/>
  <c r="L44"/>
  <c r="L48"/>
  <c r="L52"/>
  <c r="L56"/>
  <c r="L60"/>
  <c r="L64"/>
  <c r="L68"/>
  <c r="L72"/>
  <c r="L76"/>
  <c r="L80"/>
  <c r="L84"/>
  <c r="L88"/>
  <c r="L92"/>
  <c r="L96"/>
  <c r="L100"/>
  <c r="L104"/>
  <c r="L108"/>
  <c r="L112"/>
  <c r="L116"/>
  <c r="L120"/>
  <c r="L124"/>
  <c r="L128"/>
  <c r="L132"/>
  <c r="L136"/>
  <c r="L140"/>
  <c r="L144"/>
  <c r="L148"/>
  <c r="L152"/>
  <c r="L156"/>
  <c r="L160"/>
  <c r="E26"/>
  <c r="E21"/>
  <c r="E29"/>
  <c r="E24"/>
  <c r="E19"/>
  <c r="E27"/>
  <c r="E22"/>
  <c r="E30"/>
  <c r="E25"/>
  <c r="E20"/>
  <c r="E28"/>
  <c r="E23"/>
  <c r="N9"/>
  <c r="N7"/>
  <c r="N10"/>
  <c r="N8"/>
  <c r="N6"/>
  <c r="H11" i="2"/>
  <c r="H17"/>
  <c r="H9"/>
  <c r="H18"/>
  <c r="H23"/>
  <c r="H16"/>
  <c r="H13"/>
  <c r="H6"/>
  <c r="H21"/>
  <c r="H15"/>
  <c r="H20"/>
  <c r="H7"/>
  <c r="H8"/>
  <c r="H12"/>
  <c r="H24"/>
  <c r="H19"/>
  <c r="H14"/>
  <c r="H10"/>
  <c r="H22"/>
  <c r="N4"/>
  <c r="N5"/>
  <c r="N6"/>
  <c r="E18"/>
  <c r="E14"/>
  <c r="E29"/>
  <c r="E9"/>
  <c r="E13"/>
  <c r="E11"/>
  <c r="E21"/>
  <c r="E15"/>
  <c r="E27"/>
  <c r="E24"/>
  <c r="E12"/>
  <c r="E16"/>
  <c r="E20"/>
  <c r="E25"/>
  <c r="E10"/>
  <c r="E17"/>
  <c r="E19"/>
  <c r="E22"/>
  <c r="E31"/>
  <c r="E26"/>
  <c r="E23"/>
  <c r="E28"/>
  <c r="E30"/>
  <c r="K9" i="1"/>
  <c r="K7"/>
  <c r="K5"/>
  <c r="K8"/>
  <c r="K6"/>
  <c r="K23"/>
  <c r="F24"/>
  <c r="F23"/>
  <c r="L7"/>
  <c r="L6"/>
  <c r="F26"/>
  <c r="F25"/>
  <c r="K20"/>
  <c r="L5"/>
  <c r="F21"/>
  <c r="F27"/>
  <c r="F20"/>
  <c r="K18"/>
  <c r="L8"/>
  <c r="F29"/>
  <c r="F22"/>
  <c r="F28"/>
  <c r="L9"/>
  <c r="O4"/>
  <c r="P6"/>
  <c r="P8"/>
  <c r="P7"/>
  <c r="Q6" a="1"/>
  <c r="P10"/>
  <c r="P9"/>
  <c r="Q6" l="1"/>
  <c r="Q17"/>
  <c r="Q19"/>
  <c r="Q13"/>
  <c r="Q14"/>
  <c r="Q8"/>
  <c r="Q10"/>
  <c r="Q22"/>
  <c r="Q16"/>
  <c r="Q18"/>
  <c r="Q20"/>
  <c r="Q21"/>
  <c r="Q7"/>
  <c r="Q9"/>
  <c r="Q11"/>
  <c r="Q15"/>
  <c r="Q12"/>
</calcChain>
</file>

<file path=xl/sharedStrings.xml><?xml version="1.0" encoding="utf-8"?>
<sst xmlns="http://schemas.openxmlformats.org/spreadsheetml/2006/main" count="85" uniqueCount="60">
  <si>
    <t>3m</t>
  </si>
  <si>
    <t>asof</t>
  </si>
  <si>
    <t>spotDate</t>
  </si>
  <si>
    <t>types</t>
  </si>
  <si>
    <t>M</t>
  </si>
  <si>
    <t>S</t>
  </si>
  <si>
    <t>intervals</t>
  </si>
  <si>
    <t>rates</t>
  </si>
  <si>
    <t>1D</t>
  </si>
  <si>
    <t>1W</t>
  </si>
  <si>
    <t>1M</t>
  </si>
  <si>
    <t>3M</t>
  </si>
  <si>
    <t>6M</t>
  </si>
  <si>
    <t>9M</t>
  </si>
  <si>
    <t>1Y</t>
  </si>
  <si>
    <t>2Y</t>
  </si>
  <si>
    <t>3Y</t>
  </si>
  <si>
    <t>4Y</t>
  </si>
  <si>
    <t>5Y</t>
  </si>
  <si>
    <t>7Y</t>
  </si>
  <si>
    <t>10Y</t>
  </si>
  <si>
    <t>20Y</t>
  </si>
  <si>
    <t>30Y</t>
  </si>
  <si>
    <t>errorPopups</t>
  </si>
  <si>
    <t>stepinDate</t>
  </si>
  <si>
    <t>startDate</t>
  </si>
  <si>
    <t>settleDate</t>
  </si>
  <si>
    <t>endDates</t>
  </si>
  <si>
    <t>parSpreads</t>
  </si>
  <si>
    <t>baseDate</t>
  </si>
  <si>
    <t>recoveryRate</t>
  </si>
  <si>
    <t>survivalCurve</t>
  </si>
  <si>
    <t>vector arithmetic</t>
  </si>
  <si>
    <t>math/Add</t>
  </si>
  <si>
    <t>x</t>
  </si>
  <si>
    <t>y</t>
  </si>
  <si>
    <t>Sum</t>
  </si>
  <si>
    <t>Start Date</t>
  </si>
  <si>
    <t>End Date</t>
  </si>
  <si>
    <t>dates/DayCountFraction</t>
  </si>
  <si>
    <t>rates/ZeroCurve</t>
  </si>
  <si>
    <t>ZC Object</t>
  </si>
  <si>
    <t>Dates</t>
  </si>
  <si>
    <t>Rates</t>
  </si>
  <si>
    <t>Discount Factors</t>
  </si>
  <si>
    <t>Serialization</t>
  </si>
  <si>
    <t>rates/SwapCurve</t>
  </si>
  <si>
    <t>Object Properties</t>
  </si>
  <si>
    <t>rates/ZeroCurveFromSwaps</t>
  </si>
  <si>
    <t>ZC Objects</t>
  </si>
  <si>
    <t>Error handling</t>
  </si>
  <si>
    <t>credit/CDSCurve</t>
  </si>
  <si>
    <t>CDS Object</t>
  </si>
  <si>
    <t>credit/CDSSurvivalCurve</t>
  </si>
  <si>
    <t>Interval</t>
  </si>
  <si>
    <t>DCC Types</t>
  </si>
  <si>
    <t>Day count fraction</t>
  </si>
  <si>
    <t>Swap Object</t>
  </si>
  <si>
    <t>dates/AddDateInterval</t>
  </si>
  <si>
    <t>format</t>
  </si>
</sst>
</file>

<file path=xl/styles.xml><?xml version="1.0" encoding="utf-8"?>
<styleSheet xmlns="http://schemas.openxmlformats.org/spreadsheetml/2006/main">
  <numFmts count="2">
    <numFmt numFmtId="164" formatCode="0.0000%"/>
    <numFmt numFmtId="165" formatCode="0.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4" borderId="16" applyNumberFormat="0" applyAlignment="0" applyProtection="0"/>
  </cellStyleXfs>
  <cellXfs count="82">
    <xf numFmtId="0" fontId="0" fillId="0" borderId="0" xfId="0"/>
    <xf numFmtId="15" fontId="0" fillId="0" borderId="0" xfId="0" applyNumberFormat="1"/>
    <xf numFmtId="9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5" xfId="0" applyBorder="1"/>
    <xf numFmtId="15" fontId="0" fillId="0" borderId="3" xfId="0" applyNumberFormat="1" applyBorder="1"/>
    <xf numFmtId="15" fontId="0" fillId="0" borderId="5" xfId="0" applyNumberFormat="1" applyBorder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0" borderId="0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5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10" fontId="0" fillId="0" borderId="4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0" fontId="1" fillId="0" borderId="1" xfId="0" applyFont="1" applyBorder="1"/>
    <xf numFmtId="15" fontId="0" fillId="0" borderId="2" xfId="0" applyNumberFormat="1" applyBorder="1"/>
    <xf numFmtId="0" fontId="1" fillId="0" borderId="5" xfId="0" applyFont="1" applyBorder="1"/>
    <xf numFmtId="15" fontId="0" fillId="0" borderId="6" xfId="0" applyNumberForma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right"/>
    </xf>
    <xf numFmtId="15" fontId="0" fillId="0" borderId="1" xfId="0" applyNumberFormat="1" applyBorder="1"/>
    <xf numFmtId="0" fontId="0" fillId="3" borderId="0" xfId="0" applyFill="1"/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3" borderId="6" xfId="0" applyFill="1" applyBorder="1" applyAlignment="1">
      <alignment horizontal="center"/>
    </xf>
    <xf numFmtId="15" fontId="0" fillId="3" borderId="6" xfId="0" applyNumberFormat="1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165" fontId="0" fillId="3" borderId="4" xfId="0" applyNumberFormat="1" applyFill="1" applyBorder="1" applyAlignment="1">
      <alignment horizontal="center"/>
    </xf>
    <xf numFmtId="165" fontId="0" fillId="3" borderId="6" xfId="0" applyNumberFormat="1" applyFill="1" applyBorder="1" applyAlignment="1">
      <alignment horizontal="center"/>
    </xf>
    <xf numFmtId="15" fontId="0" fillId="0" borderId="3" xfId="0" applyNumberFormat="1" applyBorder="1" applyAlignment="1">
      <alignment horizontal="center"/>
    </xf>
    <xf numFmtId="15" fontId="0" fillId="0" borderId="5" xfId="0" applyNumberFormat="1" applyBorder="1" applyAlignment="1">
      <alignment horizontal="center"/>
    </xf>
    <xf numFmtId="165" fontId="0" fillId="3" borderId="0" xfId="0" applyNumberFormat="1" applyFill="1" applyBorder="1" applyAlignment="1">
      <alignment horizontal="center"/>
    </xf>
    <xf numFmtId="165" fontId="0" fillId="3" borderId="8" xfId="0" applyNumberFormat="1" applyFill="1" applyBorder="1" applyAlignment="1">
      <alignment horizontal="center"/>
    </xf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" xfId="0" applyFill="1" applyBorder="1" applyAlignment="1">
      <alignment horizontal="right"/>
    </xf>
    <xf numFmtId="15" fontId="0" fillId="3" borderId="7" xfId="0" applyNumberFormat="1" applyFill="1" applyBorder="1" applyAlignment="1">
      <alignment horizontal="center"/>
    </xf>
    <xf numFmtId="0" fontId="0" fillId="3" borderId="3" xfId="0" applyFill="1" applyBorder="1" applyAlignment="1">
      <alignment horizontal="right"/>
    </xf>
    <xf numFmtId="15" fontId="0" fillId="3" borderId="0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right"/>
    </xf>
    <xf numFmtId="0" fontId="0" fillId="3" borderId="8" xfId="0" applyFill="1" applyBorder="1" applyAlignment="1">
      <alignment horizontal="center"/>
    </xf>
    <xf numFmtId="165" fontId="0" fillId="3" borderId="7" xfId="0" applyNumberFormat="1" applyFill="1" applyBorder="1" applyAlignment="1">
      <alignment horizontal="center"/>
    </xf>
    <xf numFmtId="0" fontId="0" fillId="3" borderId="0" xfId="0" applyFont="1" applyFill="1"/>
    <xf numFmtId="15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2" xfId="0" applyBorder="1"/>
    <xf numFmtId="15" fontId="0" fillId="0" borderId="0" xfId="0" applyNumberFormat="1" applyBorder="1"/>
    <xf numFmtId="15" fontId="0" fillId="0" borderId="8" xfId="0" applyNumberFormat="1" applyBorder="1"/>
    <xf numFmtId="15" fontId="0" fillId="0" borderId="4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0" fontId="1" fillId="0" borderId="15" xfId="0" applyFont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8" xfId="0" applyBorder="1"/>
    <xf numFmtId="0" fontId="0" fillId="0" borderId="6" xfId="0" applyBorder="1"/>
    <xf numFmtId="0" fontId="1" fillId="0" borderId="9" xfId="0" applyFont="1" applyBorder="1" applyAlignment="1">
      <alignment horizontal="center"/>
    </xf>
    <xf numFmtId="0" fontId="2" fillId="4" borderId="16" xfId="1"/>
    <xf numFmtId="0" fontId="0" fillId="0" borderId="0" xfId="0" quotePrefix="1"/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161"/>
  <sheetViews>
    <sheetView tabSelected="1" workbookViewId="0">
      <selection activeCell="F9" sqref="F9"/>
    </sheetView>
  </sheetViews>
  <sheetFormatPr defaultRowHeight="15"/>
  <cols>
    <col min="2" max="2" width="12.28515625" customWidth="1"/>
    <col min="3" max="3" width="11.5703125" customWidth="1"/>
    <col min="4" max="4" width="14.7109375" bestFit="1" customWidth="1"/>
    <col min="5" max="5" width="15.7109375" bestFit="1" customWidth="1"/>
    <col min="6" max="6" width="13.28515625" customWidth="1"/>
    <col min="7" max="7" width="27.28515625" bestFit="1" customWidth="1"/>
    <col min="8" max="8" width="10" bestFit="1" customWidth="1"/>
    <col min="9" max="9" width="11.85546875" customWidth="1"/>
    <col min="10" max="10" width="9.85546875" bestFit="1" customWidth="1"/>
    <col min="11" max="11" width="12.28515625" customWidth="1"/>
    <col min="12" max="12" width="25.85546875" bestFit="1" customWidth="1"/>
    <col min="14" max="14" width="17.7109375" customWidth="1"/>
    <col min="15" max="15" width="18.140625" customWidth="1"/>
    <col min="16" max="16" width="15.5703125" bestFit="1" customWidth="1"/>
    <col min="17" max="18" width="25" bestFit="1" customWidth="1"/>
  </cols>
  <sheetData>
    <row r="1" spans="2:17">
      <c r="B1" s="58" t="str">
        <f>_xll.rates.Version()</f>
        <v>RATES version 0.1.0.0. Debug build. Built at 13:25:11 Nov 12 2015</v>
      </c>
      <c r="C1" s="32"/>
      <c r="D1" s="32"/>
      <c r="E1" s="32"/>
      <c r="F1" s="32"/>
      <c r="G1" s="32"/>
    </row>
    <row r="3" spans="2:17" s="10" customFormat="1">
      <c r="B3" s="10" t="s">
        <v>50</v>
      </c>
      <c r="E3" s="9" t="s">
        <v>33</v>
      </c>
      <c r="F3" s="9"/>
      <c r="H3" s="9" t="s">
        <v>58</v>
      </c>
      <c r="I3" s="9"/>
      <c r="K3" s="9" t="s">
        <v>39</v>
      </c>
      <c r="L3" s="9"/>
      <c r="N3" s="9" t="s">
        <v>40</v>
      </c>
      <c r="O3" s="9"/>
      <c r="P3" s="9"/>
    </row>
    <row r="4" spans="2:17">
      <c r="B4" s="30" t="s">
        <v>23</v>
      </c>
      <c r="C4" t="b">
        <v>1</v>
      </c>
      <c r="E4" s="34" t="s">
        <v>34</v>
      </c>
      <c r="F4" s="35">
        <v>2</v>
      </c>
      <c r="H4" s="25" t="s">
        <v>37</v>
      </c>
      <c r="I4" s="15">
        <v>41075</v>
      </c>
      <c r="K4" s="17" t="s">
        <v>55</v>
      </c>
      <c r="L4" s="18" t="s">
        <v>56</v>
      </c>
      <c r="N4" s="10" t="s">
        <v>41</v>
      </c>
      <c r="O4" s="32" t="str">
        <f>_xll.rates.ZeroCurve("zc",I4,N6:N10,O6:O10,1,K5)</f>
        <v>zc#[sample.xlsx]rates!O4#1</v>
      </c>
      <c r="P4" s="32"/>
    </row>
    <row r="5" spans="2:17">
      <c r="C5" s="32" t="b">
        <f>_xll.rates.Error.SetPopups(C4)</f>
        <v>1</v>
      </c>
      <c r="E5" s="36" t="s">
        <v>35</v>
      </c>
      <c r="F5" s="16">
        <v>5</v>
      </c>
      <c r="H5" s="33" t="s">
        <v>54</v>
      </c>
      <c r="I5" s="16" t="s">
        <v>0</v>
      </c>
      <c r="K5" s="3" t="str">
        <f t="array" ref="K5:K9">_xll.rates.help_enum("DayCountConv")</f>
        <v>ACT_365F</v>
      </c>
      <c r="L5" s="40">
        <f>_xll.rates.DayCountFraction($I$4,$I$6,K5)</f>
        <v>0.25205479452054796</v>
      </c>
      <c r="N5" s="12" t="s">
        <v>42</v>
      </c>
      <c r="O5" s="14" t="s">
        <v>43</v>
      </c>
      <c r="P5" s="14" t="s">
        <v>44</v>
      </c>
      <c r="Q5" s="29" t="s">
        <v>45</v>
      </c>
    </row>
    <row r="6" spans="2:17">
      <c r="E6" s="37" t="s">
        <v>36</v>
      </c>
      <c r="F6" s="38">
        <f>_xll.rates.Add(2,5)</f>
        <v>7</v>
      </c>
      <c r="H6" s="27" t="s">
        <v>38</v>
      </c>
      <c r="I6" s="39">
        <f>_xll.rates.AddDateInterval(I4,I5)</f>
        <v>41167</v>
      </c>
      <c r="K6" s="4" t="str">
        <v>ACT_360</v>
      </c>
      <c r="L6" s="41">
        <f>_xll.rates.DayCountFraction($I$4,$I$6,K6)</f>
        <v>0.25555555555555554</v>
      </c>
      <c r="N6" s="43">
        <f t="array" ref="N6:N10">_xll.rates.GenerateDates(I4,_xll.rates.AddDateInterval(I4,"1y"),"3M",FALSE)</f>
        <v>41075</v>
      </c>
      <c r="O6" s="23">
        <v>0.02</v>
      </c>
      <c r="P6" s="45">
        <f>_xll.rates.ZeroCurve.Discount($O$4,N6)</f>
        <v>1</v>
      </c>
      <c r="Q6" s="47" t="str">
        <f t="array" ref="Q6:Q22">_xll.rates.object_to_string(O4)</f>
        <v>&lt;spi&gt;</v>
      </c>
    </row>
    <row r="7" spans="2:17">
      <c r="K7" s="4" t="str">
        <v>ACT_ACT</v>
      </c>
      <c r="L7" s="41">
        <f>_xll.rates.DayCountFraction($I$4,$I$6,K7)</f>
        <v>0.25136612021857924</v>
      </c>
      <c r="N7" s="43">
        <v>41167</v>
      </c>
      <c r="O7" s="23">
        <v>2.1999999999999999E-2</v>
      </c>
      <c r="P7" s="45">
        <f>_xll.rates.ZeroCurve.Discount($O$4,N7)</f>
        <v>0.99452992729103173</v>
      </c>
      <c r="Q7" s="48" t="str">
        <v>ZeroCurve 1 {</v>
      </c>
    </row>
    <row r="8" spans="2:17">
      <c r="K8" s="4" t="str">
        <v>B30_360</v>
      </c>
      <c r="L8" s="41">
        <f>_xll.rates.DayCountFraction($I$4,$I$6,K8)</f>
        <v>0.25</v>
      </c>
      <c r="N8" s="43">
        <v>41258</v>
      </c>
      <c r="O8" s="23">
        <v>2.4E-2</v>
      </c>
      <c r="P8" s="45">
        <f>_xll.rates.ZeroCurve.Discount($O$4,N8)</f>
        <v>0.98817966391219658</v>
      </c>
      <c r="Q8" s="48" t="str">
        <v xml:space="preserve"> baseDate = 2012-06-15</v>
      </c>
    </row>
    <row r="9" spans="2:17">
      <c r="K9" s="5" t="str">
        <v>B30E_360</v>
      </c>
      <c r="L9" s="42">
        <f>_xll.rates.DayCountFraction($I$4,$I$6,K9)</f>
        <v>0.25</v>
      </c>
      <c r="N9" s="43">
        <v>41348</v>
      </c>
      <c r="O9" s="23">
        <v>2.5999999999999999E-2</v>
      </c>
      <c r="P9" s="45">
        <f>_xll.rates.ZeroCurve.Discount($O$4,N9)</f>
        <v>0.98098504114005269</v>
      </c>
      <c r="Q9" s="48" t="str">
        <v xml:space="preserve"> dates = [</v>
      </c>
    </row>
    <row r="10" spans="2:17">
      <c r="E10" s="79"/>
      <c r="N10" s="44">
        <v>41440</v>
      </c>
      <c r="O10" s="24">
        <v>2.8000000000000001E-2</v>
      </c>
      <c r="P10" s="46">
        <f>_xll.rates.ZeroCurve.Discount($O$4,N10)</f>
        <v>0.97276264591439687</v>
      </c>
      <c r="Q10" s="48" t="str">
        <v xml:space="preserve">  2012-06-15</v>
      </c>
    </row>
    <row r="11" spans="2:17">
      <c r="L11" s="1"/>
      <c r="Q11" s="48" t="str">
        <v xml:space="preserve">  2012-09-15</v>
      </c>
    </row>
    <row r="12" spans="2:17">
      <c r="Q12" s="48" t="str">
        <v xml:space="preserve">  2012-12-15</v>
      </c>
    </row>
    <row r="13" spans="2:17">
      <c r="Q13" s="48" t="str">
        <v xml:space="preserve">  2013-03-15</v>
      </c>
    </row>
    <row r="14" spans="2:17">
      <c r="B14" s="9" t="s">
        <v>46</v>
      </c>
      <c r="C14" s="8"/>
      <c r="J14" s="9" t="s">
        <v>48</v>
      </c>
      <c r="K14" s="8"/>
      <c r="L14" s="8"/>
      <c r="Q14" s="48" t="str">
        <v xml:space="preserve">  2013-06-15]</v>
      </c>
    </row>
    <row r="15" spans="2:17">
      <c r="B15" s="10" t="s">
        <v>57</v>
      </c>
      <c r="C15" s="32" t="str">
        <f>_xll.rates.SwapCurve("swapCurve",C16,C17,B19:B33,C19:C33,D19:D33,"ACT_360",2,4,"B30_360","ACT_360",TRUE)</f>
        <v>swapCurve#[sample.xlsx]rates!C15#1</v>
      </c>
      <c r="J15" s="10" t="s">
        <v>49</v>
      </c>
      <c r="K15" s="32" t="str">
        <f>_xll.rates.ZeroCurveSwaps("zcSwaps",C15)</f>
        <v>zcSwaps#[sample.xlsx]rates!K15#1</v>
      </c>
      <c r="L15" s="32"/>
      <c r="Q15" s="48" t="str">
        <v xml:space="preserve"> rates = [</v>
      </c>
    </row>
    <row r="16" spans="2:17">
      <c r="B16" s="34" t="s">
        <v>1</v>
      </c>
      <c r="C16" s="15">
        <v>41243</v>
      </c>
      <c r="F16" s="77" t="s">
        <v>59</v>
      </c>
      <c r="G16" s="78"/>
      <c r="J16" s="17" t="s">
        <v>42</v>
      </c>
      <c r="K16" s="18" t="s">
        <v>43</v>
      </c>
      <c r="L16" s="29" t="s">
        <v>45</v>
      </c>
      <c r="Q16" s="48" t="str">
        <v xml:space="preserve">  0.02</v>
      </c>
    </row>
    <row r="17" spans="2:18">
      <c r="B17" s="37" t="s">
        <v>2</v>
      </c>
      <c r="C17" s="59">
        <v>41247</v>
      </c>
      <c r="J17" s="31">
        <f>_xll.rates.AddDateInterval($C$17,C19)</f>
        <v>41248</v>
      </c>
      <c r="K17" s="57">
        <f>_xll.rates.ZeroCurve.Discount($K$15,J17)</f>
        <v>0.99994444753069278</v>
      </c>
      <c r="L17" s="47" t="str">
        <f t="array" ref="L17:L161">_xll.rates.object_to_string(K15,G16)</f>
        <v>&lt;spi&gt;</v>
      </c>
      <c r="Q17" s="48" t="str">
        <v xml:space="preserve">  0.022</v>
      </c>
    </row>
    <row r="18" spans="2:18">
      <c r="B18" s="17" t="s">
        <v>3</v>
      </c>
      <c r="C18" s="13" t="s">
        <v>6</v>
      </c>
      <c r="D18" s="18" t="s">
        <v>7</v>
      </c>
      <c r="E18" s="80" t="s">
        <v>47</v>
      </c>
      <c r="F18" s="81"/>
      <c r="G18" s="29" t="s">
        <v>45</v>
      </c>
      <c r="J18" s="6">
        <f>_xll.rates.AddDateInterval($C$17,C20)</f>
        <v>41254</v>
      </c>
      <c r="K18" s="45">
        <f>_xll.rates.ZeroCurve.Discount($K$15,J18)</f>
        <v>0.99959183333472168</v>
      </c>
      <c r="L18" s="48" t="str">
        <v>ZeroCurve 1 {</v>
      </c>
      <c r="Q18" s="48" t="str">
        <v xml:space="preserve">  0.024</v>
      </c>
    </row>
    <row r="19" spans="2:18">
      <c r="B19" s="19" t="s">
        <v>4</v>
      </c>
      <c r="C19" s="20" t="s">
        <v>8</v>
      </c>
      <c r="D19" s="23">
        <v>0.02</v>
      </c>
      <c r="E19" s="50" t="str">
        <f t="array" ref="E19:E30">_xll.rates.object_get(C15)</f>
        <v>asof</v>
      </c>
      <c r="F19" s="51">
        <f>_xll.rates.object_get($C$15,E19)</f>
        <v>41243</v>
      </c>
      <c r="G19" s="47" t="e">
        <f t="array" aca="1" ref="G19:G78" ca="1">_xll.rates.object_to_string(C15,G16)</f>
        <v>#VALUE!</v>
      </c>
      <c r="J19" s="6">
        <f>_xll.rates.AddDateInterval($C$17,C21)</f>
        <v>41278</v>
      </c>
      <c r="K19" s="45">
        <f>_xll.rates.ZeroCurve.Discount($K$15,J19)</f>
        <v>0.99810913768915555</v>
      </c>
      <c r="L19" s="48" t="str">
        <v xml:space="preserve"> baseDate = 2012-12-04</v>
      </c>
      <c r="Q19" s="48" t="str">
        <v xml:space="preserve">  0.026</v>
      </c>
    </row>
    <row r="20" spans="2:18">
      <c r="B20" s="19" t="s">
        <v>4</v>
      </c>
      <c r="C20" s="20" t="s">
        <v>9</v>
      </c>
      <c r="D20" s="23">
        <v>2.1000000000000001E-2</v>
      </c>
      <c r="E20" s="52" t="str">
        <v>spotDate</v>
      </c>
      <c r="F20" s="53">
        <f>_xll.rates.object_get($C$15,E20)</f>
        <v>41247</v>
      </c>
      <c r="G20" s="48" t="e">
        <f ca="1"/>
        <v>#VALUE!</v>
      </c>
      <c r="J20" s="6">
        <f>_xll.rates.AddDateInterval($C$17,C22)</f>
        <v>41337</v>
      </c>
      <c r="K20" s="45">
        <f>_xll.rates.ZeroCurve.Discount($K$15,J20)</f>
        <v>0.99428287347750444</v>
      </c>
      <c r="L20" s="48" t="str">
        <v xml:space="preserve"> dates = [</v>
      </c>
      <c r="Q20" s="48" t="str">
        <v xml:space="preserve">  0.028]</v>
      </c>
    </row>
    <row r="21" spans="2:18">
      <c r="B21" s="19" t="s">
        <v>4</v>
      </c>
      <c r="C21" s="20" t="s">
        <v>10</v>
      </c>
      <c r="D21" s="23">
        <v>2.1999999999999999E-2</v>
      </c>
      <c r="E21" s="52" t="str">
        <v>types</v>
      </c>
      <c r="F21" s="54" t="str">
        <f>_xll.rates.object_get($C$15,E21)</f>
        <v>M</v>
      </c>
      <c r="G21" s="48" t="e">
        <f ca="1"/>
        <v>#VALUE!</v>
      </c>
      <c r="J21" s="6">
        <f>_xll.rates.AddDateInterval($C$17,C23)</f>
        <v>41429</v>
      </c>
      <c r="K21" s="45">
        <f>_xll.rates.ZeroCurve.Discount($K$15,J21)</f>
        <v>0.98801211961533397</v>
      </c>
      <c r="L21" s="48" t="str">
        <v xml:space="preserve">  2012-12-05</v>
      </c>
      <c r="Q21" s="48" t="str">
        <v xml:space="preserve"> compoundFrequency = 1.0</v>
      </c>
    </row>
    <row r="22" spans="2:18">
      <c r="B22" s="19" t="s">
        <v>4</v>
      </c>
      <c r="C22" s="20" t="s">
        <v>11</v>
      </c>
      <c r="D22" s="23">
        <v>2.3E-2</v>
      </c>
      <c r="E22" s="52" t="str">
        <v>intervals</v>
      </c>
      <c r="F22" s="54" t="str">
        <f>_xll.rates.object_get($C$15,E22)</f>
        <v>1D</v>
      </c>
      <c r="G22" s="48" t="e">
        <f ca="1"/>
        <v>#VALUE!</v>
      </c>
      <c r="J22" s="6">
        <f>_xll.rates.AddDateInterval($C$17,C24)</f>
        <v>41521</v>
      </c>
      <c r="K22" s="45">
        <f>_xll.rates.ZeroCurve.Discount($K$15,J22)</f>
        <v>0.98132751805915208</v>
      </c>
      <c r="L22" s="48" t="str">
        <v xml:space="preserve">  2012-12-11</v>
      </c>
      <c r="Q22" s="49" t="str">
        <v xml:space="preserve"> dcc = "ACT_365F"</v>
      </c>
    </row>
    <row r="23" spans="2:18">
      <c r="B23" s="19" t="s">
        <v>4</v>
      </c>
      <c r="C23" s="20" t="s">
        <v>12</v>
      </c>
      <c r="D23" s="23">
        <v>2.4E-2</v>
      </c>
      <c r="E23" s="52" t="str">
        <v>rates</v>
      </c>
      <c r="F23" s="54">
        <f>_xll.rates.object_get($C$15,E23)</f>
        <v>0.02</v>
      </c>
      <c r="G23" s="48" t="e">
        <f ca="1"/>
        <v>#VALUE!</v>
      </c>
      <c r="J23" s="7">
        <f>_xll.rates.AddDateInterval($C$17,C25)</f>
        <v>41612</v>
      </c>
      <c r="K23" s="46">
        <f>_xll.rates.ZeroCurve.Discount($K$15,J23)</f>
        <v>0.97448750488154079</v>
      </c>
      <c r="L23" s="48" t="str">
        <v xml:space="preserve">  2013-01-04</v>
      </c>
      <c r="R23" s="11"/>
    </row>
    <row r="24" spans="2:18">
      <c r="B24" s="19" t="s">
        <v>4</v>
      </c>
      <c r="C24" s="20" t="s">
        <v>13</v>
      </c>
      <c r="D24" s="23">
        <v>2.5000000000000001E-2</v>
      </c>
      <c r="E24" s="52" t="str">
        <v>mmDcc</v>
      </c>
      <c r="F24" s="54" t="str">
        <f>_xll.rates.object_get($C$15,E24)</f>
        <v>ACT_360</v>
      </c>
      <c r="G24" s="48" t="e">
        <f ca="1"/>
        <v>#VALUE!</v>
      </c>
      <c r="L24" s="48" t="str">
        <v xml:space="preserve">  2013-03-04</v>
      </c>
    </row>
    <row r="25" spans="2:18">
      <c r="B25" s="19" t="s">
        <v>5</v>
      </c>
      <c r="C25" s="20" t="s">
        <v>14</v>
      </c>
      <c r="D25" s="23">
        <v>2.5999999999999999E-2</v>
      </c>
      <c r="E25" s="52" t="str">
        <v>fixedSwapFreq</v>
      </c>
      <c r="F25" s="54">
        <f>_xll.rates.object_get($C$15,E25)</f>
        <v>2</v>
      </c>
      <c r="G25" s="48" t="e">
        <f ca="1"/>
        <v>#VALUE!</v>
      </c>
      <c r="L25" s="48" t="str">
        <v xml:space="preserve">  2013-06-04</v>
      </c>
    </row>
    <row r="26" spans="2:18">
      <c r="B26" s="19" t="s">
        <v>5</v>
      </c>
      <c r="C26" s="20" t="s">
        <v>15</v>
      </c>
      <c r="D26" s="23">
        <v>2.7E-2</v>
      </c>
      <c r="E26" s="52" t="str">
        <v>floatSwapFreq</v>
      </c>
      <c r="F26" s="54">
        <f>_xll.rates.object_get($C$15,E26)</f>
        <v>4</v>
      </c>
      <c r="G26" s="48" t="e">
        <f ca="1"/>
        <v>#VALUE!</v>
      </c>
      <c r="L26" s="48" t="str">
        <v xml:space="preserve">  2013-09-04</v>
      </c>
    </row>
    <row r="27" spans="2:18">
      <c r="B27" s="19" t="s">
        <v>5</v>
      </c>
      <c r="C27" s="20" t="s">
        <v>16</v>
      </c>
      <c r="D27" s="23">
        <v>2.8000000000000001E-2</v>
      </c>
      <c r="E27" s="52" t="str">
        <v>fixedSwapDcc</v>
      </c>
      <c r="F27" s="54" t="str">
        <f>_xll.rates.object_get($C$15,E27)</f>
        <v>B30_360</v>
      </c>
      <c r="G27" s="48" t="e">
        <f ca="1"/>
        <v>#VALUE!</v>
      </c>
      <c r="L27" s="48" t="str">
        <v xml:space="preserve">  2013-12-04</v>
      </c>
    </row>
    <row r="28" spans="2:18">
      <c r="B28" s="19" t="s">
        <v>5</v>
      </c>
      <c r="C28" s="20" t="s">
        <v>17</v>
      </c>
      <c r="D28" s="23">
        <v>2.9000000000000001E-2</v>
      </c>
      <c r="E28" s="52" t="str">
        <v>floatSwapDcc</v>
      </c>
      <c r="F28" s="54" t="str">
        <f>_xll.rates.object_get($C$15,E28)</f>
        <v>ACT_360</v>
      </c>
      <c r="G28" s="48" t="e">
        <f ca="1"/>
        <v>#VALUE!</v>
      </c>
      <c r="L28" s="48" t="str">
        <v xml:space="preserve">  2014-06-04</v>
      </c>
    </row>
    <row r="29" spans="2:18">
      <c r="B29" s="19" t="s">
        <v>5</v>
      </c>
      <c r="C29" s="20" t="s">
        <v>18</v>
      </c>
      <c r="D29" s="23">
        <v>0.03</v>
      </c>
      <c r="E29" s="52" t="str">
        <v>badDayAdjusted</v>
      </c>
      <c r="F29" s="54" t="b">
        <f>_xll.rates.object_get($C$15,E29)</f>
        <v>1</v>
      </c>
      <c r="G29" s="48" t="e">
        <f ca="1"/>
        <v>#VALUE!</v>
      </c>
      <c r="L29" s="48" t="str">
        <v xml:space="preserve">  2014-12-04</v>
      </c>
    </row>
    <row r="30" spans="2:18">
      <c r="B30" s="19" t="s">
        <v>5</v>
      </c>
      <c r="C30" s="20" t="s">
        <v>19</v>
      </c>
      <c r="D30" s="23">
        <v>3.1E-2</v>
      </c>
      <c r="E30" s="55" t="str">
        <v/>
      </c>
      <c r="F30" s="56"/>
      <c r="G30" s="48" t="e">
        <f ca="1"/>
        <v>#VALUE!</v>
      </c>
      <c r="L30" s="48" t="str">
        <v xml:space="preserve">  2015-06-04</v>
      </c>
    </row>
    <row r="31" spans="2:18">
      <c r="B31" s="19" t="s">
        <v>5</v>
      </c>
      <c r="C31" s="20" t="s">
        <v>20</v>
      </c>
      <c r="D31" s="23">
        <v>3.2000000000000001E-2</v>
      </c>
      <c r="G31" s="48" t="e">
        <f ca="1"/>
        <v>#VALUE!</v>
      </c>
      <c r="L31" s="48" t="str">
        <v xml:space="preserve">  2015-12-04</v>
      </c>
    </row>
    <row r="32" spans="2:18">
      <c r="B32" s="19" t="s">
        <v>5</v>
      </c>
      <c r="C32" s="20" t="s">
        <v>21</v>
      </c>
      <c r="D32" s="23">
        <v>3.3000000000000002E-2</v>
      </c>
      <c r="G32" s="48" t="e">
        <f ca="1"/>
        <v>#VALUE!</v>
      </c>
      <c r="L32" s="48" t="str">
        <v xml:space="preserve">  2016-06-06</v>
      </c>
    </row>
    <row r="33" spans="2:12">
      <c r="B33" s="21" t="s">
        <v>5</v>
      </c>
      <c r="C33" s="22" t="s">
        <v>22</v>
      </c>
      <c r="D33" s="24">
        <v>3.4000000000000002E-2</v>
      </c>
      <c r="G33" s="48" t="e">
        <f ca="1"/>
        <v>#VALUE!</v>
      </c>
      <c r="L33" s="48" t="str">
        <v xml:space="preserve">  2016-12-05</v>
      </c>
    </row>
    <row r="34" spans="2:12">
      <c r="G34" s="48" t="e">
        <f ca="1"/>
        <v>#VALUE!</v>
      </c>
      <c r="L34" s="48" t="str">
        <v xml:space="preserve">  2017-06-05</v>
      </c>
    </row>
    <row r="35" spans="2:12">
      <c r="G35" s="48" t="e">
        <f ca="1"/>
        <v>#VALUE!</v>
      </c>
      <c r="L35" s="48" t="str">
        <v xml:space="preserve">  2017-12-04</v>
      </c>
    </row>
    <row r="36" spans="2:12">
      <c r="G36" s="48" t="e">
        <f ca="1"/>
        <v>#VALUE!</v>
      </c>
      <c r="L36" s="48" t="str">
        <v xml:space="preserve">  2018-06-04</v>
      </c>
    </row>
    <row r="37" spans="2:12">
      <c r="G37" s="48" t="e">
        <f ca="1"/>
        <v>#VALUE!</v>
      </c>
      <c r="L37" s="48" t="str">
        <v xml:space="preserve">  2018-12-04</v>
      </c>
    </row>
    <row r="38" spans="2:12">
      <c r="G38" s="48" t="e">
        <f ca="1"/>
        <v>#VALUE!</v>
      </c>
      <c r="L38" s="48" t="str">
        <v xml:space="preserve">  2019-06-04</v>
      </c>
    </row>
    <row r="39" spans="2:12">
      <c r="G39" s="48" t="e">
        <f ca="1"/>
        <v>#VALUE!</v>
      </c>
      <c r="L39" s="48" t="str">
        <v xml:space="preserve">  2019-12-04</v>
      </c>
    </row>
    <row r="40" spans="2:12">
      <c r="G40" s="48" t="e">
        <f ca="1"/>
        <v>#VALUE!</v>
      </c>
      <c r="L40" s="48" t="str">
        <v xml:space="preserve">  2020-06-04</v>
      </c>
    </row>
    <row r="41" spans="2:12">
      <c r="G41" s="48" t="e">
        <f ca="1"/>
        <v>#VALUE!</v>
      </c>
      <c r="L41" s="48" t="str">
        <v xml:space="preserve">  2020-12-04</v>
      </c>
    </row>
    <row r="42" spans="2:12">
      <c r="G42" s="48" t="e">
        <f ca="1"/>
        <v>#VALUE!</v>
      </c>
      <c r="L42" s="48" t="str">
        <v xml:space="preserve">  2021-06-04</v>
      </c>
    </row>
    <row r="43" spans="2:12">
      <c r="G43" s="48" t="e">
        <f ca="1"/>
        <v>#VALUE!</v>
      </c>
      <c r="L43" s="48" t="str">
        <v xml:space="preserve">  2021-12-06</v>
      </c>
    </row>
    <row r="44" spans="2:12">
      <c r="G44" s="48" t="e">
        <f ca="1"/>
        <v>#VALUE!</v>
      </c>
      <c r="L44" s="48" t="str">
        <v xml:space="preserve">  2022-06-06</v>
      </c>
    </row>
    <row r="45" spans="2:12">
      <c r="G45" s="48" t="e">
        <f ca="1"/>
        <v>#VALUE!</v>
      </c>
      <c r="L45" s="48" t="str">
        <v xml:space="preserve">  2022-12-05</v>
      </c>
    </row>
    <row r="46" spans="2:12">
      <c r="G46" s="48" t="e">
        <f ca="1"/>
        <v>#VALUE!</v>
      </c>
      <c r="L46" s="48" t="str">
        <v xml:space="preserve">  2023-06-05</v>
      </c>
    </row>
    <row r="47" spans="2:12">
      <c r="G47" s="48" t="e">
        <f ca="1"/>
        <v>#VALUE!</v>
      </c>
      <c r="L47" s="48" t="str">
        <v xml:space="preserve">  2023-12-04</v>
      </c>
    </row>
    <row r="48" spans="2:12">
      <c r="G48" s="48" t="e">
        <f ca="1"/>
        <v>#VALUE!</v>
      </c>
      <c r="L48" s="48" t="str">
        <v xml:space="preserve">  2024-06-04</v>
      </c>
    </row>
    <row r="49" spans="7:12">
      <c r="G49" s="48" t="e">
        <f ca="1"/>
        <v>#VALUE!</v>
      </c>
      <c r="L49" s="48" t="str">
        <v xml:space="preserve">  2024-12-04</v>
      </c>
    </row>
    <row r="50" spans="7:12">
      <c r="G50" s="48" t="e">
        <f ca="1"/>
        <v>#VALUE!</v>
      </c>
      <c r="L50" s="48" t="str">
        <v xml:space="preserve">  2025-06-04</v>
      </c>
    </row>
    <row r="51" spans="7:12">
      <c r="G51" s="48" t="e">
        <f ca="1"/>
        <v>#VALUE!</v>
      </c>
      <c r="L51" s="48" t="str">
        <v xml:space="preserve">  2025-12-04</v>
      </c>
    </row>
    <row r="52" spans="7:12">
      <c r="G52" s="48" t="e">
        <f ca="1"/>
        <v>#VALUE!</v>
      </c>
      <c r="L52" s="48" t="str">
        <v xml:space="preserve">  2026-06-04</v>
      </c>
    </row>
    <row r="53" spans="7:12">
      <c r="G53" s="48" t="e">
        <f ca="1"/>
        <v>#VALUE!</v>
      </c>
      <c r="L53" s="48" t="str">
        <v xml:space="preserve">  2026-12-04</v>
      </c>
    </row>
    <row r="54" spans="7:12">
      <c r="G54" s="48" t="e">
        <f ca="1"/>
        <v>#VALUE!</v>
      </c>
      <c r="L54" s="48" t="str">
        <v xml:space="preserve">  2027-06-04</v>
      </c>
    </row>
    <row r="55" spans="7:12">
      <c r="G55" s="48" t="e">
        <f ca="1"/>
        <v>#VALUE!</v>
      </c>
      <c r="L55" s="48" t="str">
        <v xml:space="preserve">  2027-12-06</v>
      </c>
    </row>
    <row r="56" spans="7:12">
      <c r="G56" s="48" t="e">
        <f ca="1"/>
        <v>#VALUE!</v>
      </c>
      <c r="L56" s="48" t="str">
        <v xml:space="preserve">  2028-06-05</v>
      </c>
    </row>
    <row r="57" spans="7:12">
      <c r="G57" s="48" t="e">
        <f ca="1"/>
        <v>#VALUE!</v>
      </c>
      <c r="L57" s="48" t="str">
        <v xml:space="preserve">  2028-12-04</v>
      </c>
    </row>
    <row r="58" spans="7:12">
      <c r="G58" s="48" t="e">
        <f ca="1"/>
        <v>#VALUE!</v>
      </c>
      <c r="L58" s="48" t="str">
        <v xml:space="preserve">  2029-06-04</v>
      </c>
    </row>
    <row r="59" spans="7:12">
      <c r="G59" s="48" t="e">
        <f ca="1"/>
        <v>#VALUE!</v>
      </c>
      <c r="L59" s="48" t="str">
        <v xml:space="preserve">  2029-12-04</v>
      </c>
    </row>
    <row r="60" spans="7:12">
      <c r="G60" s="48" t="e">
        <f ca="1"/>
        <v>#VALUE!</v>
      </c>
      <c r="L60" s="48" t="str">
        <v xml:space="preserve">  2030-06-04</v>
      </c>
    </row>
    <row r="61" spans="7:12">
      <c r="G61" s="48" t="e">
        <f ca="1"/>
        <v>#VALUE!</v>
      </c>
      <c r="L61" s="48" t="str">
        <v xml:space="preserve">  2030-12-04</v>
      </c>
    </row>
    <row r="62" spans="7:12">
      <c r="G62" s="48" t="e">
        <f ca="1"/>
        <v>#VALUE!</v>
      </c>
      <c r="L62" s="48" t="str">
        <v xml:space="preserve">  2031-06-04</v>
      </c>
    </row>
    <row r="63" spans="7:12">
      <c r="G63" s="48" t="e">
        <f ca="1"/>
        <v>#VALUE!</v>
      </c>
      <c r="L63" s="48" t="str">
        <v xml:space="preserve">  2031-12-04</v>
      </c>
    </row>
    <row r="64" spans="7:12">
      <c r="G64" s="48" t="e">
        <f ca="1"/>
        <v>#VALUE!</v>
      </c>
      <c r="L64" s="48" t="str">
        <v xml:space="preserve">  2032-06-04</v>
      </c>
    </row>
    <row r="65" spans="7:12">
      <c r="G65" s="48" t="e">
        <f ca="1"/>
        <v>#VALUE!</v>
      </c>
      <c r="L65" s="48" t="str">
        <v xml:space="preserve">  2032-12-06</v>
      </c>
    </row>
    <row r="66" spans="7:12">
      <c r="G66" s="48" t="e">
        <f ca="1"/>
        <v>#VALUE!</v>
      </c>
      <c r="L66" s="48" t="str">
        <v xml:space="preserve">  2033-06-06</v>
      </c>
    </row>
    <row r="67" spans="7:12">
      <c r="G67" s="48" t="e">
        <f ca="1"/>
        <v>#VALUE!</v>
      </c>
      <c r="L67" s="48" t="str">
        <v xml:space="preserve">  2033-12-05</v>
      </c>
    </row>
    <row r="68" spans="7:12">
      <c r="G68" s="48" t="e">
        <f ca="1"/>
        <v>#VALUE!</v>
      </c>
      <c r="L68" s="48" t="str">
        <v xml:space="preserve">  2034-06-05</v>
      </c>
    </row>
    <row r="69" spans="7:12">
      <c r="G69" s="48" t="e">
        <f ca="1"/>
        <v>#VALUE!</v>
      </c>
      <c r="L69" s="48" t="str">
        <v xml:space="preserve">  2034-12-04</v>
      </c>
    </row>
    <row r="70" spans="7:12">
      <c r="G70" s="48" t="e">
        <f ca="1"/>
        <v>#VALUE!</v>
      </c>
      <c r="L70" s="48" t="str">
        <v xml:space="preserve">  2035-06-04</v>
      </c>
    </row>
    <row r="71" spans="7:12">
      <c r="G71" s="48" t="e">
        <f ca="1"/>
        <v>#VALUE!</v>
      </c>
      <c r="L71" s="48" t="str">
        <v xml:space="preserve">  2035-12-04</v>
      </c>
    </row>
    <row r="72" spans="7:12">
      <c r="G72" s="48" t="e">
        <f ca="1"/>
        <v>#VALUE!</v>
      </c>
      <c r="L72" s="48" t="str">
        <v xml:space="preserve">  2036-06-04</v>
      </c>
    </row>
    <row r="73" spans="7:12">
      <c r="G73" s="48" t="e">
        <f ca="1"/>
        <v>#VALUE!</v>
      </c>
      <c r="L73" s="48" t="str">
        <v xml:space="preserve">  2036-12-04</v>
      </c>
    </row>
    <row r="74" spans="7:12">
      <c r="G74" s="48" t="e">
        <f ca="1"/>
        <v>#VALUE!</v>
      </c>
      <c r="L74" s="48" t="str">
        <v xml:space="preserve">  2037-06-04</v>
      </c>
    </row>
    <row r="75" spans="7:12">
      <c r="G75" s="48" t="e">
        <f ca="1"/>
        <v>#VALUE!</v>
      </c>
      <c r="L75" s="48" t="str">
        <v xml:space="preserve">  2037-12-04</v>
      </c>
    </row>
    <row r="76" spans="7:12">
      <c r="G76" s="48" t="e">
        <f ca="1"/>
        <v>#VALUE!</v>
      </c>
      <c r="L76" s="48" t="str">
        <v xml:space="preserve">  2038-06-04</v>
      </c>
    </row>
    <row r="77" spans="7:12">
      <c r="G77" s="48" t="e">
        <f ca="1"/>
        <v>#VALUE!</v>
      </c>
      <c r="L77" s="48" t="str">
        <v xml:space="preserve">  2038-12-06</v>
      </c>
    </row>
    <row r="78" spans="7:12">
      <c r="G78" s="49" t="e">
        <f ca="1"/>
        <v>#VALUE!</v>
      </c>
      <c r="L78" s="48" t="str">
        <v xml:space="preserve">  2039-06-06</v>
      </c>
    </row>
    <row r="79" spans="7:12">
      <c r="L79" s="48" t="str">
        <v xml:space="preserve">  2039-12-05</v>
      </c>
    </row>
    <row r="80" spans="7:12">
      <c r="L80" s="48" t="str">
        <v xml:space="preserve">  2040-06-04</v>
      </c>
    </row>
    <row r="81" spans="12:12">
      <c r="L81" s="48" t="str">
        <v xml:space="preserve">  2040-12-04</v>
      </c>
    </row>
    <row r="82" spans="12:12">
      <c r="L82" s="48" t="str">
        <v xml:space="preserve">  2041-06-04</v>
      </c>
    </row>
    <row r="83" spans="12:12">
      <c r="L83" s="48" t="str">
        <v xml:space="preserve">  2041-12-04</v>
      </c>
    </row>
    <row r="84" spans="12:12">
      <c r="L84" s="48" t="str">
        <v xml:space="preserve">  2042-06-04</v>
      </c>
    </row>
    <row r="85" spans="12:12">
      <c r="L85" s="48" t="str">
        <v xml:space="preserve">  2042-12-04]</v>
      </c>
    </row>
    <row r="86" spans="12:12">
      <c r="L86" s="48" t="str">
        <v xml:space="preserve"> rates = [</v>
      </c>
    </row>
    <row r="87" spans="12:12">
      <c r="L87" s="48" t="str">
        <v xml:space="preserve">  0.0204841938624796</v>
      </c>
    </row>
    <row r="88" spans="12:12">
      <c r="L88" s="48" t="str">
        <v xml:space="preserve">  0.0215155121320938</v>
      </c>
    </row>
    <row r="89" spans="12:12">
      <c r="L89" s="48" t="str">
        <v xml:space="preserve">  0.0225346070462529</v>
      </c>
    </row>
    <row r="90" spans="12:12">
      <c r="L90" s="48" t="str">
        <v xml:space="preserve">  0.0235251076011311</v>
      </c>
    </row>
    <row r="91" spans="12:12">
      <c r="L91" s="48" t="str">
        <v xml:space="preserve">  0.0244817699552824</v>
      </c>
    </row>
    <row r="92" spans="12:12">
      <c r="L92" s="48" t="str">
        <v xml:space="preserve">  0.0254269757974122</v>
      </c>
    </row>
    <row r="93" spans="12:12">
      <c r="L93" s="48" t="str">
        <v xml:space="preserve">  0.0261804230332954</v>
      </c>
    </row>
    <row r="94" spans="12:12">
      <c r="L94" s="48" t="str">
        <v xml:space="preserve">  0.0268602762299854</v>
      </c>
    </row>
    <row r="95" spans="12:12">
      <c r="L95" s="48" t="str">
        <v xml:space="preserve">  0.027202240680481</v>
      </c>
    </row>
    <row r="96" spans="12:12">
      <c r="L96" s="48" t="str">
        <v xml:space="preserve">  0.027822776494802</v>
      </c>
    </row>
    <row r="97" spans="12:12">
      <c r="L97" s="48" t="str">
        <v xml:space="preserve">  0.0282389499129281</v>
      </c>
    </row>
    <row r="98" spans="12:12">
      <c r="L98" s="48" t="str">
        <v xml:space="preserve">  0.0288318399674719</v>
      </c>
    </row>
    <row r="99" spans="12:12">
      <c r="L99" s="48" t="str">
        <v xml:space="preserve">  0.0292689169861083</v>
      </c>
    </row>
    <row r="100" spans="12:12">
      <c r="L100" s="48" t="str">
        <v xml:space="preserve">  0.0298621410534932</v>
      </c>
    </row>
    <row r="101" spans="12:12">
      <c r="L101" s="48" t="str">
        <v xml:space="preserve">  0.0303373566150836</v>
      </c>
    </row>
    <row r="102" spans="12:12">
      <c r="L102" s="48" t="str">
        <v xml:space="preserve">  0.0306768087124496</v>
      </c>
    </row>
    <row r="103" spans="12:12">
      <c r="L103" s="48" t="str">
        <v xml:space="preserve">  0.0309613518149929</v>
      </c>
    </row>
    <row r="104" spans="12:12">
      <c r="L104" s="48" t="str">
        <v xml:space="preserve">  0.0312008734318958</v>
      </c>
    </row>
    <row r="105" spans="12:12">
      <c r="L105" s="48" t="str">
        <v xml:space="preserve">  0.0314073638319645</v>
      </c>
    </row>
    <row r="106" spans="12:12">
      <c r="L106" s="48" t="str">
        <v xml:space="preserve">  0.0316488101693932</v>
      </c>
    </row>
    <row r="107" spans="12:12">
      <c r="L107" s="48" t="str">
        <v xml:space="preserve">  0.0318600600863739</v>
      </c>
    </row>
    <row r="108" spans="12:12">
      <c r="L108" s="48" t="str">
        <v xml:space="preserve">  0.0320454860920916</v>
      </c>
    </row>
    <row r="109" spans="12:12">
      <c r="L109" s="48" t="str">
        <v xml:space="preserve">  0.0322129655610921</v>
      </c>
    </row>
    <row r="110" spans="12:12">
      <c r="L110" s="48" t="str">
        <v xml:space="preserve">  0.0323603306357101</v>
      </c>
    </row>
    <row r="111" spans="12:12">
      <c r="L111" s="48" t="str">
        <v xml:space="preserve">  0.032493029644478</v>
      </c>
    </row>
    <row r="112" spans="12:12">
      <c r="L112" s="48" t="str">
        <v xml:space="preserve">  0.0325962679111407</v>
      </c>
    </row>
    <row r="113" spans="12:12">
      <c r="L113" s="48" t="str">
        <v xml:space="preserve">  0.0326901602159508</v>
      </c>
    </row>
    <row r="114" spans="12:12">
      <c r="L114" s="48" t="str">
        <v xml:space="preserve">  0.0327763714081077</v>
      </c>
    </row>
    <row r="115" spans="12:12">
      <c r="L115" s="48" t="str">
        <v xml:space="preserve">  0.0328553899028545</v>
      </c>
    </row>
    <row r="116" spans="12:12">
      <c r="L116" s="48" t="str">
        <v xml:space="preserve">  0.0329276984064795</v>
      </c>
    </row>
    <row r="117" spans="12:12">
      <c r="L117" s="48" t="str">
        <v xml:space="preserve">  0.0329948195192686</v>
      </c>
    </row>
    <row r="118" spans="12:12">
      <c r="L118" s="48" t="str">
        <v xml:space="preserve">  0.0330566354500461</v>
      </c>
    </row>
    <row r="119" spans="12:12">
      <c r="L119" s="48" t="str">
        <v xml:space="preserve">  0.0331143572890213</v>
      </c>
    </row>
    <row r="120" spans="12:12">
      <c r="L120" s="48" t="str">
        <v xml:space="preserve">  0.033167809389903</v>
      </c>
    </row>
    <row r="121" spans="12:12">
      <c r="L121" s="48" t="str">
        <v xml:space="preserve">  0.0332185063879256</v>
      </c>
    </row>
    <row r="122" spans="12:12">
      <c r="L122" s="48" t="str">
        <v xml:space="preserve">  0.0332651506751078</v>
      </c>
    </row>
    <row r="123" spans="12:12">
      <c r="L123" s="48" t="str">
        <v xml:space="preserve">  0.0333088915843875</v>
      </c>
    </row>
    <row r="124" spans="12:12">
      <c r="L124" s="48" t="str">
        <v xml:space="preserve">  0.0333499920151621</v>
      </c>
    </row>
    <row r="125" spans="12:12">
      <c r="L125" s="48" t="str">
        <v xml:space="preserve">  0.0333888903879209</v>
      </c>
    </row>
    <row r="126" spans="12:12">
      <c r="L126" s="48" t="str">
        <v xml:space="preserve">  0.0334253681243273</v>
      </c>
    </row>
    <row r="127" spans="12:12">
      <c r="L127" s="48" t="str">
        <v xml:space="preserve">  0.0334600110439929</v>
      </c>
    </row>
    <row r="128" spans="12:12">
      <c r="L128" s="48" t="str">
        <v xml:space="preserve">  0.0334926043256094</v>
      </c>
    </row>
    <row r="129" spans="12:12">
      <c r="L129" s="48" t="str">
        <v xml:space="preserve">  0.0335236537801464</v>
      </c>
    </row>
    <row r="130" spans="12:12">
      <c r="L130" s="48" t="str">
        <v xml:space="preserve">  0.0335531084635341</v>
      </c>
    </row>
    <row r="131" spans="12:12">
      <c r="L131" s="48" t="str">
        <v xml:space="preserve">  0.0335813862172111</v>
      </c>
    </row>
    <row r="132" spans="12:12">
      <c r="L132" s="48" t="str">
        <v xml:space="preserve">  0.0336827972679887</v>
      </c>
    </row>
    <row r="133" spans="12:12">
      <c r="L133" s="48" t="str">
        <v xml:space="preserve">  0.0337794054713598</v>
      </c>
    </row>
    <row r="134" spans="12:12">
      <c r="L134" s="48" t="str">
        <v xml:space="preserve">  0.0338715441299855</v>
      </c>
    </row>
    <row r="135" spans="12:12">
      <c r="L135" s="48" t="str">
        <v xml:space="preserve">  0.0339595164036126</v>
      </c>
    </row>
    <row r="136" spans="12:12">
      <c r="L136" s="48" t="str">
        <v xml:space="preserve">  0.0340435986412788</v>
      </c>
    </row>
    <row r="137" spans="12:12">
      <c r="L137" s="48" t="str">
        <v xml:space="preserve">  0.0341244756721011</v>
      </c>
    </row>
    <row r="138" spans="12:12">
      <c r="L138" s="48" t="str">
        <v xml:space="preserve">  0.0342019098364483</v>
      </c>
    </row>
    <row r="139" spans="12:12">
      <c r="L139" s="48" t="str">
        <v xml:space="preserve">  0.0342761163922882</v>
      </c>
    </row>
    <row r="140" spans="12:12">
      <c r="L140" s="48" t="str">
        <v xml:space="preserve">  0.0343469119738702</v>
      </c>
    </row>
    <row r="141" spans="12:12">
      <c r="L141" s="48" t="str">
        <v xml:space="preserve">  0.0344152556270612</v>
      </c>
    </row>
    <row r="142" spans="12:12">
      <c r="L142" s="48" t="str">
        <v xml:space="preserve">  0.0344805661133336</v>
      </c>
    </row>
    <row r="143" spans="12:12">
      <c r="L143" s="48" t="str">
        <v xml:space="preserve">  0.0345443919537827</v>
      </c>
    </row>
    <row r="144" spans="12:12">
      <c r="L144" s="48" t="str">
        <v xml:space="preserve">  0.0346048058054569</v>
      </c>
    </row>
    <row r="145" spans="12:12">
      <c r="L145" s="48" t="str">
        <v xml:space="preserve">  0.0346629931562348</v>
      </c>
    </row>
    <row r="146" spans="12:12">
      <c r="L146" s="48" t="str">
        <v xml:space="preserve">  0.034719074862678</v>
      </c>
    </row>
    <row r="147" spans="12:12">
      <c r="L147" s="48" t="str">
        <v xml:space="preserve">  0.0347734550683054</v>
      </c>
    </row>
    <row r="148" spans="12:12">
      <c r="L148" s="48" t="str">
        <v xml:space="preserve">  0.0348256443359805</v>
      </c>
    </row>
    <row r="149" spans="12:12">
      <c r="L149" s="48" t="str">
        <v xml:space="preserve">  0.0348763145539397</v>
      </c>
    </row>
    <row r="150" spans="12:12">
      <c r="L150" s="48" t="str">
        <v xml:space="preserve">  0.034925003004769</v>
      </c>
    </row>
    <row r="151" spans="12:12">
      <c r="L151" s="48" t="str">
        <v xml:space="preserve">  0.0349723303467962]</v>
      </c>
    </row>
    <row r="152" spans="12:12">
      <c r="L152" s="48" t="str">
        <v xml:space="preserve"> compoundFrequency = 1.0</v>
      </c>
    </row>
    <row r="153" spans="12:12">
      <c r="L153" s="48" t="str">
        <v xml:space="preserve"> dcc = "ACT_365F"</v>
      </c>
    </row>
    <row r="154" spans="12:12">
      <c r="L154" s="48" t="str">
        <v>}</v>
      </c>
    </row>
    <row r="155" spans="12:12">
      <c r="L155" s="48" t="str">
        <v/>
      </c>
    </row>
    <row r="156" spans="12:12">
      <c r="L156" s="48" t="str">
        <v/>
      </c>
    </row>
    <row r="157" spans="12:12">
      <c r="L157" s="48" t="str">
        <v/>
      </c>
    </row>
    <row r="158" spans="12:12">
      <c r="L158" s="48" t="str">
        <v/>
      </c>
    </row>
    <row r="159" spans="12:12">
      <c r="L159" s="48" t="str">
        <v/>
      </c>
    </row>
    <row r="160" spans="12:12">
      <c r="L160" s="48" t="str">
        <v/>
      </c>
    </row>
    <row r="161" spans="12:12">
      <c r="L161" s="49" t="str">
        <v/>
      </c>
    </row>
  </sheetData>
  <mergeCells count="1">
    <mergeCell ref="E18:F18"/>
  </mergeCells>
  <dataValidations count="1">
    <dataValidation type="list" allowBlank="1" showInputMessage="1" showErrorMessage="1" sqref="G16">
      <formula1>"---,JSON,Z"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N31"/>
  <sheetViews>
    <sheetView workbookViewId="0"/>
  </sheetViews>
  <sheetFormatPr defaultRowHeight="15"/>
  <cols>
    <col min="2" max="2" width="17.140625" customWidth="1"/>
    <col min="3" max="3" width="13.7109375" customWidth="1"/>
    <col min="4" max="4" width="14.42578125" customWidth="1"/>
    <col min="5" max="5" width="26.5703125" bestFit="1" customWidth="1"/>
    <col min="7" max="7" width="22.42578125" customWidth="1"/>
    <col min="8" max="8" width="33.85546875" customWidth="1"/>
    <col min="9" max="9" width="26.5703125" bestFit="1" customWidth="1"/>
  </cols>
  <sheetData>
    <row r="2" spans="2:14">
      <c r="B2" s="9" t="s">
        <v>51</v>
      </c>
      <c r="G2" s="9" t="s">
        <v>53</v>
      </c>
    </row>
    <row r="3" spans="2:14">
      <c r="B3" s="10" t="s">
        <v>52</v>
      </c>
      <c r="C3" s="32" t="e">
        <f ca="1">_xll.sample.credit.CdsCurve("cdsCurve",rates!C16,C4,C5,C6,C9:C13,D9:D13,"ACT_360",4,TRUE)</f>
        <v>#NAME?</v>
      </c>
      <c r="G3" s="10" t="s">
        <v>30</v>
      </c>
      <c r="H3" s="2">
        <v>0.3</v>
      </c>
      <c r="M3" t="s">
        <v>32</v>
      </c>
    </row>
    <row r="4" spans="2:14">
      <c r="B4" s="25" t="s">
        <v>25</v>
      </c>
      <c r="C4" s="26">
        <v>41172</v>
      </c>
      <c r="G4" s="10" t="s">
        <v>31</v>
      </c>
      <c r="H4" s="32" t="e">
        <f ca="1">_xll.sample.credit.CdsSurvivalCurve("cdsSurvival",C3,rates!K15,H3)</f>
        <v>#NAME?</v>
      </c>
      <c r="J4" s="3">
        <v>2</v>
      </c>
      <c r="K4" s="60">
        <v>4</v>
      </c>
      <c r="L4" s="61">
        <v>3</v>
      </c>
      <c r="M4" s="68" t="e">
        <f t="array" aca="1" ref="M4:M6" ca="1">_xll.sample.Add(J4:J6,K4:K6,L4)</f>
        <v>#NAME?</v>
      </c>
      <c r="N4" s="69" t="e">
        <f t="array" aca="1" ref="N4:N6" ca="1">_xll.sample.Add(J5,K4:K6)</f>
        <v>#NAME?</v>
      </c>
    </row>
    <row r="5" spans="2:14">
      <c r="B5" s="33" t="s">
        <v>24</v>
      </c>
      <c r="C5" s="64">
        <v>41244</v>
      </c>
      <c r="H5" s="67" t="s">
        <v>45</v>
      </c>
      <c r="J5" s="4">
        <v>2.5</v>
      </c>
      <c r="K5" s="11">
        <v>3.5</v>
      </c>
      <c r="L5" s="74"/>
      <c r="M5" s="70" t="e">
        <f ca="1"/>
        <v>#NAME?</v>
      </c>
      <c r="N5" s="71" t="e">
        <f ca="1"/>
        <v>#NAME?</v>
      </c>
    </row>
    <row r="6" spans="2:14">
      <c r="B6" s="33" t="s">
        <v>26</v>
      </c>
      <c r="C6" s="64">
        <v>41248</v>
      </c>
      <c r="H6" s="47" t="e">
        <f t="array" aca="1" ref="H6:H24" ca="1">_xll.sample.object_to_string(H4)</f>
        <v>#NAME?</v>
      </c>
      <c r="J6" s="5">
        <v>3</v>
      </c>
      <c r="K6" s="75">
        <v>4.5</v>
      </c>
      <c r="L6" s="76"/>
      <c r="M6" s="72" t="e">
        <f ca="1"/>
        <v>#NAME?</v>
      </c>
      <c r="N6" s="73" t="e">
        <f ca="1"/>
        <v>#NAME?</v>
      </c>
    </row>
    <row r="7" spans="2:14">
      <c r="B7" s="27" t="s">
        <v>29</v>
      </c>
      <c r="C7" s="28">
        <v>41263</v>
      </c>
      <c r="H7" s="48" t="e">
        <f ca="1"/>
        <v>#NAME?</v>
      </c>
    </row>
    <row r="8" spans="2:14">
      <c r="B8" s="17" t="s">
        <v>6</v>
      </c>
      <c r="C8" s="13" t="s">
        <v>27</v>
      </c>
      <c r="D8" s="18" t="s">
        <v>28</v>
      </c>
      <c r="E8" s="29" t="s">
        <v>45</v>
      </c>
      <c r="H8" s="48" t="e">
        <f ca="1"/>
        <v>#NAME?</v>
      </c>
    </row>
    <row r="9" spans="2:14">
      <c r="B9" s="4" t="s">
        <v>14</v>
      </c>
      <c r="C9" s="62" t="e">
        <f ca="1">_xll.sample.AddDateInterval($C$7,B9)</f>
        <v>#NAME?</v>
      </c>
      <c r="D9" s="65">
        <v>6.9999999999999994E-5</v>
      </c>
      <c r="E9" s="47" t="e">
        <f t="array" aca="1" ref="E9:E31" ca="1">_xll.sample.object_to_string(credit!C3)</f>
        <v>#NAME?</v>
      </c>
      <c r="H9" s="48" t="e">
        <f ca="1"/>
        <v>#NAME?</v>
      </c>
    </row>
    <row r="10" spans="2:14">
      <c r="B10" s="4" t="s">
        <v>15</v>
      </c>
      <c r="C10" s="62" t="e">
        <f ca="1">_xll.sample.AddDateInterval($C$7,B10)</f>
        <v>#NAME?</v>
      </c>
      <c r="D10" s="65">
        <v>8.0000000000000007E-5</v>
      </c>
      <c r="E10" s="48" t="e">
        <f ca="1"/>
        <v>#NAME?</v>
      </c>
      <c r="H10" s="48" t="e">
        <f ca="1"/>
        <v>#NAME?</v>
      </c>
    </row>
    <row r="11" spans="2:14">
      <c r="B11" s="4" t="s">
        <v>16</v>
      </c>
      <c r="C11" s="62" t="e">
        <f ca="1">_xll.sample.AddDateInterval($C$7,B11)</f>
        <v>#NAME?</v>
      </c>
      <c r="D11" s="65">
        <v>1E-4</v>
      </c>
      <c r="E11" s="48" t="e">
        <f ca="1"/>
        <v>#NAME?</v>
      </c>
      <c r="H11" s="48" t="e">
        <f ca="1"/>
        <v>#NAME?</v>
      </c>
    </row>
    <row r="12" spans="2:14">
      <c r="B12" s="4" t="s">
        <v>17</v>
      </c>
      <c r="C12" s="62" t="e">
        <f ca="1">_xll.sample.AddDateInterval($C$7,B12)</f>
        <v>#NAME?</v>
      </c>
      <c r="D12" s="65">
        <v>1.25E-4</v>
      </c>
      <c r="E12" s="48" t="e">
        <f ca="1"/>
        <v>#NAME?</v>
      </c>
      <c r="H12" s="48" t="e">
        <f ca="1"/>
        <v>#NAME?</v>
      </c>
    </row>
    <row r="13" spans="2:14">
      <c r="B13" s="5" t="s">
        <v>18</v>
      </c>
      <c r="C13" s="63" t="e">
        <f ca="1">_xll.sample.AddDateInterval($C$7,B13)</f>
        <v>#NAME?</v>
      </c>
      <c r="D13" s="66">
        <v>1.6000000000000001E-4</v>
      </c>
      <c r="E13" s="48" t="e">
        <f ca="1"/>
        <v>#NAME?</v>
      </c>
      <c r="H13" s="48" t="e">
        <f ca="1"/>
        <v>#NAME?</v>
      </c>
    </row>
    <row r="14" spans="2:14">
      <c r="E14" s="48" t="e">
        <f ca="1"/>
        <v>#NAME?</v>
      </c>
      <c r="H14" s="48" t="e">
        <f ca="1"/>
        <v>#NAME?</v>
      </c>
    </row>
    <row r="15" spans="2:14">
      <c r="E15" s="48" t="e">
        <f ca="1"/>
        <v>#NAME?</v>
      </c>
      <c r="H15" s="48" t="e">
        <f ca="1"/>
        <v>#NAME?</v>
      </c>
    </row>
    <row r="16" spans="2:14">
      <c r="E16" s="48" t="e">
        <f ca="1"/>
        <v>#NAME?</v>
      </c>
      <c r="H16" s="48" t="e">
        <f ca="1"/>
        <v>#NAME?</v>
      </c>
    </row>
    <row r="17" spans="5:8">
      <c r="E17" s="48" t="e">
        <f ca="1"/>
        <v>#NAME?</v>
      </c>
      <c r="H17" s="48" t="e">
        <f ca="1"/>
        <v>#NAME?</v>
      </c>
    </row>
    <row r="18" spans="5:8">
      <c r="E18" s="48" t="e">
        <f ca="1"/>
        <v>#NAME?</v>
      </c>
      <c r="H18" s="48" t="e">
        <f ca="1"/>
        <v>#NAME?</v>
      </c>
    </row>
    <row r="19" spans="5:8">
      <c r="E19" s="48" t="e">
        <f ca="1"/>
        <v>#NAME?</v>
      </c>
      <c r="H19" s="48" t="e">
        <f ca="1"/>
        <v>#NAME?</v>
      </c>
    </row>
    <row r="20" spans="5:8">
      <c r="E20" s="48" t="e">
        <f ca="1"/>
        <v>#NAME?</v>
      </c>
      <c r="H20" s="48" t="e">
        <f ca="1"/>
        <v>#NAME?</v>
      </c>
    </row>
    <row r="21" spans="5:8">
      <c r="E21" s="48" t="e">
        <f ca="1"/>
        <v>#NAME?</v>
      </c>
      <c r="H21" s="48" t="e">
        <f ca="1"/>
        <v>#NAME?</v>
      </c>
    </row>
    <row r="22" spans="5:8">
      <c r="E22" s="48" t="e">
        <f ca="1"/>
        <v>#NAME?</v>
      </c>
      <c r="H22" s="48" t="e">
        <f ca="1"/>
        <v>#NAME?</v>
      </c>
    </row>
    <row r="23" spans="5:8">
      <c r="E23" s="48" t="e">
        <f ca="1"/>
        <v>#NAME?</v>
      </c>
      <c r="H23" s="48" t="e">
        <f ca="1"/>
        <v>#NAME?</v>
      </c>
    </row>
    <row r="24" spans="5:8">
      <c r="E24" s="48" t="e">
        <f ca="1"/>
        <v>#NAME?</v>
      </c>
      <c r="H24" s="49" t="e">
        <f ca="1"/>
        <v>#NAME?</v>
      </c>
    </row>
    <row r="25" spans="5:8">
      <c r="E25" s="48" t="e">
        <f ca="1"/>
        <v>#NAME?</v>
      </c>
    </row>
    <row r="26" spans="5:8">
      <c r="E26" s="48" t="e">
        <f ca="1"/>
        <v>#NAME?</v>
      </c>
    </row>
    <row r="27" spans="5:8">
      <c r="E27" s="48" t="e">
        <f ca="1"/>
        <v>#NAME?</v>
      </c>
    </row>
    <row r="28" spans="5:8">
      <c r="E28" s="48" t="e">
        <f ca="1"/>
        <v>#NAME?</v>
      </c>
    </row>
    <row r="29" spans="5:8">
      <c r="E29" s="48" t="e">
        <f ca="1"/>
        <v>#NAME?</v>
      </c>
    </row>
    <row r="30" spans="5:8">
      <c r="E30" s="48" t="e">
        <f ca="1"/>
        <v>#NAME?</v>
      </c>
    </row>
    <row r="31" spans="5:8">
      <c r="E31" s="49" t="e">
        <f ca="1"/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rates</vt:lpstr>
      <vt:lpstr>credit</vt:lpstr>
    </vt:vector>
  </TitlesOfParts>
  <Company>Sartorial Programming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Taylor</dc:creator>
  <cp:lastModifiedBy>Peter</cp:lastModifiedBy>
  <dcterms:created xsi:type="dcterms:W3CDTF">2012-11-27T12:22:38Z</dcterms:created>
  <dcterms:modified xsi:type="dcterms:W3CDTF">2015-11-13T10:44:56Z</dcterms:modified>
</cp:coreProperties>
</file>