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Silva\Documents\Estágio 18\INESCTEC-FLYINGNETWORKS\FinalResults\Ns3\"/>
    </mc:Choice>
  </mc:AlternateContent>
  <xr:revisionPtr revIDLastSave="0" documentId="13_ncr:1_{3D866D36-8C15-4F65-86C6-79A3F42173F4}" xr6:coauthVersionLast="34" xr6:coauthVersionMax="34" xr10:uidLastSave="{00000000-0000-0000-0000-000000000000}"/>
  <bookViews>
    <workbookView xWindow="0" yWindow="0" windowWidth="19200" windowHeight="6960" activeTab="2" xr2:uid="{FE193D26-1875-4712-B4F1-85F2BA6EC244}"/>
  </bookViews>
  <sheets>
    <sheet name="Folha1" sheetId="1" r:id="rId1"/>
    <sheet name="Div_Scen" sheetId="2" r:id="rId2"/>
    <sheet name="Div_Scenar2" sheetId="6" r:id="rId3"/>
    <sheet name="Div_Top" sheetId="3" r:id="rId4"/>
    <sheet name="All_Data" sheetId="4" r:id="rId5"/>
    <sheet name="Final_results" sheetId="5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6" l="1"/>
  <c r="Q7" i="6"/>
  <c r="O7" i="6"/>
  <c r="O14" i="2"/>
  <c r="O14" i="3"/>
  <c r="O4" i="6"/>
  <c r="P4" i="6"/>
  <c r="Q4" i="6"/>
  <c r="O5" i="6"/>
  <c r="P5" i="6"/>
  <c r="Q5" i="6"/>
  <c r="O6" i="6"/>
  <c r="P6" i="6"/>
  <c r="Q6" i="6"/>
  <c r="P3" i="6"/>
  <c r="Q3" i="6"/>
  <c r="O3" i="6"/>
  <c r="O3" i="3"/>
  <c r="P11" i="2" l="1"/>
  <c r="Q12" i="4"/>
  <c r="P12" i="4"/>
  <c r="O12" i="4"/>
  <c r="Q11" i="4"/>
  <c r="P11" i="4"/>
  <c r="O11" i="4"/>
  <c r="Q10" i="4"/>
  <c r="P10" i="4"/>
  <c r="O10" i="4"/>
  <c r="Q9" i="4"/>
  <c r="P9" i="4"/>
  <c r="O9" i="4"/>
  <c r="Q8" i="4"/>
  <c r="P8" i="4"/>
  <c r="O8" i="4"/>
  <c r="Q7" i="4"/>
  <c r="P7" i="4"/>
  <c r="O7" i="4"/>
  <c r="Q6" i="4"/>
  <c r="P6" i="4"/>
  <c r="O6" i="4"/>
  <c r="Q5" i="4"/>
  <c r="P5" i="4"/>
  <c r="O5" i="4"/>
  <c r="Q4" i="4"/>
  <c r="P4" i="4"/>
  <c r="O4" i="4"/>
  <c r="Q3" i="4"/>
  <c r="P3" i="4"/>
  <c r="O3" i="4"/>
  <c r="P14" i="4" l="1"/>
  <c r="Q14" i="4"/>
  <c r="O14" i="4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O4" i="3"/>
  <c r="O5" i="3"/>
  <c r="O6" i="3"/>
  <c r="O7" i="3"/>
  <c r="O8" i="3"/>
  <c r="O9" i="3"/>
  <c r="O10" i="3"/>
  <c r="O11" i="3"/>
  <c r="O12" i="3"/>
  <c r="P3" i="1"/>
  <c r="Q3" i="1"/>
  <c r="P4" i="1"/>
  <c r="P14" i="1" s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O4" i="1"/>
  <c r="O5" i="1"/>
  <c r="O6" i="1"/>
  <c r="O7" i="1"/>
  <c r="O8" i="1"/>
  <c r="O9" i="1"/>
  <c r="O10" i="1"/>
  <c r="O11" i="1"/>
  <c r="O12" i="1"/>
  <c r="O3" i="1"/>
  <c r="P5" i="2"/>
  <c r="P14" i="2" s="1"/>
  <c r="Q5" i="2"/>
  <c r="P7" i="2"/>
  <c r="Q7" i="2"/>
  <c r="P10" i="2"/>
  <c r="Q10" i="2"/>
  <c r="Q11" i="2"/>
  <c r="O5" i="2"/>
  <c r="O7" i="2"/>
  <c r="O10" i="2"/>
  <c r="O11" i="2"/>
  <c r="O14" i="1" l="1"/>
  <c r="Q14" i="2"/>
  <c r="Q14" i="1"/>
  <c r="Q14" i="3"/>
  <c r="P14" i="3"/>
</calcChain>
</file>

<file path=xl/sharedStrings.xml><?xml version="1.0" encoding="utf-8"?>
<sst xmlns="http://schemas.openxmlformats.org/spreadsheetml/2006/main" count="126" uniqueCount="51">
  <si>
    <t>Scenario_Number</t>
  </si>
  <si>
    <t>Ns_3</t>
  </si>
  <si>
    <t>Delay</t>
  </si>
  <si>
    <t>Pdr</t>
  </si>
  <si>
    <t>Throughput</t>
  </si>
  <si>
    <t>Model</t>
  </si>
  <si>
    <t>X/Y of UAVS</t>
  </si>
  <si>
    <t>Diff</t>
  </si>
  <si>
    <t>75,0,105,0,225,0,105,0,135,0,225,0</t>
  </si>
  <si>
    <t>105,0,225,0,105,0,75,0,225,0,135,0</t>
  </si>
  <si>
    <t>195,0,105,0,75,0,135,0,165,0,225,0</t>
  </si>
  <si>
    <t>75,0,195,0,165,0,45,0,195,0,225,0</t>
  </si>
  <si>
    <t>195,0,45,0,75,0,165,0,195,0,225,0</t>
  </si>
  <si>
    <t>135,0,225,0,75,0,75,0,255,0,75,0</t>
  </si>
  <si>
    <t>75,0,75,0,135,0,255,0,255,0,75,0</t>
  </si>
  <si>
    <t>225,0,165,0,75,0,75,0,75,0,255,0</t>
  </si>
  <si>
    <t>225,0,135,0,75,0,75,0,105,0,225,0</t>
  </si>
  <si>
    <t>105,0,75,0,75,0,255,0,225,0,165,0</t>
  </si>
  <si>
    <t>135,0;285,0|285,0;105,0|15,0;45,0|</t>
  </si>
  <si>
    <t>165,0;165,0|135,0:135,0|165,0;135,0|</t>
  </si>
  <si>
    <t>135,0;135,0|165,0;165,0|135,0;165,0|</t>
  </si>
  <si>
    <t>165,0;165,0|165,0;165,0|135,0;135,0|</t>
  </si>
  <si>
    <t>Final Results</t>
  </si>
  <si>
    <t>45,0;135,0|225,0;255,0|195,0;75,0|</t>
  </si>
  <si>
    <t>195,0;75,0|225,0;255,0|45,0;135,0|</t>
  </si>
  <si>
    <t>75,0;45,0|75,0;255,0|225,0;165,0|</t>
  </si>
  <si>
    <t>195,0;105,0|135,0;165,0|225,0;195,0|</t>
  </si>
  <si>
    <t>75,0;105,0|225,0;195,0|225,0;75,0|</t>
  </si>
  <si>
    <t>75,0;165,0|195,0;135,0|135,0;165,0|</t>
  </si>
  <si>
    <t>75,0;255,0|75,0;45,0|225,0;135,0|</t>
  </si>
  <si>
    <t>165,0;165,0|225,0;135,0|45,0;165,0|</t>
  </si>
  <si>
    <t>195,0;255,0|195,0;75,0|45,0;75,0|</t>
  </si>
  <si>
    <t>105,0;135,0|195,0;165,0|255,0;75,0|</t>
  </si>
  <si>
    <t>45,0;45,0|255,0;75,0|135,0;255,0|</t>
  </si>
  <si>
    <t>105,0;195,0|165,0;75,0|225,0;225,0|</t>
  </si>
  <si>
    <t>45,0;255,0|225,0;255,0|165,0;15,0|</t>
  </si>
  <si>
    <t>195,0;105,0|165,0;165,0|255,0;165,0|</t>
  </si>
  <si>
    <t>75,0;105,0|255,0;105,0|135,0;225,0|</t>
  </si>
  <si>
    <t>105,0;105,0|225,0;165,0|105,0;225,0|</t>
  </si>
  <si>
    <t>75,0;225,0|75,0;45,0|225,0;165,0|</t>
  </si>
  <si>
    <t>75,0;135,0|195,0;105,0|165,0;195,0|</t>
  </si>
  <si>
    <t>45,0;75,0|165,0;75,0|195,0;225,0|</t>
  </si>
  <si>
    <t>135,0;135,0|195,0;195,0|195,0;15,0|</t>
  </si>
  <si>
    <t>Model Trained By Division</t>
  </si>
  <si>
    <t>Scenarios</t>
  </si>
  <si>
    <t>Topologies</t>
  </si>
  <si>
    <t>All Data</t>
  </si>
  <si>
    <t>75,0;255,0|165,0;165,0|255,0;75,0|</t>
  </si>
  <si>
    <t>45,0;105,0|135,0;225,0|225,0;105,0|</t>
  </si>
  <si>
    <t>165,0;225,0|195,0;105,0|75,0;135,0|</t>
  </si>
  <si>
    <t>225,0;165,0|15,0;225,0|135,0;105,0|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</si>
</sst>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1" applyFont="1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0165-66F8-453A-8088-77B91CB660B4}">
  <dimension ref="A1:Q14"/>
  <sheetViews>
    <sheetView workbookViewId="0">
      <selection activeCell="G17" sqref="G17"/>
    </sheetView>
  </sheetViews>
  <sheetFormatPr defaultRowHeight="14.5" x14ac:dyDescent="0.35"/>
  <cols>
    <col min="6" max="6" width="14.54296875" customWidth="1"/>
  </cols>
  <sheetData>
    <row r="1" spans="1:17" x14ac:dyDescent="0.35">
      <c r="A1" t="s">
        <v>0</v>
      </c>
      <c r="D1" t="s">
        <v>1</v>
      </c>
      <c r="H1" t="s">
        <v>5</v>
      </c>
      <c r="L1" t="s">
        <v>6</v>
      </c>
      <c r="Q1" t="s">
        <v>7</v>
      </c>
    </row>
    <row r="2" spans="1:17" x14ac:dyDescent="0.35">
      <c r="C2" t="s">
        <v>4</v>
      </c>
      <c r="D2" t="s">
        <v>2</v>
      </c>
      <c r="E2" t="s">
        <v>3</v>
      </c>
      <c r="G2" t="s">
        <v>4</v>
      </c>
      <c r="H2" t="s">
        <v>2</v>
      </c>
      <c r="I2" t="s">
        <v>3</v>
      </c>
      <c r="O2" t="s">
        <v>4</v>
      </c>
      <c r="P2" t="s">
        <v>2</v>
      </c>
      <c r="Q2" t="s">
        <v>3</v>
      </c>
    </row>
    <row r="3" spans="1:17" x14ac:dyDescent="0.35">
      <c r="A3">
        <v>1</v>
      </c>
      <c r="C3">
        <v>3.0263990000000001</v>
      </c>
      <c r="D3">
        <v>166.3</v>
      </c>
      <c r="E3">
        <v>0.97505499999999901</v>
      </c>
      <c r="G3">
        <v>3.4616623</v>
      </c>
      <c r="H3">
        <v>228.88167000000001</v>
      </c>
      <c r="I3">
        <v>0.71827054000000001</v>
      </c>
      <c r="J3" s="1"/>
      <c r="K3" t="s">
        <v>8</v>
      </c>
      <c r="O3" s="3">
        <f>ABS((G3-C3)/C3)</f>
        <v>0.14382217942842299</v>
      </c>
      <c r="P3" s="3">
        <f t="shared" ref="P3:Q12" si="0">ABS((H3-D3)/D3)</f>
        <v>0.37631791942273002</v>
      </c>
      <c r="Q3" s="3">
        <f t="shared" si="0"/>
        <v>0.26335382106650318</v>
      </c>
    </row>
    <row r="4" spans="1:17" x14ac:dyDescent="0.35">
      <c r="A4">
        <v>2</v>
      </c>
      <c r="C4">
        <v>4.5491419999999998</v>
      </c>
      <c r="D4">
        <v>462.6</v>
      </c>
      <c r="E4">
        <v>0.89819379999999904</v>
      </c>
      <c r="G4">
        <v>5.4879730000000002</v>
      </c>
      <c r="H4">
        <v>364.34044999999998</v>
      </c>
      <c r="I4">
        <v>0.71827054000000001</v>
      </c>
      <c r="K4" t="s">
        <v>9</v>
      </c>
      <c r="O4" s="3">
        <f t="shared" ref="O4:O12" si="1">ABS((G4-C4)/C4)</f>
        <v>0.20637540002048749</v>
      </c>
      <c r="P4" s="3">
        <f t="shared" si="0"/>
        <v>0.21240715520968448</v>
      </c>
      <c r="Q4" s="3">
        <f t="shared" si="0"/>
        <v>0.2003167467867171</v>
      </c>
    </row>
    <row r="5" spans="1:17" x14ac:dyDescent="0.35">
      <c r="A5">
        <v>3</v>
      </c>
      <c r="C5">
        <v>4.6469880000000003</v>
      </c>
      <c r="D5">
        <v>765.6</v>
      </c>
      <c r="E5">
        <v>0.62201399999999996</v>
      </c>
      <c r="G5">
        <v>7.3974723999999998</v>
      </c>
      <c r="H5">
        <v>565.83434999999997</v>
      </c>
      <c r="I5">
        <v>0.71827054000000001</v>
      </c>
      <c r="K5" t="s">
        <v>10</v>
      </c>
      <c r="O5" s="3">
        <f t="shared" si="1"/>
        <v>0.59188541050676247</v>
      </c>
      <c r="P5" s="3">
        <f t="shared" si="0"/>
        <v>0.26092692006269597</v>
      </c>
      <c r="Q5" s="3">
        <f t="shared" si="0"/>
        <v>0.15474979662837182</v>
      </c>
    </row>
    <row r="6" spans="1:17" x14ac:dyDescent="0.35">
      <c r="A6">
        <v>4</v>
      </c>
      <c r="C6">
        <v>6.0904629999999997</v>
      </c>
      <c r="D6">
        <v>617.9</v>
      </c>
      <c r="E6">
        <v>0.76118600000000003</v>
      </c>
      <c r="G6">
        <v>6.5085170000000003</v>
      </c>
      <c r="H6">
        <v>721.89949999999999</v>
      </c>
      <c r="I6">
        <v>0.71827054000000001</v>
      </c>
      <c r="K6" t="s">
        <v>11</v>
      </c>
      <c r="O6" s="3">
        <f t="shared" si="1"/>
        <v>6.8640758510477878E-2</v>
      </c>
      <c r="P6" s="3">
        <f t="shared" si="0"/>
        <v>0.16831121540702382</v>
      </c>
      <c r="Q6" s="3">
        <f t="shared" si="0"/>
        <v>5.63797284763514E-2</v>
      </c>
    </row>
    <row r="7" spans="1:17" x14ac:dyDescent="0.35">
      <c r="A7">
        <v>5</v>
      </c>
      <c r="C7" s="2">
        <v>4.3223811111111097</v>
      </c>
      <c r="D7">
        <v>123.666666666666</v>
      </c>
      <c r="E7">
        <v>0.93018544444444395</v>
      </c>
      <c r="G7">
        <v>4.2647766999999996</v>
      </c>
      <c r="H7">
        <v>404.49907999999999</v>
      </c>
      <c r="I7" s="2">
        <v>0.71827054000000001</v>
      </c>
      <c r="K7" t="s">
        <v>12</v>
      </c>
      <c r="O7" s="3">
        <f t="shared" si="1"/>
        <v>1.3327008801475691E-2</v>
      </c>
      <c r="P7" s="3">
        <f t="shared" si="0"/>
        <v>2.2708820485175378</v>
      </c>
      <c r="Q7" s="3">
        <f t="shared" si="0"/>
        <v>0.22782006073101987</v>
      </c>
    </row>
    <row r="8" spans="1:17" x14ac:dyDescent="0.35">
      <c r="A8">
        <v>6</v>
      </c>
      <c r="C8">
        <v>4.1287777777777697</v>
      </c>
      <c r="D8">
        <v>176.888888888888</v>
      </c>
      <c r="E8">
        <v>0.91792155555555499</v>
      </c>
      <c r="G8">
        <v>5.2005954000000001</v>
      </c>
      <c r="H8">
        <v>400.12982</v>
      </c>
      <c r="I8">
        <v>0.71827054000000001</v>
      </c>
      <c r="K8" t="s">
        <v>13</v>
      </c>
      <c r="O8" s="3">
        <f t="shared" si="1"/>
        <v>0.25959682983934157</v>
      </c>
      <c r="P8" s="3">
        <f t="shared" si="0"/>
        <v>1.2620404396985037</v>
      </c>
      <c r="Q8" s="3">
        <f t="shared" si="0"/>
        <v>0.21750335238038931</v>
      </c>
    </row>
    <row r="9" spans="1:17" x14ac:dyDescent="0.35">
      <c r="A9">
        <v>7</v>
      </c>
      <c r="C9">
        <v>8.2344877777777796</v>
      </c>
      <c r="D9" s="2">
        <v>517.11111111111097</v>
      </c>
      <c r="E9">
        <v>0.85895133333333296</v>
      </c>
      <c r="G9">
        <v>8.7328949999999992</v>
      </c>
      <c r="H9">
        <v>435.64544999999998</v>
      </c>
      <c r="I9">
        <v>0.71827054000000001</v>
      </c>
      <c r="K9" t="s">
        <v>14</v>
      </c>
      <c r="O9" s="3">
        <f t="shared" si="1"/>
        <v>6.0526803326766666E-2</v>
      </c>
      <c r="P9" s="3">
        <f t="shared" si="0"/>
        <v>0.15753995487752451</v>
      </c>
      <c r="Q9" s="3">
        <f t="shared" si="0"/>
        <v>0.1637820303362158</v>
      </c>
    </row>
    <row r="10" spans="1:17" x14ac:dyDescent="0.35">
      <c r="A10">
        <v>8</v>
      </c>
      <c r="C10">
        <v>4.8551260000000003</v>
      </c>
      <c r="D10">
        <v>785.3</v>
      </c>
      <c r="E10">
        <v>0.72291150000000004</v>
      </c>
      <c r="G10">
        <v>6.1371479999999998</v>
      </c>
      <c r="H10">
        <v>576.72159999999997</v>
      </c>
      <c r="I10">
        <v>0.71827054000000001</v>
      </c>
      <c r="K10" t="s">
        <v>15</v>
      </c>
      <c r="O10" s="3">
        <f t="shared" si="1"/>
        <v>0.26405535098368188</v>
      </c>
      <c r="P10" s="3">
        <f t="shared" si="0"/>
        <v>0.26560346364446707</v>
      </c>
      <c r="Q10" s="3">
        <f t="shared" si="0"/>
        <v>6.4198176401952757E-3</v>
      </c>
    </row>
    <row r="11" spans="1:17" x14ac:dyDescent="0.35">
      <c r="A11">
        <v>9</v>
      </c>
      <c r="C11">
        <v>5.1473149999999999</v>
      </c>
      <c r="D11">
        <v>221.3</v>
      </c>
      <c r="E11">
        <v>0.9230389</v>
      </c>
      <c r="G11">
        <v>5.0761039999999999</v>
      </c>
      <c r="H11">
        <v>452.97280000000001</v>
      </c>
      <c r="I11">
        <v>0.71827054000000001</v>
      </c>
      <c r="K11" t="s">
        <v>16</v>
      </c>
      <c r="O11" s="3">
        <f t="shared" si="1"/>
        <v>1.3834591432620679E-2</v>
      </c>
      <c r="P11" s="3">
        <f t="shared" si="0"/>
        <v>1.0468721192950745</v>
      </c>
      <c r="Q11" s="3">
        <f t="shared" si="0"/>
        <v>0.22184152802227511</v>
      </c>
    </row>
    <row r="12" spans="1:17" x14ac:dyDescent="0.35">
      <c r="A12">
        <v>10</v>
      </c>
      <c r="C12">
        <v>5.2891370000000002</v>
      </c>
      <c r="D12">
        <v>381.6</v>
      </c>
      <c r="E12">
        <v>0.8715022</v>
      </c>
      <c r="G12">
        <v>6.2132370000000003</v>
      </c>
      <c r="H12">
        <v>478.3553</v>
      </c>
      <c r="I12">
        <v>0.71827054000000001</v>
      </c>
      <c r="K12" t="s">
        <v>17</v>
      </c>
      <c r="O12" s="3">
        <f t="shared" si="1"/>
        <v>0.17471659365223477</v>
      </c>
      <c r="P12" s="3">
        <f t="shared" si="0"/>
        <v>0.2535516247379454</v>
      </c>
      <c r="Q12" s="3">
        <f t="shared" si="0"/>
        <v>0.17582475408553183</v>
      </c>
    </row>
    <row r="14" spans="1:17" x14ac:dyDescent="0.35">
      <c r="M14" t="s">
        <v>22</v>
      </c>
      <c r="O14" s="3">
        <f>SUM(O3:O12)/10</f>
        <v>0.17967809265022722</v>
      </c>
      <c r="P14" s="3">
        <f>SUM(P3:P12)/10</f>
        <v>0.62744528608731875</v>
      </c>
      <c r="Q14" s="3">
        <f>SUM(Q3:Q12)/10</f>
        <v>0.16879916361535707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DAF4-3521-4095-92EB-6479CD5FE6B8}">
  <dimension ref="A1:Q15"/>
  <sheetViews>
    <sheetView workbookViewId="0">
      <selection activeCell="P14" sqref="P14"/>
    </sheetView>
  </sheetViews>
  <sheetFormatPr defaultRowHeight="14.5" x14ac:dyDescent="0.35"/>
  <cols>
    <col min="3" max="3" width="13.26953125" customWidth="1"/>
    <col min="4" max="4" width="11.7265625" customWidth="1"/>
    <col min="6" max="6" width="11.08984375" customWidth="1"/>
    <col min="7" max="7" width="12" customWidth="1"/>
    <col min="8" max="8" width="9.54296875" customWidth="1"/>
  </cols>
  <sheetData>
    <row r="1" spans="1:17" x14ac:dyDescent="0.35">
      <c r="A1" t="s">
        <v>0</v>
      </c>
      <c r="D1" t="s">
        <v>1</v>
      </c>
      <c r="H1" t="s">
        <v>5</v>
      </c>
      <c r="L1" t="s">
        <v>6</v>
      </c>
      <c r="Q1" t="s">
        <v>7</v>
      </c>
    </row>
    <row r="2" spans="1:17" x14ac:dyDescent="0.35">
      <c r="C2" t="s">
        <v>4</v>
      </c>
      <c r="D2" t="s">
        <v>2</v>
      </c>
      <c r="E2" t="s">
        <v>3</v>
      </c>
      <c r="G2" t="s">
        <v>4</v>
      </c>
      <c r="H2" t="s">
        <v>2</v>
      </c>
      <c r="I2" t="s">
        <v>3</v>
      </c>
      <c r="O2" t="s">
        <v>4</v>
      </c>
      <c r="P2" t="s">
        <v>2</v>
      </c>
      <c r="Q2" t="s">
        <v>3</v>
      </c>
    </row>
    <row r="3" spans="1:17" x14ac:dyDescent="0.35">
      <c r="J3" s="1"/>
      <c r="O3" s="3"/>
      <c r="P3" s="3"/>
      <c r="Q3" s="3"/>
    </row>
    <row r="4" spans="1:17" x14ac:dyDescent="0.35">
      <c r="O4" s="3"/>
      <c r="P4" s="3"/>
      <c r="Q4" s="3"/>
    </row>
    <row r="5" spans="1:17" x14ac:dyDescent="0.35">
      <c r="A5">
        <v>3</v>
      </c>
      <c r="C5">
        <v>5.4717419999999999</v>
      </c>
      <c r="D5">
        <v>817</v>
      </c>
      <c r="E5">
        <v>0.66015599999999997</v>
      </c>
      <c r="G5">
        <v>6.996105</v>
      </c>
      <c r="H5">
        <v>434.87853999999999</v>
      </c>
      <c r="I5">
        <v>0.81902050000000004</v>
      </c>
      <c r="K5" t="s">
        <v>18</v>
      </c>
      <c r="O5" s="3">
        <f t="shared" ref="O5:O11" si="0">ABS((G5-C5)/C5)</f>
        <v>0.27858824484049144</v>
      </c>
      <c r="P5" s="3">
        <f t="shared" ref="P5:Q11" si="1">ABS((H5-D5)/D5)</f>
        <v>0.46771292533659731</v>
      </c>
      <c r="Q5" s="3">
        <f t="shared" si="1"/>
        <v>0.24064690770060423</v>
      </c>
    </row>
    <row r="6" spans="1:17" x14ac:dyDescent="0.35">
      <c r="O6" s="3"/>
      <c r="P6" s="3"/>
      <c r="Q6" s="3"/>
    </row>
    <row r="7" spans="1:17" x14ac:dyDescent="0.35">
      <c r="A7">
        <v>5</v>
      </c>
      <c r="C7" s="2">
        <v>4.1906999999999996</v>
      </c>
      <c r="D7">
        <v>683.33333333333303</v>
      </c>
      <c r="E7">
        <v>0.81491311111111098</v>
      </c>
      <c r="G7">
        <v>4.3258032999999996</v>
      </c>
      <c r="H7">
        <v>290.72894000000002</v>
      </c>
      <c r="I7" s="2">
        <v>0.6764133</v>
      </c>
      <c r="K7" t="s">
        <v>19</v>
      </c>
      <c r="O7" s="3">
        <f t="shared" si="0"/>
        <v>3.2238838380222859E-2</v>
      </c>
      <c r="P7" s="3">
        <f t="shared" si="1"/>
        <v>0.57454301463414614</v>
      </c>
      <c r="Q7" s="3">
        <f t="shared" si="1"/>
        <v>0.1699565379703738</v>
      </c>
    </row>
    <row r="8" spans="1:17" x14ac:dyDescent="0.35">
      <c r="O8" s="3"/>
      <c r="P8" s="3"/>
      <c r="Q8" s="3"/>
    </row>
    <row r="9" spans="1:17" x14ac:dyDescent="0.35">
      <c r="D9" s="2"/>
      <c r="O9" s="3"/>
      <c r="P9" s="3"/>
      <c r="Q9" s="3"/>
    </row>
    <row r="10" spans="1:17" x14ac:dyDescent="0.35">
      <c r="A10">
        <v>8</v>
      </c>
      <c r="C10">
        <v>5.4535749999999998</v>
      </c>
      <c r="D10">
        <v>942.7</v>
      </c>
      <c r="E10">
        <v>0.73875829999999998</v>
      </c>
      <c r="G10">
        <v>5.3590470000000003</v>
      </c>
      <c r="H10">
        <v>672.41223000000002</v>
      </c>
      <c r="I10">
        <v>0.75247920000000001</v>
      </c>
      <c r="K10" t="s">
        <v>20</v>
      </c>
      <c r="O10" s="3">
        <f t="shared" si="0"/>
        <v>1.7333217201560353E-2</v>
      </c>
      <c r="P10" s="3">
        <f t="shared" si="1"/>
        <v>0.2867166330752095</v>
      </c>
      <c r="Q10" s="3">
        <f t="shared" si="1"/>
        <v>1.8572921617259711E-2</v>
      </c>
    </row>
    <row r="11" spans="1:17" x14ac:dyDescent="0.35">
      <c r="A11">
        <v>9</v>
      </c>
      <c r="C11">
        <v>2.9972650000000001</v>
      </c>
      <c r="D11">
        <v>1047.8</v>
      </c>
      <c r="E11">
        <v>0.64688489999999998</v>
      </c>
      <c r="G11">
        <v>4.7074503999999999</v>
      </c>
      <c r="H11">
        <v>62.626750000000001</v>
      </c>
      <c r="I11">
        <v>0.71508366000000001</v>
      </c>
      <c r="K11" t="s">
        <v>21</v>
      </c>
      <c r="O11" s="3">
        <f t="shared" si="0"/>
        <v>0.57058198057228837</v>
      </c>
      <c r="P11" s="3">
        <f>ABS((H11-D11)/D11)</f>
        <v>0.94023024432143532</v>
      </c>
      <c r="Q11" s="3">
        <f t="shared" si="1"/>
        <v>0.1054264212999871</v>
      </c>
    </row>
    <row r="12" spans="1:17" x14ac:dyDescent="0.35">
      <c r="O12" s="3"/>
      <c r="P12" s="3"/>
      <c r="Q12" s="3"/>
    </row>
    <row r="14" spans="1:17" x14ac:dyDescent="0.35">
      <c r="M14" t="s">
        <v>22</v>
      </c>
      <c r="O14" s="3">
        <f t="shared" ref="O14:Q14" si="2">MEDIAN(O5,O7,O10,O11)</f>
        <v>0.15541354161035714</v>
      </c>
      <c r="P14" s="3">
        <f t="shared" si="2"/>
        <v>0.5211279699853717</v>
      </c>
      <c r="Q14" s="3">
        <f t="shared" si="2"/>
        <v>0.13769147963518044</v>
      </c>
    </row>
    <row r="15" spans="1:17" x14ac:dyDescent="0.35">
      <c r="Q1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5CD83-3381-4E78-B28B-5CCAE110F195}">
  <dimension ref="A1:Q14"/>
  <sheetViews>
    <sheetView tabSelected="1" workbookViewId="0">
      <selection activeCell="F14" sqref="F14"/>
    </sheetView>
  </sheetViews>
  <sheetFormatPr defaultRowHeight="14.5" x14ac:dyDescent="0.35"/>
  <cols>
    <col min="3" max="3" width="10.453125" customWidth="1"/>
    <col min="7" max="7" width="11" customWidth="1"/>
    <col min="15" max="15" width="11.54296875" customWidth="1"/>
  </cols>
  <sheetData>
    <row r="1" spans="1:17" x14ac:dyDescent="0.35">
      <c r="A1" t="s">
        <v>0</v>
      </c>
      <c r="D1" t="s">
        <v>1</v>
      </c>
      <c r="H1" t="s">
        <v>5</v>
      </c>
      <c r="L1" t="s">
        <v>6</v>
      </c>
      <c r="Q1" t="s">
        <v>7</v>
      </c>
    </row>
    <row r="2" spans="1:17" x14ac:dyDescent="0.35">
      <c r="C2" s="12" t="s">
        <v>4</v>
      </c>
      <c r="D2" s="12" t="s">
        <v>2</v>
      </c>
      <c r="E2" s="12" t="s">
        <v>3</v>
      </c>
      <c r="F2" s="12"/>
      <c r="G2" s="12" t="s">
        <v>4</v>
      </c>
      <c r="H2" s="12" t="s">
        <v>2</v>
      </c>
      <c r="I2" s="12" t="s">
        <v>3</v>
      </c>
      <c r="J2" s="12"/>
      <c r="K2" s="12"/>
      <c r="L2" s="12"/>
      <c r="M2" s="12"/>
      <c r="N2" s="12"/>
      <c r="O2" s="12" t="s">
        <v>4</v>
      </c>
      <c r="P2" s="12" t="s">
        <v>2</v>
      </c>
      <c r="Q2" s="12" t="s">
        <v>3</v>
      </c>
    </row>
    <row r="3" spans="1:17" x14ac:dyDescent="0.35">
      <c r="A3">
        <v>3</v>
      </c>
      <c r="C3">
        <v>5.0289349999999997</v>
      </c>
      <c r="D3">
        <v>768</v>
      </c>
      <c r="E3">
        <v>0.655599499999999</v>
      </c>
      <c r="G3">
        <v>11.080862</v>
      </c>
      <c r="H3">
        <v>341.84514999999999</v>
      </c>
      <c r="I3">
        <v>1</v>
      </c>
      <c r="J3" s="1"/>
      <c r="K3" t="s">
        <v>47</v>
      </c>
      <c r="O3" s="3">
        <f>ABS((G3-C3)/C3)</f>
        <v>1.2034212015068797</v>
      </c>
      <c r="P3" s="3">
        <f t="shared" ref="P3:Q3" si="0">ABS((H3-D3)/D3)</f>
        <v>0.55488912760416664</v>
      </c>
      <c r="Q3" s="3">
        <f t="shared" si="0"/>
        <v>0.52532148056855066</v>
      </c>
    </row>
    <row r="4" spans="1:17" x14ac:dyDescent="0.35">
      <c r="A4">
        <v>5</v>
      </c>
      <c r="C4">
        <v>4.7441709999999997</v>
      </c>
      <c r="D4">
        <v>329.3</v>
      </c>
      <c r="E4">
        <v>0.93551589999999996</v>
      </c>
      <c r="G4">
        <v>6.0140786000000004</v>
      </c>
      <c r="H4">
        <v>75.580699999999993</v>
      </c>
      <c r="I4">
        <v>0.73643804000000002</v>
      </c>
      <c r="K4" t="s">
        <v>48</v>
      </c>
      <c r="O4" s="3">
        <f t="shared" ref="O4:O6" si="1">ABS((G4-C4)/C4)</f>
        <v>0.26767745091819006</v>
      </c>
      <c r="P4" s="3">
        <f t="shared" ref="P4:P6" si="2">ABS((H4-D4)/D4)</f>
        <v>0.77048071667172802</v>
      </c>
      <c r="Q4" s="3">
        <f t="shared" ref="Q4:Q6" si="3">ABS((I4-E4)/E4)</f>
        <v>0.21280008175168369</v>
      </c>
    </row>
    <row r="5" spans="1:17" x14ac:dyDescent="0.35">
      <c r="A5">
        <v>8</v>
      </c>
      <c r="C5">
        <v>5.4231579999999902</v>
      </c>
      <c r="D5">
        <v>752.7</v>
      </c>
      <c r="E5">
        <v>0.77541079999999996</v>
      </c>
      <c r="G5">
        <v>6.2148709999999996</v>
      </c>
      <c r="H5">
        <v>34.597639999999998</v>
      </c>
      <c r="I5">
        <v>1</v>
      </c>
      <c r="K5" t="s">
        <v>49</v>
      </c>
      <c r="O5" s="3">
        <f t="shared" si="1"/>
        <v>0.14598744864154997</v>
      </c>
      <c r="P5" s="3">
        <f t="shared" si="2"/>
        <v>0.95403528630264389</v>
      </c>
      <c r="Q5" s="3">
        <f t="shared" si="3"/>
        <v>0.28963898877859329</v>
      </c>
    </row>
    <row r="6" spans="1:17" x14ac:dyDescent="0.35">
      <c r="A6">
        <v>9</v>
      </c>
      <c r="C6">
        <v>4.1742629999999998</v>
      </c>
      <c r="D6">
        <v>617.9</v>
      </c>
      <c r="E6">
        <v>0.78876539999999995</v>
      </c>
      <c r="G6">
        <v>7.1816560000000003</v>
      </c>
      <c r="H6">
        <v>314.09464000000003</v>
      </c>
      <c r="I6">
        <v>0.79170894999999997</v>
      </c>
      <c r="K6" t="s">
        <v>50</v>
      </c>
      <c r="O6" s="3">
        <f t="shared" si="1"/>
        <v>0.7204608334453293</v>
      </c>
      <c r="P6" s="3">
        <f t="shared" si="2"/>
        <v>0.4916739925554296</v>
      </c>
      <c r="Q6" s="3">
        <f t="shared" si="3"/>
        <v>3.7318447284832943E-3</v>
      </c>
    </row>
    <row r="7" spans="1:17" x14ac:dyDescent="0.35">
      <c r="C7" s="2"/>
      <c r="I7" s="2"/>
      <c r="M7" t="s">
        <v>22</v>
      </c>
      <c r="O7" s="3">
        <f>MEDIAN(O3:O6)</f>
        <v>0.49406914218175968</v>
      </c>
      <c r="P7" s="3">
        <f t="shared" ref="P7:Q7" si="4">MEDIAN(P3:P6)</f>
        <v>0.66268492213794739</v>
      </c>
      <c r="Q7" s="3">
        <f t="shared" si="4"/>
        <v>0.25121953526513852</v>
      </c>
    </row>
    <row r="8" spans="1:17" x14ac:dyDescent="0.35">
      <c r="O8" s="3"/>
      <c r="P8" s="3"/>
      <c r="Q8" s="3"/>
    </row>
    <row r="9" spans="1:17" x14ac:dyDescent="0.35">
      <c r="D9" s="2"/>
      <c r="O9" s="3"/>
      <c r="P9" s="3"/>
      <c r="Q9" s="3"/>
    </row>
    <row r="10" spans="1:17" x14ac:dyDescent="0.35">
      <c r="O10" s="3"/>
      <c r="P10" s="3"/>
      <c r="Q10" s="3"/>
    </row>
    <row r="11" spans="1:17" x14ac:dyDescent="0.35">
      <c r="O11" s="3"/>
      <c r="P11" s="3"/>
      <c r="Q11" s="3"/>
    </row>
    <row r="12" spans="1:17" x14ac:dyDescent="0.35">
      <c r="O12" s="3"/>
      <c r="P12" s="3"/>
      <c r="Q12" s="3"/>
    </row>
    <row r="14" spans="1:17" x14ac:dyDescent="0.35">
      <c r="O14" s="3"/>
      <c r="P14" s="3"/>
      <c r="Q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22CE-4647-4C08-85DC-139D46736DC1}">
  <dimension ref="A1:Q14"/>
  <sheetViews>
    <sheetView workbookViewId="0">
      <selection activeCell="O14" sqref="O14"/>
    </sheetView>
  </sheetViews>
  <sheetFormatPr defaultRowHeight="14.5" x14ac:dyDescent="0.35"/>
  <sheetData>
    <row r="1" spans="1:17" x14ac:dyDescent="0.35">
      <c r="A1" t="s">
        <v>0</v>
      </c>
      <c r="D1" t="s">
        <v>1</v>
      </c>
      <c r="H1" t="s">
        <v>5</v>
      </c>
      <c r="L1" t="s">
        <v>6</v>
      </c>
      <c r="Q1" t="s">
        <v>7</v>
      </c>
    </row>
    <row r="2" spans="1:17" x14ac:dyDescent="0.35">
      <c r="C2" t="s">
        <v>4</v>
      </c>
      <c r="D2" t="s">
        <v>2</v>
      </c>
      <c r="E2" t="s">
        <v>3</v>
      </c>
      <c r="G2" t="s">
        <v>4</v>
      </c>
      <c r="H2" t="s">
        <v>2</v>
      </c>
      <c r="I2" t="s">
        <v>3</v>
      </c>
      <c r="O2" t="s">
        <v>4</v>
      </c>
      <c r="P2" t="s">
        <v>2</v>
      </c>
      <c r="Q2" t="s">
        <v>3</v>
      </c>
    </row>
    <row r="3" spans="1:17" x14ac:dyDescent="0.35">
      <c r="A3">
        <v>1</v>
      </c>
      <c r="C3">
        <v>3.058745</v>
      </c>
      <c r="D3">
        <v>139.6</v>
      </c>
      <c r="E3">
        <v>0.98212719999999898</v>
      </c>
      <c r="G3">
        <v>3.172091</v>
      </c>
      <c r="H3">
        <v>121.97371</v>
      </c>
      <c r="I3">
        <v>0.99482422999999998</v>
      </c>
      <c r="J3" s="1"/>
      <c r="K3" t="s">
        <v>23</v>
      </c>
      <c r="O3" s="3">
        <f>ABS((G3-C3)/C3)</f>
        <v>3.7056374428074239E-2</v>
      </c>
      <c r="P3" s="3">
        <f t="shared" ref="P3:Q12" si="0">ABS((H3-D3)/D3)</f>
        <v>0.12626282234957018</v>
      </c>
      <c r="Q3" s="3">
        <f t="shared" si="0"/>
        <v>1.2928091188189279E-2</v>
      </c>
    </row>
    <row r="4" spans="1:17" x14ac:dyDescent="0.35">
      <c r="A4">
        <v>2</v>
      </c>
      <c r="C4">
        <v>4.3995639999999998</v>
      </c>
      <c r="D4">
        <v>284.10000000000002</v>
      </c>
      <c r="E4">
        <v>0.9119929</v>
      </c>
      <c r="G4">
        <v>4.6627609999999997</v>
      </c>
      <c r="H4">
        <v>139.90369999999999</v>
      </c>
      <c r="I4">
        <v>0.96982500000000005</v>
      </c>
      <c r="K4" t="s">
        <v>24</v>
      </c>
      <c r="O4" s="3">
        <f t="shared" ref="O4:O12" si="1">ABS((G4-C4)/C4)</f>
        <v>5.9823427957861261E-2</v>
      </c>
      <c r="P4" s="3">
        <f t="shared" si="0"/>
        <v>0.50755473424850417</v>
      </c>
      <c r="Q4" s="3">
        <f t="shared" si="0"/>
        <v>6.3412884025741925E-2</v>
      </c>
    </row>
    <row r="5" spans="1:17" x14ac:dyDescent="0.35">
      <c r="A5">
        <v>3</v>
      </c>
      <c r="C5">
        <v>5.4509049999999997</v>
      </c>
      <c r="D5">
        <v>620</v>
      </c>
      <c r="E5">
        <v>0.69603440000000005</v>
      </c>
      <c r="G5">
        <v>5.977684</v>
      </c>
      <c r="H5">
        <v>512.93633999999997</v>
      </c>
      <c r="I5">
        <v>0.72698940000000001</v>
      </c>
      <c r="K5" t="s">
        <v>25</v>
      </c>
      <c r="O5" s="3">
        <f t="shared" si="1"/>
        <v>9.6640649580207391E-2</v>
      </c>
      <c r="P5" s="3">
        <f t="shared" si="0"/>
        <v>0.1726833225806452</v>
      </c>
      <c r="Q5" s="3">
        <f t="shared" si="0"/>
        <v>4.4473376603225291E-2</v>
      </c>
    </row>
    <row r="6" spans="1:17" x14ac:dyDescent="0.35">
      <c r="A6">
        <v>4</v>
      </c>
      <c r="C6">
        <v>5.5739669999999997</v>
      </c>
      <c r="D6">
        <v>676.8</v>
      </c>
      <c r="E6">
        <v>0.70052389999999998</v>
      </c>
      <c r="G6">
        <v>7.4302216000000003</v>
      </c>
      <c r="H6">
        <v>279.79149999999998</v>
      </c>
      <c r="I6">
        <v>0.78124260000000001</v>
      </c>
      <c r="K6" t="s">
        <v>26</v>
      </c>
      <c r="O6" s="3">
        <f t="shared" si="1"/>
        <v>0.33302217253887595</v>
      </c>
      <c r="P6" s="3">
        <f t="shared" si="0"/>
        <v>0.58659648345153659</v>
      </c>
      <c r="Q6" s="3">
        <f t="shared" si="0"/>
        <v>0.11522618999865678</v>
      </c>
    </row>
    <row r="7" spans="1:17" x14ac:dyDescent="0.35">
      <c r="A7">
        <v>5</v>
      </c>
      <c r="C7" s="2">
        <v>4.5726800000000001</v>
      </c>
      <c r="D7">
        <v>484</v>
      </c>
      <c r="E7">
        <v>0.88716859999999997</v>
      </c>
      <c r="G7">
        <v>5.1582226999999996</v>
      </c>
      <c r="H7">
        <v>25.590820000000001</v>
      </c>
      <c r="I7" s="2">
        <v>1</v>
      </c>
      <c r="K7" t="s">
        <v>27</v>
      </c>
      <c r="O7" s="3">
        <f t="shared" si="1"/>
        <v>0.12805241127741271</v>
      </c>
      <c r="P7" s="3">
        <f t="shared" si="0"/>
        <v>0.94712640495867761</v>
      </c>
      <c r="Q7" s="3">
        <f t="shared" si="0"/>
        <v>0.12718146246384288</v>
      </c>
    </row>
    <row r="8" spans="1:17" x14ac:dyDescent="0.35">
      <c r="A8">
        <v>6</v>
      </c>
      <c r="C8">
        <v>4.7090040000000002</v>
      </c>
      <c r="D8">
        <v>370.6</v>
      </c>
      <c r="E8">
        <v>0.92185640000000002</v>
      </c>
      <c r="G8">
        <v>5.1489659999999997</v>
      </c>
      <c r="H8">
        <v>232.31227000000001</v>
      </c>
      <c r="I8">
        <v>0.96163940000000003</v>
      </c>
      <c r="K8" t="s">
        <v>28</v>
      </c>
      <c r="O8" s="3">
        <f t="shared" si="1"/>
        <v>9.3429948243832342E-2</v>
      </c>
      <c r="P8" s="3">
        <f t="shared" si="0"/>
        <v>0.37314552077711821</v>
      </c>
      <c r="Q8" s="3">
        <f t="shared" si="0"/>
        <v>4.3155311391231882E-2</v>
      </c>
    </row>
    <row r="9" spans="1:17" x14ac:dyDescent="0.35">
      <c r="A9">
        <v>7</v>
      </c>
      <c r="C9">
        <v>6.4350430000000003</v>
      </c>
      <c r="D9" s="2">
        <v>554</v>
      </c>
      <c r="E9">
        <v>0.74774469999999904</v>
      </c>
      <c r="G9">
        <v>8.7832810000000006</v>
      </c>
      <c r="H9">
        <v>476.30988000000002</v>
      </c>
      <c r="I9">
        <v>0.90564084</v>
      </c>
      <c r="K9" t="s">
        <v>29</v>
      </c>
      <c r="O9" s="3">
        <f t="shared" si="1"/>
        <v>0.36491411168503463</v>
      </c>
      <c r="P9" s="3">
        <f t="shared" si="0"/>
        <v>0.14023487364620935</v>
      </c>
      <c r="Q9" s="3">
        <f t="shared" si="0"/>
        <v>0.21116316839156621</v>
      </c>
    </row>
    <row r="10" spans="1:17" x14ac:dyDescent="0.35">
      <c r="A10">
        <v>8</v>
      </c>
      <c r="C10">
        <v>5.5820229999999897</v>
      </c>
      <c r="D10">
        <v>595.79999999999995</v>
      </c>
      <c r="E10">
        <v>0.81187089999999995</v>
      </c>
      <c r="G10">
        <v>6.4479474999999997</v>
      </c>
      <c r="H10">
        <v>312.3734</v>
      </c>
      <c r="I10">
        <v>0.96542490000000003</v>
      </c>
      <c r="K10" t="s">
        <v>30</v>
      </c>
      <c r="O10" s="3">
        <f t="shared" si="1"/>
        <v>0.15512736153183382</v>
      </c>
      <c r="P10" s="3">
        <f t="shared" si="0"/>
        <v>0.47570762000671363</v>
      </c>
      <c r="Q10" s="3">
        <f t="shared" si="0"/>
        <v>0.18913598208779264</v>
      </c>
    </row>
    <row r="11" spans="1:17" x14ac:dyDescent="0.35">
      <c r="A11">
        <v>9</v>
      </c>
      <c r="C11">
        <v>4.9511029999999998</v>
      </c>
      <c r="D11">
        <v>455.4</v>
      </c>
      <c r="E11">
        <v>0.85023389999999999</v>
      </c>
      <c r="G11">
        <v>5.4019794000000001</v>
      </c>
      <c r="H11">
        <v>160.60767999999999</v>
      </c>
      <c r="I11">
        <v>0.96435725999999999</v>
      </c>
      <c r="K11" t="s">
        <v>31</v>
      </c>
      <c r="O11" s="3">
        <f t="shared" si="1"/>
        <v>9.1065849367302665E-2</v>
      </c>
      <c r="P11" s="3">
        <f t="shared" si="0"/>
        <v>0.64732613087395707</v>
      </c>
      <c r="Q11" s="3">
        <f t="shared" si="0"/>
        <v>0.13422584067748888</v>
      </c>
    </row>
    <row r="12" spans="1:17" x14ac:dyDescent="0.35">
      <c r="A12">
        <v>10</v>
      </c>
      <c r="C12">
        <v>3.7911355555555502</v>
      </c>
      <c r="D12">
        <v>853.5</v>
      </c>
      <c r="E12">
        <v>0.70802389999999904</v>
      </c>
      <c r="G12">
        <v>6.1337232999999998</v>
      </c>
      <c r="H12">
        <v>171.51694000000001</v>
      </c>
      <c r="I12">
        <v>0.90490979999999999</v>
      </c>
      <c r="K12" t="s">
        <v>32</v>
      </c>
      <c r="O12" s="3">
        <f t="shared" si="1"/>
        <v>0.61791189212730979</v>
      </c>
      <c r="P12" s="3">
        <f t="shared" si="0"/>
        <v>0.79904283538371412</v>
      </c>
      <c r="Q12" s="3">
        <f t="shared" si="0"/>
        <v>0.27807804228077782</v>
      </c>
    </row>
    <row r="14" spans="1:17" x14ac:dyDescent="0.35">
      <c r="M14" t="s">
        <v>22</v>
      </c>
      <c r="O14" s="3">
        <f>SUM(O3:O12)/10</f>
        <v>0.19770441987377446</v>
      </c>
      <c r="P14" s="3">
        <f t="shared" ref="P14" si="2">SUM(P3:P12)/10</f>
        <v>0.47756807482766456</v>
      </c>
      <c r="Q14" s="3">
        <f>SUM(Q3:Q12)/10</f>
        <v>0.12189803491085134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D47F-5FDB-4164-AF2E-62EFC5CC18C3}">
  <dimension ref="A1:Q14"/>
  <sheetViews>
    <sheetView workbookViewId="0">
      <selection activeCell="O14" sqref="O14:Q14"/>
    </sheetView>
  </sheetViews>
  <sheetFormatPr defaultRowHeight="14.5" x14ac:dyDescent="0.35"/>
  <sheetData>
    <row r="1" spans="1:17" x14ac:dyDescent="0.35">
      <c r="A1" t="s">
        <v>0</v>
      </c>
      <c r="D1" t="s">
        <v>1</v>
      </c>
      <c r="H1" t="s">
        <v>5</v>
      </c>
      <c r="L1" t="s">
        <v>6</v>
      </c>
      <c r="Q1" t="s">
        <v>7</v>
      </c>
    </row>
    <row r="2" spans="1:17" x14ac:dyDescent="0.35">
      <c r="C2" t="s">
        <v>4</v>
      </c>
      <c r="D2" t="s">
        <v>2</v>
      </c>
      <c r="E2" t="s">
        <v>3</v>
      </c>
      <c r="G2" t="s">
        <v>4</v>
      </c>
      <c r="H2" t="s">
        <v>2</v>
      </c>
      <c r="I2" t="s">
        <v>3</v>
      </c>
      <c r="O2" t="s">
        <v>4</v>
      </c>
      <c r="P2" t="s">
        <v>2</v>
      </c>
      <c r="Q2" t="s">
        <v>3</v>
      </c>
    </row>
    <row r="3" spans="1:17" x14ac:dyDescent="0.35">
      <c r="A3">
        <v>1</v>
      </c>
      <c r="C3">
        <v>3.01565857142857</v>
      </c>
      <c r="D3">
        <v>196.28571428571399</v>
      </c>
      <c r="E3">
        <v>0.97323442857142795</v>
      </c>
      <c r="G3">
        <v>3.2453303</v>
      </c>
      <c r="H3">
        <v>173.76365999999999</v>
      </c>
      <c r="I3">
        <v>0.97223110000000001</v>
      </c>
      <c r="J3" s="1"/>
      <c r="K3" t="s">
        <v>33</v>
      </c>
      <c r="O3" s="3">
        <f>ABS((G3-C3)/C3)</f>
        <v>7.6159725357314093E-2</v>
      </c>
      <c r="P3" s="3">
        <f t="shared" ref="P3:Q12" si="0">ABS((H3-D3)/D3)</f>
        <v>0.11474117903930006</v>
      </c>
      <c r="Q3" s="3">
        <f t="shared" si="0"/>
        <v>1.0309217820219088E-3</v>
      </c>
    </row>
    <row r="4" spans="1:17" x14ac:dyDescent="0.35">
      <c r="A4">
        <v>2</v>
      </c>
      <c r="C4">
        <v>4.488035</v>
      </c>
      <c r="D4">
        <v>445.9</v>
      </c>
      <c r="E4">
        <v>0.89036289999999996</v>
      </c>
      <c r="G4">
        <v>4.8758920000000003</v>
      </c>
      <c r="H4">
        <v>336.32186999999999</v>
      </c>
      <c r="I4">
        <v>0.92279719999999998</v>
      </c>
      <c r="K4" t="s">
        <v>34</v>
      </c>
      <c r="O4" s="3">
        <f t="shared" ref="O4:O12" si="1">ABS((G4-C4)/C4)</f>
        <v>8.6420226223726054E-2</v>
      </c>
      <c r="P4" s="3">
        <f t="shared" si="0"/>
        <v>0.24574597443372953</v>
      </c>
      <c r="Q4" s="3">
        <f t="shared" si="0"/>
        <v>3.642818001513768E-2</v>
      </c>
    </row>
    <row r="5" spans="1:17" x14ac:dyDescent="0.35">
      <c r="A5">
        <v>3</v>
      </c>
      <c r="C5">
        <v>5.8320569999999998</v>
      </c>
      <c r="D5">
        <v>851.5</v>
      </c>
      <c r="E5">
        <v>0.69498729999999997</v>
      </c>
      <c r="G5">
        <v>6.1003970000000001</v>
      </c>
      <c r="H5">
        <v>730.00385000000006</v>
      </c>
      <c r="I5">
        <v>0.68105510000000002</v>
      </c>
      <c r="K5" t="s">
        <v>35</v>
      </c>
      <c r="O5" s="3">
        <f t="shared" si="1"/>
        <v>4.6011210109914949E-2</v>
      </c>
      <c r="P5" s="3">
        <f t="shared" si="0"/>
        <v>0.14268485026423952</v>
      </c>
      <c r="Q5" s="3">
        <f t="shared" si="0"/>
        <v>2.0046697256194394E-2</v>
      </c>
    </row>
    <row r="6" spans="1:17" x14ac:dyDescent="0.35">
      <c r="A6">
        <v>4</v>
      </c>
      <c r="C6">
        <v>3.2771520000000001</v>
      </c>
      <c r="D6">
        <v>1535.9</v>
      </c>
      <c r="E6">
        <v>0.48194140000000002</v>
      </c>
      <c r="G6">
        <v>8.1189689999999999</v>
      </c>
      <c r="H6">
        <v>575.40233999999998</v>
      </c>
      <c r="I6">
        <v>0.88343249999999995</v>
      </c>
      <c r="K6" t="s">
        <v>36</v>
      </c>
      <c r="O6" s="3">
        <f t="shared" si="1"/>
        <v>1.4774465755631718</v>
      </c>
      <c r="P6" s="3">
        <f t="shared" si="0"/>
        <v>0.62536471124422166</v>
      </c>
      <c r="Q6" s="3">
        <f t="shared" si="0"/>
        <v>0.8330703691361645</v>
      </c>
    </row>
    <row r="7" spans="1:17" x14ac:dyDescent="0.35">
      <c r="A7">
        <v>5</v>
      </c>
      <c r="C7" s="2">
        <v>4.5310709999999998</v>
      </c>
      <c r="D7">
        <v>380.5</v>
      </c>
      <c r="E7">
        <v>0.91867100000000002</v>
      </c>
      <c r="G7">
        <v>5.6378709999999996</v>
      </c>
      <c r="H7">
        <v>206.9761</v>
      </c>
      <c r="I7" s="2">
        <v>0.96828840000000005</v>
      </c>
      <c r="K7" t="s">
        <v>37</v>
      </c>
      <c r="O7" s="3">
        <f t="shared" si="1"/>
        <v>0.24426895981104685</v>
      </c>
      <c r="P7" s="3">
        <f t="shared" si="0"/>
        <v>0.45604178712220761</v>
      </c>
      <c r="Q7" s="3">
        <f t="shared" si="0"/>
        <v>5.4009977456565009E-2</v>
      </c>
    </row>
    <row r="8" spans="1:17" x14ac:dyDescent="0.35">
      <c r="A8">
        <v>6</v>
      </c>
      <c r="C8">
        <v>4.2533159999999999</v>
      </c>
      <c r="D8">
        <v>308.5</v>
      </c>
      <c r="E8">
        <v>0.89098569999999999</v>
      </c>
      <c r="G8">
        <v>5.0625090000000004</v>
      </c>
      <c r="H8">
        <v>225.03613000000001</v>
      </c>
      <c r="I8">
        <v>1</v>
      </c>
      <c r="K8" t="s">
        <v>38</v>
      </c>
      <c r="O8" s="3">
        <f t="shared" si="1"/>
        <v>0.19024991324416068</v>
      </c>
      <c r="P8" s="3">
        <f t="shared" si="0"/>
        <v>0.27054739059967581</v>
      </c>
      <c r="Q8" s="3">
        <f t="shared" si="0"/>
        <v>0.122352468732102</v>
      </c>
    </row>
    <row r="9" spans="1:17" x14ac:dyDescent="0.35">
      <c r="A9">
        <v>7</v>
      </c>
      <c r="C9">
        <v>6.0400960000000001</v>
      </c>
      <c r="D9" s="2">
        <v>551.70000000000005</v>
      </c>
      <c r="E9">
        <v>0.72546169999999999</v>
      </c>
      <c r="G9">
        <v>8.8234220000000008</v>
      </c>
      <c r="H9">
        <v>458.36099999999999</v>
      </c>
      <c r="I9">
        <v>0.96211564999999999</v>
      </c>
      <c r="K9" t="s">
        <v>39</v>
      </c>
      <c r="O9" s="3">
        <f t="shared" si="1"/>
        <v>0.46080823880944949</v>
      </c>
      <c r="P9" s="3">
        <f t="shared" si="0"/>
        <v>0.16918433931484511</v>
      </c>
      <c r="Q9" s="3">
        <f t="shared" si="0"/>
        <v>0.32621150089660145</v>
      </c>
    </row>
    <row r="10" spans="1:17" x14ac:dyDescent="0.35">
      <c r="A10">
        <v>8</v>
      </c>
      <c r="C10">
        <v>5.6854009999999997</v>
      </c>
      <c r="D10">
        <v>755.1</v>
      </c>
      <c r="E10">
        <v>0.80259049999999998</v>
      </c>
      <c r="G10">
        <v>6.0727599999999997</v>
      </c>
      <c r="H10">
        <v>414.51787999999999</v>
      </c>
      <c r="I10">
        <v>0.86245930000000004</v>
      </c>
      <c r="K10" t="s">
        <v>40</v>
      </c>
      <c r="O10" s="3">
        <f t="shared" si="1"/>
        <v>6.8132221456322958E-2</v>
      </c>
      <c r="P10" s="3">
        <f t="shared" si="0"/>
        <v>0.45104240497947296</v>
      </c>
      <c r="Q10" s="3">
        <f t="shared" si="0"/>
        <v>7.4594453834178273E-2</v>
      </c>
    </row>
    <row r="11" spans="1:17" x14ac:dyDescent="0.35">
      <c r="A11">
        <v>9</v>
      </c>
      <c r="C11">
        <v>5.0553629999999998</v>
      </c>
      <c r="D11">
        <v>425.4</v>
      </c>
      <c r="E11">
        <v>0.85470749999999995</v>
      </c>
      <c r="G11">
        <v>5.9012729999999998</v>
      </c>
      <c r="H11">
        <v>288.46652</v>
      </c>
      <c r="I11">
        <v>1</v>
      </c>
      <c r="K11" t="s">
        <v>41</v>
      </c>
      <c r="O11" s="3">
        <f t="shared" si="1"/>
        <v>0.16732923036387298</v>
      </c>
      <c r="P11" s="3">
        <f t="shared" si="0"/>
        <v>0.32189346497414195</v>
      </c>
      <c r="Q11" s="3">
        <f t="shared" si="0"/>
        <v>0.16999090332072675</v>
      </c>
    </row>
    <row r="12" spans="1:17" x14ac:dyDescent="0.35">
      <c r="A12">
        <v>10</v>
      </c>
      <c r="C12">
        <v>3.7197339999999999</v>
      </c>
      <c r="D12">
        <v>1088.5</v>
      </c>
      <c r="E12">
        <v>0.68668479999999998</v>
      </c>
      <c r="G12">
        <v>5.8368460000000004</v>
      </c>
      <c r="H12">
        <v>228.05996999999999</v>
      </c>
      <c r="I12">
        <v>0.96169459999999996</v>
      </c>
      <c r="K12" t="s">
        <v>42</v>
      </c>
      <c r="O12" s="3">
        <f t="shared" si="1"/>
        <v>0.56915682680535773</v>
      </c>
      <c r="P12" s="3">
        <f t="shared" si="0"/>
        <v>0.79048234267340378</v>
      </c>
      <c r="Q12" s="3">
        <f t="shared" si="0"/>
        <v>0.4004891327141652</v>
      </c>
    </row>
    <row r="14" spans="1:17" x14ac:dyDescent="0.35">
      <c r="M14" t="s">
        <v>22</v>
      </c>
      <c r="O14" s="3">
        <f>SUM(O3:O12)/10</f>
        <v>0.33859831277443375</v>
      </c>
      <c r="P14" s="3">
        <f t="shared" ref="P14" si="2">SUM(P3:P12)/10</f>
        <v>0.35877284446452384</v>
      </c>
      <c r="Q14" s="3">
        <f>SUM(Q3:Q12)/10</f>
        <v>0.20382246051438574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0B4A-5E74-4D15-86F5-B1B278823547}">
  <dimension ref="A1:L4"/>
  <sheetViews>
    <sheetView workbookViewId="0">
      <selection activeCell="G1" sqref="G1"/>
    </sheetView>
  </sheetViews>
  <sheetFormatPr defaultRowHeight="14.5" x14ac:dyDescent="0.35"/>
  <cols>
    <col min="1" max="1" width="22.90625" customWidth="1"/>
    <col min="2" max="2" width="12.54296875" customWidth="1"/>
    <col min="3" max="3" width="14.81640625" customWidth="1"/>
    <col min="4" max="4" width="7.54296875" customWidth="1"/>
    <col min="5" max="5" width="8.7265625" customWidth="1"/>
    <col min="6" max="6" width="12.26953125" customWidth="1"/>
    <col min="7" max="7" width="11.1796875" customWidth="1"/>
    <col min="8" max="8" width="8.90625" customWidth="1"/>
    <col min="9" max="9" width="8.7265625" customWidth="1"/>
    <col min="10" max="10" width="11.36328125" customWidth="1"/>
    <col min="11" max="11" width="10.1796875" customWidth="1"/>
  </cols>
  <sheetData>
    <row r="1" spans="1:12" x14ac:dyDescent="0.35">
      <c r="A1" s="7" t="s">
        <v>43</v>
      </c>
      <c r="B1" s="7"/>
      <c r="C1" s="7" t="s">
        <v>44</v>
      </c>
      <c r="D1" s="7"/>
      <c r="E1" s="7"/>
      <c r="F1" s="7"/>
      <c r="G1" s="7" t="s">
        <v>45</v>
      </c>
      <c r="H1" s="7"/>
      <c r="I1" s="8"/>
      <c r="J1" s="7"/>
      <c r="K1" s="7" t="s">
        <v>46</v>
      </c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6"/>
      <c r="J2" s="5"/>
      <c r="K2" s="5"/>
      <c r="L2" s="5"/>
    </row>
    <row r="3" spans="1:12" x14ac:dyDescent="0.35">
      <c r="A3" s="5"/>
      <c r="B3" s="7" t="s">
        <v>4</v>
      </c>
      <c r="C3" s="7" t="s">
        <v>2</v>
      </c>
      <c r="D3" s="7" t="s">
        <v>3</v>
      </c>
      <c r="E3" s="7"/>
      <c r="F3" s="7" t="s">
        <v>4</v>
      </c>
      <c r="G3" s="7" t="s">
        <v>2</v>
      </c>
      <c r="H3" s="7" t="s">
        <v>3</v>
      </c>
      <c r="I3" s="8"/>
      <c r="J3" s="7" t="s">
        <v>4</v>
      </c>
      <c r="K3" s="7" t="s">
        <v>2</v>
      </c>
      <c r="L3" s="7" t="s">
        <v>3</v>
      </c>
    </row>
    <row r="4" spans="1:12" x14ac:dyDescent="0.35">
      <c r="A4" s="6"/>
      <c r="B4" s="9">
        <v>0.15541354161035714</v>
      </c>
      <c r="C4" s="9">
        <v>0.5211279699853717</v>
      </c>
      <c r="D4" s="9">
        <v>0.13769147963518044</v>
      </c>
      <c r="E4" s="10"/>
      <c r="F4" s="11">
        <v>0.19770441987377446</v>
      </c>
      <c r="G4" s="11">
        <v>0.47756807482766456</v>
      </c>
      <c r="H4" s="11">
        <v>0.12189803491085134</v>
      </c>
      <c r="I4" s="10"/>
      <c r="J4" s="11">
        <v>0.33859831277443375</v>
      </c>
      <c r="K4" s="11">
        <v>0.35877284446452384</v>
      </c>
      <c r="L4" s="11">
        <v>0.20382246051438574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Folha1</vt:lpstr>
      <vt:lpstr>Div_Scen</vt:lpstr>
      <vt:lpstr>Div_Scenar2</vt:lpstr>
      <vt:lpstr>Div_Top</vt:lpstr>
      <vt:lpstr>All_Data</vt:lpstr>
      <vt:lpstr>Final_results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Silva</dc:creator>
  <cp:lastModifiedBy>Pedro Silva</cp:lastModifiedBy>
  <dcterms:created xsi:type="dcterms:W3CDTF">2018-07-23T14:43:54Z</dcterms:created>
  <dcterms:modified xsi:type="dcterms:W3CDTF">2018-08-01T10:33:43Z</dcterms:modified>
</cp:coreProperties>
</file>