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wall\Downloads\"/>
    </mc:Choice>
  </mc:AlternateContent>
  <xr:revisionPtr revIDLastSave="0" documentId="13_ncr:1_{69FC4BE5-3C9A-485A-9CC4-F41859712A02}" xr6:coauthVersionLast="47" xr6:coauthVersionMax="47" xr10:uidLastSave="{00000000-0000-0000-0000-000000000000}"/>
  <bookViews>
    <workbookView xWindow="108" yWindow="240" windowWidth="22476" windowHeight="11880" tabRatio="855" firstSheet="7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18" sheetId="8463" r:id="rId21"/>
    <sheet name="MAC_weather2007" sheetId="8461" r:id="rId22"/>
    <sheet name="Weather_stations" sheetId="46" r:id="rId23"/>
  </sheets>
  <functionGroups builtInGroupCount="19"/>
  <definedNames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21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21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0" i="46" l="1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</calcChain>
</file>

<file path=xl/sharedStrings.xml><?xml version="1.0" encoding="utf-8"?>
<sst xmlns="http://schemas.openxmlformats.org/spreadsheetml/2006/main" count="4463" uniqueCount="801">
  <si>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</si>
  <si>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</si>
  <si>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</si>
  <si>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</si>
  <si>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</si>
  <si>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</si>
  <si>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</si>
  <si>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</si>
  <si>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</si>
  <si>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</si>
  <si>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</si>
  <si>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</si>
  <si>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</si>
  <si>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</si>
  <si>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</si>
  <si>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</si>
  <si>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</si>
  <si>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</si>
  <si>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</si>
  <si>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</si>
  <si>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</si>
  <si>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</si>
  <si>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</si>
  <si>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</si>
  <si>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</si>
  <si>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</si>
  <si>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</si>
  <si>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</si>
  <si>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</si>
  <si>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</si>
  <si>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</si>
  <si>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</si>
  <si>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</si>
  <si>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</si>
  <si>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</si>
  <si>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</si>
  <si>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</si>
  <si>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</si>
  <si>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</si>
  <si>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</si>
  <si>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</si>
  <si>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</si>
  <si>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</si>
  <si>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</si>
  <si>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</si>
  <si>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</si>
  <si>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</si>
  <si>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</si>
  <si>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</si>
  <si>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</si>
  <si>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</si>
  <si>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</si>
  <si>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</si>
  <si>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</si>
  <si>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</si>
  <si>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</si>
  <si>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</si>
  <si>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</si>
  <si>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</si>
  <si>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</si>
  <si>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</si>
  <si>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</si>
  <si>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</si>
  <si>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</si>
  <si>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</si>
  <si>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</si>
  <si>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</si>
  <si>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</si>
  <si>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</si>
  <si>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</si>
  <si>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</si>
  <si>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</si>
  <si>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</si>
  <si>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</si>
  <si>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</si>
  <si>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</si>
  <si>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</si>
  <si>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</si>
  <si>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</si>
  <si>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</si>
  <si>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</si>
  <si>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</si>
  <si>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</si>
  <si>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</si>
  <si>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</si>
  <si>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</si>
  <si>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</si>
  <si>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</si>
  <si>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</si>
  <si>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</si>
  <si>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</si>
  <si>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</si>
  <si>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</si>
  <si>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</si>
  <si>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</si>
  <si>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</si>
  <si>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</si>
  <si>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</si>
  <si>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</si>
  <si>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</si>
  <si>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</si>
  <si>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</si>
  <si>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</si>
  <si>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</si>
  <si>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</si>
  <si>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</si>
  <si>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</si>
  <si>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</si>
  <si>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</si>
  <si>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</si>
  <si>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</si>
  <si>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</si>
  <si>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</si>
  <si>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</si>
  <si>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</si>
  <si>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</si>
  <si>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</si>
  <si>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</si>
  <si>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</si>
  <si>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</si>
  <si>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</si>
  <si>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</si>
  <si>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</si>
  <si>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</si>
  <si>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</si>
  <si>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</si>
  <si>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</si>
  <si>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</si>
  <si>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</si>
  <si>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</si>
  <si>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</si>
  <si>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</si>
  <si>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</si>
  <si>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</si>
  <si>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</si>
  <si>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</si>
  <si>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</si>
  <si>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</si>
  <si>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</si>
  <si>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</si>
  <si>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</si>
  <si>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</si>
  <si>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</si>
  <si>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</si>
  <si>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</si>
  <si>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</si>
  <si>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</si>
  <si>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</si>
  <si>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</si>
  <si>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</si>
  <si>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</si>
  <si>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</si>
  <si>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</si>
  <si>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</si>
  <si>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</si>
  <si>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</si>
  <si>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MAC cotton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</si>
  <si>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</si>
  <si>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</si>
  <si>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</si>
  <si>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</si>
  <si>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</si>
  <si>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</si>
  <si>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</si>
  <si>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</si>
  <si>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</si>
  <si>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Ref (mm)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</si>
  <si>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</si>
  <si>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</si>
  <si>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</si>
  <si>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</si>
  <si>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</si>
  <si>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</si>
  <si>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</si>
  <si>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</si>
  <si>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Irr_num</t>
  </si>
  <si>
    <t>Irr_name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</si>
  <si>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</si>
  <si>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</si>
  <si>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</si>
  <si>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</si>
  <si>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</si>
  <si>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</si>
  <si>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</si>
  <si>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</si>
  <si>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</si>
  <si>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</si>
  <si>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</si>
  <si>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</si>
  <si>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</si>
  <si>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</si>
  <si>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</si>
  <si>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</si>
  <si>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</si>
  <si>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</si>
  <si>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</si>
  <si>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</si>
  <si>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</si>
  <si>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</si>
  <si>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Irr_guar_19</t>
  </si>
  <si>
    <t>Irr_guar_20</t>
  </si>
  <si>
    <t>Irr_cotton_2007</t>
  </si>
  <si>
    <t>Irr_guayule_MAC_flood_2018</t>
  </si>
  <si>
    <t>Irr_guayule_Eloy_flood_2018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</si>
  <si>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</si>
  <si>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</si>
  <si>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</si>
  <si>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</si>
  <si>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</si>
  <si>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</si>
  <si>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</si>
  <si>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</si>
  <si>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</si>
  <si>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</si>
  <si>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</si>
  <si>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</si>
  <si>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</si>
  <si>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</si>
  <si>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</si>
  <si>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</si>
  <si>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</si>
  <si>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</si>
  <si>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</si>
  <si>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</si>
  <si>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</si>
  <si>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</si>
  <si>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</si>
  <si>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</si>
  <si>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</si>
  <si>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</si>
  <si>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</si>
  <si>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</si>
  <si>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</si>
  <si>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</si>
  <si>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</si>
  <si>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</si>
  <si>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</si>
  <si>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</si>
  <si>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</si>
  <si>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</si>
  <si>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</si>
  <si>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</si>
  <si>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</si>
  <si>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</si>
  <si>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</si>
  <si>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</si>
  <si>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</si>
  <si>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</si>
  <si>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</si>
  <si>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</si>
  <si>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</si>
  <si>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</si>
  <si>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</si>
  <si>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</si>
  <si>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</si>
  <si>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</si>
  <si>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</si>
  <si>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</si>
  <si>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</si>
  <si>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</si>
  <si>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</si>
  <si>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</si>
  <si>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</si>
  <si>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</si>
  <si>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</si>
  <si>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</si>
  <si>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</si>
  <si>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</si>
  <si>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</si>
  <si>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</si>
  <si>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</si>
  <si>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</si>
  <si>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</si>
  <si>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</si>
  <si>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</si>
  <si>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</si>
  <si>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</si>
  <si>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</si>
  <si>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</si>
  <si>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</si>
  <si>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</si>
  <si>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</si>
  <si>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</si>
  <si>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</si>
  <si>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</si>
  <si>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</si>
  <si>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</si>
  <si>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</si>
  <si>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</si>
  <si>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</si>
  <si>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</si>
  <si>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</si>
  <si>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</si>
  <si>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</si>
  <si>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</si>
  <si>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</si>
  <si>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</si>
  <si>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</si>
  <si>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</si>
  <si>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</si>
  <si>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</si>
  <si>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</si>
  <si>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</si>
  <si>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</si>
  <si>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</si>
  <si>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</si>
  <si>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</si>
  <si>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</si>
  <si>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</si>
  <si>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</si>
  <si>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</si>
  <si>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</si>
  <si>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</si>
  <si>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</si>
  <si>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</si>
  <si>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</si>
  <si>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</si>
  <si>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</si>
  <si>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</si>
  <si>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</si>
  <si>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</si>
  <si>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</si>
  <si>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</si>
  <si>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</si>
  <si>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</si>
  <si>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</si>
  <si>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</si>
  <si>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</si>
  <si>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</si>
  <si>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</si>
  <si>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</si>
  <si>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</si>
  <si>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</si>
  <si>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</si>
  <si>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</si>
  <si>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</si>
  <si>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</si>
  <si>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</si>
  <si>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</si>
  <si>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</si>
  <si>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</si>
  <si>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</si>
  <si>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</si>
  <si>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</si>
  <si>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</si>
  <si>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</si>
  <si>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</si>
  <si>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</si>
  <si>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</si>
  <si>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</si>
  <si>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</si>
  <si>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</si>
  <si>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</si>
  <si>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</si>
  <si>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</si>
  <si>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</si>
  <si>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</si>
  <si>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</si>
  <si>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</si>
  <si>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</si>
  <si>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</si>
  <si>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</si>
  <si>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</si>
  <si>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</si>
  <si>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</si>
  <si>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</si>
  <si>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</si>
  <si>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</si>
  <si>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</si>
  <si>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</si>
  <si>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</si>
  <si>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</si>
  <si>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</si>
  <si>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</si>
  <si>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</si>
  <si>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</si>
  <si>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</si>
  <si>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</si>
  <si>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</si>
  <si>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</si>
  <si>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</si>
  <si>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</si>
  <si>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</si>
  <si>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</si>
  <si>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</si>
  <si>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</si>
  <si>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</si>
  <si>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</si>
  <si>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</si>
  <si>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</si>
  <si>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</si>
  <si>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</si>
  <si>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</si>
  <si>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</si>
  <si>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</si>
  <si>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</si>
  <si>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</si>
  <si>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</si>
  <si>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</si>
  <si>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</si>
  <si>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</si>
  <si>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</si>
  <si>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</si>
  <si>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</si>
  <si>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</si>
  <si>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</si>
  <si>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</si>
  <si>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</si>
  <si>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</si>
  <si>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</si>
  <si>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</si>
  <si>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</si>
  <si>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</si>
  <si>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</si>
  <si>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</si>
  <si>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</si>
  <si>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</si>
  <si>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</si>
  <si>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</si>
  <si>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</si>
  <si>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</si>
  <si>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</si>
  <si>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</si>
  <si>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</si>
  <si>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</si>
  <si>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Irr_Guar_18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</si>
  <si>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</si>
  <si>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</si>
  <si>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</si>
  <si>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</si>
  <si>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</si>
  <si>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</si>
  <si>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</si>
  <si>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</si>
  <si>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</si>
  <si>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Irr_Guar_19</t>
  </si>
  <si>
    <t>2020-06-03</t>
  </si>
  <si>
    <t>2020</t>
  </si>
  <si>
    <t>2020-06-04</t>
  </si>
  <si>
    <t>2020-09-03</t>
  </si>
  <si>
    <t>Clovis_weather2020</t>
  </si>
  <si>
    <t>Irr_Guar_20</t>
  </si>
  <si>
    <t>2007-05-02</t>
  </si>
  <si>
    <t>2007-10-07</t>
  </si>
  <si>
    <t>06</t>
  </si>
  <si>
    <t>Maricopa</t>
  </si>
  <si>
    <t>MAC_weather2007</t>
  </si>
  <si>
    <t>furrow</t>
  </si>
  <si>
    <t>2018-04-20</t>
  </si>
  <si>
    <t>2020-03-03</t>
  </si>
  <si>
    <t>Diaa</t>
  </si>
  <si>
    <t>Guayule</t>
  </si>
  <si>
    <t>MAC_weather2018</t>
  </si>
  <si>
    <t>2018-07-26</t>
  </si>
  <si>
    <t>2018-04-17</t>
  </si>
  <si>
    <t>2020-04-03</t>
  </si>
  <si>
    <t>Matt</t>
  </si>
  <si>
    <t>05</t>
  </si>
  <si>
    <t>Coolidge</t>
  </si>
  <si>
    <t>2018-08-07</t>
  </si>
  <si>
    <t>2020-04-04</t>
  </si>
  <si>
    <t>2020-04-05</t>
  </si>
  <si>
    <t>2020-04-06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</si>
  <si>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</si>
  <si>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</si>
  <si>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</si>
  <si>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</si>
  <si>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</si>
  <si>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</si>
  <si>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</si>
  <si>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</si>
  <si>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</si>
  <si>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</si>
  <si>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</si>
  <si>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</si>
  <si>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</si>
  <si>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</si>
  <si>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</si>
  <si>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</si>
  <si>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</si>
  <si>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</si>
  <si>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</si>
  <si>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</si>
  <si>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</si>
  <si>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</si>
  <si>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</si>
  <si>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</si>
  <si>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</si>
  <si>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</si>
  <si>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</si>
  <si>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</si>
  <si>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</si>
  <si>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sandy clay loam</t>
  </si>
  <si>
    <t>Maricopa Cotton2</t>
  </si>
  <si>
    <t>sandy loam</t>
  </si>
  <si>
    <t>Maricopa Cotton3</t>
  </si>
  <si>
    <t>Maricopa guayule</t>
  </si>
  <si>
    <t>Eloy guayule</t>
  </si>
  <si>
    <t>clay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</si>
  <si>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</si>
  <si>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</si>
  <si>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</si>
  <si>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</si>
  <si>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</si>
  <si>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</si>
  <si>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</si>
  <si>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</si>
  <si>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</si>
  <si>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</si>
  <si>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</si>
  <si>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</si>
  <si>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</si>
  <si>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</si>
  <si>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</si>
  <si>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</si>
  <si>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</si>
  <si>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</si>
  <si>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</si>
  <si>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</si>
  <si>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</si>
  <si>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</si>
  <si>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</si>
  <si>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</si>
  <si>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</si>
  <si>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</si>
  <si>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</si>
  <si>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</si>
  <si>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</si>
  <si>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</si>
  <si>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</si>
  <si>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</si>
  <si>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</si>
  <si>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</si>
  <si>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</si>
  <si>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</si>
  <si>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</si>
  <si>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</si>
  <si>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</si>
  <si>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</si>
  <si>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</si>
  <si>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</si>
  <si>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</si>
  <si>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</si>
  <si>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</si>
  <si>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</si>
  <si>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</si>
  <si>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</si>
  <si>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</si>
  <si>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</si>
  <si>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</si>
  <si>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</si>
  <si>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</si>
  <si>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</si>
  <si>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</si>
  <si>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</si>
  <si>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</si>
  <si>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</si>
  <si>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</si>
  <si>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</si>
  <si>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</si>
  <si>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</si>
  <si>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</si>
  <si>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</si>
  <si>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</si>
  <si>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</si>
  <si>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</si>
  <si>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</si>
  <si>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</si>
  <si>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</si>
  <si>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</si>
  <si>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</si>
  <si>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</si>
  <si>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</si>
  <si>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</si>
  <si>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</si>
  <si>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</si>
  <si>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</si>
  <si>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</si>
  <si>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</si>
  <si>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</si>
  <si>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</si>
  <si>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</si>
  <si>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</si>
  <si>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</si>
  <si>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</si>
  <si>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</si>
  <si>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</si>
  <si>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</si>
  <si>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</si>
  <si>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</si>
  <si>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</si>
  <si>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</si>
  <si>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</si>
  <si>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</si>
  <si>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</si>
  <si>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</si>
  <si>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</si>
  <si>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</si>
  <si>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</si>
  <si>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</si>
  <si>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</si>
  <si>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</si>
  <si>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</si>
  <si>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</si>
  <si>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</si>
  <si>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</si>
  <si>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</si>
  <si>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</si>
  <si>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</si>
  <si>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</si>
  <si>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</si>
  <si>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</si>
  <si>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</si>
  <si>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</si>
  <si>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</si>
  <si>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</si>
  <si>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</si>
  <si>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</si>
  <si>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</si>
  <si>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Water content (L/L)</t>
  </si>
  <si>
    <t>Depletion (mm)</t>
  </si>
  <si>
    <t>Actual fraction of water removed</t>
  </si>
  <si>
    <t>Infilt (mm)</t>
  </si>
  <si>
    <t>Percent depletion (%)</t>
  </si>
  <si>
    <t>zwt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</si>
  <si>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</si>
  <si>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</si>
  <si>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</si>
  <si>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</si>
  <si>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</si>
  <si>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</si>
  <si>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</si>
  <si>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Root depth (mm)</t>
  </si>
  <si>
    <t>Allowable depletion (mm)</t>
  </si>
  <si>
    <t>Actual depletion (mm)</t>
  </si>
  <si>
    <t>Percent depletion in root zone (mm)</t>
  </si>
  <si>
    <t>Irrigation mm</t>
  </si>
  <si>
    <t>P (MAD) value</t>
  </si>
  <si>
    <t>Rain</t>
  </si>
  <si>
    <t>crop_height</t>
  </si>
  <si>
    <t>FEW</t>
  </si>
  <si>
    <t>Kcb used</t>
  </si>
  <si>
    <t>Ke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</si>
  <si>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</si>
  <si>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</si>
  <si>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</si>
  <si>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</si>
  <si>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</si>
  <si>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</si>
  <si>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</si>
  <si>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Min DOY</t>
  </si>
  <si>
    <t>L 1</t>
  </si>
  <si>
    <t>L 2</t>
  </si>
  <si>
    <t>L 3</t>
  </si>
  <si>
    <t>L 4</t>
  </si>
  <si>
    <t>L 5</t>
  </si>
  <si>
    <t>L 6</t>
  </si>
  <si>
    <t>L 7</t>
  </si>
  <si>
    <t>L 8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</si>
  <si>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</si>
  <si>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</si>
  <si>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</si>
  <si>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</si>
  <si>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</si>
  <si>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</si>
  <si>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</si>
  <si>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</si>
  <si>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</si>
  <si>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</si>
  <si>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</si>
  <si>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</si>
  <si>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</si>
  <si>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</si>
  <si>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</si>
  <si>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</si>
  <si>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</si>
  <si>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</si>
  <si>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</si>
  <si>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</si>
  <si>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</si>
  <si>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</si>
  <si>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</si>
  <si>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</si>
  <si>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</si>
  <si>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</si>
  <si>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</si>
  <si>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</si>
  <si>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</si>
  <si>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</si>
  <si>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</si>
  <si>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</si>
  <si>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Salinity graphs</t>
  </si>
  <si>
    <t>Stress graph WSN</t>
  </si>
  <si>
    <t>EC L graph</t>
  </si>
  <si>
    <t>ECe graph</t>
  </si>
  <si>
    <t>Salt vol bal</t>
  </si>
  <si>
    <t>Irr seep</t>
  </si>
  <si>
    <t>Total salt</t>
  </si>
  <si>
    <r>
      <t>M</t>
    </r>
    <r>
      <rPr>
        <sz val="10"/>
        <rFont val="Arial"/>
        <family val="2"/>
      </rPr>
      <t>inDOY</t>
    </r>
    <phoneticPr fontId="35" type="noConversion"/>
  </si>
  <si>
    <t>MaxDOY</t>
    <phoneticPr fontId="35" type="noConversion"/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</si>
  <si>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</si>
  <si>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</si>
  <si>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</si>
  <si>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</si>
  <si>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</si>
  <si>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</si>
  <si>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</si>
  <si>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</si>
  <si>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</si>
  <si>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</si>
  <si>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</si>
  <si>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</si>
  <si>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</si>
  <si>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</si>
  <si>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</si>
  <si>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</si>
  <si>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</si>
  <si>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</si>
  <si>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</si>
  <si>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</si>
  <si>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</si>
  <si>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</si>
  <si>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</si>
  <si>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</si>
  <si>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</si>
  <si>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</si>
  <si>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</si>
  <si>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</si>
  <si>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</si>
  <si>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</si>
  <si>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</si>
  <si>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</si>
  <si>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</si>
  <si>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</si>
  <si>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</si>
  <si>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</si>
  <si>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</si>
  <si>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</si>
  <si>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</si>
  <si>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</si>
  <si>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</si>
  <si>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</si>
  <si>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</si>
  <si>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</si>
  <si>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</si>
  <si>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</si>
  <si>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</si>
  <si>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</si>
  <si>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</si>
  <si>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</si>
  <si>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</si>
  <si>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</si>
  <si>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</si>
  <si>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</si>
  <si>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</si>
  <si>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</si>
  <si>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</si>
  <si>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</si>
  <si>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</si>
  <si>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</si>
  <si>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</si>
  <si>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</si>
  <si>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</si>
  <si>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</si>
  <si>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</si>
  <si>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</si>
  <si>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</si>
  <si>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</si>
  <si>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</si>
  <si>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</si>
  <si>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</si>
  <si>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</si>
  <si>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</si>
  <si>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</si>
  <si>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</si>
  <si>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</si>
  <si>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</si>
  <si>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</si>
  <si>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</si>
  <si>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</si>
  <si>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</si>
  <si>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</si>
  <si>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</si>
  <si>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</si>
  <si>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</si>
  <si>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</si>
  <si>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</si>
  <si>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</si>
  <si>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</si>
  <si>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Maricopa Cotton 2003</t>
  </si>
  <si>
    <t>Guar NPI F R2 Clovis 2018</t>
  </si>
  <si>
    <t>Guar NPI Vs Clovis 2018</t>
  </si>
  <si>
    <t>Guar NPI Rs Clovis 2018</t>
  </si>
  <si>
    <t>Guar PI Rs R2 Clovis 2019</t>
  </si>
  <si>
    <t>Guar PI Rainfed Clovis 2019</t>
  </si>
  <si>
    <t>Guar PI F Clovis 2019</t>
  </si>
  <si>
    <t>Guar NPI Rainfed Clovis 2019</t>
  </si>
  <si>
    <t>Guar NPI F R2 Clovis 2019</t>
  </si>
  <si>
    <t>Guar NPI F R4 Clovis 2019</t>
  </si>
  <si>
    <t>Guar NPI F R3 Clovis 2020</t>
  </si>
  <si>
    <t>Guar PI F Clovis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</si>
</sst>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6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4"/>
      <color indexed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  <font>
      <sz val="10"/>
      <color rgb="FF000000"/>
      <name val="Arial"/>
      <family val="2"/>
    </font>
    <font>
      <sz val="14"/>
      <color rgb="FF0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5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4" fillId="0" borderId="0"/>
    <xf numFmtId="0" fontId="29" fillId="0" borderId="0"/>
    <xf numFmtId="0" fontId="39" fillId="0" borderId="0"/>
    <xf numFmtId="0" fontId="39" fillId="0" borderId="0"/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42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43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45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38" fillId="0" borderId="0"/>
    <xf numFmtId="0" fontId="38" fillId="0" borderId="0"/>
    <xf numFmtId="0" fontId="44" fillId="0" borderId="20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197">
    <xf numFmtId="0" fontId="0" fillId="0" borderId="0" xfId="0"/>
    <xf numFmtId="0" fontId="0" fillId="2" borderId="0" xfId="0" applyFill="1"/>
    <xf numFmtId="0" fontId="29" fillId="0" borderId="0" xfId="0" applyFont="1"/>
    <xf numFmtId="0" fontId="29" fillId="2" borderId="0" xfId="0" applyFont="1" applyFill="1"/>
    <xf numFmtId="2" fontId="0" fillId="2" borderId="0" xfId="0" applyNumberFormat="1" applyFill="1"/>
    <xf numFmtId="0" fontId="37" fillId="2" borderId="0" xfId="0" applyFont="1" applyFill="1"/>
    <xf numFmtId="0" fontId="0" fillId="2" borderId="0" xfId="0" applyFill="1" applyAlignment="1">
      <alignment horizontal="right"/>
    </xf>
    <xf numFmtId="0" fontId="0" fillId="4" borderId="0" xfId="0" applyFill="1"/>
    <xf numFmtId="1" fontId="0" fillId="2" borderId="0" xfId="0" applyNumberFormat="1" applyFill="1" applyAlignment="1">
      <alignment horizontal="left"/>
    </xf>
    <xf numFmtId="0" fontId="0" fillId="6" borderId="0" xfId="0" applyFill="1"/>
    <xf numFmtId="0" fontId="0" fillId="7" borderId="0" xfId="0" applyFill="1"/>
    <xf numFmtId="0" fontId="29" fillId="7" borderId="0" xfId="0" applyFont="1" applyFill="1"/>
    <xf numFmtId="0" fontId="29" fillId="2" borderId="0" xfId="0" applyFont="1" applyFill="1" applyAlignment="1">
      <alignment horizontal="center"/>
    </xf>
    <xf numFmtId="0" fontId="29" fillId="3" borderId="0" xfId="0" applyFont="1" applyFill="1" applyAlignment="1">
      <alignment horizontal="center"/>
    </xf>
    <xf numFmtId="0" fontId="0" fillId="3" borderId="0" xfId="0" applyFill="1"/>
    <xf numFmtId="0" fontId="29" fillId="8" borderId="7" xfId="6" applyFill="1" applyBorder="1" applyAlignment="1">
      <alignment horizontal="center"/>
    </xf>
    <xf numFmtId="0" fontId="0" fillId="9" borderId="0" xfId="0" applyFill="1"/>
    <xf numFmtId="0" fontId="29" fillId="9" borderId="0" xfId="0" applyFont="1" applyFill="1"/>
    <xf numFmtId="0" fontId="0" fillId="0" borderId="2" xfId="0" applyBorder="1" applyAlignment="1">
      <alignment horizontal="center"/>
    </xf>
    <xf numFmtId="0" fontId="29" fillId="0" borderId="0" xfId="10"/>
    <xf numFmtId="0" fontId="29" fillId="8" borderId="19" xfId="10" applyFill="1" applyBorder="1" applyAlignment="1">
      <alignment horizontal="center"/>
    </xf>
    <xf numFmtId="0" fontId="29" fillId="8" borderId="18" xfId="10" applyFill="1" applyBorder="1" applyAlignment="1">
      <alignment horizontal="center"/>
    </xf>
    <xf numFmtId="0" fontId="29" fillId="5" borderId="7" xfId="10" applyFill="1" applyBorder="1" applyAlignment="1">
      <alignment horizontal="center"/>
    </xf>
    <xf numFmtId="0" fontId="29" fillId="5" borderId="6" xfId="10" applyFill="1" applyBorder="1" applyAlignment="1">
      <alignment horizontal="center"/>
    </xf>
    <xf numFmtId="0" fontId="29" fillId="2" borderId="0" xfId="10" applyFill="1"/>
    <xf numFmtId="0" fontId="29" fillId="8" borderId="13" xfId="10" applyFill="1" applyBorder="1"/>
    <xf numFmtId="0" fontId="40" fillId="8" borderId="1" xfId="0" applyFont="1" applyFill="1" applyBorder="1" applyAlignment="1">
      <alignment horizontal="right" vertical="top" wrapText="1"/>
    </xf>
    <xf numFmtId="0" fontId="40" fillId="8" borderId="5" xfId="0" applyFont="1" applyFill="1" applyBorder="1" applyAlignment="1">
      <alignment horizontal="right" vertical="center" wrapText="1"/>
    </xf>
    <xf numFmtId="0" fontId="33" fillId="2" borderId="9" xfId="0" applyFont="1" applyFill="1" applyBorder="1" applyAlignment="1">
      <alignment horizontal="left" vertical="top" wrapText="1"/>
    </xf>
    <xf numFmtId="0" fontId="33" fillId="2" borderId="8" xfId="0" applyFont="1" applyFill="1" applyBorder="1" applyAlignment="1">
      <alignment horizontal="left" vertical="top" wrapText="1"/>
    </xf>
    <xf numFmtId="0" fontId="29" fillId="0" borderId="15" xfId="0" applyFont="1" applyBorder="1"/>
    <xf numFmtId="0" fontId="0" fillId="8" borderId="15" xfId="0" applyFill="1" applyBorder="1"/>
    <xf numFmtId="0" fontId="0" fillId="8" borderId="10" xfId="0" applyFill="1" applyBorder="1"/>
    <xf numFmtId="0" fontId="0" fillId="8" borderId="12" xfId="0" applyFill="1" applyBorder="1"/>
    <xf numFmtId="0" fontId="0" fillId="0" borderId="1" xfId="0" applyBorder="1"/>
    <xf numFmtId="0" fontId="0" fillId="0" borderId="11" xfId="0" applyBorder="1"/>
    <xf numFmtId="0" fontId="0" fillId="0" borderId="4" xfId="0" applyBorder="1"/>
    <xf numFmtId="0" fontId="29" fillId="10" borderId="1" xfId="0" applyFont="1" applyFill="1" applyBorder="1"/>
    <xf numFmtId="0" fontId="0" fillId="10" borderId="9" xfId="0" applyFill="1" applyBorder="1"/>
    <xf numFmtId="0" fontId="29" fillId="10" borderId="4" xfId="0" applyFont="1" applyFill="1" applyBorder="1"/>
    <xf numFmtId="0" fontId="0" fillId="10" borderId="2" xfId="0" applyFill="1" applyBorder="1"/>
    <xf numFmtId="0" fontId="29" fillId="10" borderId="5" xfId="0" applyFont="1" applyFill="1" applyBorder="1"/>
    <xf numFmtId="0" fontId="0" fillId="10" borderId="8" xfId="0" applyFill="1" applyBorder="1"/>
    <xf numFmtId="164" fontId="0" fillId="0" borderId="11" xfId="0" applyNumberFormat="1" applyBorder="1"/>
    <xf numFmtId="164" fontId="0" fillId="0" borderId="0" xfId="0" applyNumberFormat="1"/>
    <xf numFmtId="164" fontId="0" fillId="0" borderId="14" xfId="0" applyNumberFormat="1" applyBorder="1"/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29" fillId="9" borderId="10" xfId="0" applyFont="1" applyFill="1" applyBorder="1"/>
    <xf numFmtId="0" fontId="29" fillId="9" borderId="13" xfId="0" applyFont="1" applyFill="1" applyBorder="1"/>
    <xf numFmtId="0" fontId="0" fillId="11" borderId="0" xfId="0" applyFill="1"/>
    <xf numFmtId="0" fontId="29" fillId="4" borderId="0" xfId="0" applyFont="1" applyFill="1"/>
    <xf numFmtId="0" fontId="29" fillId="0" borderId="0" xfId="6"/>
    <xf numFmtId="0" fontId="42" fillId="10" borderId="9" xfId="23" applyFill="1" applyBorder="1" applyAlignment="1" applyProtection="1"/>
    <xf numFmtId="0" fontId="42" fillId="10" borderId="2" xfId="23" applyFill="1" applyBorder="1" applyAlignment="1" applyProtection="1"/>
    <xf numFmtId="0" fontId="29" fillId="8" borderId="10" xfId="10" applyFill="1" applyBorder="1"/>
    <xf numFmtId="0" fontId="29" fillId="5" borderId="13" xfId="10" applyFill="1" applyBorder="1"/>
    <xf numFmtId="165" fontId="33" fillId="12" borderId="0" xfId="9" applyNumberFormat="1" applyFont="1" applyFill="1" applyBorder="1" applyAlignment="1">
      <alignment horizontal="right" vertical="center" wrapText="1"/>
    </xf>
    <xf numFmtId="0" fontId="33" fillId="12" borderId="0" xfId="9" applyNumberFormat="1" applyFont="1" applyFill="1" applyBorder="1" applyAlignment="1">
      <alignment horizontal="right" vertical="center" wrapText="1"/>
    </xf>
    <xf numFmtId="1" fontId="33" fillId="12" borderId="0" xfId="9" applyNumberFormat="1" applyFont="1" applyFill="1" applyBorder="1" applyAlignment="1">
      <alignment horizontal="right" vertical="center" wrapText="1"/>
    </xf>
    <xf numFmtId="1" fontId="40" fillId="12" borderId="0" xfId="9" applyNumberFormat="1" applyFont="1" applyFill="1" applyBorder="1" applyAlignment="1">
      <alignment horizontal="right" vertical="center" wrapText="1"/>
    </xf>
    <xf numFmtId="165" fontId="40" fillId="12" borderId="0" xfId="9" applyNumberFormat="1" applyFont="1" applyFill="1" applyBorder="1" applyAlignment="1">
      <alignment horizontal="right" vertical="center" wrapText="1"/>
    </xf>
    <xf numFmtId="10" fontId="33" fillId="12" borderId="0" xfId="9" applyNumberFormat="1" applyFont="1" applyFill="1" applyBorder="1" applyAlignment="1">
      <alignment horizontal="right" vertical="center" wrapText="1"/>
    </xf>
    <xf numFmtId="10" fontId="40" fillId="12" borderId="0" xfId="9" applyNumberFormat="1" applyFont="1" applyFill="1" applyBorder="1" applyAlignment="1">
      <alignment horizontal="right" vertical="center" wrapText="1"/>
    </xf>
    <xf numFmtId="0" fontId="46" fillId="2" borderId="0" xfId="0" applyFont="1" applyFill="1"/>
    <xf numFmtId="0" fontId="47" fillId="2" borderId="0" xfId="0" applyFont="1" applyFill="1"/>
    <xf numFmtId="2" fontId="46" fillId="2" borderId="0" xfId="0" applyNumberFormat="1" applyFont="1" applyFill="1"/>
    <xf numFmtId="0" fontId="29" fillId="0" borderId="0" xfId="10" applyAlignment="1">
      <alignment horizontal="center"/>
    </xf>
    <xf numFmtId="0" fontId="32" fillId="16" borderId="7" xfId="10" applyFont="1" applyFill="1" applyBorder="1" applyAlignment="1">
      <alignment horizontal="center" vertical="center" wrapText="1"/>
    </xf>
    <xf numFmtId="0" fontId="32" fillId="0" borderId="0" xfId="10" applyFont="1"/>
    <xf numFmtId="0" fontId="33" fillId="2" borderId="0" xfId="10" applyFont="1" applyFill="1" applyAlignment="1">
      <alignment horizontal="right" vertical="center" wrapText="1"/>
    </xf>
    <xf numFmtId="0" fontId="30" fillId="0" borderId="0" xfId="10" applyFont="1" applyAlignment="1">
      <alignment horizontal="center" vertical="center" wrapText="1"/>
    </xf>
    <xf numFmtId="0" fontId="33" fillId="14" borderId="0" xfId="10" applyFont="1" applyFill="1" applyAlignment="1">
      <alignment horizontal="right" vertical="center" wrapText="1"/>
    </xf>
    <xf numFmtId="0" fontId="33" fillId="12" borderId="0" xfId="10" applyFont="1" applyFill="1" applyAlignment="1">
      <alignment horizontal="right" vertical="center" wrapText="1"/>
    </xf>
    <xf numFmtId="1" fontId="33" fillId="12" borderId="0" xfId="10" applyNumberFormat="1" applyFont="1" applyFill="1" applyAlignment="1">
      <alignment horizontal="right" vertical="center" wrapText="1"/>
    </xf>
    <xf numFmtId="0" fontId="33" fillId="2" borderId="3" xfId="10" applyFont="1" applyFill="1" applyBorder="1" applyAlignment="1">
      <alignment horizontal="right" vertical="center" wrapText="1"/>
    </xf>
    <xf numFmtId="0" fontId="29" fillId="3" borderId="0" xfId="10" applyFill="1"/>
    <xf numFmtId="0" fontId="29" fillId="5" borderId="7" xfId="6" applyFill="1" applyBorder="1" applyAlignment="1">
      <alignment horizontal="center"/>
    </xf>
    <xf numFmtId="0" fontId="15" fillId="0" borderId="0" xfId="79"/>
    <xf numFmtId="0" fontId="14" fillId="0" borderId="0" xfId="80"/>
    <xf numFmtId="0" fontId="49" fillId="0" borderId="0" xfId="80" applyFont="1"/>
    <xf numFmtId="14" fontId="29" fillId="0" borderId="0" xfId="0" applyNumberFormat="1" applyFont="1"/>
    <xf numFmtId="0" fontId="0" fillId="0" borderId="7" xfId="0" applyBorder="1" applyAlignment="1">
      <alignment horizontal="center" vertical="center"/>
    </xf>
    <xf numFmtId="0" fontId="29" fillId="18" borderId="0" xfId="10" applyFill="1"/>
    <xf numFmtId="0" fontId="29" fillId="19" borderId="0" xfId="10" applyFill="1"/>
    <xf numFmtId="0" fontId="29" fillId="5" borderId="8" xfId="10" applyFill="1" applyBorder="1" applyAlignment="1">
      <alignment horizontal="center"/>
    </xf>
    <xf numFmtId="0" fontId="29" fillId="8" borderId="5" xfId="10" applyFill="1" applyBorder="1" applyAlignment="1">
      <alignment horizontal="center"/>
    </xf>
    <xf numFmtId="0" fontId="29" fillId="5" borderId="2" xfId="10" applyFill="1" applyBorder="1" applyAlignment="1">
      <alignment horizontal="center"/>
    </xf>
    <xf numFmtId="0" fontId="29" fillId="8" borderId="4" xfId="10" applyFill="1" applyBorder="1" applyAlignment="1">
      <alignment horizontal="center"/>
    </xf>
    <xf numFmtId="0" fontId="29" fillId="5" borderId="9" xfId="10" applyFill="1" applyBorder="1" applyAlignment="1">
      <alignment horizontal="center"/>
    </xf>
    <xf numFmtId="0" fontId="29" fillId="8" borderId="1" xfId="10" applyFill="1" applyBorder="1" applyAlignment="1">
      <alignment horizontal="center"/>
    </xf>
    <xf numFmtId="0" fontId="29" fillId="8" borderId="12" xfId="10" applyFill="1" applyBorder="1"/>
    <xf numFmtId="2" fontId="46" fillId="7" borderId="0" xfId="0" applyNumberFormat="1" applyFont="1" applyFill="1"/>
    <xf numFmtId="0" fontId="46" fillId="7" borderId="0" xfId="0" applyFont="1" applyFill="1"/>
    <xf numFmtId="0" fontId="0" fillId="18" borderId="0" xfId="0" applyFill="1"/>
    <xf numFmtId="0" fontId="29" fillId="20" borderId="0" xfId="10" applyFill="1"/>
    <xf numFmtId="0" fontId="29" fillId="20" borderId="0" xfId="10" applyFill="1" applyAlignment="1">
      <alignment horizontal="center"/>
    </xf>
    <xf numFmtId="0" fontId="0" fillId="20" borderId="0" xfId="0" applyFill="1"/>
    <xf numFmtId="0" fontId="29" fillId="5" borderId="0" xfId="10" applyFill="1" applyAlignment="1">
      <alignment wrapText="1"/>
    </xf>
    <xf numFmtId="0" fontId="0" fillId="19" borderId="0" xfId="0" applyFill="1"/>
    <xf numFmtId="0" fontId="29" fillId="21" borderId="0" xfId="10" applyFill="1"/>
    <xf numFmtId="0" fontId="30" fillId="21" borderId="0" xfId="10" applyFont="1" applyFill="1" applyAlignment="1">
      <alignment horizontal="center" vertical="center" wrapText="1"/>
    </xf>
    <xf numFmtId="0" fontId="0" fillId="21" borderId="0" xfId="0" applyFill="1"/>
    <xf numFmtId="0" fontId="33" fillId="10" borderId="0" xfId="10" applyFont="1" applyFill="1" applyAlignment="1">
      <alignment horizontal="right" vertical="center" wrapText="1"/>
    </xf>
    <xf numFmtId="165" fontId="50" fillId="12" borderId="0" xfId="9" applyNumberFormat="1" applyFont="1" applyFill="1" applyBorder="1" applyAlignment="1">
      <alignment horizontal="right" vertical="center" wrapText="1"/>
    </xf>
    <xf numFmtId="0" fontId="50" fillId="10" borderId="0" xfId="10" applyFont="1" applyFill="1" applyAlignment="1">
      <alignment horizontal="right" vertical="center" wrapText="1"/>
    </xf>
    <xf numFmtId="0" fontId="50" fillId="14" borderId="0" xfId="10" applyFont="1" applyFill="1" applyAlignment="1">
      <alignment horizontal="right" vertical="center" wrapText="1"/>
    </xf>
    <xf numFmtId="0" fontId="31" fillId="21" borderId="0" xfId="10" applyFont="1" applyFill="1"/>
    <xf numFmtId="0" fontId="31" fillId="21" borderId="0" xfId="0" applyFont="1" applyFill="1"/>
    <xf numFmtId="0" fontId="33" fillId="17" borderId="0" xfId="10" applyFont="1" applyFill="1" applyAlignment="1">
      <alignment horizontal="right" vertical="center" wrapText="1"/>
    </xf>
    <xf numFmtId="0" fontId="50" fillId="12" borderId="0" xfId="9" applyNumberFormat="1" applyFont="1" applyFill="1" applyBorder="1" applyAlignment="1">
      <alignment horizontal="right" vertical="center" wrapText="1"/>
    </xf>
    <xf numFmtId="0" fontId="50" fillId="15" borderId="0" xfId="9" applyNumberFormat="1" applyFont="1" applyFill="1" applyBorder="1" applyAlignment="1">
      <alignment horizontal="right" vertical="center" wrapText="1"/>
    </xf>
    <xf numFmtId="165" fontId="50" fillId="15" borderId="0" xfId="9" applyNumberFormat="1" applyFont="1" applyFill="1" applyBorder="1" applyAlignment="1">
      <alignment horizontal="right" vertical="center" wrapText="1"/>
    </xf>
    <xf numFmtId="0" fontId="10" fillId="0" borderId="0" xfId="140"/>
    <xf numFmtId="0" fontId="9" fillId="0" borderId="0" xfId="141"/>
    <xf numFmtId="0" fontId="48" fillId="0" borderId="7" xfId="141" applyFont="1" applyBorder="1" applyAlignment="1">
      <alignment horizontal="center" vertical="top"/>
    </xf>
    <xf numFmtId="2" fontId="29" fillId="0" borderId="0" xfId="10" applyNumberFormat="1" applyAlignment="1">
      <alignment horizontal="center"/>
    </xf>
    <xf numFmtId="0" fontId="29" fillId="13" borderId="0" xfId="10" applyFill="1"/>
    <xf numFmtId="0" fontId="29" fillId="8" borderId="0" xfId="10" applyFill="1"/>
    <xf numFmtId="0" fontId="29" fillId="8" borderId="0" xfId="10" applyFill="1" applyAlignment="1">
      <alignment horizontal="center"/>
    </xf>
    <xf numFmtId="0" fontId="29" fillId="7" borderId="0" xfId="10" applyFill="1"/>
    <xf numFmtId="0" fontId="29" fillId="8" borderId="7" xfId="10" applyFill="1" applyBorder="1" applyAlignment="1">
      <alignment horizontal="center"/>
    </xf>
    <xf numFmtId="0" fontId="29" fillId="10" borderId="7" xfId="10" applyFill="1" applyBorder="1" applyAlignment="1">
      <alignment horizontal="center"/>
    </xf>
    <xf numFmtId="0" fontId="29" fillId="0" borderId="7" xfId="10" applyBorder="1" applyAlignment="1">
      <alignment horizontal="center"/>
    </xf>
    <xf numFmtId="0" fontId="29" fillId="8" borderId="17" xfId="10" applyFill="1" applyBorder="1" applyAlignment="1">
      <alignment horizontal="center"/>
    </xf>
    <xf numFmtId="0" fontId="29" fillId="5" borderId="18" xfId="10" applyFill="1" applyBorder="1" applyAlignment="1">
      <alignment horizontal="center"/>
    </xf>
    <xf numFmtId="168" fontId="0" fillId="0" borderId="0" xfId="0" applyNumberFormat="1"/>
    <xf numFmtId="0" fontId="33" fillId="2" borderId="15" xfId="0" applyFont="1" applyFill="1" applyBorder="1" applyAlignment="1">
      <alignment horizontal="left" vertical="top" wrapText="1"/>
    </xf>
    <xf numFmtId="0" fontId="33" fillId="2" borderId="16" xfId="0" applyFont="1" applyFill="1" applyBorder="1" applyAlignment="1">
      <alignment horizontal="left" vertical="top" wrapText="1"/>
    </xf>
    <xf numFmtId="1" fontId="9" fillId="0" borderId="0" xfId="141" applyNumberFormat="1"/>
    <xf numFmtId="0" fontId="0" fillId="22" borderId="0" xfId="0" applyFill="1"/>
    <xf numFmtId="0" fontId="0" fillId="23" borderId="0" xfId="0" applyFill="1"/>
    <xf numFmtId="0" fontId="8" fillId="0" borderId="0" xfId="313"/>
    <xf numFmtId="0" fontId="49" fillId="0" borderId="0" xfId="313" applyFont="1"/>
    <xf numFmtId="0" fontId="8" fillId="0" borderId="0" xfId="366"/>
    <xf numFmtId="49" fontId="15" fillId="0" borderId="0" xfId="79" applyNumberFormat="1"/>
    <xf numFmtId="0" fontId="13" fillId="0" borderId="0" xfId="81"/>
    <xf numFmtId="0" fontId="13" fillId="0" borderId="0" xfId="82"/>
    <xf numFmtId="0" fontId="12" fillId="0" borderId="0" xfId="83"/>
    <xf numFmtId="169" fontId="29" fillId="0" borderId="0" xfId="10" applyNumberFormat="1"/>
    <xf numFmtId="0" fontId="10" fillId="3" borderId="0" xfId="140" applyFill="1"/>
    <xf numFmtId="0" fontId="8" fillId="0" borderId="0" xfId="323"/>
    <xf numFmtId="0" fontId="48" fillId="0" borderId="0" xfId="79" applyFont="1"/>
    <xf numFmtId="0" fontId="15" fillId="3" borderId="0" xfId="79" applyFill="1"/>
    <xf numFmtId="0" fontId="29" fillId="0" borderId="0" xfId="6" applyAlignment="1">
      <alignment horizontal="center"/>
    </xf>
    <xf numFmtId="0" fontId="29" fillId="3" borderId="0" xfId="6" applyFill="1" applyAlignment="1">
      <alignment horizontal="center"/>
    </xf>
    <xf numFmtId="0" fontId="29" fillId="5" borderId="0" xfId="6" applyFill="1" applyAlignment="1">
      <alignment horizontal="center"/>
    </xf>
    <xf numFmtId="0" fontId="53" fillId="0" borderId="0" xfId="0" applyFont="1" applyAlignment="1">
      <alignment horizontal="right"/>
    </xf>
    <xf numFmtId="0" fontId="53" fillId="0" borderId="0" xfId="0" applyFont="1" applyAlignment="1">
      <alignment horizontal="right" vertical="center" wrapText="1"/>
    </xf>
    <xf numFmtId="0" fontId="53" fillId="0" borderId="0" xfId="0" applyFont="1" applyAlignment="1">
      <alignment horizontal="center" vertical="center" wrapText="1"/>
    </xf>
    <xf numFmtId="0" fontId="48" fillId="0" borderId="7" xfId="0" applyFont="1" applyBorder="1" applyAlignment="1">
      <alignment horizontal="center" vertical="top"/>
    </xf>
    <xf numFmtId="0" fontId="5" fillId="0" borderId="0" xfId="141" applyFont="1"/>
    <xf numFmtId="0" fontId="54" fillId="0" borderId="0" xfId="10" applyFont="1"/>
    <xf numFmtId="0" fontId="54" fillId="0" borderId="0" xfId="10" applyFont="1" applyAlignment="1">
      <alignment horizontal="center" vertical="center" wrapText="1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left" vertical="center" wrapText="1"/>
    </xf>
    <xf numFmtId="0" fontId="55" fillId="0" borderId="0" xfId="10" applyFont="1" applyAlignment="1">
      <alignment horizontal="right"/>
    </xf>
    <xf numFmtId="49" fontId="10" fillId="0" borderId="0" xfId="140" applyNumberFormat="1"/>
    <xf numFmtId="49" fontId="53" fillId="0" borderId="0" xfId="0" applyNumberFormat="1" applyFont="1" applyAlignment="1">
      <alignment horizontal="right"/>
    </xf>
    <xf numFmtId="0" fontId="29" fillId="5" borderId="0" xfId="6" applyFill="1" applyAlignment="1">
      <alignment horizontal="left" wrapText="1"/>
    </xf>
    <xf numFmtId="0" fontId="10" fillId="0" borderId="0" xfId="140" applyAlignment="1">
      <alignment horizontal="left"/>
    </xf>
    <xf numFmtId="0" fontId="29" fillId="24" borderId="0" xfId="10" applyFill="1"/>
    <xf numFmtId="1" fontId="29" fillId="0" borderId="0" xfId="10" applyNumberFormat="1"/>
    <xf numFmtId="0" fontId="29" fillId="0" borderId="7" xfId="10" applyBorder="1"/>
    <xf numFmtId="1" fontId="29" fillId="0" borderId="7" xfId="10" applyNumberFormat="1" applyBorder="1"/>
    <xf numFmtId="165" fontId="0" fillId="0" borderId="7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170" fontId="0" fillId="3" borderId="0" xfId="0" applyNumberFormat="1" applyFill="1" applyAlignment="1">
      <alignment horizontal="left"/>
    </xf>
    <xf numFmtId="0" fontId="51" fillId="0" borderId="0" xfId="140" applyFont="1"/>
    <xf numFmtId="0" fontId="55" fillId="0" borderId="0" xfId="10" applyFont="1"/>
    <xf numFmtId="2" fontId="55" fillId="0" borderId="0" xfId="10" applyNumberFormat="1" applyFont="1" applyAlignment="1">
      <alignment horizontal="center" vertical="center" wrapText="1"/>
    </xf>
    <xf numFmtId="0" fontId="56" fillId="0" borderId="0" xfId="10" applyFont="1"/>
    <xf numFmtId="0" fontId="55" fillId="0" borderId="0" xfId="10" applyFont="1" applyAlignment="1">
      <alignment horizontal="center" vertical="center" wrapText="1"/>
    </xf>
    <xf numFmtId="0" fontId="55" fillId="0" borderId="0" xfId="10" applyFont="1" applyAlignment="1">
      <alignment vertical="top"/>
    </xf>
    <xf numFmtId="2" fontId="55" fillId="0" borderId="0" xfId="10" applyNumberFormat="1" applyFont="1"/>
    <xf numFmtId="2" fontId="57" fillId="0" borderId="0" xfId="10" applyNumberFormat="1" applyFont="1" applyAlignment="1">
      <alignment vertical="center" wrapText="1"/>
    </xf>
    <xf numFmtId="165" fontId="55" fillId="0" borderId="0" xfId="10" applyNumberFormat="1" applyFont="1"/>
    <xf numFmtId="0" fontId="9" fillId="0" borderId="0" xfId="141" applyAlignment="1">
      <alignment horizontal="left"/>
    </xf>
    <xf numFmtId="0" fontId="3" fillId="0" borderId="0" xfId="140" applyFont="1"/>
    <xf numFmtId="0" fontId="3" fillId="0" borderId="0" xfId="79" applyFont="1"/>
    <xf numFmtId="49" fontId="3" fillId="0" borderId="0" xfId="79" applyNumberFormat="1" applyFont="1"/>
    <xf numFmtId="0" fontId="3" fillId="0" borderId="0" xfId="80" applyFont="1"/>
    <xf numFmtId="49" fontId="3" fillId="3" borderId="0" xfId="79" applyNumberFormat="1" applyFont="1" applyFill="1"/>
    <xf numFmtId="0" fontId="3" fillId="3" borderId="0" xfId="140" applyFont="1" applyFill="1"/>
    <xf numFmtId="0" fontId="3" fillId="0" borderId="7" xfId="0" applyFont="1" applyBorder="1" applyAlignment="1">
      <alignment horizontal="right" vertical="top"/>
    </xf>
    <xf numFmtId="0" fontId="3" fillId="0" borderId="0" xfId="141" applyFont="1"/>
    <xf numFmtId="0" fontId="3" fillId="0" borderId="0" xfId="141" applyFont="1" applyAlignment="1">
      <alignment horizontal="right"/>
    </xf>
    <xf numFmtId="49" fontId="3" fillId="0" borderId="0" xfId="140" applyNumberFormat="1" applyFont="1"/>
    <xf numFmtId="0" fontId="3" fillId="0" borderId="0" xfId="141" applyFont="1" applyAlignment="1">
      <alignment horizontal="left"/>
    </xf>
    <xf numFmtId="0" fontId="2" fillId="0" borderId="0" xfId="141" applyFont="1"/>
    <xf numFmtId="0" fontId="29" fillId="20" borderId="0" xfId="10" applyFill="1" applyAlignment="1">
      <alignment horizontal="left" vertical="top"/>
    </xf>
    <xf numFmtId="49" fontId="1" fillId="0" borderId="0" xfId="140" applyNumberFormat="1" applyFont="1"/>
  </cellXfs>
  <cellStyles count="485">
    <cellStyle name="Comma [0] 2" xfId="58" xr:uid="{00000000-0005-0000-0000-000000000000}"/>
    <cellStyle name="Comma [0] 2 2" xfId="122" xr:uid="{00000000-0005-0000-0000-000001000000}"/>
    <cellStyle name="Comma [0] 2 2 2" xfId="352" xr:uid="{00000000-0005-0000-0000-000002000000}"/>
    <cellStyle name="Comma [0] 2 2 3" xfId="236" xr:uid="{00000000-0005-0000-0000-000003000000}"/>
    <cellStyle name="Comma [0] 2 2 4" xfId="465" xr:uid="{00000000-0005-0000-0000-000004000000}"/>
    <cellStyle name="Comma [0] 2 3" xfId="297" xr:uid="{00000000-0005-0000-0000-000005000000}"/>
    <cellStyle name="Comma [0] 2 4" xfId="179" xr:uid="{00000000-0005-0000-0000-000006000000}"/>
    <cellStyle name="Comma [0] 2 5" xfId="408" xr:uid="{00000000-0005-0000-0000-000007000000}"/>
    <cellStyle name="Comma [0] 3" xfId="71" xr:uid="{00000000-0005-0000-0000-000008000000}"/>
    <cellStyle name="Comma [0] 3 2" xfId="128" xr:uid="{00000000-0005-0000-0000-000009000000}"/>
    <cellStyle name="Comma [0] 3 2 2" xfId="358" xr:uid="{00000000-0005-0000-0000-00000A000000}"/>
    <cellStyle name="Comma [0] 3 2 3" xfId="242" xr:uid="{00000000-0005-0000-0000-00000B000000}"/>
    <cellStyle name="Comma [0] 3 2 4" xfId="471" xr:uid="{00000000-0005-0000-0000-00000C000000}"/>
    <cellStyle name="Comma [0] 3 3" xfId="303" xr:uid="{00000000-0005-0000-0000-00000D000000}"/>
    <cellStyle name="Comma [0] 3 4" xfId="185" xr:uid="{00000000-0005-0000-0000-00000E000000}"/>
    <cellStyle name="Comma [0] 3 5" xfId="414" xr:uid="{00000000-0005-0000-0000-00000F000000}"/>
    <cellStyle name="Comma 2" xfId="26" xr:uid="{00000000-0005-0000-0000-000010000000}"/>
    <cellStyle name="Comma 3" xfId="27" xr:uid="{00000000-0005-0000-0000-000011000000}"/>
    <cellStyle name="Comma 4" xfId="57" xr:uid="{00000000-0005-0000-0000-000012000000}"/>
    <cellStyle name="Comma 4 2" xfId="121" xr:uid="{00000000-0005-0000-0000-000013000000}"/>
    <cellStyle name="Comma 4 2 2" xfId="351" xr:uid="{00000000-0005-0000-0000-000014000000}"/>
    <cellStyle name="Comma 4 2 3" xfId="235" xr:uid="{00000000-0005-0000-0000-000015000000}"/>
    <cellStyle name="Comma 4 2 4" xfId="464" xr:uid="{00000000-0005-0000-0000-000016000000}"/>
    <cellStyle name="Comma 4 3" xfId="296" xr:uid="{00000000-0005-0000-0000-000017000000}"/>
    <cellStyle name="Comma 4 4" xfId="178" xr:uid="{00000000-0005-0000-0000-000018000000}"/>
    <cellStyle name="Comma 4 5" xfId="407" xr:uid="{00000000-0005-0000-0000-000019000000}"/>
    <cellStyle name="Comma 5" xfId="68" xr:uid="{00000000-0005-0000-0000-00001A000000}"/>
    <cellStyle name="Comma 5 2" xfId="125" xr:uid="{00000000-0005-0000-0000-00001B000000}"/>
    <cellStyle name="Comma 5 2 2" xfId="355" xr:uid="{00000000-0005-0000-0000-00001C000000}"/>
    <cellStyle name="Comma 5 2 3" xfId="239" xr:uid="{00000000-0005-0000-0000-00001D000000}"/>
    <cellStyle name="Comma 5 2 4" xfId="468" xr:uid="{00000000-0005-0000-0000-00001E000000}"/>
    <cellStyle name="Comma 5 3" xfId="300" xr:uid="{00000000-0005-0000-0000-00001F000000}"/>
    <cellStyle name="Comma 5 4" xfId="182" xr:uid="{00000000-0005-0000-0000-000020000000}"/>
    <cellStyle name="Comma 5 5" xfId="411" xr:uid="{00000000-0005-0000-0000-000021000000}"/>
    <cellStyle name="Comma 6" xfId="70" xr:uid="{00000000-0005-0000-0000-000022000000}"/>
    <cellStyle name="Comma 6 2" xfId="127" xr:uid="{00000000-0005-0000-0000-000023000000}"/>
    <cellStyle name="Comma 6 2 2" xfId="357" xr:uid="{00000000-0005-0000-0000-000024000000}"/>
    <cellStyle name="Comma 6 2 3" xfId="241" xr:uid="{00000000-0005-0000-0000-000025000000}"/>
    <cellStyle name="Comma 6 2 4" xfId="470" xr:uid="{00000000-0005-0000-0000-000026000000}"/>
    <cellStyle name="Comma 6 3" xfId="302" xr:uid="{00000000-0005-0000-0000-000027000000}"/>
    <cellStyle name="Comma 6 4" xfId="184" xr:uid="{00000000-0005-0000-0000-000028000000}"/>
    <cellStyle name="Comma 6 5" xfId="413" xr:uid="{00000000-0005-0000-0000-000029000000}"/>
    <cellStyle name="Comma0" xfId="1" xr:uid="{00000000-0005-0000-0000-00002A000000}"/>
    <cellStyle name="Currency 2" xfId="11" xr:uid="{00000000-0005-0000-0000-00002B000000}"/>
    <cellStyle name="Currency 3" xfId="66" xr:uid="{00000000-0005-0000-0000-00002C000000}"/>
    <cellStyle name="Currency 3 2" xfId="123" xr:uid="{00000000-0005-0000-0000-00002D000000}"/>
    <cellStyle name="Currency 3 2 2" xfId="353" xr:uid="{00000000-0005-0000-0000-00002E000000}"/>
    <cellStyle name="Currency 3 2 3" xfId="237" xr:uid="{00000000-0005-0000-0000-00002F000000}"/>
    <cellStyle name="Currency 3 2 4" xfId="466" xr:uid="{00000000-0005-0000-0000-000030000000}"/>
    <cellStyle name="Currency 3 3" xfId="298" xr:uid="{00000000-0005-0000-0000-000031000000}"/>
    <cellStyle name="Currency 3 4" xfId="180" xr:uid="{00000000-0005-0000-0000-000032000000}"/>
    <cellStyle name="Currency 3 5" xfId="409" xr:uid="{00000000-0005-0000-0000-000033000000}"/>
    <cellStyle name="Currency 4" xfId="72" xr:uid="{00000000-0005-0000-0000-000034000000}"/>
    <cellStyle name="Currency 4 2" xfId="129" xr:uid="{00000000-0005-0000-0000-000035000000}"/>
    <cellStyle name="Currency 4 2 2" xfId="359" xr:uid="{00000000-0005-0000-0000-000036000000}"/>
    <cellStyle name="Currency 4 2 3" xfId="243" xr:uid="{00000000-0005-0000-0000-000037000000}"/>
    <cellStyle name="Currency 4 2 4" xfId="472" xr:uid="{00000000-0005-0000-0000-000038000000}"/>
    <cellStyle name="Currency 4 3" xfId="304" xr:uid="{00000000-0005-0000-0000-000039000000}"/>
    <cellStyle name="Currency 4 4" xfId="186" xr:uid="{00000000-0005-0000-0000-00003A000000}"/>
    <cellStyle name="Currency 4 5" xfId="415" xr:uid="{00000000-0005-0000-0000-00003B000000}"/>
    <cellStyle name="Currency 5" xfId="258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3" builtinId="8"/>
    <cellStyle name="Hyperlink 2" xfId="59" xr:uid="{00000000-0005-0000-0000-000041000000}"/>
    <cellStyle name="Hyperlink 3" xfId="60" xr:uid="{00000000-0005-0000-0000-000042000000}"/>
    <cellStyle name="Normal" xfId="0" builtinId="0"/>
    <cellStyle name="Normal 10" xfId="28" xr:uid="{00000000-0005-0000-0000-000044000000}"/>
    <cellStyle name="Normal 10 2" xfId="93" xr:uid="{00000000-0005-0000-0000-000045000000}"/>
    <cellStyle name="Normal 10 2 2" xfId="323" xr:uid="{00000000-0005-0000-0000-000046000000}"/>
    <cellStyle name="Normal 10 2 3" xfId="207" xr:uid="{00000000-0005-0000-0000-000047000000}"/>
    <cellStyle name="Normal 10 2 4" xfId="436" xr:uid="{00000000-0005-0000-0000-000048000000}"/>
    <cellStyle name="Normal 10 3" xfId="268" xr:uid="{00000000-0005-0000-0000-000049000000}"/>
    <cellStyle name="Normal 10 4" xfId="150" xr:uid="{00000000-0005-0000-0000-00004A000000}"/>
    <cellStyle name="Normal 10 5" xfId="379" xr:uid="{00000000-0005-0000-0000-00004B000000}"/>
    <cellStyle name="Normal 11" xfId="55" xr:uid="{00000000-0005-0000-0000-00004C000000}"/>
    <cellStyle name="Normal 11 2" xfId="75" xr:uid="{00000000-0005-0000-0000-00004D000000}"/>
    <cellStyle name="Normal 11 2 2" xfId="132" xr:uid="{00000000-0005-0000-0000-00004E000000}"/>
    <cellStyle name="Normal 11 2 2 2" xfId="362" xr:uid="{00000000-0005-0000-0000-00004F000000}"/>
    <cellStyle name="Normal 11 2 2 3" xfId="246" xr:uid="{00000000-0005-0000-0000-000050000000}"/>
    <cellStyle name="Normal 11 2 2 4" xfId="475" xr:uid="{00000000-0005-0000-0000-000051000000}"/>
    <cellStyle name="Normal 11 2 3" xfId="307" xr:uid="{00000000-0005-0000-0000-000052000000}"/>
    <cellStyle name="Normal 11 2 4" xfId="189" xr:uid="{00000000-0005-0000-0000-000053000000}"/>
    <cellStyle name="Normal 11 2 5" xfId="418" xr:uid="{00000000-0005-0000-0000-000054000000}"/>
    <cellStyle name="Normal 11 3" xfId="119" xr:uid="{00000000-0005-0000-0000-000055000000}"/>
    <cellStyle name="Normal 11 3 2" xfId="349" xr:uid="{00000000-0005-0000-0000-000056000000}"/>
    <cellStyle name="Normal 11 3 3" xfId="233" xr:uid="{00000000-0005-0000-0000-000057000000}"/>
    <cellStyle name="Normal 11 3 4" xfId="462" xr:uid="{00000000-0005-0000-0000-000058000000}"/>
    <cellStyle name="Normal 11 4" xfId="294" xr:uid="{00000000-0005-0000-0000-000059000000}"/>
    <cellStyle name="Normal 11 5" xfId="176" xr:uid="{00000000-0005-0000-0000-00005A000000}"/>
    <cellStyle name="Normal 11 6" xfId="405" xr:uid="{00000000-0005-0000-0000-00005B000000}"/>
    <cellStyle name="Normal 12" xfId="56" xr:uid="{00000000-0005-0000-0000-00005C000000}"/>
    <cellStyle name="Normal 12 2" xfId="120" xr:uid="{00000000-0005-0000-0000-00005D000000}"/>
    <cellStyle name="Normal 12 2 2" xfId="350" xr:uid="{00000000-0005-0000-0000-00005E000000}"/>
    <cellStyle name="Normal 12 2 3" xfId="234" xr:uid="{00000000-0005-0000-0000-00005F000000}"/>
    <cellStyle name="Normal 12 2 4" xfId="463" xr:uid="{00000000-0005-0000-0000-000060000000}"/>
    <cellStyle name="Normal 12 3" xfId="295" xr:uid="{00000000-0005-0000-0000-000061000000}"/>
    <cellStyle name="Normal 12 4" xfId="177" xr:uid="{00000000-0005-0000-0000-000062000000}"/>
    <cellStyle name="Normal 12 5" xfId="406" xr:uid="{00000000-0005-0000-0000-000063000000}"/>
    <cellStyle name="Normal 13" xfId="18" xr:uid="{00000000-0005-0000-0000-000064000000}"/>
    <cellStyle name="Normal 13 2" xfId="29" xr:uid="{00000000-0005-0000-0000-000065000000}"/>
    <cellStyle name="Normal 13 2 2" xfId="30" xr:uid="{00000000-0005-0000-0000-000066000000}"/>
    <cellStyle name="Normal 13 2 2 2" xfId="95" xr:uid="{00000000-0005-0000-0000-000067000000}"/>
    <cellStyle name="Normal 13 2 2 2 2" xfId="325" xr:uid="{00000000-0005-0000-0000-000068000000}"/>
    <cellStyle name="Normal 13 2 2 2 3" xfId="209" xr:uid="{00000000-0005-0000-0000-000069000000}"/>
    <cellStyle name="Normal 13 2 2 2 4" xfId="438" xr:uid="{00000000-0005-0000-0000-00006A000000}"/>
    <cellStyle name="Normal 13 2 2 3" xfId="270" xr:uid="{00000000-0005-0000-0000-00006B000000}"/>
    <cellStyle name="Normal 13 2 2 4" xfId="152" xr:uid="{00000000-0005-0000-0000-00006C000000}"/>
    <cellStyle name="Normal 13 2 2 5" xfId="381" xr:uid="{00000000-0005-0000-0000-00006D000000}"/>
    <cellStyle name="Normal 13 2 3" xfId="94" xr:uid="{00000000-0005-0000-0000-00006E000000}"/>
    <cellStyle name="Normal 13 2 3 2" xfId="324" xr:uid="{00000000-0005-0000-0000-00006F000000}"/>
    <cellStyle name="Normal 13 2 3 3" xfId="208" xr:uid="{00000000-0005-0000-0000-000070000000}"/>
    <cellStyle name="Normal 13 2 3 4" xfId="437" xr:uid="{00000000-0005-0000-0000-000071000000}"/>
    <cellStyle name="Normal 13 2 4" xfId="269" xr:uid="{00000000-0005-0000-0000-000072000000}"/>
    <cellStyle name="Normal 13 2 5" xfId="151" xr:uid="{00000000-0005-0000-0000-000073000000}"/>
    <cellStyle name="Normal 13 2 6" xfId="380" xr:uid="{00000000-0005-0000-0000-000074000000}"/>
    <cellStyle name="Normal 13 3" xfId="31" xr:uid="{00000000-0005-0000-0000-000075000000}"/>
    <cellStyle name="Normal 13 3 2" xfId="96" xr:uid="{00000000-0005-0000-0000-000076000000}"/>
    <cellStyle name="Normal 13 3 2 2" xfId="326" xr:uid="{00000000-0005-0000-0000-000077000000}"/>
    <cellStyle name="Normal 13 3 2 3" xfId="210" xr:uid="{00000000-0005-0000-0000-000078000000}"/>
    <cellStyle name="Normal 13 3 2 4" xfId="439" xr:uid="{00000000-0005-0000-0000-000079000000}"/>
    <cellStyle name="Normal 13 3 3" xfId="271" xr:uid="{00000000-0005-0000-0000-00007A000000}"/>
    <cellStyle name="Normal 13 3 4" xfId="153" xr:uid="{00000000-0005-0000-0000-00007B000000}"/>
    <cellStyle name="Normal 13 3 5" xfId="382" xr:uid="{00000000-0005-0000-0000-00007C000000}"/>
    <cellStyle name="Normal 13 4" xfId="89" xr:uid="{00000000-0005-0000-0000-00007D000000}"/>
    <cellStyle name="Normal 13 4 2" xfId="319" xr:uid="{00000000-0005-0000-0000-00007E000000}"/>
    <cellStyle name="Normal 13 4 3" xfId="203" xr:uid="{00000000-0005-0000-0000-00007F000000}"/>
    <cellStyle name="Normal 13 4 4" xfId="432" xr:uid="{00000000-0005-0000-0000-000080000000}"/>
    <cellStyle name="Normal 13 5" xfId="264" xr:uid="{00000000-0005-0000-0000-000081000000}"/>
    <cellStyle name="Normal 13 6" xfId="146" xr:uid="{00000000-0005-0000-0000-000082000000}"/>
    <cellStyle name="Normal 13 7" xfId="375" xr:uid="{00000000-0005-0000-0000-000083000000}"/>
    <cellStyle name="Normal 14" xfId="19" xr:uid="{00000000-0005-0000-0000-000084000000}"/>
    <cellStyle name="Normal 14 2" xfId="32" xr:uid="{00000000-0005-0000-0000-000085000000}"/>
    <cellStyle name="Normal 14 2 2" xfId="33" xr:uid="{00000000-0005-0000-0000-000086000000}"/>
    <cellStyle name="Normal 14 2 2 2" xfId="98" xr:uid="{00000000-0005-0000-0000-000087000000}"/>
    <cellStyle name="Normal 14 2 2 2 2" xfId="328" xr:uid="{00000000-0005-0000-0000-000088000000}"/>
    <cellStyle name="Normal 14 2 2 2 3" xfId="212" xr:uid="{00000000-0005-0000-0000-000089000000}"/>
    <cellStyle name="Normal 14 2 2 2 4" xfId="441" xr:uid="{00000000-0005-0000-0000-00008A000000}"/>
    <cellStyle name="Normal 14 2 2 3" xfId="273" xr:uid="{00000000-0005-0000-0000-00008B000000}"/>
    <cellStyle name="Normal 14 2 2 4" xfId="155" xr:uid="{00000000-0005-0000-0000-00008C000000}"/>
    <cellStyle name="Normal 14 2 2 5" xfId="384" xr:uid="{00000000-0005-0000-0000-00008D000000}"/>
    <cellStyle name="Normal 14 2 3" xfId="97" xr:uid="{00000000-0005-0000-0000-00008E000000}"/>
    <cellStyle name="Normal 14 2 3 2" xfId="327" xr:uid="{00000000-0005-0000-0000-00008F000000}"/>
    <cellStyle name="Normal 14 2 3 3" xfId="211" xr:uid="{00000000-0005-0000-0000-000090000000}"/>
    <cellStyle name="Normal 14 2 3 4" xfId="440" xr:uid="{00000000-0005-0000-0000-000091000000}"/>
    <cellStyle name="Normal 14 2 4" xfId="272" xr:uid="{00000000-0005-0000-0000-000092000000}"/>
    <cellStyle name="Normal 14 2 5" xfId="154" xr:uid="{00000000-0005-0000-0000-000093000000}"/>
    <cellStyle name="Normal 14 2 6" xfId="383" xr:uid="{00000000-0005-0000-0000-000094000000}"/>
    <cellStyle name="Normal 14 3" xfId="34" xr:uid="{00000000-0005-0000-0000-000095000000}"/>
    <cellStyle name="Normal 14 3 2" xfId="99" xr:uid="{00000000-0005-0000-0000-000096000000}"/>
    <cellStyle name="Normal 14 3 2 2" xfId="329" xr:uid="{00000000-0005-0000-0000-000097000000}"/>
    <cellStyle name="Normal 14 3 2 3" xfId="213" xr:uid="{00000000-0005-0000-0000-000098000000}"/>
    <cellStyle name="Normal 14 3 2 4" xfId="442" xr:uid="{00000000-0005-0000-0000-000099000000}"/>
    <cellStyle name="Normal 14 3 3" xfId="274" xr:uid="{00000000-0005-0000-0000-00009A000000}"/>
    <cellStyle name="Normal 14 3 4" xfId="156" xr:uid="{00000000-0005-0000-0000-00009B000000}"/>
    <cellStyle name="Normal 14 3 5" xfId="385" xr:uid="{00000000-0005-0000-0000-00009C000000}"/>
    <cellStyle name="Normal 14 4" xfId="90" xr:uid="{00000000-0005-0000-0000-00009D000000}"/>
    <cellStyle name="Normal 14 4 2" xfId="320" xr:uid="{00000000-0005-0000-0000-00009E000000}"/>
    <cellStyle name="Normal 14 4 3" xfId="204" xr:uid="{00000000-0005-0000-0000-00009F000000}"/>
    <cellStyle name="Normal 14 4 4" xfId="433" xr:uid="{00000000-0005-0000-0000-0000A0000000}"/>
    <cellStyle name="Normal 14 5" xfId="265" xr:uid="{00000000-0005-0000-0000-0000A1000000}"/>
    <cellStyle name="Normal 14 6" xfId="147" xr:uid="{00000000-0005-0000-0000-0000A2000000}"/>
    <cellStyle name="Normal 14 7" xfId="376" xr:uid="{00000000-0005-0000-0000-0000A3000000}"/>
    <cellStyle name="Normal 15" xfId="69" xr:uid="{00000000-0005-0000-0000-0000A4000000}"/>
    <cellStyle name="Normal 15 2" xfId="126" xr:uid="{00000000-0005-0000-0000-0000A5000000}"/>
    <cellStyle name="Normal 15 2 2" xfId="356" xr:uid="{00000000-0005-0000-0000-0000A6000000}"/>
    <cellStyle name="Normal 15 2 3" xfId="240" xr:uid="{00000000-0005-0000-0000-0000A7000000}"/>
    <cellStyle name="Normal 15 2 4" xfId="469" xr:uid="{00000000-0005-0000-0000-0000A8000000}"/>
    <cellStyle name="Normal 15 3" xfId="301" xr:uid="{00000000-0005-0000-0000-0000A9000000}"/>
    <cellStyle name="Normal 15 4" xfId="183" xr:uid="{00000000-0005-0000-0000-0000AA000000}"/>
    <cellStyle name="Normal 15 5" xfId="412" xr:uid="{00000000-0005-0000-0000-0000AB000000}"/>
    <cellStyle name="Normal 16" xfId="74" xr:uid="{00000000-0005-0000-0000-0000AC000000}"/>
    <cellStyle name="Normal 16 2" xfId="131" xr:uid="{00000000-0005-0000-0000-0000AD000000}"/>
    <cellStyle name="Normal 16 2 2" xfId="361" xr:uid="{00000000-0005-0000-0000-0000AE000000}"/>
    <cellStyle name="Normal 16 2 3" xfId="245" xr:uid="{00000000-0005-0000-0000-0000AF000000}"/>
    <cellStyle name="Normal 16 2 4" xfId="474" xr:uid="{00000000-0005-0000-0000-0000B0000000}"/>
    <cellStyle name="Normal 16 3" xfId="306" xr:uid="{00000000-0005-0000-0000-0000B1000000}"/>
    <cellStyle name="Normal 16 4" xfId="188" xr:uid="{00000000-0005-0000-0000-0000B2000000}"/>
    <cellStyle name="Normal 16 5" xfId="417" xr:uid="{00000000-0005-0000-0000-0000B3000000}"/>
    <cellStyle name="Normal 17" xfId="76" xr:uid="{00000000-0005-0000-0000-0000B4000000}"/>
    <cellStyle name="Normal 17 2" xfId="133" xr:uid="{00000000-0005-0000-0000-0000B5000000}"/>
    <cellStyle name="Normal 17 2 2" xfId="363" xr:uid="{00000000-0005-0000-0000-0000B6000000}"/>
    <cellStyle name="Normal 17 2 3" xfId="247" xr:uid="{00000000-0005-0000-0000-0000B7000000}"/>
    <cellStyle name="Normal 17 2 4" xfId="476" xr:uid="{00000000-0005-0000-0000-0000B8000000}"/>
    <cellStyle name="Normal 17 3" xfId="308" xr:uid="{00000000-0005-0000-0000-0000B9000000}"/>
    <cellStyle name="Normal 17 4" xfId="190" xr:uid="{00000000-0005-0000-0000-0000BA000000}"/>
    <cellStyle name="Normal 17 5" xfId="419" xr:uid="{00000000-0005-0000-0000-0000BB000000}"/>
    <cellStyle name="Normal 18" xfId="77" xr:uid="{00000000-0005-0000-0000-0000BC000000}"/>
    <cellStyle name="Normal 18 2" xfId="134" xr:uid="{00000000-0005-0000-0000-0000BD000000}"/>
    <cellStyle name="Normal 18 2 2" xfId="364" xr:uid="{00000000-0005-0000-0000-0000BE000000}"/>
    <cellStyle name="Normal 18 2 3" xfId="248" xr:uid="{00000000-0005-0000-0000-0000BF000000}"/>
    <cellStyle name="Normal 18 2 4" xfId="477" xr:uid="{00000000-0005-0000-0000-0000C0000000}"/>
    <cellStyle name="Normal 18 3" xfId="309" xr:uid="{00000000-0005-0000-0000-0000C1000000}"/>
    <cellStyle name="Normal 18 4" xfId="191" xr:uid="{00000000-0005-0000-0000-0000C2000000}"/>
    <cellStyle name="Normal 18 5" xfId="420" xr:uid="{00000000-0005-0000-0000-0000C3000000}"/>
    <cellStyle name="Normal 19" xfId="20" xr:uid="{00000000-0005-0000-0000-0000C4000000}"/>
    <cellStyle name="Normal 19 2" xfId="35" xr:uid="{00000000-0005-0000-0000-0000C5000000}"/>
    <cellStyle name="Normal 19 2 2" xfId="36" xr:uid="{00000000-0005-0000-0000-0000C6000000}"/>
    <cellStyle name="Normal 19 2 2 2" xfId="101" xr:uid="{00000000-0005-0000-0000-0000C7000000}"/>
    <cellStyle name="Normal 19 2 2 2 2" xfId="331" xr:uid="{00000000-0005-0000-0000-0000C8000000}"/>
    <cellStyle name="Normal 19 2 2 2 3" xfId="215" xr:uid="{00000000-0005-0000-0000-0000C9000000}"/>
    <cellStyle name="Normal 19 2 2 2 4" xfId="444" xr:uid="{00000000-0005-0000-0000-0000CA000000}"/>
    <cellStyle name="Normal 19 2 2 3" xfId="276" xr:uid="{00000000-0005-0000-0000-0000CB000000}"/>
    <cellStyle name="Normal 19 2 2 4" xfId="158" xr:uid="{00000000-0005-0000-0000-0000CC000000}"/>
    <cellStyle name="Normal 19 2 2 5" xfId="387" xr:uid="{00000000-0005-0000-0000-0000CD000000}"/>
    <cellStyle name="Normal 19 2 3" xfId="100" xr:uid="{00000000-0005-0000-0000-0000CE000000}"/>
    <cellStyle name="Normal 19 2 3 2" xfId="330" xr:uid="{00000000-0005-0000-0000-0000CF000000}"/>
    <cellStyle name="Normal 19 2 3 3" xfId="214" xr:uid="{00000000-0005-0000-0000-0000D0000000}"/>
    <cellStyle name="Normal 19 2 3 4" xfId="443" xr:uid="{00000000-0005-0000-0000-0000D1000000}"/>
    <cellStyle name="Normal 19 2 4" xfId="275" xr:uid="{00000000-0005-0000-0000-0000D2000000}"/>
    <cellStyle name="Normal 19 2 5" xfId="157" xr:uid="{00000000-0005-0000-0000-0000D3000000}"/>
    <cellStyle name="Normal 19 2 6" xfId="386" xr:uid="{00000000-0005-0000-0000-0000D4000000}"/>
    <cellStyle name="Normal 19 3" xfId="37" xr:uid="{00000000-0005-0000-0000-0000D5000000}"/>
    <cellStyle name="Normal 19 3 2" xfId="102" xr:uid="{00000000-0005-0000-0000-0000D6000000}"/>
    <cellStyle name="Normal 19 3 2 2" xfId="332" xr:uid="{00000000-0005-0000-0000-0000D7000000}"/>
    <cellStyle name="Normal 19 3 2 3" xfId="216" xr:uid="{00000000-0005-0000-0000-0000D8000000}"/>
    <cellStyle name="Normal 19 3 2 4" xfId="445" xr:uid="{00000000-0005-0000-0000-0000D9000000}"/>
    <cellStyle name="Normal 19 3 3" xfId="277" xr:uid="{00000000-0005-0000-0000-0000DA000000}"/>
    <cellStyle name="Normal 19 3 4" xfId="159" xr:uid="{00000000-0005-0000-0000-0000DB000000}"/>
    <cellStyle name="Normal 19 3 5" xfId="388" xr:uid="{00000000-0005-0000-0000-0000DC000000}"/>
    <cellStyle name="Normal 19 4" xfId="91" xr:uid="{00000000-0005-0000-0000-0000DD000000}"/>
    <cellStyle name="Normal 19 4 2" xfId="321" xr:uid="{00000000-0005-0000-0000-0000DE000000}"/>
    <cellStyle name="Normal 19 4 3" xfId="205" xr:uid="{00000000-0005-0000-0000-0000DF000000}"/>
    <cellStyle name="Normal 19 4 4" xfId="434" xr:uid="{00000000-0005-0000-0000-0000E0000000}"/>
    <cellStyle name="Normal 19 5" xfId="266" xr:uid="{00000000-0005-0000-0000-0000E1000000}"/>
    <cellStyle name="Normal 19 6" xfId="148" xr:uid="{00000000-0005-0000-0000-0000E2000000}"/>
    <cellStyle name="Normal 19 7" xfId="377" xr:uid="{00000000-0005-0000-0000-0000E3000000}"/>
    <cellStyle name="Normal 2" xfId="5" xr:uid="{00000000-0005-0000-0000-0000E4000000}"/>
    <cellStyle name="Normal 2 2" xfId="10" xr:uid="{00000000-0005-0000-0000-0000E5000000}"/>
    <cellStyle name="Normal 2 3" xfId="14" xr:uid="{00000000-0005-0000-0000-0000E6000000}"/>
    <cellStyle name="Normal 2 4" xfId="61" xr:uid="{00000000-0005-0000-0000-0000E7000000}"/>
    <cellStyle name="Normal 2 5" xfId="62" xr:uid="{00000000-0005-0000-0000-0000E8000000}"/>
    <cellStyle name="Normal 20" xfId="78" xr:uid="{00000000-0005-0000-0000-0000E9000000}"/>
    <cellStyle name="Normal 20 2" xfId="135" xr:uid="{00000000-0005-0000-0000-0000EA000000}"/>
    <cellStyle name="Normal 20 2 2" xfId="365" xr:uid="{00000000-0005-0000-0000-0000EB000000}"/>
    <cellStyle name="Normal 20 2 3" xfId="249" xr:uid="{00000000-0005-0000-0000-0000EC000000}"/>
    <cellStyle name="Normal 20 2 4" xfId="478" xr:uid="{00000000-0005-0000-0000-0000ED000000}"/>
    <cellStyle name="Normal 20 3" xfId="310" xr:uid="{00000000-0005-0000-0000-0000EE000000}"/>
    <cellStyle name="Normal 20 4" xfId="192" xr:uid="{00000000-0005-0000-0000-0000EF000000}"/>
    <cellStyle name="Normal 20 5" xfId="421" xr:uid="{00000000-0005-0000-0000-0000F0000000}"/>
    <cellStyle name="Normal 21" xfId="79" xr:uid="{00000000-0005-0000-0000-0000F1000000}"/>
    <cellStyle name="Normal 21 2" xfId="136" xr:uid="{00000000-0005-0000-0000-0000F2000000}"/>
    <cellStyle name="Normal 21 2 2" xfId="366" xr:uid="{00000000-0005-0000-0000-0000F3000000}"/>
    <cellStyle name="Normal 21 2 3" xfId="250" xr:uid="{00000000-0005-0000-0000-0000F4000000}"/>
    <cellStyle name="Normal 21 2 4" xfId="479" xr:uid="{00000000-0005-0000-0000-0000F5000000}"/>
    <cellStyle name="Normal 21 3" xfId="256" xr:uid="{00000000-0005-0000-0000-0000F6000000}"/>
    <cellStyle name="Normal 21 4" xfId="193" xr:uid="{00000000-0005-0000-0000-0000F7000000}"/>
    <cellStyle name="Normal 21 5" xfId="422" xr:uid="{00000000-0005-0000-0000-0000F8000000}"/>
    <cellStyle name="Normal 22" xfId="80" xr:uid="{00000000-0005-0000-0000-0000F9000000}"/>
    <cellStyle name="Normal 22 2" xfId="82" xr:uid="{00000000-0005-0000-0000-0000FA000000}"/>
    <cellStyle name="Normal 22 2 2" xfId="83" xr:uid="{00000000-0005-0000-0000-0000FB000000}"/>
    <cellStyle name="Normal 22 2 2 2" xfId="313" xr:uid="{00000000-0005-0000-0000-0000FC000000}"/>
    <cellStyle name="Normal 22 2 2 3" xfId="197" xr:uid="{00000000-0005-0000-0000-0000FD000000}"/>
    <cellStyle name="Normal 22 2 2 4" xfId="426" xr:uid="{00000000-0005-0000-0000-0000FE000000}"/>
    <cellStyle name="Normal 22 2 3" xfId="139" xr:uid="{00000000-0005-0000-0000-0000FF000000}"/>
    <cellStyle name="Normal 22 2 3 2" xfId="369" xr:uid="{00000000-0005-0000-0000-000000010000}"/>
    <cellStyle name="Normal 22 2 3 3" xfId="253" xr:uid="{00000000-0005-0000-0000-000001010000}"/>
    <cellStyle name="Normal 22 2 3 4" xfId="482" xr:uid="{00000000-0005-0000-0000-000002010000}"/>
    <cellStyle name="Normal 22 2 4" xfId="312" xr:uid="{00000000-0005-0000-0000-000003010000}"/>
    <cellStyle name="Normal 22 2 5" xfId="196" xr:uid="{00000000-0005-0000-0000-000004010000}"/>
    <cellStyle name="Normal 22 2 6" xfId="425" xr:uid="{00000000-0005-0000-0000-000005010000}"/>
    <cellStyle name="Normal 22 3" xfId="137" xr:uid="{00000000-0005-0000-0000-000006010000}"/>
    <cellStyle name="Normal 22 3 2" xfId="367" xr:uid="{00000000-0005-0000-0000-000007010000}"/>
    <cellStyle name="Normal 22 3 3" xfId="251" xr:uid="{00000000-0005-0000-0000-000008010000}"/>
    <cellStyle name="Normal 22 3 4" xfId="480" xr:uid="{00000000-0005-0000-0000-000009010000}"/>
    <cellStyle name="Normal 22 4" xfId="257" xr:uid="{00000000-0005-0000-0000-00000A010000}"/>
    <cellStyle name="Normal 22 5" xfId="194" xr:uid="{00000000-0005-0000-0000-00000B010000}"/>
    <cellStyle name="Normal 22 6" xfId="423" xr:uid="{00000000-0005-0000-0000-00000C010000}"/>
    <cellStyle name="Normal 23" xfId="81" xr:uid="{00000000-0005-0000-0000-00000D010000}"/>
    <cellStyle name="Normal 23 2" xfId="84" xr:uid="{00000000-0005-0000-0000-00000E010000}"/>
    <cellStyle name="Normal 23 2 2" xfId="314" xr:uid="{00000000-0005-0000-0000-00000F010000}"/>
    <cellStyle name="Normal 23 2 3" xfId="198" xr:uid="{00000000-0005-0000-0000-000010010000}"/>
    <cellStyle name="Normal 23 2 4" xfId="427" xr:uid="{00000000-0005-0000-0000-000011010000}"/>
    <cellStyle name="Normal 23 3" xfId="138" xr:uid="{00000000-0005-0000-0000-000012010000}"/>
    <cellStyle name="Normal 23 3 2" xfId="368" xr:uid="{00000000-0005-0000-0000-000013010000}"/>
    <cellStyle name="Normal 23 3 3" xfId="252" xr:uid="{00000000-0005-0000-0000-000014010000}"/>
    <cellStyle name="Normal 23 3 4" xfId="481" xr:uid="{00000000-0005-0000-0000-000015010000}"/>
    <cellStyle name="Normal 23 4" xfId="311" xr:uid="{00000000-0005-0000-0000-000016010000}"/>
    <cellStyle name="Normal 23 5" xfId="195" xr:uid="{00000000-0005-0000-0000-000017010000}"/>
    <cellStyle name="Normal 23 6" xfId="424" xr:uid="{00000000-0005-0000-0000-000018010000}"/>
    <cellStyle name="Normal 24" xfId="140" xr:uid="{00000000-0005-0000-0000-000019010000}"/>
    <cellStyle name="Normal 24 2" xfId="370" xr:uid="{00000000-0005-0000-0000-00001A010000}"/>
    <cellStyle name="Normal 24 3" xfId="254" xr:uid="{00000000-0005-0000-0000-00001B010000}"/>
    <cellStyle name="Normal 25" xfId="141" xr:uid="{00000000-0005-0000-0000-00001C010000}"/>
    <cellStyle name="Normal 25 2" xfId="255" xr:uid="{00000000-0005-0000-0000-00001D010000}"/>
    <cellStyle name="Normal 26" xfId="483" xr:uid="{00000000-0005-0000-0000-00001E010000}"/>
    <cellStyle name="Normal 27" xfId="484" xr:uid="{00000000-0005-0000-0000-00001F010000}"/>
    <cellStyle name="Normal 3" xfId="6" xr:uid="{00000000-0005-0000-0000-000020010000}"/>
    <cellStyle name="Normal 4" xfId="7" xr:uid="{00000000-0005-0000-0000-000021010000}"/>
    <cellStyle name="Normal 4 2" xfId="15" xr:uid="{00000000-0005-0000-0000-000022010000}"/>
    <cellStyle name="Normal 4 2 2" xfId="38" xr:uid="{00000000-0005-0000-0000-000023010000}"/>
    <cellStyle name="Normal 4 2 2 2" xfId="39" xr:uid="{00000000-0005-0000-0000-000024010000}"/>
    <cellStyle name="Normal 4 2 2 2 2" xfId="104" xr:uid="{00000000-0005-0000-0000-000025010000}"/>
    <cellStyle name="Normal 4 2 2 2 2 2" xfId="334" xr:uid="{00000000-0005-0000-0000-000026010000}"/>
    <cellStyle name="Normal 4 2 2 2 2 3" xfId="218" xr:uid="{00000000-0005-0000-0000-000027010000}"/>
    <cellStyle name="Normal 4 2 2 2 2 4" xfId="447" xr:uid="{00000000-0005-0000-0000-000028010000}"/>
    <cellStyle name="Normal 4 2 2 2 3" xfId="279" xr:uid="{00000000-0005-0000-0000-000029010000}"/>
    <cellStyle name="Normal 4 2 2 2 4" xfId="161" xr:uid="{00000000-0005-0000-0000-00002A010000}"/>
    <cellStyle name="Normal 4 2 2 2 5" xfId="390" xr:uid="{00000000-0005-0000-0000-00002B010000}"/>
    <cellStyle name="Normal 4 2 2 3" xfId="103" xr:uid="{00000000-0005-0000-0000-00002C010000}"/>
    <cellStyle name="Normal 4 2 2 3 2" xfId="333" xr:uid="{00000000-0005-0000-0000-00002D010000}"/>
    <cellStyle name="Normal 4 2 2 3 3" xfId="217" xr:uid="{00000000-0005-0000-0000-00002E010000}"/>
    <cellStyle name="Normal 4 2 2 3 4" xfId="446" xr:uid="{00000000-0005-0000-0000-00002F010000}"/>
    <cellStyle name="Normal 4 2 2 4" xfId="278" xr:uid="{00000000-0005-0000-0000-000030010000}"/>
    <cellStyle name="Normal 4 2 2 5" xfId="160" xr:uid="{00000000-0005-0000-0000-000031010000}"/>
    <cellStyle name="Normal 4 2 2 6" xfId="389" xr:uid="{00000000-0005-0000-0000-000032010000}"/>
    <cellStyle name="Normal 4 2 3" xfId="40" xr:uid="{00000000-0005-0000-0000-000033010000}"/>
    <cellStyle name="Normal 4 2 3 2" xfId="105" xr:uid="{00000000-0005-0000-0000-000034010000}"/>
    <cellStyle name="Normal 4 2 3 2 2" xfId="335" xr:uid="{00000000-0005-0000-0000-000035010000}"/>
    <cellStyle name="Normal 4 2 3 2 3" xfId="219" xr:uid="{00000000-0005-0000-0000-000036010000}"/>
    <cellStyle name="Normal 4 2 3 2 4" xfId="448" xr:uid="{00000000-0005-0000-0000-000037010000}"/>
    <cellStyle name="Normal 4 2 3 3" xfId="280" xr:uid="{00000000-0005-0000-0000-000038010000}"/>
    <cellStyle name="Normal 4 2 3 4" xfId="162" xr:uid="{00000000-0005-0000-0000-000039010000}"/>
    <cellStyle name="Normal 4 2 3 5" xfId="391" xr:uid="{00000000-0005-0000-0000-00003A010000}"/>
    <cellStyle name="Normal 4 2 4" xfId="87" xr:uid="{00000000-0005-0000-0000-00003B010000}"/>
    <cellStyle name="Normal 4 2 4 2" xfId="317" xr:uid="{00000000-0005-0000-0000-00003C010000}"/>
    <cellStyle name="Normal 4 2 4 3" xfId="201" xr:uid="{00000000-0005-0000-0000-00003D010000}"/>
    <cellStyle name="Normal 4 2 4 4" xfId="430" xr:uid="{00000000-0005-0000-0000-00003E010000}"/>
    <cellStyle name="Normal 4 2 5" xfId="262" xr:uid="{00000000-0005-0000-0000-00003F010000}"/>
    <cellStyle name="Normal 4 2 6" xfId="144" xr:uid="{00000000-0005-0000-0000-000040010000}"/>
    <cellStyle name="Normal 4 2 7" xfId="373" xr:uid="{00000000-0005-0000-0000-000041010000}"/>
    <cellStyle name="Normal 4 3" xfId="22" xr:uid="{00000000-0005-0000-0000-000042010000}"/>
    <cellStyle name="Normal 4 3 2" xfId="41" xr:uid="{00000000-0005-0000-0000-000043010000}"/>
    <cellStyle name="Normal 4 3 2 2" xfId="106" xr:uid="{00000000-0005-0000-0000-000044010000}"/>
    <cellStyle name="Normal 4 3 2 2 2" xfId="336" xr:uid="{00000000-0005-0000-0000-000045010000}"/>
    <cellStyle name="Normal 4 3 2 2 3" xfId="220" xr:uid="{00000000-0005-0000-0000-000046010000}"/>
    <cellStyle name="Normal 4 3 2 2 4" xfId="449" xr:uid="{00000000-0005-0000-0000-000047010000}"/>
    <cellStyle name="Normal 4 3 2 3" xfId="281" xr:uid="{00000000-0005-0000-0000-000048010000}"/>
    <cellStyle name="Normal 4 3 2 4" xfId="163" xr:uid="{00000000-0005-0000-0000-000049010000}"/>
    <cellStyle name="Normal 4 3 2 5" xfId="392" xr:uid="{00000000-0005-0000-0000-00004A010000}"/>
    <cellStyle name="Normal 4 3 3" xfId="92" xr:uid="{00000000-0005-0000-0000-00004B010000}"/>
    <cellStyle name="Normal 4 3 3 2" xfId="322" xr:uid="{00000000-0005-0000-0000-00004C010000}"/>
    <cellStyle name="Normal 4 3 3 3" xfId="206" xr:uid="{00000000-0005-0000-0000-00004D010000}"/>
    <cellStyle name="Normal 4 3 3 4" xfId="435" xr:uid="{00000000-0005-0000-0000-00004E010000}"/>
    <cellStyle name="Normal 4 3 4" xfId="267" xr:uid="{00000000-0005-0000-0000-00004F010000}"/>
    <cellStyle name="Normal 4 3 5" xfId="149" xr:uid="{00000000-0005-0000-0000-000050010000}"/>
    <cellStyle name="Normal 4 3 6" xfId="378" xr:uid="{00000000-0005-0000-0000-000051010000}"/>
    <cellStyle name="Normal 4 4" xfId="42" xr:uid="{00000000-0005-0000-0000-000052010000}"/>
    <cellStyle name="Normal 4 4 2" xfId="43" xr:uid="{00000000-0005-0000-0000-000053010000}"/>
    <cellStyle name="Normal 4 4 2 2" xfId="108" xr:uid="{00000000-0005-0000-0000-000054010000}"/>
    <cellStyle name="Normal 4 4 2 2 2" xfId="338" xr:uid="{00000000-0005-0000-0000-000055010000}"/>
    <cellStyle name="Normal 4 4 2 2 3" xfId="222" xr:uid="{00000000-0005-0000-0000-000056010000}"/>
    <cellStyle name="Normal 4 4 2 2 4" xfId="451" xr:uid="{00000000-0005-0000-0000-000057010000}"/>
    <cellStyle name="Normal 4 4 2 3" xfId="283" xr:uid="{00000000-0005-0000-0000-000058010000}"/>
    <cellStyle name="Normal 4 4 2 4" xfId="165" xr:uid="{00000000-0005-0000-0000-000059010000}"/>
    <cellStyle name="Normal 4 4 2 5" xfId="394" xr:uid="{00000000-0005-0000-0000-00005A010000}"/>
    <cellStyle name="Normal 4 4 3" xfId="107" xr:uid="{00000000-0005-0000-0000-00005B010000}"/>
    <cellStyle name="Normal 4 4 3 2" xfId="337" xr:uid="{00000000-0005-0000-0000-00005C010000}"/>
    <cellStyle name="Normal 4 4 3 3" xfId="221" xr:uid="{00000000-0005-0000-0000-00005D010000}"/>
    <cellStyle name="Normal 4 4 3 4" xfId="450" xr:uid="{00000000-0005-0000-0000-00005E010000}"/>
    <cellStyle name="Normal 4 4 4" xfId="282" xr:uid="{00000000-0005-0000-0000-00005F010000}"/>
    <cellStyle name="Normal 4 4 5" xfId="164" xr:uid="{00000000-0005-0000-0000-000060010000}"/>
    <cellStyle name="Normal 4 4 6" xfId="393" xr:uid="{00000000-0005-0000-0000-000061010000}"/>
    <cellStyle name="Normal 4 5" xfId="44" xr:uid="{00000000-0005-0000-0000-000062010000}"/>
    <cellStyle name="Normal 4 5 2" xfId="109" xr:uid="{00000000-0005-0000-0000-000063010000}"/>
    <cellStyle name="Normal 4 5 2 2" xfId="339" xr:uid="{00000000-0005-0000-0000-000064010000}"/>
    <cellStyle name="Normal 4 5 2 3" xfId="223" xr:uid="{00000000-0005-0000-0000-000065010000}"/>
    <cellStyle name="Normal 4 5 2 4" xfId="452" xr:uid="{00000000-0005-0000-0000-000066010000}"/>
    <cellStyle name="Normal 4 5 3" xfId="284" xr:uid="{00000000-0005-0000-0000-000067010000}"/>
    <cellStyle name="Normal 4 5 4" xfId="166" xr:uid="{00000000-0005-0000-0000-000068010000}"/>
    <cellStyle name="Normal 4 5 5" xfId="395" xr:uid="{00000000-0005-0000-0000-000069010000}"/>
    <cellStyle name="Normal 4 6" xfId="85" xr:uid="{00000000-0005-0000-0000-00006A010000}"/>
    <cellStyle name="Normal 4 6 2" xfId="315" xr:uid="{00000000-0005-0000-0000-00006B010000}"/>
    <cellStyle name="Normal 4 6 3" xfId="199" xr:uid="{00000000-0005-0000-0000-00006C010000}"/>
    <cellStyle name="Normal 4 6 4" xfId="428" xr:uid="{00000000-0005-0000-0000-00006D010000}"/>
    <cellStyle name="Normal 4 7" xfId="259" xr:uid="{00000000-0005-0000-0000-00006E010000}"/>
    <cellStyle name="Normal 4 8" xfId="142" xr:uid="{00000000-0005-0000-0000-00006F010000}"/>
    <cellStyle name="Normal 4 9" xfId="371" xr:uid="{00000000-0005-0000-0000-000070010000}"/>
    <cellStyle name="Normal 5" xfId="8" xr:uid="{00000000-0005-0000-0000-000071010000}"/>
    <cellStyle name="Normal 5 2" xfId="16" xr:uid="{00000000-0005-0000-0000-000072010000}"/>
    <cellStyle name="Normal 5 2 2" xfId="45" xr:uid="{00000000-0005-0000-0000-000073010000}"/>
    <cellStyle name="Normal 5 2 2 2" xfId="46" xr:uid="{00000000-0005-0000-0000-000074010000}"/>
    <cellStyle name="Normal 5 2 2 2 2" xfId="111" xr:uid="{00000000-0005-0000-0000-000075010000}"/>
    <cellStyle name="Normal 5 2 2 2 2 2" xfId="341" xr:uid="{00000000-0005-0000-0000-000076010000}"/>
    <cellStyle name="Normal 5 2 2 2 2 3" xfId="225" xr:uid="{00000000-0005-0000-0000-000077010000}"/>
    <cellStyle name="Normal 5 2 2 2 2 4" xfId="454" xr:uid="{00000000-0005-0000-0000-000078010000}"/>
    <cellStyle name="Normal 5 2 2 2 3" xfId="286" xr:uid="{00000000-0005-0000-0000-000079010000}"/>
    <cellStyle name="Normal 5 2 2 2 4" xfId="168" xr:uid="{00000000-0005-0000-0000-00007A010000}"/>
    <cellStyle name="Normal 5 2 2 2 5" xfId="397" xr:uid="{00000000-0005-0000-0000-00007B010000}"/>
    <cellStyle name="Normal 5 2 2 3" xfId="110" xr:uid="{00000000-0005-0000-0000-00007C010000}"/>
    <cellStyle name="Normal 5 2 2 3 2" xfId="340" xr:uid="{00000000-0005-0000-0000-00007D010000}"/>
    <cellStyle name="Normal 5 2 2 3 3" xfId="224" xr:uid="{00000000-0005-0000-0000-00007E010000}"/>
    <cellStyle name="Normal 5 2 2 3 4" xfId="453" xr:uid="{00000000-0005-0000-0000-00007F010000}"/>
    <cellStyle name="Normal 5 2 2 4" xfId="285" xr:uid="{00000000-0005-0000-0000-000080010000}"/>
    <cellStyle name="Normal 5 2 2 5" xfId="167" xr:uid="{00000000-0005-0000-0000-000081010000}"/>
    <cellStyle name="Normal 5 2 2 6" xfId="396" xr:uid="{00000000-0005-0000-0000-000082010000}"/>
    <cellStyle name="Normal 5 2 3" xfId="47" xr:uid="{00000000-0005-0000-0000-000083010000}"/>
    <cellStyle name="Normal 5 2 3 2" xfId="112" xr:uid="{00000000-0005-0000-0000-000084010000}"/>
    <cellStyle name="Normal 5 2 3 2 2" xfId="342" xr:uid="{00000000-0005-0000-0000-000085010000}"/>
    <cellStyle name="Normal 5 2 3 2 3" xfId="226" xr:uid="{00000000-0005-0000-0000-000086010000}"/>
    <cellStyle name="Normal 5 2 3 2 4" xfId="455" xr:uid="{00000000-0005-0000-0000-000087010000}"/>
    <cellStyle name="Normal 5 2 3 3" xfId="287" xr:uid="{00000000-0005-0000-0000-000088010000}"/>
    <cellStyle name="Normal 5 2 3 4" xfId="169" xr:uid="{00000000-0005-0000-0000-000089010000}"/>
    <cellStyle name="Normal 5 2 3 5" xfId="398" xr:uid="{00000000-0005-0000-0000-00008A010000}"/>
    <cellStyle name="Normal 5 2 4" xfId="63" xr:uid="{00000000-0005-0000-0000-00008B010000}"/>
    <cellStyle name="Normal 5 2 5" xfId="88" xr:uid="{00000000-0005-0000-0000-00008C010000}"/>
    <cellStyle name="Normal 5 2 5 2" xfId="318" xr:uid="{00000000-0005-0000-0000-00008D010000}"/>
    <cellStyle name="Normal 5 2 5 3" xfId="202" xr:uid="{00000000-0005-0000-0000-00008E010000}"/>
    <cellStyle name="Normal 5 2 5 4" xfId="431" xr:uid="{00000000-0005-0000-0000-00008F010000}"/>
    <cellStyle name="Normal 5 2 6" xfId="263" xr:uid="{00000000-0005-0000-0000-000090010000}"/>
    <cellStyle name="Normal 5 2 7" xfId="145" xr:uid="{00000000-0005-0000-0000-000091010000}"/>
    <cellStyle name="Normal 5 2 8" xfId="374" xr:uid="{00000000-0005-0000-0000-000092010000}"/>
    <cellStyle name="Normal 5 3" xfId="48" xr:uid="{00000000-0005-0000-0000-000093010000}"/>
    <cellStyle name="Normal 5 3 2" xfId="49" xr:uid="{00000000-0005-0000-0000-000094010000}"/>
    <cellStyle name="Normal 5 3 2 2" xfId="114" xr:uid="{00000000-0005-0000-0000-000095010000}"/>
    <cellStyle name="Normal 5 3 2 2 2" xfId="344" xr:uid="{00000000-0005-0000-0000-000096010000}"/>
    <cellStyle name="Normal 5 3 2 2 3" xfId="228" xr:uid="{00000000-0005-0000-0000-000097010000}"/>
    <cellStyle name="Normal 5 3 2 2 4" xfId="457" xr:uid="{00000000-0005-0000-0000-000098010000}"/>
    <cellStyle name="Normal 5 3 2 3" xfId="289" xr:uid="{00000000-0005-0000-0000-000099010000}"/>
    <cellStyle name="Normal 5 3 2 4" xfId="171" xr:uid="{00000000-0005-0000-0000-00009A010000}"/>
    <cellStyle name="Normal 5 3 2 5" xfId="400" xr:uid="{00000000-0005-0000-0000-00009B010000}"/>
    <cellStyle name="Normal 5 3 3" xfId="113" xr:uid="{00000000-0005-0000-0000-00009C010000}"/>
    <cellStyle name="Normal 5 3 3 2" xfId="343" xr:uid="{00000000-0005-0000-0000-00009D010000}"/>
    <cellStyle name="Normal 5 3 3 3" xfId="227" xr:uid="{00000000-0005-0000-0000-00009E010000}"/>
    <cellStyle name="Normal 5 3 3 4" xfId="456" xr:uid="{00000000-0005-0000-0000-00009F010000}"/>
    <cellStyle name="Normal 5 3 4" xfId="288" xr:uid="{00000000-0005-0000-0000-0000A0010000}"/>
    <cellStyle name="Normal 5 3 5" xfId="170" xr:uid="{00000000-0005-0000-0000-0000A1010000}"/>
    <cellStyle name="Normal 5 3 6" xfId="399" xr:uid="{00000000-0005-0000-0000-0000A2010000}"/>
    <cellStyle name="Normal 5 4" xfId="50" xr:uid="{00000000-0005-0000-0000-0000A3010000}"/>
    <cellStyle name="Normal 5 4 2" xfId="115" xr:uid="{00000000-0005-0000-0000-0000A4010000}"/>
    <cellStyle name="Normal 5 4 2 2" xfId="345" xr:uid="{00000000-0005-0000-0000-0000A5010000}"/>
    <cellStyle name="Normal 5 4 2 3" xfId="229" xr:uid="{00000000-0005-0000-0000-0000A6010000}"/>
    <cellStyle name="Normal 5 4 2 4" xfId="458" xr:uid="{00000000-0005-0000-0000-0000A7010000}"/>
    <cellStyle name="Normal 5 4 3" xfId="290" xr:uid="{00000000-0005-0000-0000-0000A8010000}"/>
    <cellStyle name="Normal 5 4 4" xfId="172" xr:uid="{00000000-0005-0000-0000-0000A9010000}"/>
    <cellStyle name="Normal 5 4 5" xfId="401" xr:uid="{00000000-0005-0000-0000-0000AA010000}"/>
    <cellStyle name="Normal 5 5" xfId="86" xr:uid="{00000000-0005-0000-0000-0000AB010000}"/>
    <cellStyle name="Normal 5 5 2" xfId="316" xr:uid="{00000000-0005-0000-0000-0000AC010000}"/>
    <cellStyle name="Normal 5 5 3" xfId="200" xr:uid="{00000000-0005-0000-0000-0000AD010000}"/>
    <cellStyle name="Normal 5 5 4" xfId="429" xr:uid="{00000000-0005-0000-0000-0000AE010000}"/>
    <cellStyle name="Normal 5 6" xfId="260" xr:uid="{00000000-0005-0000-0000-0000AF010000}"/>
    <cellStyle name="Normal 5 7" xfId="143" xr:uid="{00000000-0005-0000-0000-0000B0010000}"/>
    <cellStyle name="Normal 5 8" xfId="372" xr:uid="{00000000-0005-0000-0000-0000B1010000}"/>
    <cellStyle name="Normal 6" xfId="24" xr:uid="{00000000-0005-0000-0000-0000B2010000}"/>
    <cellStyle name="Normal 6 2" xfId="64" xr:uid="{00000000-0005-0000-0000-0000B3010000}"/>
    <cellStyle name="Normal 7" xfId="25" xr:uid="{00000000-0005-0000-0000-0000B4010000}"/>
    <cellStyle name="Normal 8" xfId="51" xr:uid="{00000000-0005-0000-0000-0000B5010000}"/>
    <cellStyle name="Normal 8 2" xfId="52" xr:uid="{00000000-0005-0000-0000-0000B6010000}"/>
    <cellStyle name="Normal 8 2 2" xfId="117" xr:uid="{00000000-0005-0000-0000-0000B7010000}"/>
    <cellStyle name="Normal 8 2 2 2" xfId="347" xr:uid="{00000000-0005-0000-0000-0000B8010000}"/>
    <cellStyle name="Normal 8 2 2 3" xfId="231" xr:uid="{00000000-0005-0000-0000-0000B9010000}"/>
    <cellStyle name="Normal 8 2 2 4" xfId="460" xr:uid="{00000000-0005-0000-0000-0000BA010000}"/>
    <cellStyle name="Normal 8 2 3" xfId="292" xr:uid="{00000000-0005-0000-0000-0000BB010000}"/>
    <cellStyle name="Normal 8 2 4" xfId="174" xr:uid="{00000000-0005-0000-0000-0000BC010000}"/>
    <cellStyle name="Normal 8 2 5" xfId="403" xr:uid="{00000000-0005-0000-0000-0000BD010000}"/>
    <cellStyle name="Normal 8 3" xfId="116" xr:uid="{00000000-0005-0000-0000-0000BE010000}"/>
    <cellStyle name="Normal 8 3 2" xfId="346" xr:uid="{00000000-0005-0000-0000-0000BF010000}"/>
    <cellStyle name="Normal 8 3 3" xfId="230" xr:uid="{00000000-0005-0000-0000-0000C0010000}"/>
    <cellStyle name="Normal 8 3 4" xfId="459" xr:uid="{00000000-0005-0000-0000-0000C1010000}"/>
    <cellStyle name="Normal 8 4" xfId="291" xr:uid="{00000000-0005-0000-0000-0000C2010000}"/>
    <cellStyle name="Normal 8 5" xfId="173" xr:uid="{00000000-0005-0000-0000-0000C3010000}"/>
    <cellStyle name="Normal 8 6" xfId="402" xr:uid="{00000000-0005-0000-0000-0000C4010000}"/>
    <cellStyle name="Normal 9" xfId="53" xr:uid="{00000000-0005-0000-0000-0000C5010000}"/>
    <cellStyle name="Normal 9 2" xfId="118" xr:uid="{00000000-0005-0000-0000-0000C6010000}"/>
    <cellStyle name="Normal 9 2 2" xfId="348" xr:uid="{00000000-0005-0000-0000-0000C7010000}"/>
    <cellStyle name="Normal 9 2 3" xfId="232" xr:uid="{00000000-0005-0000-0000-0000C8010000}"/>
    <cellStyle name="Normal 9 2 4" xfId="461" xr:uid="{00000000-0005-0000-0000-0000C9010000}"/>
    <cellStyle name="Normal 9 3" xfId="293" xr:uid="{00000000-0005-0000-0000-0000CA010000}"/>
    <cellStyle name="Normal 9 4" xfId="175" xr:uid="{00000000-0005-0000-0000-0000CB010000}"/>
    <cellStyle name="Normal 9 5" xfId="404" xr:uid="{00000000-0005-0000-0000-0000CC010000}"/>
    <cellStyle name="Percent" xfId="9" builtinId="5"/>
    <cellStyle name="Percent 2" xfId="12" xr:uid="{00000000-0005-0000-0000-0000D0010000}"/>
    <cellStyle name="Percent 3" xfId="67" xr:uid="{00000000-0005-0000-0000-0000D1010000}"/>
    <cellStyle name="Percent 3 2" xfId="124" xr:uid="{00000000-0005-0000-0000-0000D2010000}"/>
    <cellStyle name="Percent 3 2 2" xfId="354" xr:uid="{00000000-0005-0000-0000-0000D3010000}"/>
    <cellStyle name="Percent 3 2 3" xfId="238" xr:uid="{00000000-0005-0000-0000-0000D4010000}"/>
    <cellStyle name="Percent 3 2 4" xfId="467" xr:uid="{00000000-0005-0000-0000-0000D5010000}"/>
    <cellStyle name="Percent 3 3" xfId="299" xr:uid="{00000000-0005-0000-0000-0000D6010000}"/>
    <cellStyle name="Percent 3 4" xfId="181" xr:uid="{00000000-0005-0000-0000-0000D7010000}"/>
    <cellStyle name="Percent 3 5" xfId="410" xr:uid="{00000000-0005-0000-0000-0000D8010000}"/>
    <cellStyle name="Percent 4" xfId="73" xr:uid="{00000000-0005-0000-0000-0000D9010000}"/>
    <cellStyle name="Percent 4 2" xfId="130" xr:uid="{00000000-0005-0000-0000-0000DA010000}"/>
    <cellStyle name="Percent 4 2 2" xfId="360" xr:uid="{00000000-0005-0000-0000-0000DB010000}"/>
    <cellStyle name="Percent 4 2 3" xfId="244" xr:uid="{00000000-0005-0000-0000-0000DC010000}"/>
    <cellStyle name="Percent 4 2 4" xfId="473" xr:uid="{00000000-0005-0000-0000-0000DD010000}"/>
    <cellStyle name="Percent 4 3" xfId="305" xr:uid="{00000000-0005-0000-0000-0000DE010000}"/>
    <cellStyle name="Percent 4 4" xfId="187" xr:uid="{00000000-0005-0000-0000-0000DF010000}"/>
    <cellStyle name="Percent 4 5" xfId="416" xr:uid="{00000000-0005-0000-0000-0000E0010000}"/>
    <cellStyle name="Percent 5" xfId="261" xr:uid="{00000000-0005-0000-0000-0000E1010000}"/>
    <cellStyle name="Style 1" xfId="65" xr:uid="{00000000-0005-0000-0000-0000E2010000}"/>
    <cellStyle name="표준 2" xfId="13" xr:uid="{00000000-0005-0000-0000-0000E3010000}"/>
    <cellStyle name="표준 3" xfId="17" xr:uid="{00000000-0005-0000-0000-0000E4010000}"/>
    <cellStyle name="표준 3 2" xfId="54" xr:uid="{00000000-0005-0000-0000-0000E5010000}"/>
    <cellStyle name="표준 4" xfId="21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8</c:v>
                </c:pt>
                <c:pt idx="1">
                  <c:v>0</c:v>
                </c:pt>
                <c:pt idx="2">
                  <c:v>32</c:v>
                </c:pt>
                <c:pt idx="3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0.19300000369548798</c:v>
                </c:pt>
                <c:pt idx="3">
                  <c:v>0.19300000369548798</c:v>
                </c:pt>
                <c:pt idx="4">
                  <c:v>0.19300000369548798</c:v>
                </c:pt>
                <c:pt idx="5">
                  <c:v>0.19300000369548798</c:v>
                </c:pt>
                <c:pt idx="6">
                  <c:v>0.19300000369548798</c:v>
                </c:pt>
                <c:pt idx="7">
                  <c:v>0.19300000369548798</c:v>
                </c:pt>
                <c:pt idx="8">
                  <c:v>0.19300000369548798</c:v>
                </c:pt>
                <c:pt idx="9">
                  <c:v>0.19300000369548798</c:v>
                </c:pt>
                <c:pt idx="10">
                  <c:v>0.19300000369548798</c:v>
                </c:pt>
                <c:pt idx="11">
                  <c:v>0.19300000369548798</c:v>
                </c:pt>
                <c:pt idx="12">
                  <c:v>0.19300000369548798</c:v>
                </c:pt>
                <c:pt idx="13">
                  <c:v>0.19300000369548798</c:v>
                </c:pt>
                <c:pt idx="14">
                  <c:v>0.19300000369548798</c:v>
                </c:pt>
                <c:pt idx="15">
                  <c:v>0.19300000369548798</c:v>
                </c:pt>
                <c:pt idx="16">
                  <c:v>0.19300000369548798</c:v>
                </c:pt>
                <c:pt idx="17">
                  <c:v>0.19300000369548798</c:v>
                </c:pt>
                <c:pt idx="18">
                  <c:v>0.19300000369548798</c:v>
                </c:pt>
                <c:pt idx="19">
                  <c:v>0.19300000369548798</c:v>
                </c:pt>
                <c:pt idx="20">
                  <c:v>0.19300000369548798</c:v>
                </c:pt>
                <c:pt idx="21">
                  <c:v>0.19300000369548798</c:v>
                </c:pt>
                <c:pt idx="22">
                  <c:v>0.19300000369548798</c:v>
                </c:pt>
                <c:pt idx="23">
                  <c:v>0.19300000369548798</c:v>
                </c:pt>
                <c:pt idx="24">
                  <c:v>0.19300000369548798</c:v>
                </c:pt>
                <c:pt idx="25">
                  <c:v>0.19300000369548798</c:v>
                </c:pt>
                <c:pt idx="26">
                  <c:v>0.19300000369548798</c:v>
                </c:pt>
                <c:pt idx="27">
                  <c:v>0.19300000369548798</c:v>
                </c:pt>
                <c:pt idx="28">
                  <c:v>0.19300000369548798</c:v>
                </c:pt>
                <c:pt idx="29">
                  <c:v>0.19300000369548798</c:v>
                </c:pt>
                <c:pt idx="30">
                  <c:v>0.19300000369548798</c:v>
                </c:pt>
                <c:pt idx="31">
                  <c:v>0.19300000369548798</c:v>
                </c:pt>
                <c:pt idx="32">
                  <c:v>0.19300000369548798</c:v>
                </c:pt>
                <c:pt idx="33">
                  <c:v>0.19300000369548798</c:v>
                </c:pt>
                <c:pt idx="34">
                  <c:v>0.19300000369548798</c:v>
                </c:pt>
                <c:pt idx="35">
                  <c:v>0.19300000369548798</c:v>
                </c:pt>
                <c:pt idx="36">
                  <c:v>0.19300000369548798</c:v>
                </c:pt>
                <c:pt idx="37">
                  <c:v>0.19300000369548798</c:v>
                </c:pt>
                <c:pt idx="38">
                  <c:v>0.19300000369548798</c:v>
                </c:pt>
                <c:pt idx="39">
                  <c:v>0.19300000369548798</c:v>
                </c:pt>
                <c:pt idx="40">
                  <c:v>0.19300000369548798</c:v>
                </c:pt>
                <c:pt idx="41">
                  <c:v>0.19300000369548798</c:v>
                </c:pt>
                <c:pt idx="42">
                  <c:v>0.19300000369548798</c:v>
                </c:pt>
                <c:pt idx="43">
                  <c:v>0.19300000369548798</c:v>
                </c:pt>
                <c:pt idx="44">
                  <c:v>0.19300000369548798</c:v>
                </c:pt>
                <c:pt idx="45">
                  <c:v>0.19300000369548798</c:v>
                </c:pt>
                <c:pt idx="46">
                  <c:v>0.19300000369548798</c:v>
                </c:pt>
                <c:pt idx="47">
                  <c:v>0.19300000369548798</c:v>
                </c:pt>
                <c:pt idx="48">
                  <c:v>0.19300000369548798</c:v>
                </c:pt>
                <c:pt idx="49">
                  <c:v>0.19300000369548798</c:v>
                </c:pt>
                <c:pt idx="50">
                  <c:v>0.19300000369548798</c:v>
                </c:pt>
                <c:pt idx="51">
                  <c:v>0.19300000369548798</c:v>
                </c:pt>
                <c:pt idx="52">
                  <c:v>0.19300000369548798</c:v>
                </c:pt>
                <c:pt idx="53">
                  <c:v>0.19300000369548798</c:v>
                </c:pt>
                <c:pt idx="54">
                  <c:v>0.19300000369548798</c:v>
                </c:pt>
                <c:pt idx="55">
                  <c:v>0.19300000369548798</c:v>
                </c:pt>
                <c:pt idx="56">
                  <c:v>0.19300000369548798</c:v>
                </c:pt>
                <c:pt idx="57">
                  <c:v>0.19300000369548798</c:v>
                </c:pt>
                <c:pt idx="58">
                  <c:v>0.19300000369548798</c:v>
                </c:pt>
                <c:pt idx="59">
                  <c:v>0.19300000369548798</c:v>
                </c:pt>
                <c:pt idx="60">
                  <c:v>0.19300000369548798</c:v>
                </c:pt>
                <c:pt idx="61">
                  <c:v>0.19300000369548798</c:v>
                </c:pt>
                <c:pt idx="62">
                  <c:v>0.19300000369548798</c:v>
                </c:pt>
                <c:pt idx="63">
                  <c:v>0.19300000369548798</c:v>
                </c:pt>
                <c:pt idx="64">
                  <c:v>0.19300000369548798</c:v>
                </c:pt>
                <c:pt idx="65">
                  <c:v>0.19300000369548798</c:v>
                </c:pt>
                <c:pt idx="66">
                  <c:v>0.19300000369548798</c:v>
                </c:pt>
                <c:pt idx="67">
                  <c:v>0.19300000369548798</c:v>
                </c:pt>
                <c:pt idx="68">
                  <c:v>0.19300000369548798</c:v>
                </c:pt>
                <c:pt idx="69">
                  <c:v>0.19300000369548798</c:v>
                </c:pt>
                <c:pt idx="70">
                  <c:v>0.19300000369548798</c:v>
                </c:pt>
                <c:pt idx="71">
                  <c:v>0.19300000369548798</c:v>
                </c:pt>
                <c:pt idx="72">
                  <c:v>0.19300000369548798</c:v>
                </c:pt>
                <c:pt idx="73">
                  <c:v>0.19300000369548798</c:v>
                </c:pt>
                <c:pt idx="74">
                  <c:v>0.19300000369548798</c:v>
                </c:pt>
                <c:pt idx="75">
                  <c:v>0.19300000369548798</c:v>
                </c:pt>
                <c:pt idx="76">
                  <c:v>0.19300000369548798</c:v>
                </c:pt>
                <c:pt idx="77">
                  <c:v>0.19300000369548798</c:v>
                </c:pt>
                <c:pt idx="78">
                  <c:v>0.19300000369548798</c:v>
                </c:pt>
                <c:pt idx="79">
                  <c:v>0.19300000369548798</c:v>
                </c:pt>
                <c:pt idx="80">
                  <c:v>0.19300000369548798</c:v>
                </c:pt>
                <c:pt idx="81">
                  <c:v>0.19300000369548798</c:v>
                </c:pt>
                <c:pt idx="82">
                  <c:v>0.19300000369548798</c:v>
                </c:pt>
                <c:pt idx="83">
                  <c:v>0.19300000369548798</c:v>
                </c:pt>
                <c:pt idx="84">
                  <c:v>0.19300000369548798</c:v>
                </c:pt>
                <c:pt idx="85">
                  <c:v>0.19300000369548798</c:v>
                </c:pt>
                <c:pt idx="86">
                  <c:v>0.19300000369548798</c:v>
                </c:pt>
                <c:pt idx="87">
                  <c:v>0.19300000369548798</c:v>
                </c:pt>
                <c:pt idx="88">
                  <c:v>0.19300000369548798</c:v>
                </c:pt>
                <c:pt idx="89">
                  <c:v>0.19300000369548798</c:v>
                </c:pt>
                <c:pt idx="90">
                  <c:v>0.19300000369548798</c:v>
                </c:pt>
                <c:pt idx="91">
                  <c:v>0.19300000369548798</c:v>
                </c:pt>
                <c:pt idx="92">
                  <c:v>0.19300000369548798</c:v>
                </c:pt>
                <c:pt idx="93">
                  <c:v>0.19300000369548798</c:v>
                </c:pt>
                <c:pt idx="94">
                  <c:v>0.19300000369548798</c:v>
                </c:pt>
                <c:pt idx="95">
                  <c:v>0.19300000369548798</c:v>
                </c:pt>
                <c:pt idx="96">
                  <c:v>0.19300000369548798</c:v>
                </c:pt>
                <c:pt idx="97">
                  <c:v>0.19300000369548798</c:v>
                </c:pt>
                <c:pt idx="98">
                  <c:v>0.19300000369548798</c:v>
                </c:pt>
                <c:pt idx="99">
                  <c:v>0.19300000369548798</c:v>
                </c:pt>
                <c:pt idx="100">
                  <c:v>0.19300000369548798</c:v>
                </c:pt>
                <c:pt idx="101">
                  <c:v>0.19300000369548798</c:v>
                </c:pt>
                <c:pt idx="102">
                  <c:v>0.19300000369548798</c:v>
                </c:pt>
                <c:pt idx="103">
                  <c:v>0.19300000369548798</c:v>
                </c:pt>
                <c:pt idx="104">
                  <c:v>0.19300000369548798</c:v>
                </c:pt>
                <c:pt idx="105">
                  <c:v>0.19300000369548798</c:v>
                </c:pt>
                <c:pt idx="106">
                  <c:v>0.19300000369548798</c:v>
                </c:pt>
                <c:pt idx="107">
                  <c:v>0.19300000369548798</c:v>
                </c:pt>
                <c:pt idx="108">
                  <c:v>0.19300000369548798</c:v>
                </c:pt>
                <c:pt idx="109">
                  <c:v>0.19300000369548798</c:v>
                </c:pt>
                <c:pt idx="110">
                  <c:v>0.19300000369548798</c:v>
                </c:pt>
                <c:pt idx="111">
                  <c:v>0.19300000369548798</c:v>
                </c:pt>
                <c:pt idx="112">
                  <c:v>0.19300000369548798</c:v>
                </c:pt>
                <c:pt idx="113">
                  <c:v>0.19300000369548798</c:v>
                </c:pt>
                <c:pt idx="114">
                  <c:v>0.19300000369548798</c:v>
                </c:pt>
                <c:pt idx="115">
                  <c:v>0.19300000369548798</c:v>
                </c:pt>
                <c:pt idx="116">
                  <c:v>0.19300000369548798</c:v>
                </c:pt>
                <c:pt idx="117">
                  <c:v>0.19300000369548798</c:v>
                </c:pt>
                <c:pt idx="118">
                  <c:v>0.19300000369548798</c:v>
                </c:pt>
                <c:pt idx="119">
                  <c:v>0.19300000369548798</c:v>
                </c:pt>
                <c:pt idx="120">
                  <c:v>0.19300000369548798</c:v>
                </c:pt>
                <c:pt idx="121">
                  <c:v>0.19300000369548798</c:v>
                </c:pt>
                <c:pt idx="122">
                  <c:v>0.19300000369548798</c:v>
                </c:pt>
                <c:pt idx="123">
                  <c:v>0.19300000369548798</c:v>
                </c:pt>
                <c:pt idx="124">
                  <c:v>0.19300000369548798</c:v>
                </c:pt>
                <c:pt idx="125">
                  <c:v>0.19300000369548798</c:v>
                </c:pt>
                <c:pt idx="126">
                  <c:v>0.19300000369548798</c:v>
                </c:pt>
                <c:pt idx="127">
                  <c:v>0.19300000369548798</c:v>
                </c:pt>
                <c:pt idx="128">
                  <c:v>0.19300000369548798</c:v>
                </c:pt>
                <c:pt idx="129">
                  <c:v>0.19300000369548798</c:v>
                </c:pt>
                <c:pt idx="130">
                  <c:v>0.19300000369548798</c:v>
                </c:pt>
                <c:pt idx="131">
                  <c:v>0.19300000369548798</c:v>
                </c:pt>
                <c:pt idx="132">
                  <c:v>0.19300000369548798</c:v>
                </c:pt>
                <c:pt idx="133">
                  <c:v>0.19300000369548798</c:v>
                </c:pt>
                <c:pt idx="134">
                  <c:v>0.19300000369548798</c:v>
                </c:pt>
                <c:pt idx="135">
                  <c:v>0.19300000369548798</c:v>
                </c:pt>
                <c:pt idx="136">
                  <c:v>0.19300000369548798</c:v>
                </c:pt>
                <c:pt idx="137">
                  <c:v>0.19300000369548798</c:v>
                </c:pt>
                <c:pt idx="138">
                  <c:v>0.19300000369548798</c:v>
                </c:pt>
                <c:pt idx="139">
                  <c:v>0.19300000369548798</c:v>
                </c:pt>
                <c:pt idx="140">
                  <c:v>0.19300000369548798</c:v>
                </c:pt>
                <c:pt idx="141">
                  <c:v>0.19300000369548798</c:v>
                </c:pt>
                <c:pt idx="142">
                  <c:v>0.19300000369548798</c:v>
                </c:pt>
                <c:pt idx="143">
                  <c:v>0.19300000369548798</c:v>
                </c:pt>
                <c:pt idx="144">
                  <c:v>0.19300000369548798</c:v>
                </c:pt>
                <c:pt idx="145">
                  <c:v>0.19300000369548798</c:v>
                </c:pt>
                <c:pt idx="146">
                  <c:v>0.19300000369548798</c:v>
                </c:pt>
                <c:pt idx="147">
                  <c:v>0.19300000369548798</c:v>
                </c:pt>
                <c:pt idx="148">
                  <c:v>0.19300000369548798</c:v>
                </c:pt>
                <c:pt idx="149">
                  <c:v>0.19300000369548798</c:v>
                </c:pt>
                <c:pt idx="150">
                  <c:v>0.19300000369548798</c:v>
                </c:pt>
                <c:pt idx="151">
                  <c:v>0.19300000369548798</c:v>
                </c:pt>
                <c:pt idx="152">
                  <c:v>0.19300000369548798</c:v>
                </c:pt>
                <c:pt idx="153">
                  <c:v>0.19300000369548798</c:v>
                </c:pt>
                <c:pt idx="154">
                  <c:v>0.19300000369548798</c:v>
                </c:pt>
                <c:pt idx="155">
                  <c:v>0.19300000369548798</c:v>
                </c:pt>
                <c:pt idx="156">
                  <c:v>0.19300000369548798</c:v>
                </c:pt>
                <c:pt idx="157">
                  <c:v>0.19300000369548798</c:v>
                </c:pt>
                <c:pt idx="158">
                  <c:v>0.19300000369548798</c:v>
                </c:pt>
                <c:pt idx="159">
                  <c:v>0.19300000369548798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5.2631575614213943E-2</c:v>
                </c:pt>
                <c:pt idx="62">
                  <c:v>5.2631575614213943E-2</c:v>
                </c:pt>
                <c:pt idx="63">
                  <c:v>5.4415412247180939E-2</c:v>
                </c:pt>
                <c:pt idx="64">
                  <c:v>6.0794487595558167E-2</c:v>
                </c:pt>
                <c:pt idx="65">
                  <c:v>7.5797535479068756E-2</c:v>
                </c:pt>
                <c:pt idx="66">
                  <c:v>9.8070897161960602E-2</c:v>
                </c:pt>
                <c:pt idx="67">
                  <c:v>0.12610957026481628</c:v>
                </c:pt>
                <c:pt idx="68">
                  <c:v>0.16007517278194427</c:v>
                </c:pt>
                <c:pt idx="69">
                  <c:v>0.21013833582401276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0.16202948987483978</c:v>
                </c:pt>
                <c:pt idx="54">
                  <c:v>0.17753668129444122</c:v>
                </c:pt>
                <c:pt idx="55">
                  <c:v>0.20461563766002655</c:v>
                </c:pt>
                <c:pt idx="56">
                  <c:v>0.2357831597328186</c:v>
                </c:pt>
                <c:pt idx="57">
                  <c:v>0.27769443392753601</c:v>
                </c:pt>
                <c:pt idx="58">
                  <c:v>0.32743880152702332</c:v>
                </c:pt>
                <c:pt idx="59">
                  <c:v>0.38110247254371643</c:v>
                </c:pt>
                <c:pt idx="60">
                  <c:v>0.15789476037025452</c:v>
                </c:pt>
                <c:pt idx="61">
                  <c:v>0.10526315122842789</c:v>
                </c:pt>
                <c:pt idx="62">
                  <c:v>0.10526315122842789</c:v>
                </c:pt>
                <c:pt idx="63">
                  <c:v>0.10883082449436188</c:v>
                </c:pt>
                <c:pt idx="64">
                  <c:v>0.12158897519111633</c:v>
                </c:pt>
                <c:pt idx="65">
                  <c:v>0.15159507095813751</c:v>
                </c:pt>
                <c:pt idx="66">
                  <c:v>0.1961417943239212</c:v>
                </c:pt>
                <c:pt idx="67">
                  <c:v>0.25221914052963257</c:v>
                </c:pt>
                <c:pt idx="68">
                  <c:v>0.27497142553329468</c:v>
                </c:pt>
                <c:pt idx="69">
                  <c:v>0.29249995946884155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0.20922879874706268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0.30849379301071167</c:v>
                </c:pt>
                <c:pt idx="45">
                  <c:v>0.34412500262260437</c:v>
                </c:pt>
                <c:pt idx="46">
                  <c:v>0.38437306880950928</c:v>
                </c:pt>
                <c:pt idx="47">
                  <c:v>0.42958328127861023</c:v>
                </c:pt>
                <c:pt idx="48">
                  <c:v>0.47940465807914734</c:v>
                </c:pt>
                <c:pt idx="49">
                  <c:v>0.23529413342475891</c:v>
                </c:pt>
                <c:pt idx="50">
                  <c:v>0.23529413342475891</c:v>
                </c:pt>
                <c:pt idx="51">
                  <c:v>0.23529413342475891</c:v>
                </c:pt>
                <c:pt idx="52">
                  <c:v>0.23529413342475891</c:v>
                </c:pt>
                <c:pt idx="53">
                  <c:v>0.16202948987483978</c:v>
                </c:pt>
                <c:pt idx="54">
                  <c:v>0.17753668129444122</c:v>
                </c:pt>
                <c:pt idx="55">
                  <c:v>0.20461563766002655</c:v>
                </c:pt>
                <c:pt idx="56">
                  <c:v>0.21843236684799194</c:v>
                </c:pt>
                <c:pt idx="57">
                  <c:v>0.2278304398059845</c:v>
                </c:pt>
                <c:pt idx="58">
                  <c:v>0.23369354009628296</c:v>
                </c:pt>
                <c:pt idx="59">
                  <c:v>0.23362527787685394</c:v>
                </c:pt>
                <c:pt idx="60">
                  <c:v>0.15789476037025452</c:v>
                </c:pt>
                <c:pt idx="61">
                  <c:v>0.21052630245685577</c:v>
                </c:pt>
                <c:pt idx="62">
                  <c:v>0.21052630245685577</c:v>
                </c:pt>
                <c:pt idx="63">
                  <c:v>0.21766164898872375</c:v>
                </c:pt>
                <c:pt idx="64">
                  <c:v>0.24317795038223267</c:v>
                </c:pt>
                <c:pt idx="65">
                  <c:v>0.26330730319023132</c:v>
                </c:pt>
                <c:pt idx="66">
                  <c:v>0.25914755463600159</c:v>
                </c:pt>
                <c:pt idx="67">
                  <c:v>0.24026012420654297</c:v>
                </c:pt>
                <c:pt idx="68">
                  <c:v>0.21852529048919678</c:v>
                </c:pt>
                <c:pt idx="69">
                  <c:v>0.1782437264919281</c:v>
                </c:pt>
                <c:pt idx="70">
                  <c:v>0.21052630245685577</c:v>
                </c:pt>
                <c:pt idx="71">
                  <c:v>0.21052630245685577</c:v>
                </c:pt>
                <c:pt idx="72">
                  <c:v>0.21052630245685577</c:v>
                </c:pt>
                <c:pt idx="73">
                  <c:v>0.221140056848526</c:v>
                </c:pt>
                <c:pt idx="74">
                  <c:v>0.25250735878944397</c:v>
                </c:pt>
                <c:pt idx="75">
                  <c:v>0.25454595685005188</c:v>
                </c:pt>
                <c:pt idx="76">
                  <c:v>0.23850634694099426</c:v>
                </c:pt>
                <c:pt idx="77">
                  <c:v>0.19023695588111877</c:v>
                </c:pt>
                <c:pt idx="78">
                  <c:v>0.11248373240232468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0.375</c:v>
                </c:pt>
                <c:pt idx="37">
                  <c:v>0.375</c:v>
                </c:pt>
                <c:pt idx="38">
                  <c:v>0.375</c:v>
                </c:pt>
                <c:pt idx="39">
                  <c:v>0.375</c:v>
                </c:pt>
                <c:pt idx="40">
                  <c:v>0.375</c:v>
                </c:pt>
                <c:pt idx="41">
                  <c:v>0.375</c:v>
                </c:pt>
                <c:pt idx="42">
                  <c:v>0.38524442911148071</c:v>
                </c:pt>
                <c:pt idx="43">
                  <c:v>0.37649250030517578</c:v>
                </c:pt>
                <c:pt idx="44">
                  <c:v>0.25632968544960022</c:v>
                </c:pt>
                <c:pt idx="45">
                  <c:v>0.23064889013767242</c:v>
                </c:pt>
                <c:pt idx="46">
                  <c:v>0.20313811302185059</c:v>
                </c:pt>
                <c:pt idx="47">
                  <c:v>0.17391155660152435</c:v>
                </c:pt>
                <c:pt idx="48">
                  <c:v>0.14356805384159088</c:v>
                </c:pt>
                <c:pt idx="49">
                  <c:v>0.29411765933036804</c:v>
                </c:pt>
                <c:pt idx="50">
                  <c:v>0.29411765933036804</c:v>
                </c:pt>
                <c:pt idx="51">
                  <c:v>0.29411765933036804</c:v>
                </c:pt>
                <c:pt idx="52">
                  <c:v>0.29411765933036804</c:v>
                </c:pt>
                <c:pt idx="53">
                  <c:v>0.24386245012283325</c:v>
                </c:pt>
                <c:pt idx="54">
                  <c:v>0.20386163890361786</c:v>
                </c:pt>
                <c:pt idx="55">
                  <c:v>0.17282189428806305</c:v>
                </c:pt>
                <c:pt idx="56">
                  <c:v>0.14671926200389862</c:v>
                </c:pt>
                <c:pt idx="57">
                  <c:v>0.11788960546255112</c:v>
                </c:pt>
                <c:pt idx="58">
                  <c:v>8.8899329304695129E-2</c:v>
                </c:pt>
                <c:pt idx="59">
                  <c:v>6.3128024339675903E-2</c:v>
                </c:pt>
                <c:pt idx="60">
                  <c:v>0.26315790414810181</c:v>
                </c:pt>
                <c:pt idx="61">
                  <c:v>0.26315787434577942</c:v>
                </c:pt>
                <c:pt idx="62">
                  <c:v>0.26315787434577942</c:v>
                </c:pt>
                <c:pt idx="63">
                  <c:v>0.23818416893482208</c:v>
                </c:pt>
                <c:pt idx="64">
                  <c:v>0.17446941137313843</c:v>
                </c:pt>
                <c:pt idx="65">
                  <c:v>0.12728911638259888</c:v>
                </c:pt>
                <c:pt idx="66">
                  <c:v>8.3174325525760651E-2</c:v>
                </c:pt>
                <c:pt idx="67">
                  <c:v>4.5332919806241989E-2</c:v>
                </c:pt>
                <c:pt idx="68">
                  <c:v>2.3908901959657669E-2</c:v>
                </c:pt>
                <c:pt idx="69">
                  <c:v>6.8996446207165718E-3</c:v>
                </c:pt>
                <c:pt idx="70">
                  <c:v>0.26315787434577942</c:v>
                </c:pt>
                <c:pt idx="71">
                  <c:v>0.26315787434577942</c:v>
                </c:pt>
                <c:pt idx="72">
                  <c:v>0.26315787434577942</c:v>
                </c:pt>
                <c:pt idx="73">
                  <c:v>0.22600974142551422</c:v>
                </c:pt>
                <c:pt idx="74">
                  <c:v>0.14713676273822784</c:v>
                </c:pt>
                <c:pt idx="75">
                  <c:v>8.9704737067222595E-2</c:v>
                </c:pt>
                <c:pt idx="76">
                  <c:v>4.5588418841362E-2</c:v>
                </c:pt>
                <c:pt idx="77">
                  <c:v>8.4801241755485535E-3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0.90909087657928467</c:v>
                </c:pt>
                <c:pt idx="2">
                  <c:v>0.90909087657928467</c:v>
                </c:pt>
                <c:pt idx="3">
                  <c:v>0.90909087657928467</c:v>
                </c:pt>
                <c:pt idx="4">
                  <c:v>0.90909087657928467</c:v>
                </c:pt>
                <c:pt idx="5">
                  <c:v>0.90909087657928467</c:v>
                </c:pt>
                <c:pt idx="6">
                  <c:v>0.90909087657928467</c:v>
                </c:pt>
                <c:pt idx="7">
                  <c:v>0.90909087657928467</c:v>
                </c:pt>
                <c:pt idx="8">
                  <c:v>0.90909087657928467</c:v>
                </c:pt>
                <c:pt idx="9">
                  <c:v>0.90909087657928467</c:v>
                </c:pt>
                <c:pt idx="10">
                  <c:v>0.90909087657928467</c:v>
                </c:pt>
                <c:pt idx="11">
                  <c:v>0.90909087657928467</c:v>
                </c:pt>
                <c:pt idx="12">
                  <c:v>0.90909087657928467</c:v>
                </c:pt>
                <c:pt idx="13">
                  <c:v>0.90909087657928467</c:v>
                </c:pt>
                <c:pt idx="14">
                  <c:v>0.90909087657928467</c:v>
                </c:pt>
                <c:pt idx="15">
                  <c:v>0.90909087657928467</c:v>
                </c:pt>
                <c:pt idx="16">
                  <c:v>0.90909087657928467</c:v>
                </c:pt>
                <c:pt idx="17">
                  <c:v>0.90909087657928467</c:v>
                </c:pt>
                <c:pt idx="18">
                  <c:v>0.90909087657928467</c:v>
                </c:pt>
                <c:pt idx="19">
                  <c:v>0.90909087657928467</c:v>
                </c:pt>
                <c:pt idx="20">
                  <c:v>0.90282505750656128</c:v>
                </c:pt>
                <c:pt idx="21">
                  <c:v>0.89397454261779785</c:v>
                </c:pt>
                <c:pt idx="22">
                  <c:v>0.88530176877975464</c:v>
                </c:pt>
                <c:pt idx="23">
                  <c:v>0.87754613161087036</c:v>
                </c:pt>
                <c:pt idx="24">
                  <c:v>0.86859351396560669</c:v>
                </c:pt>
                <c:pt idx="25">
                  <c:v>0.8571963906288147</c:v>
                </c:pt>
                <c:pt idx="26">
                  <c:v>0.84538406133651733</c:v>
                </c:pt>
                <c:pt idx="27">
                  <c:v>0.83087414503097534</c:v>
                </c:pt>
                <c:pt idx="28">
                  <c:v>0.81408607959747314</c:v>
                </c:pt>
                <c:pt idx="29">
                  <c:v>0.79568147659301758</c:v>
                </c:pt>
                <c:pt idx="30">
                  <c:v>0.77698135375976563</c:v>
                </c:pt>
                <c:pt idx="31">
                  <c:v>0.7555389404296875</c:v>
                </c:pt>
                <c:pt idx="32">
                  <c:v>0.72609561681747437</c:v>
                </c:pt>
                <c:pt idx="33">
                  <c:v>0.69509828090667725</c:v>
                </c:pt>
                <c:pt idx="34">
                  <c:v>0.64976567029953003</c:v>
                </c:pt>
                <c:pt idx="35">
                  <c:v>0.90909087657928467</c:v>
                </c:pt>
                <c:pt idx="36">
                  <c:v>0.5625</c:v>
                </c:pt>
                <c:pt idx="37">
                  <c:v>0.5625</c:v>
                </c:pt>
                <c:pt idx="38">
                  <c:v>0.5625</c:v>
                </c:pt>
                <c:pt idx="39">
                  <c:v>0.5625</c:v>
                </c:pt>
                <c:pt idx="40">
                  <c:v>0.5625</c:v>
                </c:pt>
                <c:pt idx="41">
                  <c:v>0.5625</c:v>
                </c:pt>
                <c:pt idx="42">
                  <c:v>0.5447881817817688</c:v>
                </c:pt>
                <c:pt idx="43">
                  <c:v>0.54514837265014648</c:v>
                </c:pt>
                <c:pt idx="44">
                  <c:v>0.358053058385849</c:v>
                </c:pt>
                <c:pt idx="45">
                  <c:v>0.3391948938369751</c:v>
                </c:pt>
                <c:pt idx="46">
                  <c:v>0.31639552116394043</c:v>
                </c:pt>
                <c:pt idx="47">
                  <c:v>0.28910931944847107</c:v>
                </c:pt>
                <c:pt idx="48">
                  <c:v>0.25717619061470032</c:v>
                </c:pt>
                <c:pt idx="49">
                  <c:v>0.4117647111415863</c:v>
                </c:pt>
                <c:pt idx="50">
                  <c:v>0.4117647111415863</c:v>
                </c:pt>
                <c:pt idx="51">
                  <c:v>0.4117647111415863</c:v>
                </c:pt>
                <c:pt idx="52">
                  <c:v>0.4117647111415863</c:v>
                </c:pt>
                <c:pt idx="53">
                  <c:v>0.37806880474090576</c:v>
                </c:pt>
                <c:pt idx="54">
                  <c:v>0.38188618421554565</c:v>
                </c:pt>
                <c:pt idx="55">
                  <c:v>0.34974154829978943</c:v>
                </c:pt>
                <c:pt idx="56">
                  <c:v>0.32047083973884583</c:v>
                </c:pt>
                <c:pt idx="57">
                  <c:v>0.28402063250541687</c:v>
                </c:pt>
                <c:pt idx="58">
                  <c:v>0.24082209169864655</c:v>
                </c:pt>
                <c:pt idx="59">
                  <c:v>0.19511011242866516</c:v>
                </c:pt>
                <c:pt idx="60">
                  <c:v>0.36842107772827148</c:v>
                </c:pt>
                <c:pt idx="61">
                  <c:v>0.31578946113586426</c:v>
                </c:pt>
                <c:pt idx="62">
                  <c:v>0.31578946113586426</c:v>
                </c:pt>
                <c:pt idx="63">
                  <c:v>0.32649248838424683</c:v>
                </c:pt>
                <c:pt idx="64">
                  <c:v>0.33917465806007385</c:v>
                </c:pt>
                <c:pt idx="65">
                  <c:v>0.30621340870857239</c:v>
                </c:pt>
                <c:pt idx="66">
                  <c:v>0.26539453864097595</c:v>
                </c:pt>
                <c:pt idx="67">
                  <c:v>0.20996867120265961</c:v>
                </c:pt>
                <c:pt idx="68">
                  <c:v>0.16244402527809143</c:v>
                </c:pt>
                <c:pt idx="69">
                  <c:v>0.10208003968000412</c:v>
                </c:pt>
                <c:pt idx="70">
                  <c:v>0.31578946113586426</c:v>
                </c:pt>
                <c:pt idx="71">
                  <c:v>0.31578946113586426</c:v>
                </c:pt>
                <c:pt idx="72">
                  <c:v>0.31578946113586426</c:v>
                </c:pt>
                <c:pt idx="73">
                  <c:v>0.3317101001739502</c:v>
                </c:pt>
                <c:pt idx="74">
                  <c:v>0.33743387460708618</c:v>
                </c:pt>
                <c:pt idx="75">
                  <c:v>0.29264447093009949</c:v>
                </c:pt>
                <c:pt idx="76">
                  <c:v>0.22957997024059296</c:v>
                </c:pt>
                <c:pt idx="77">
                  <c:v>0.13321894407272339</c:v>
                </c:pt>
                <c:pt idx="78">
                  <c:v>4.5037545263767242E-2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9.0909093618392944E-2</c:v>
                </c:pt>
                <c:pt idx="2">
                  <c:v>9.0909093618392944E-2</c:v>
                </c:pt>
                <c:pt idx="3">
                  <c:v>9.0909093618392944E-2</c:v>
                </c:pt>
                <c:pt idx="4">
                  <c:v>9.0909093618392944E-2</c:v>
                </c:pt>
                <c:pt idx="5">
                  <c:v>9.0909093618392944E-2</c:v>
                </c:pt>
                <c:pt idx="6">
                  <c:v>9.0909093618392944E-2</c:v>
                </c:pt>
                <c:pt idx="7">
                  <c:v>9.0909093618392944E-2</c:v>
                </c:pt>
                <c:pt idx="8">
                  <c:v>9.0909093618392944E-2</c:v>
                </c:pt>
                <c:pt idx="9">
                  <c:v>9.0909093618392944E-2</c:v>
                </c:pt>
                <c:pt idx="10">
                  <c:v>9.0909093618392944E-2</c:v>
                </c:pt>
                <c:pt idx="11">
                  <c:v>9.0909093618392944E-2</c:v>
                </c:pt>
                <c:pt idx="12">
                  <c:v>9.0909093618392944E-2</c:v>
                </c:pt>
                <c:pt idx="13">
                  <c:v>9.0909093618392944E-2</c:v>
                </c:pt>
                <c:pt idx="14">
                  <c:v>9.0909093618392944E-2</c:v>
                </c:pt>
                <c:pt idx="15">
                  <c:v>9.0909093618392944E-2</c:v>
                </c:pt>
                <c:pt idx="16">
                  <c:v>9.0909093618392944E-2</c:v>
                </c:pt>
                <c:pt idx="17">
                  <c:v>9.0909093618392944E-2</c:v>
                </c:pt>
                <c:pt idx="18">
                  <c:v>9.0909093618392944E-2</c:v>
                </c:pt>
                <c:pt idx="19">
                  <c:v>9.0909093618392944E-2</c:v>
                </c:pt>
                <c:pt idx="20">
                  <c:v>9.7175009548664093E-2</c:v>
                </c:pt>
                <c:pt idx="21">
                  <c:v>0.10602543503046036</c:v>
                </c:pt>
                <c:pt idx="22">
                  <c:v>0.11469820141792297</c:v>
                </c:pt>
                <c:pt idx="23">
                  <c:v>0.12245386838912964</c:v>
                </c:pt>
                <c:pt idx="24">
                  <c:v>0.13140647113323212</c:v>
                </c:pt>
                <c:pt idx="25">
                  <c:v>0.14280357956886292</c:v>
                </c:pt>
                <c:pt idx="26">
                  <c:v>0.15461592376232147</c:v>
                </c:pt>
                <c:pt idx="27">
                  <c:v>0.16912582516670227</c:v>
                </c:pt>
                <c:pt idx="28">
                  <c:v>0.18591387569904327</c:v>
                </c:pt>
                <c:pt idx="29">
                  <c:v>0.20431852340698242</c:v>
                </c:pt>
                <c:pt idx="30">
                  <c:v>0.22301864624023438</c:v>
                </c:pt>
                <c:pt idx="31">
                  <c:v>0.2444610595703125</c:v>
                </c:pt>
                <c:pt idx="32">
                  <c:v>0.27390441298484802</c:v>
                </c:pt>
                <c:pt idx="33">
                  <c:v>0.30490174889564514</c:v>
                </c:pt>
                <c:pt idx="34">
                  <c:v>0.35023432970046997</c:v>
                </c:pt>
                <c:pt idx="35">
                  <c:v>9.0909093618392944E-2</c:v>
                </c:pt>
                <c:pt idx="36">
                  <c:v>6.25E-2</c:v>
                </c:pt>
                <c:pt idx="37">
                  <c:v>6.25E-2</c:v>
                </c:pt>
                <c:pt idx="38">
                  <c:v>6.25E-2</c:v>
                </c:pt>
                <c:pt idx="39">
                  <c:v>6.25E-2</c:v>
                </c:pt>
                <c:pt idx="40">
                  <c:v>6.25E-2</c:v>
                </c:pt>
                <c:pt idx="41">
                  <c:v>6.25E-2</c:v>
                </c:pt>
                <c:pt idx="42">
                  <c:v>6.9967351853847504E-2</c:v>
                </c:pt>
                <c:pt idx="43">
                  <c:v>7.8359067440032959E-2</c:v>
                </c:pt>
                <c:pt idx="44">
                  <c:v>7.7123448252677917E-2</c:v>
                </c:pt>
                <c:pt idx="45">
                  <c:v>8.6031250655651093E-2</c:v>
                </c:pt>
                <c:pt idx="46">
                  <c:v>9.6093267202377319E-2</c:v>
                </c:pt>
                <c:pt idx="47">
                  <c:v>0.10739582031965256</c:v>
                </c:pt>
                <c:pt idx="48">
                  <c:v>0.11985116451978683</c:v>
                </c:pt>
                <c:pt idx="49">
                  <c:v>5.8823533356189728E-2</c:v>
                </c:pt>
                <c:pt idx="50">
                  <c:v>5.8823533356189728E-2</c:v>
                </c:pt>
                <c:pt idx="51">
                  <c:v>5.8823533356189728E-2</c:v>
                </c:pt>
                <c:pt idx="52">
                  <c:v>5.8823533356189728E-2</c:v>
                </c:pt>
                <c:pt idx="53">
                  <c:v>5.4009828716516495E-2</c:v>
                </c:pt>
                <c:pt idx="54">
                  <c:v>5.9178892523050308E-2</c:v>
                </c:pt>
                <c:pt idx="55">
                  <c:v>6.8205215036869049E-2</c:v>
                </c:pt>
                <c:pt idx="56">
                  <c:v>7.8594386577606201E-2</c:v>
                </c:pt>
                <c:pt idx="57">
                  <c:v>9.2564806342124939E-2</c:v>
                </c:pt>
                <c:pt idx="58">
                  <c:v>0.10914626717567444</c:v>
                </c:pt>
                <c:pt idx="59">
                  <c:v>0.12703415751457214</c:v>
                </c:pt>
                <c:pt idx="60">
                  <c:v>5.263158306479454E-2</c:v>
                </c:pt>
                <c:pt idx="61">
                  <c:v>5.2631575614213943E-2</c:v>
                </c:pt>
                <c:pt idx="62">
                  <c:v>5.2631575614213943E-2</c:v>
                </c:pt>
                <c:pt idx="63">
                  <c:v>5.4415412247180939E-2</c:v>
                </c:pt>
                <c:pt idx="64">
                  <c:v>6.0794487595558167E-2</c:v>
                </c:pt>
                <c:pt idx="65">
                  <c:v>7.5797535479068756E-2</c:v>
                </c:pt>
                <c:pt idx="66">
                  <c:v>9.8070897161960602E-2</c:v>
                </c:pt>
                <c:pt idx="67">
                  <c:v>0.12610957026481628</c:v>
                </c:pt>
                <c:pt idx="68">
                  <c:v>0.16007517278194427</c:v>
                </c:pt>
                <c:pt idx="69">
                  <c:v>0.21013833582401276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0</c:v>
                </c:pt>
                <c:pt idx="2">
                  <c:v>9.1534366607666016</c:v>
                </c:pt>
                <c:pt idx="3">
                  <c:v>0.11793676018714905</c:v>
                </c:pt>
                <c:pt idx="4">
                  <c:v>9.8356626927852631E-2</c:v>
                </c:pt>
                <c:pt idx="5">
                  <c:v>7.6609864830970764E-2</c:v>
                </c:pt>
                <c:pt idx="6">
                  <c:v>29.020074844360352</c:v>
                </c:pt>
                <c:pt idx="7">
                  <c:v>0.11793676018714905</c:v>
                </c:pt>
                <c:pt idx="8">
                  <c:v>9.9143408238887787E-2</c:v>
                </c:pt>
                <c:pt idx="9">
                  <c:v>30.127798080444336</c:v>
                </c:pt>
                <c:pt idx="10">
                  <c:v>0.11793676018714905</c:v>
                </c:pt>
                <c:pt idx="11">
                  <c:v>9.5742963254451752E-2</c:v>
                </c:pt>
                <c:pt idx="12">
                  <c:v>7.237793505191803E-2</c:v>
                </c:pt>
                <c:pt idx="13">
                  <c:v>4.9212586134672165E-2</c:v>
                </c:pt>
                <c:pt idx="14">
                  <c:v>2.7865178883075714E-2</c:v>
                </c:pt>
                <c:pt idx="15">
                  <c:v>1.2636187486350536E-2</c:v>
                </c:pt>
                <c:pt idx="16">
                  <c:v>1.9967560656368732E-3</c:v>
                </c:pt>
                <c:pt idx="17">
                  <c:v>0.95383846759796143</c:v>
                </c:pt>
                <c:pt idx="18">
                  <c:v>0.4965604841709137</c:v>
                </c:pt>
                <c:pt idx="19">
                  <c:v>0.40742763876914978</c:v>
                </c:pt>
                <c:pt idx="20">
                  <c:v>0.29506987333297729</c:v>
                </c:pt>
                <c:pt idx="21">
                  <c:v>0.25147205591201782</c:v>
                </c:pt>
                <c:pt idx="22">
                  <c:v>0.20479565858840942</c:v>
                </c:pt>
                <c:pt idx="23">
                  <c:v>0.17721061408519745</c:v>
                </c:pt>
                <c:pt idx="24">
                  <c:v>0.15397374331951141</c:v>
                </c:pt>
                <c:pt idx="25">
                  <c:v>0.13581816852092743</c:v>
                </c:pt>
                <c:pt idx="26">
                  <c:v>0.12127164006233215</c:v>
                </c:pt>
                <c:pt idx="27">
                  <c:v>0.10937455296516418</c:v>
                </c:pt>
                <c:pt idx="28">
                  <c:v>9.9480174481868744E-2</c:v>
                </c:pt>
                <c:pt idx="29">
                  <c:v>9.1135524213314056E-2</c:v>
                </c:pt>
                <c:pt idx="30">
                  <c:v>8.4009788930416107E-2</c:v>
                </c:pt>
                <c:pt idx="31">
                  <c:v>7.7861562371253967E-2</c:v>
                </c:pt>
                <c:pt idx="32">
                  <c:v>7.2506092488765717E-2</c:v>
                </c:pt>
                <c:pt idx="33">
                  <c:v>6.7806258797645569E-2</c:v>
                </c:pt>
                <c:pt idx="34">
                  <c:v>10.856714248657227</c:v>
                </c:pt>
                <c:pt idx="35">
                  <c:v>0.11793676018714905</c:v>
                </c:pt>
                <c:pt idx="36">
                  <c:v>0.95383846759796143</c:v>
                </c:pt>
                <c:pt idx="37">
                  <c:v>0.54654192924499512</c:v>
                </c:pt>
                <c:pt idx="38">
                  <c:v>0.38270363211631775</c:v>
                </c:pt>
                <c:pt idx="39">
                  <c:v>0.29154428839683533</c:v>
                </c:pt>
                <c:pt idx="40">
                  <c:v>0.23343867063522339</c:v>
                </c:pt>
                <c:pt idx="41">
                  <c:v>0.1935303807258606</c:v>
                </c:pt>
                <c:pt idx="42">
                  <c:v>0.16466084122657776</c:v>
                </c:pt>
                <c:pt idx="43">
                  <c:v>0.14294390380382538</c:v>
                </c:pt>
                <c:pt idx="44">
                  <c:v>0.12593868374824524</c:v>
                </c:pt>
                <c:pt idx="45">
                  <c:v>4.1013967245817184E-2</c:v>
                </c:pt>
                <c:pt idx="46">
                  <c:v>0</c:v>
                </c:pt>
                <c:pt idx="47">
                  <c:v>0</c:v>
                </c:pt>
                <c:pt idx="48">
                  <c:v>9.827723503112793</c:v>
                </c:pt>
                <c:pt idx="49">
                  <c:v>0.95383846759796143</c:v>
                </c:pt>
                <c:pt idx="50">
                  <c:v>0.28642123937606812</c:v>
                </c:pt>
                <c:pt idx="51">
                  <c:v>8.1029556691646576E-2</c:v>
                </c:pt>
                <c:pt idx="52">
                  <c:v>1.115203183144331E-2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7.6625604629516602</c:v>
                </c:pt>
                <c:pt idx="60">
                  <c:v>0</c:v>
                </c:pt>
                <c:pt idx="61">
                  <c:v>0</c:v>
                </c:pt>
                <c:pt idx="62">
                  <c:v>0.72201210260391235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5.3472533226013184</c:v>
                </c:pt>
                <c:pt idx="70">
                  <c:v>0</c:v>
                </c:pt>
                <c:pt idx="71">
                  <c:v>4.1164107322692871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51.291797637939453</c:v>
                </c:pt>
                <c:pt idx="84">
                  <c:v>8.42452272772789E-2</c:v>
                </c:pt>
                <c:pt idx="85">
                  <c:v>4.6879064291715622E-2</c:v>
                </c:pt>
                <c:pt idx="86">
                  <c:v>1.5932325273752213E-2</c:v>
                </c:pt>
                <c:pt idx="87">
                  <c:v>0.27695304155349731</c:v>
                </c:pt>
                <c:pt idx="88">
                  <c:v>9.4823980331420898</c:v>
                </c:pt>
                <c:pt idx="89">
                  <c:v>8.42452272772789E-2</c:v>
                </c:pt>
                <c:pt idx="90">
                  <c:v>3.7986051291227341E-2</c:v>
                </c:pt>
                <c:pt idx="91">
                  <c:v>5.3256761282682419E-2</c:v>
                </c:pt>
                <c:pt idx="92">
                  <c:v>4.7321600914001465</c:v>
                </c:pt>
                <c:pt idx="93">
                  <c:v>8.42452272772789E-2</c:v>
                </c:pt>
                <c:pt idx="94">
                  <c:v>3.7345301359891891E-2</c:v>
                </c:pt>
                <c:pt idx="95">
                  <c:v>0.27695304155349731</c:v>
                </c:pt>
                <c:pt idx="96">
                  <c:v>0.2568930983543396</c:v>
                </c:pt>
                <c:pt idx="97">
                  <c:v>0.2376139760017395</c:v>
                </c:pt>
                <c:pt idx="98">
                  <c:v>0.22204820811748505</c:v>
                </c:pt>
                <c:pt idx="99">
                  <c:v>0.20726925134658813</c:v>
                </c:pt>
                <c:pt idx="100">
                  <c:v>108.04155731201172</c:v>
                </c:pt>
                <c:pt idx="101">
                  <c:v>8.42452272772789E-2</c:v>
                </c:pt>
                <c:pt idx="102">
                  <c:v>1.0746720246970654E-2</c:v>
                </c:pt>
                <c:pt idx="103">
                  <c:v>0.27695304155349731</c:v>
                </c:pt>
                <c:pt idx="104">
                  <c:v>0.25573676824569702</c:v>
                </c:pt>
                <c:pt idx="105">
                  <c:v>0.23509567975997925</c:v>
                </c:pt>
                <c:pt idx="106">
                  <c:v>0.24068063497543335</c:v>
                </c:pt>
                <c:pt idx="107">
                  <c:v>0.2307087779045105</c:v>
                </c:pt>
                <c:pt idx="108">
                  <c:v>0.21597748994827271</c:v>
                </c:pt>
                <c:pt idx="109">
                  <c:v>0.20000343024730682</c:v>
                </c:pt>
                <c:pt idx="110">
                  <c:v>0.18487875163555145</c:v>
                </c:pt>
                <c:pt idx="111">
                  <c:v>0.17046336829662323</c:v>
                </c:pt>
                <c:pt idx="112">
                  <c:v>107.65108489990234</c:v>
                </c:pt>
                <c:pt idx="113">
                  <c:v>8.42452272772789E-2</c:v>
                </c:pt>
                <c:pt idx="114">
                  <c:v>9.0032834559679031E-3</c:v>
                </c:pt>
                <c:pt idx="115">
                  <c:v>0.27695304155349731</c:v>
                </c:pt>
                <c:pt idx="116">
                  <c:v>0.25470262765884399</c:v>
                </c:pt>
                <c:pt idx="117">
                  <c:v>0.23342078924179077</c:v>
                </c:pt>
                <c:pt idx="118">
                  <c:v>0.21453207731246948</c:v>
                </c:pt>
                <c:pt idx="119">
                  <c:v>0.19721096754074097</c:v>
                </c:pt>
                <c:pt idx="120">
                  <c:v>0.18130843341350555</c:v>
                </c:pt>
                <c:pt idx="121">
                  <c:v>0.16683939099311829</c:v>
                </c:pt>
                <c:pt idx="122">
                  <c:v>0.15385453402996063</c:v>
                </c:pt>
                <c:pt idx="123">
                  <c:v>0.14232997596263885</c:v>
                </c:pt>
                <c:pt idx="124">
                  <c:v>0.13209287822246552</c:v>
                </c:pt>
                <c:pt idx="125">
                  <c:v>0.12241008877754211</c:v>
                </c:pt>
                <c:pt idx="126">
                  <c:v>0.11361244320869446</c:v>
                </c:pt>
                <c:pt idx="127">
                  <c:v>69.106918334960938</c:v>
                </c:pt>
                <c:pt idx="128">
                  <c:v>8.42452272772789E-2</c:v>
                </c:pt>
                <c:pt idx="129">
                  <c:v>0.27695304155349731</c:v>
                </c:pt>
                <c:pt idx="130">
                  <c:v>0.25609439611434937</c:v>
                </c:pt>
                <c:pt idx="131">
                  <c:v>0.23491388559341431</c:v>
                </c:pt>
                <c:pt idx="132">
                  <c:v>0.21514004468917847</c:v>
                </c:pt>
                <c:pt idx="133">
                  <c:v>0.19744043052196503</c:v>
                </c:pt>
                <c:pt idx="134">
                  <c:v>0.18193428218364716</c:v>
                </c:pt>
                <c:pt idx="135">
                  <c:v>0.16860966384410858</c:v>
                </c:pt>
                <c:pt idx="136">
                  <c:v>0.15706422924995422</c:v>
                </c:pt>
                <c:pt idx="137">
                  <c:v>0.14696423709392548</c:v>
                </c:pt>
                <c:pt idx="138">
                  <c:v>0.13799670338630676</c:v>
                </c:pt>
                <c:pt idx="139">
                  <c:v>0.12990835309028625</c:v>
                </c:pt>
                <c:pt idx="140">
                  <c:v>0.1224607527256012</c:v>
                </c:pt>
                <c:pt idx="141">
                  <c:v>0.11566581577062607</c:v>
                </c:pt>
                <c:pt idx="142">
                  <c:v>0.10940732806921005</c:v>
                </c:pt>
                <c:pt idx="143">
                  <c:v>0.10362866520881653</c:v>
                </c:pt>
                <c:pt idx="144">
                  <c:v>9.8276160657405853E-2</c:v>
                </c:pt>
                <c:pt idx="145">
                  <c:v>9.3317054212093353E-2</c:v>
                </c:pt>
                <c:pt idx="146">
                  <c:v>8.8709615170955658E-2</c:v>
                </c:pt>
                <c:pt idx="147">
                  <c:v>8.4427021443843842E-2</c:v>
                </c:pt>
                <c:pt idx="148">
                  <c:v>8.0436490476131439E-2</c:v>
                </c:pt>
                <c:pt idx="149">
                  <c:v>7.6714172959327698E-2</c:v>
                </c:pt>
                <c:pt idx="150">
                  <c:v>7.3239222168922424E-2</c:v>
                </c:pt>
                <c:pt idx="151">
                  <c:v>6.9987796247005463E-2</c:v>
                </c:pt>
                <c:pt idx="152">
                  <c:v>6.6941991448402405E-2</c:v>
                </c:pt>
                <c:pt idx="153">
                  <c:v>6.4083948731422424E-2</c:v>
                </c:pt>
                <c:pt idx="154">
                  <c:v>6.1401739716529846E-2</c:v>
                </c:pt>
                <c:pt idx="155">
                  <c:v>5.8877483010292053E-2</c:v>
                </c:pt>
                <c:pt idx="156">
                  <c:v>5.6502237915992737E-2</c:v>
                </c:pt>
                <c:pt idx="157">
                  <c:v>5.426407977938652E-2</c:v>
                </c:pt>
                <c:pt idx="158">
                  <c:v>5.2151095122098923E-2</c:v>
                </c:pt>
                <c:pt idx="159">
                  <c:v>5.0154339522123337E-2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3.8373276765923947E-5</c:v>
                </c:pt>
                <c:pt idx="2">
                  <c:v>42.353404998779297</c:v>
                </c:pt>
                <c:pt idx="3">
                  <c:v>0.11793668568134308</c:v>
                </c:pt>
                <c:pt idx="4">
                  <c:v>9.8356567323207855E-2</c:v>
                </c:pt>
                <c:pt idx="5">
                  <c:v>7.6609820127487183E-2</c:v>
                </c:pt>
                <c:pt idx="6">
                  <c:v>29.020072937011719</c:v>
                </c:pt>
                <c:pt idx="7">
                  <c:v>0.11793668568134308</c:v>
                </c:pt>
                <c:pt idx="8">
                  <c:v>9.9143348634243011E-2</c:v>
                </c:pt>
                <c:pt idx="9">
                  <c:v>30.127796173095703</c:v>
                </c:pt>
                <c:pt idx="10">
                  <c:v>0.11793668568134308</c:v>
                </c:pt>
                <c:pt idx="11">
                  <c:v>9.5742911100387573E-2</c:v>
                </c:pt>
                <c:pt idx="12">
                  <c:v>7.2377890348434448E-2</c:v>
                </c:pt>
                <c:pt idx="13">
                  <c:v>4.9212560057640076E-2</c:v>
                </c:pt>
                <c:pt idx="14">
                  <c:v>2.7865162119269371E-2</c:v>
                </c:pt>
                <c:pt idx="15">
                  <c:v>1.2636180035769939E-2</c:v>
                </c:pt>
                <c:pt idx="16">
                  <c:v>1.996754901483655E-3</c:v>
                </c:pt>
                <c:pt idx="17">
                  <c:v>0.95383787155151367</c:v>
                </c:pt>
                <c:pt idx="18">
                  <c:v>0.49656018614768982</c:v>
                </c:pt>
                <c:pt idx="19">
                  <c:v>0.40742740035057068</c:v>
                </c:pt>
                <c:pt idx="20">
                  <c:v>0.29506969451904297</c:v>
                </c:pt>
                <c:pt idx="21">
                  <c:v>0.25147190690040588</c:v>
                </c:pt>
                <c:pt idx="22">
                  <c:v>0.20479552447795868</c:v>
                </c:pt>
                <c:pt idx="23">
                  <c:v>0.17721050977706909</c:v>
                </c:pt>
                <c:pt idx="24">
                  <c:v>0.15397363901138306</c:v>
                </c:pt>
                <c:pt idx="25">
                  <c:v>0.13581807911396027</c:v>
                </c:pt>
                <c:pt idx="26">
                  <c:v>0.12127156555652618</c:v>
                </c:pt>
                <c:pt idx="27">
                  <c:v>0.10937448590993881</c:v>
                </c:pt>
                <c:pt idx="28">
                  <c:v>9.9480114877223969E-2</c:v>
                </c:pt>
                <c:pt idx="29">
                  <c:v>9.1135472059249878E-2</c:v>
                </c:pt>
                <c:pt idx="30">
                  <c:v>8.4009736776351929E-2</c:v>
                </c:pt>
                <c:pt idx="31">
                  <c:v>7.7861517667770386E-2</c:v>
                </c:pt>
                <c:pt idx="32">
                  <c:v>7.2506047785282135E-2</c:v>
                </c:pt>
                <c:pt idx="33">
                  <c:v>6.7806221544742584E-2</c:v>
                </c:pt>
                <c:pt idx="34">
                  <c:v>10.856714248657227</c:v>
                </c:pt>
                <c:pt idx="35">
                  <c:v>0.11793668568134308</c:v>
                </c:pt>
                <c:pt idx="36">
                  <c:v>0.95383787155151367</c:v>
                </c:pt>
                <c:pt idx="37">
                  <c:v>0.54654157161712646</c:v>
                </c:pt>
                <c:pt idx="38">
                  <c:v>0.38270342350006104</c:v>
                </c:pt>
                <c:pt idx="39">
                  <c:v>0.291544109582901</c:v>
                </c:pt>
                <c:pt idx="40">
                  <c:v>0.23343852162361145</c:v>
                </c:pt>
                <c:pt idx="41">
                  <c:v>0.19353026151657104</c:v>
                </c:pt>
                <c:pt idx="42">
                  <c:v>0.1646607518196106</c:v>
                </c:pt>
                <c:pt idx="43">
                  <c:v>0.14294381439685822</c:v>
                </c:pt>
                <c:pt idx="44">
                  <c:v>0.12593860924243927</c:v>
                </c:pt>
                <c:pt idx="45">
                  <c:v>4.1013941168785095E-2</c:v>
                </c:pt>
                <c:pt idx="46">
                  <c:v>0</c:v>
                </c:pt>
                <c:pt idx="47">
                  <c:v>0</c:v>
                </c:pt>
                <c:pt idx="48">
                  <c:v>9.827723503112793</c:v>
                </c:pt>
                <c:pt idx="49">
                  <c:v>0.95383787155151367</c:v>
                </c:pt>
                <c:pt idx="50">
                  <c:v>0.28642106056213379</c:v>
                </c:pt>
                <c:pt idx="51">
                  <c:v>8.1029504537582397E-2</c:v>
                </c:pt>
                <c:pt idx="52">
                  <c:v>1.1152025312185287E-2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7.6625590324401855</c:v>
                </c:pt>
                <c:pt idx="60">
                  <c:v>0</c:v>
                </c:pt>
                <c:pt idx="61">
                  <c:v>0</c:v>
                </c:pt>
                <c:pt idx="62">
                  <c:v>0.72201168537139893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5.3472528457641602</c:v>
                </c:pt>
                <c:pt idx="70">
                  <c:v>0.22889664769172668</c:v>
                </c:pt>
                <c:pt idx="71">
                  <c:v>4.630770206451416</c:v>
                </c:pt>
                <c:pt idx="72">
                  <c:v>0</c:v>
                </c:pt>
                <c:pt idx="73">
                  <c:v>0.18490695953369141</c:v>
                </c:pt>
                <c:pt idx="74">
                  <c:v>0.23389635980129242</c:v>
                </c:pt>
                <c:pt idx="75">
                  <c:v>0.21531979739665985</c:v>
                </c:pt>
                <c:pt idx="76">
                  <c:v>0.16592401266098022</c:v>
                </c:pt>
                <c:pt idx="77">
                  <c:v>0.10117994248867035</c:v>
                </c:pt>
                <c:pt idx="78">
                  <c:v>4.7978285700082779E-2</c:v>
                </c:pt>
                <c:pt idx="79">
                  <c:v>1.0239971801638603E-2</c:v>
                </c:pt>
                <c:pt idx="80">
                  <c:v>1.0620481334626675E-2</c:v>
                </c:pt>
                <c:pt idx="81">
                  <c:v>1.0985899716615677E-2</c:v>
                </c:pt>
                <c:pt idx="82">
                  <c:v>1.1335909366607666E-2</c:v>
                </c:pt>
                <c:pt idx="83">
                  <c:v>57.066974639892578</c:v>
                </c:pt>
                <c:pt idx="84">
                  <c:v>8.4245175123214722E-2</c:v>
                </c:pt>
                <c:pt idx="85">
                  <c:v>4.6879034489393234E-2</c:v>
                </c:pt>
                <c:pt idx="86">
                  <c:v>1.5932315960526466E-2</c:v>
                </c:pt>
                <c:pt idx="87">
                  <c:v>0.27695289254188538</c:v>
                </c:pt>
                <c:pt idx="88">
                  <c:v>9.4823989868164063</c:v>
                </c:pt>
                <c:pt idx="89">
                  <c:v>8.4245175123214722E-2</c:v>
                </c:pt>
                <c:pt idx="90">
                  <c:v>3.7986025214195251E-2</c:v>
                </c:pt>
                <c:pt idx="91">
                  <c:v>5.3256731480360031E-2</c:v>
                </c:pt>
                <c:pt idx="92">
                  <c:v>4.7321600914001465</c:v>
                </c:pt>
                <c:pt idx="93">
                  <c:v>8.4245175123214722E-2</c:v>
                </c:pt>
                <c:pt idx="94">
                  <c:v>3.7345279008150101E-2</c:v>
                </c:pt>
                <c:pt idx="95">
                  <c:v>0.27695289254188538</c:v>
                </c:pt>
                <c:pt idx="96">
                  <c:v>0.25689291954040527</c:v>
                </c:pt>
                <c:pt idx="97">
                  <c:v>0.23761382699012756</c:v>
                </c:pt>
                <c:pt idx="98">
                  <c:v>0.2220480889081955</c:v>
                </c:pt>
                <c:pt idx="99">
                  <c:v>0.20726911723613739</c:v>
                </c:pt>
                <c:pt idx="100">
                  <c:v>108.04155731201172</c:v>
                </c:pt>
                <c:pt idx="101">
                  <c:v>8.4245175123214722E-2</c:v>
                </c:pt>
                <c:pt idx="102">
                  <c:v>1.0746713727712631E-2</c:v>
                </c:pt>
                <c:pt idx="103">
                  <c:v>0.27695289254188538</c:v>
                </c:pt>
                <c:pt idx="104">
                  <c:v>0.25573661923408508</c:v>
                </c:pt>
                <c:pt idx="105">
                  <c:v>0.23509553074836731</c:v>
                </c:pt>
                <c:pt idx="106">
                  <c:v>0.24068048596382141</c:v>
                </c:pt>
                <c:pt idx="107">
                  <c:v>0.23070864379405975</c:v>
                </c:pt>
                <c:pt idx="108">
                  <c:v>0.21597735583782196</c:v>
                </c:pt>
                <c:pt idx="109">
                  <c:v>0.20000331103801727</c:v>
                </c:pt>
                <c:pt idx="110">
                  <c:v>0.1848786324262619</c:v>
                </c:pt>
                <c:pt idx="111">
                  <c:v>0.17046326398849487</c:v>
                </c:pt>
                <c:pt idx="112">
                  <c:v>107.65108489990234</c:v>
                </c:pt>
                <c:pt idx="113">
                  <c:v>8.4245175123214722E-2</c:v>
                </c:pt>
                <c:pt idx="114">
                  <c:v>9.0032778680324554E-3</c:v>
                </c:pt>
                <c:pt idx="115">
                  <c:v>0.27695289254188538</c:v>
                </c:pt>
                <c:pt idx="116">
                  <c:v>0.25470244884490967</c:v>
                </c:pt>
                <c:pt idx="117">
                  <c:v>0.23342065513134003</c:v>
                </c:pt>
                <c:pt idx="118">
                  <c:v>0.21453194320201874</c:v>
                </c:pt>
                <c:pt idx="119">
                  <c:v>0.19721084833145142</c:v>
                </c:pt>
                <c:pt idx="120">
                  <c:v>0.1813083291053772</c:v>
                </c:pt>
                <c:pt idx="121">
                  <c:v>0.16683930158615112</c:v>
                </c:pt>
                <c:pt idx="122">
                  <c:v>0.15385442972183228</c:v>
                </c:pt>
                <c:pt idx="123">
                  <c:v>0.14232988655567169</c:v>
                </c:pt>
                <c:pt idx="124">
                  <c:v>0.13209278881549835</c:v>
                </c:pt>
                <c:pt idx="125">
                  <c:v>0.12241001427173615</c:v>
                </c:pt>
                <c:pt idx="126">
                  <c:v>0.11361237615346909</c:v>
                </c:pt>
                <c:pt idx="127">
                  <c:v>69.106918334960938</c:v>
                </c:pt>
                <c:pt idx="128">
                  <c:v>8.4245175123214722E-2</c:v>
                </c:pt>
                <c:pt idx="129">
                  <c:v>0.27695289254188538</c:v>
                </c:pt>
                <c:pt idx="130">
                  <c:v>0.25609424710273743</c:v>
                </c:pt>
                <c:pt idx="131">
                  <c:v>0.23491373658180237</c:v>
                </c:pt>
                <c:pt idx="132">
                  <c:v>0.21513991057872772</c:v>
                </c:pt>
                <c:pt idx="133">
                  <c:v>0.19744031131267548</c:v>
                </c:pt>
                <c:pt idx="134">
                  <c:v>0.1819341778755188</c:v>
                </c:pt>
                <c:pt idx="135">
                  <c:v>0.16860955953598022</c:v>
                </c:pt>
                <c:pt idx="136">
                  <c:v>0.15706413984298706</c:v>
                </c:pt>
                <c:pt idx="137">
                  <c:v>0.14696414768695831</c:v>
                </c:pt>
                <c:pt idx="138">
                  <c:v>0.13799662888050079</c:v>
                </c:pt>
                <c:pt idx="139">
                  <c:v>0.12990827858448029</c:v>
                </c:pt>
                <c:pt idx="140">
                  <c:v>0.12246068567037582</c:v>
                </c:pt>
                <c:pt idx="141">
                  <c:v>0.11566575616598129</c:v>
                </c:pt>
                <c:pt idx="142">
                  <c:v>0.10940726846456528</c:v>
                </c:pt>
                <c:pt idx="143">
                  <c:v>0.10362859815359116</c:v>
                </c:pt>
                <c:pt idx="144">
                  <c:v>9.8276108503341675E-2</c:v>
                </c:pt>
                <c:pt idx="145">
                  <c:v>9.3317002058029175E-2</c:v>
                </c:pt>
                <c:pt idx="146">
                  <c:v>8.8709563016891479E-2</c:v>
                </c:pt>
                <c:pt idx="147">
                  <c:v>8.4426969289779663E-2</c:v>
                </c:pt>
                <c:pt idx="148">
                  <c:v>8.0436438322067261E-2</c:v>
                </c:pt>
                <c:pt idx="149">
                  <c:v>7.6714128255844116E-2</c:v>
                </c:pt>
                <c:pt idx="150">
                  <c:v>7.3239177465438843E-2</c:v>
                </c:pt>
                <c:pt idx="151">
                  <c:v>6.9987751543521881E-2</c:v>
                </c:pt>
                <c:pt idx="152">
                  <c:v>6.694195419549942E-2</c:v>
                </c:pt>
                <c:pt idx="153">
                  <c:v>6.408391147851944E-2</c:v>
                </c:pt>
                <c:pt idx="154">
                  <c:v>6.140170618891716E-2</c:v>
                </c:pt>
                <c:pt idx="155">
                  <c:v>5.8877445757389069E-2</c:v>
                </c:pt>
                <c:pt idx="156">
                  <c:v>5.6502200663089752E-2</c:v>
                </c:pt>
                <c:pt idx="157">
                  <c:v>5.4264049977064133E-2</c:v>
                </c:pt>
                <c:pt idx="158">
                  <c:v>5.2151065319776535E-2</c:v>
                </c:pt>
                <c:pt idx="159">
                  <c:v>5.0154309719800949E-2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1.2161481427028775E-3</c:v>
                </c:pt>
                <c:pt idx="2">
                  <c:v>56.352226257324219</c:v>
                </c:pt>
                <c:pt idx="3">
                  <c:v>0.11793676018714905</c:v>
                </c:pt>
                <c:pt idx="4">
                  <c:v>9.8356626927852631E-2</c:v>
                </c:pt>
                <c:pt idx="5">
                  <c:v>7.6609864830970764E-2</c:v>
                </c:pt>
                <c:pt idx="6">
                  <c:v>29.020074844360352</c:v>
                </c:pt>
                <c:pt idx="7">
                  <c:v>0.11793676018714905</c:v>
                </c:pt>
                <c:pt idx="8">
                  <c:v>9.9143408238887787E-2</c:v>
                </c:pt>
                <c:pt idx="9">
                  <c:v>30.127798080444336</c:v>
                </c:pt>
                <c:pt idx="10">
                  <c:v>0.11793676018714905</c:v>
                </c:pt>
                <c:pt idx="11">
                  <c:v>9.5742963254451752E-2</c:v>
                </c:pt>
                <c:pt idx="12">
                  <c:v>7.237793505191803E-2</c:v>
                </c:pt>
                <c:pt idx="13">
                  <c:v>4.9212586134672165E-2</c:v>
                </c:pt>
                <c:pt idx="14">
                  <c:v>2.7865178883075714E-2</c:v>
                </c:pt>
                <c:pt idx="15">
                  <c:v>1.2636187486350536E-2</c:v>
                </c:pt>
                <c:pt idx="16">
                  <c:v>1.9967560656368732E-3</c:v>
                </c:pt>
                <c:pt idx="17">
                  <c:v>0.95383846759796143</c:v>
                </c:pt>
                <c:pt idx="18">
                  <c:v>0.4965604841709137</c:v>
                </c:pt>
                <c:pt idx="19">
                  <c:v>0.40742763876914978</c:v>
                </c:pt>
                <c:pt idx="20">
                  <c:v>0.29506987333297729</c:v>
                </c:pt>
                <c:pt idx="21">
                  <c:v>0.25147205591201782</c:v>
                </c:pt>
                <c:pt idx="22">
                  <c:v>0.20479565858840942</c:v>
                </c:pt>
                <c:pt idx="23">
                  <c:v>0.17721061408519745</c:v>
                </c:pt>
                <c:pt idx="24">
                  <c:v>0.15397374331951141</c:v>
                </c:pt>
                <c:pt idx="25">
                  <c:v>0.13581816852092743</c:v>
                </c:pt>
                <c:pt idx="26">
                  <c:v>0.12127164006233215</c:v>
                </c:pt>
                <c:pt idx="27">
                  <c:v>0.10937455296516418</c:v>
                </c:pt>
                <c:pt idx="28">
                  <c:v>9.9480174481868744E-2</c:v>
                </c:pt>
                <c:pt idx="29">
                  <c:v>9.1135524213314056E-2</c:v>
                </c:pt>
                <c:pt idx="30">
                  <c:v>8.4009788930416107E-2</c:v>
                </c:pt>
                <c:pt idx="31">
                  <c:v>7.7861562371253967E-2</c:v>
                </c:pt>
                <c:pt idx="32">
                  <c:v>7.2506092488765717E-2</c:v>
                </c:pt>
                <c:pt idx="33">
                  <c:v>6.7806258797645569E-2</c:v>
                </c:pt>
                <c:pt idx="34">
                  <c:v>10.856714248657227</c:v>
                </c:pt>
                <c:pt idx="35">
                  <c:v>0.11793676018714905</c:v>
                </c:pt>
                <c:pt idx="36">
                  <c:v>0.95383846759796143</c:v>
                </c:pt>
                <c:pt idx="37">
                  <c:v>0.54654192924499512</c:v>
                </c:pt>
                <c:pt idx="38">
                  <c:v>0.38270363211631775</c:v>
                </c:pt>
                <c:pt idx="39">
                  <c:v>0.29154428839683533</c:v>
                </c:pt>
                <c:pt idx="40">
                  <c:v>0.23343867063522339</c:v>
                </c:pt>
                <c:pt idx="41">
                  <c:v>0.1935303807258606</c:v>
                </c:pt>
                <c:pt idx="42">
                  <c:v>0.16466084122657776</c:v>
                </c:pt>
                <c:pt idx="43">
                  <c:v>0.14294390380382538</c:v>
                </c:pt>
                <c:pt idx="44">
                  <c:v>0.12593868374824524</c:v>
                </c:pt>
                <c:pt idx="45">
                  <c:v>4.1013967245817184E-2</c:v>
                </c:pt>
                <c:pt idx="46">
                  <c:v>0</c:v>
                </c:pt>
                <c:pt idx="47">
                  <c:v>0</c:v>
                </c:pt>
                <c:pt idx="48">
                  <c:v>9.827723503112793</c:v>
                </c:pt>
                <c:pt idx="49">
                  <c:v>0.95383846759796143</c:v>
                </c:pt>
                <c:pt idx="50">
                  <c:v>0.28642123937606812</c:v>
                </c:pt>
                <c:pt idx="51">
                  <c:v>8.1029556691646576E-2</c:v>
                </c:pt>
                <c:pt idx="52">
                  <c:v>1.115203183144331E-2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7.6625576019287109</c:v>
                </c:pt>
                <c:pt idx="60">
                  <c:v>0</c:v>
                </c:pt>
                <c:pt idx="61">
                  <c:v>0</c:v>
                </c:pt>
                <c:pt idx="62">
                  <c:v>1.5172852277755737</c:v>
                </c:pt>
                <c:pt idx="63">
                  <c:v>0</c:v>
                </c:pt>
                <c:pt idx="64">
                  <c:v>0.38062062859535217</c:v>
                </c:pt>
                <c:pt idx="65">
                  <c:v>0.17760525643825531</c:v>
                </c:pt>
                <c:pt idx="66">
                  <c:v>8.0632336437702179E-2</c:v>
                </c:pt>
                <c:pt idx="67">
                  <c:v>2.6613563299179077E-2</c:v>
                </c:pt>
                <c:pt idx="68">
                  <c:v>1.6710691852495074E-3</c:v>
                </c:pt>
                <c:pt idx="69">
                  <c:v>9.4339809417724609</c:v>
                </c:pt>
                <c:pt idx="70">
                  <c:v>0.59136760234832764</c:v>
                </c:pt>
                <c:pt idx="71">
                  <c:v>0</c:v>
                </c:pt>
                <c:pt idx="72">
                  <c:v>0.86166244745254517</c:v>
                </c:pt>
                <c:pt idx="73">
                  <c:v>0.7863314151763916</c:v>
                </c:pt>
                <c:pt idx="74">
                  <c:v>0.61441195011138916</c:v>
                </c:pt>
                <c:pt idx="75">
                  <c:v>0.43015718460083008</c:v>
                </c:pt>
                <c:pt idx="76">
                  <c:v>0.29067030549049377</c:v>
                </c:pt>
                <c:pt idx="77">
                  <c:v>0.1758044958114624</c:v>
                </c:pt>
                <c:pt idx="78">
                  <c:v>9.3776315450668335E-2</c:v>
                </c:pt>
                <c:pt idx="79">
                  <c:v>3.3685531467199326E-2</c:v>
                </c:pt>
                <c:pt idx="80">
                  <c:v>3.3245403319597244E-2</c:v>
                </c:pt>
                <c:pt idx="81">
                  <c:v>3.2797064632177353E-2</c:v>
                </c:pt>
                <c:pt idx="82">
                  <c:v>3.2342188060283661E-2</c:v>
                </c:pt>
                <c:pt idx="83">
                  <c:v>66.453598022460938</c:v>
                </c:pt>
                <c:pt idx="84">
                  <c:v>8.42452272772789E-2</c:v>
                </c:pt>
                <c:pt idx="85">
                  <c:v>4.6879064291715622E-2</c:v>
                </c:pt>
                <c:pt idx="86">
                  <c:v>1.5932325273752213E-2</c:v>
                </c:pt>
                <c:pt idx="87">
                  <c:v>0.27695304155349731</c:v>
                </c:pt>
                <c:pt idx="88">
                  <c:v>9.4823980331420898</c:v>
                </c:pt>
                <c:pt idx="89">
                  <c:v>8.42452272772789E-2</c:v>
                </c:pt>
                <c:pt idx="90">
                  <c:v>3.7986051291227341E-2</c:v>
                </c:pt>
                <c:pt idx="91">
                  <c:v>5.3256761282682419E-2</c:v>
                </c:pt>
                <c:pt idx="92">
                  <c:v>4.7321600914001465</c:v>
                </c:pt>
                <c:pt idx="93">
                  <c:v>8.42452272772789E-2</c:v>
                </c:pt>
                <c:pt idx="94">
                  <c:v>3.7345301359891891E-2</c:v>
                </c:pt>
                <c:pt idx="95">
                  <c:v>0.27695304155349731</c:v>
                </c:pt>
                <c:pt idx="96">
                  <c:v>0.2568930983543396</c:v>
                </c:pt>
                <c:pt idx="97">
                  <c:v>0.2376139760017395</c:v>
                </c:pt>
                <c:pt idx="98">
                  <c:v>0.22204820811748505</c:v>
                </c:pt>
                <c:pt idx="99">
                  <c:v>0.20726925134658813</c:v>
                </c:pt>
                <c:pt idx="100">
                  <c:v>108.04156494140625</c:v>
                </c:pt>
                <c:pt idx="101">
                  <c:v>8.42452272772789E-2</c:v>
                </c:pt>
                <c:pt idx="102">
                  <c:v>1.0746720246970654E-2</c:v>
                </c:pt>
                <c:pt idx="103">
                  <c:v>0.27695304155349731</c:v>
                </c:pt>
                <c:pt idx="104">
                  <c:v>0.25573676824569702</c:v>
                </c:pt>
                <c:pt idx="105">
                  <c:v>0.23509567975997925</c:v>
                </c:pt>
                <c:pt idx="106">
                  <c:v>0.24068063497543335</c:v>
                </c:pt>
                <c:pt idx="107">
                  <c:v>0.2307087779045105</c:v>
                </c:pt>
                <c:pt idx="108">
                  <c:v>0.21597748994827271</c:v>
                </c:pt>
                <c:pt idx="109">
                  <c:v>0.20000343024730682</c:v>
                </c:pt>
                <c:pt idx="110">
                  <c:v>0.18487875163555145</c:v>
                </c:pt>
                <c:pt idx="111">
                  <c:v>0.17046336829662323</c:v>
                </c:pt>
                <c:pt idx="112">
                  <c:v>107.65109252929688</c:v>
                </c:pt>
                <c:pt idx="113">
                  <c:v>8.42452272772789E-2</c:v>
                </c:pt>
                <c:pt idx="114">
                  <c:v>9.0032834559679031E-3</c:v>
                </c:pt>
                <c:pt idx="115">
                  <c:v>0.27695304155349731</c:v>
                </c:pt>
                <c:pt idx="116">
                  <c:v>0.25470262765884399</c:v>
                </c:pt>
                <c:pt idx="117">
                  <c:v>0.23342078924179077</c:v>
                </c:pt>
                <c:pt idx="118">
                  <c:v>0.21453207731246948</c:v>
                </c:pt>
                <c:pt idx="119">
                  <c:v>0.19721096754074097</c:v>
                </c:pt>
                <c:pt idx="120">
                  <c:v>0.18130843341350555</c:v>
                </c:pt>
                <c:pt idx="121">
                  <c:v>0.16683939099311829</c:v>
                </c:pt>
                <c:pt idx="122">
                  <c:v>0.15385453402996063</c:v>
                </c:pt>
                <c:pt idx="123">
                  <c:v>0.14232997596263885</c:v>
                </c:pt>
                <c:pt idx="124">
                  <c:v>0.13209287822246552</c:v>
                </c:pt>
                <c:pt idx="125">
                  <c:v>0.12241008877754211</c:v>
                </c:pt>
                <c:pt idx="126">
                  <c:v>0.11361244320869446</c:v>
                </c:pt>
                <c:pt idx="127">
                  <c:v>69.106925964355469</c:v>
                </c:pt>
                <c:pt idx="128">
                  <c:v>8.42452272772789E-2</c:v>
                </c:pt>
                <c:pt idx="129">
                  <c:v>0.27695304155349731</c:v>
                </c:pt>
                <c:pt idx="130">
                  <c:v>0.25609439611434937</c:v>
                </c:pt>
                <c:pt idx="131">
                  <c:v>0.23491388559341431</c:v>
                </c:pt>
                <c:pt idx="132">
                  <c:v>0.21514004468917847</c:v>
                </c:pt>
                <c:pt idx="133">
                  <c:v>0.19744043052196503</c:v>
                </c:pt>
                <c:pt idx="134">
                  <c:v>0.18193428218364716</c:v>
                </c:pt>
                <c:pt idx="135">
                  <c:v>0.16860966384410858</c:v>
                </c:pt>
                <c:pt idx="136">
                  <c:v>0.15706422924995422</c:v>
                </c:pt>
                <c:pt idx="137">
                  <c:v>0.14696423709392548</c:v>
                </c:pt>
                <c:pt idx="138">
                  <c:v>0.13799670338630676</c:v>
                </c:pt>
                <c:pt idx="139">
                  <c:v>0.12990835309028625</c:v>
                </c:pt>
                <c:pt idx="140">
                  <c:v>0.1224607527256012</c:v>
                </c:pt>
                <c:pt idx="141">
                  <c:v>0.11566581577062607</c:v>
                </c:pt>
                <c:pt idx="142">
                  <c:v>0.10940732806921005</c:v>
                </c:pt>
                <c:pt idx="143">
                  <c:v>0.10362866520881653</c:v>
                </c:pt>
                <c:pt idx="144">
                  <c:v>9.8276160657405853E-2</c:v>
                </c:pt>
                <c:pt idx="145">
                  <c:v>9.3317054212093353E-2</c:v>
                </c:pt>
                <c:pt idx="146">
                  <c:v>8.8709615170955658E-2</c:v>
                </c:pt>
                <c:pt idx="147">
                  <c:v>8.4427021443843842E-2</c:v>
                </c:pt>
                <c:pt idx="148">
                  <c:v>8.0436490476131439E-2</c:v>
                </c:pt>
                <c:pt idx="149">
                  <c:v>7.6714172959327698E-2</c:v>
                </c:pt>
                <c:pt idx="150">
                  <c:v>7.3239222168922424E-2</c:v>
                </c:pt>
                <c:pt idx="151">
                  <c:v>6.9987796247005463E-2</c:v>
                </c:pt>
                <c:pt idx="152">
                  <c:v>6.6941991448402405E-2</c:v>
                </c:pt>
                <c:pt idx="153">
                  <c:v>6.4083948731422424E-2</c:v>
                </c:pt>
                <c:pt idx="154">
                  <c:v>6.1401739716529846E-2</c:v>
                </c:pt>
                <c:pt idx="155">
                  <c:v>5.8877483010292053E-2</c:v>
                </c:pt>
                <c:pt idx="156">
                  <c:v>5.6502237915992737E-2</c:v>
                </c:pt>
                <c:pt idx="157">
                  <c:v>5.426407977938652E-2</c:v>
                </c:pt>
                <c:pt idx="158">
                  <c:v>5.2151095122098923E-2</c:v>
                </c:pt>
                <c:pt idx="159">
                  <c:v>5.0154339522123337E-2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0</c:v>
                </c:pt>
                <c:pt idx="2">
                  <c:v>86.753433227539063</c:v>
                </c:pt>
                <c:pt idx="3">
                  <c:v>0.11793725937604904</c:v>
                </c:pt>
                <c:pt idx="4">
                  <c:v>9.8357327282428741E-2</c:v>
                </c:pt>
                <c:pt idx="5">
                  <c:v>7.660963386297226E-2</c:v>
                </c:pt>
                <c:pt idx="6">
                  <c:v>29.020072937011719</c:v>
                </c:pt>
                <c:pt idx="7">
                  <c:v>0.11793725937604904</c:v>
                </c:pt>
                <c:pt idx="8">
                  <c:v>9.9143922328948975E-2</c:v>
                </c:pt>
                <c:pt idx="9">
                  <c:v>30.127796173095703</c:v>
                </c:pt>
                <c:pt idx="10">
                  <c:v>0.11793725937604904</c:v>
                </c:pt>
                <c:pt idx="11">
                  <c:v>9.5744244754314423E-2</c:v>
                </c:pt>
                <c:pt idx="12">
                  <c:v>7.237938791513443E-2</c:v>
                </c:pt>
                <c:pt idx="13">
                  <c:v>4.9213048070669174E-2</c:v>
                </c:pt>
                <c:pt idx="14">
                  <c:v>2.7866356074810028E-2</c:v>
                </c:pt>
                <c:pt idx="15">
                  <c:v>1.2634878046810627E-2</c:v>
                </c:pt>
                <c:pt idx="16">
                  <c:v>1.9959562923759222E-3</c:v>
                </c:pt>
                <c:pt idx="17">
                  <c:v>-4.9791848286986351E-3</c:v>
                </c:pt>
                <c:pt idx="18">
                  <c:v>-9.0691223740577698E-3</c:v>
                </c:pt>
                <c:pt idx="19">
                  <c:v>-9.3803089112043381E-3</c:v>
                </c:pt>
                <c:pt idx="20">
                  <c:v>-9.3515105545520782E-3</c:v>
                </c:pt>
                <c:pt idx="21">
                  <c:v>-7.9829525202512741E-3</c:v>
                </c:pt>
                <c:pt idx="22">
                  <c:v>-6.6291536204516888E-3</c:v>
                </c:pt>
                <c:pt idx="23">
                  <c:v>-5.5054444819688797E-3</c:v>
                </c:pt>
                <c:pt idx="24">
                  <c:v>-4.4347685761749744E-3</c:v>
                </c:pt>
                <c:pt idx="25">
                  <c:v>-3.38134472258389E-3</c:v>
                </c:pt>
                <c:pt idx="26">
                  <c:v>-2.5805695913732052E-3</c:v>
                </c:pt>
                <c:pt idx="27">
                  <c:v>-1.8862895667552948E-3</c:v>
                </c:pt>
                <c:pt idx="28">
                  <c:v>-1.3473372673615813E-3</c:v>
                </c:pt>
                <c:pt idx="29">
                  <c:v>-9.603187208995223E-4</c:v>
                </c:pt>
                <c:pt idx="30">
                  <c:v>-7.0089759537950158E-4</c:v>
                </c:pt>
                <c:pt idx="31">
                  <c:v>-5.0423742504790425E-4</c:v>
                </c:pt>
                <c:pt idx="32">
                  <c:v>-3.3632080885581672E-4</c:v>
                </c:pt>
                <c:pt idx="33">
                  <c:v>-2.3064301058184355E-4</c:v>
                </c:pt>
                <c:pt idx="34">
                  <c:v>14.7255859375</c:v>
                </c:pt>
                <c:pt idx="35">
                  <c:v>0.11793725937604904</c:v>
                </c:pt>
                <c:pt idx="36">
                  <c:v>7.26795494556427E-2</c:v>
                </c:pt>
                <c:pt idx="37">
                  <c:v>4.2756829410791397E-2</c:v>
                </c:pt>
                <c:pt idx="38">
                  <c:v>2.7753930538892746E-2</c:v>
                </c:pt>
                <c:pt idx="39">
                  <c:v>1.6802491620182991E-2</c:v>
                </c:pt>
                <c:pt idx="40">
                  <c:v>9.1913053765892982E-3</c:v>
                </c:pt>
                <c:pt idx="41">
                  <c:v>4.8590595833957195E-3</c:v>
                </c:pt>
                <c:pt idx="42">
                  <c:v>2.3904507979750633E-3</c:v>
                </c:pt>
                <c:pt idx="43">
                  <c:v>1.4463444240391254E-3</c:v>
                </c:pt>
                <c:pt idx="44">
                  <c:v>7.5706210918724537E-4</c:v>
                </c:pt>
                <c:pt idx="45">
                  <c:v>4.0839880239218473E-4</c:v>
                </c:pt>
                <c:pt idx="46">
                  <c:v>2.1310315059963614E-4</c:v>
                </c:pt>
                <c:pt idx="47">
                  <c:v>1.0580996604403481E-4</c:v>
                </c:pt>
                <c:pt idx="48">
                  <c:v>28.230228424072266</c:v>
                </c:pt>
                <c:pt idx="49">
                  <c:v>0.11793725937604904</c:v>
                </c:pt>
                <c:pt idx="50">
                  <c:v>6.7781694233417511E-2</c:v>
                </c:pt>
                <c:pt idx="51">
                  <c:v>3.2643318176269531E-2</c:v>
                </c:pt>
                <c:pt idx="52">
                  <c:v>1.5700323507189751E-2</c:v>
                </c:pt>
                <c:pt idx="53">
                  <c:v>6.6163772717118263E-3</c:v>
                </c:pt>
                <c:pt idx="54">
                  <c:v>2.7496910188347101E-3</c:v>
                </c:pt>
                <c:pt idx="55">
                  <c:v>1.0665875161066651E-3</c:v>
                </c:pt>
                <c:pt idx="56">
                  <c:v>4.5725246309302747E-4</c:v>
                </c:pt>
                <c:pt idx="57">
                  <c:v>1.7891157767735422E-4</c:v>
                </c:pt>
                <c:pt idx="58">
                  <c:v>6.8101013312116265E-5</c:v>
                </c:pt>
                <c:pt idx="59">
                  <c:v>38.736309051513672</c:v>
                </c:pt>
                <c:pt idx="60">
                  <c:v>0.11793725937604904</c:v>
                </c:pt>
                <c:pt idx="61">
                  <c:v>4.9871101975440979E-2</c:v>
                </c:pt>
                <c:pt idx="62">
                  <c:v>2.0156579092144966E-2</c:v>
                </c:pt>
                <c:pt idx="63">
                  <c:v>6.8379249423742294E-3</c:v>
                </c:pt>
                <c:pt idx="64">
                  <c:v>1.9461037591099739E-3</c:v>
                </c:pt>
                <c:pt idx="65">
                  <c:v>4.8134193639270961E-4</c:v>
                </c:pt>
                <c:pt idx="66">
                  <c:v>1.2419071572367102E-4</c:v>
                </c:pt>
                <c:pt idx="67">
                  <c:v>3.8147270970512182E-5</c:v>
                </c:pt>
                <c:pt idx="68">
                  <c:v>1.3885329281038139E-5</c:v>
                </c:pt>
                <c:pt idx="69">
                  <c:v>49.069541931152344</c:v>
                </c:pt>
                <c:pt idx="70">
                  <c:v>0.11793725937604904</c:v>
                </c:pt>
                <c:pt idx="71">
                  <c:v>5.5170804262161255E-2</c:v>
                </c:pt>
                <c:pt idx="72">
                  <c:v>2.2979214787483215E-2</c:v>
                </c:pt>
                <c:pt idx="73">
                  <c:v>5.8253230527043343E-3</c:v>
                </c:pt>
                <c:pt idx="74">
                  <c:v>1.049776328727603E-3</c:v>
                </c:pt>
                <c:pt idx="75">
                  <c:v>1.7492874758318067E-4</c:v>
                </c:pt>
                <c:pt idx="76">
                  <c:v>4.5071610657032579E-5</c:v>
                </c:pt>
                <c:pt idx="77">
                  <c:v>8.0928548413794488E-6</c:v>
                </c:pt>
                <c:pt idx="78">
                  <c:v>-2.9500536129489774E-6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105.11955261230469</c:v>
                </c:pt>
                <c:pt idx="84">
                  <c:v>8.4245197474956512E-2</c:v>
                </c:pt>
                <c:pt idx="85">
                  <c:v>4.6879049390554428E-2</c:v>
                </c:pt>
                <c:pt idx="86">
                  <c:v>1.5932321548461914E-2</c:v>
                </c:pt>
                <c:pt idx="87">
                  <c:v>0.27695295214653015</c:v>
                </c:pt>
                <c:pt idx="88">
                  <c:v>9.4823980331420898</c:v>
                </c:pt>
                <c:pt idx="89">
                  <c:v>8.4245197474956512E-2</c:v>
                </c:pt>
                <c:pt idx="90">
                  <c:v>3.7986040115356445E-2</c:v>
                </c:pt>
                <c:pt idx="91">
                  <c:v>5.3256746381521225E-2</c:v>
                </c:pt>
                <c:pt idx="92">
                  <c:v>4.7321615219116211</c:v>
                </c:pt>
                <c:pt idx="93">
                  <c:v>8.4245197474956512E-2</c:v>
                </c:pt>
                <c:pt idx="94">
                  <c:v>3.7345290184020996E-2</c:v>
                </c:pt>
                <c:pt idx="95">
                  <c:v>0.27695295214653015</c:v>
                </c:pt>
                <c:pt idx="96">
                  <c:v>0.25689300894737244</c:v>
                </c:pt>
                <c:pt idx="97">
                  <c:v>0.23761390149593353</c:v>
                </c:pt>
                <c:pt idx="98">
                  <c:v>0.22204814851284027</c:v>
                </c:pt>
                <c:pt idx="99">
                  <c:v>0.20726919174194336</c:v>
                </c:pt>
                <c:pt idx="100">
                  <c:v>108.04155731201172</c:v>
                </c:pt>
                <c:pt idx="101">
                  <c:v>8.4245197474956512E-2</c:v>
                </c:pt>
                <c:pt idx="102">
                  <c:v>1.0746716521680355E-2</c:v>
                </c:pt>
                <c:pt idx="103">
                  <c:v>0.27695295214653015</c:v>
                </c:pt>
                <c:pt idx="104">
                  <c:v>0.25573670864105225</c:v>
                </c:pt>
                <c:pt idx="105">
                  <c:v>0.23509560525417328</c:v>
                </c:pt>
                <c:pt idx="106">
                  <c:v>0.24068056046962738</c:v>
                </c:pt>
                <c:pt idx="107">
                  <c:v>0.23070870339870453</c:v>
                </c:pt>
                <c:pt idx="108">
                  <c:v>0.21597741544246674</c:v>
                </c:pt>
                <c:pt idx="109">
                  <c:v>0.20000337064266205</c:v>
                </c:pt>
                <c:pt idx="110">
                  <c:v>0.18487869203090668</c:v>
                </c:pt>
                <c:pt idx="111">
                  <c:v>0.17046332359313965</c:v>
                </c:pt>
                <c:pt idx="112">
                  <c:v>107.65107727050781</c:v>
                </c:pt>
                <c:pt idx="113">
                  <c:v>8.4245197474956512E-2</c:v>
                </c:pt>
                <c:pt idx="114">
                  <c:v>9.0032806620001793E-3</c:v>
                </c:pt>
                <c:pt idx="115">
                  <c:v>0.27695295214653015</c:v>
                </c:pt>
                <c:pt idx="116">
                  <c:v>0.25470253825187683</c:v>
                </c:pt>
                <c:pt idx="117">
                  <c:v>0.2334207147359848</c:v>
                </c:pt>
                <c:pt idx="118">
                  <c:v>0.21453200280666351</c:v>
                </c:pt>
                <c:pt idx="119">
                  <c:v>0.19721090793609619</c:v>
                </c:pt>
                <c:pt idx="120">
                  <c:v>0.18130837380886078</c:v>
                </c:pt>
                <c:pt idx="121">
                  <c:v>0.1668393462896347</c:v>
                </c:pt>
                <c:pt idx="122">
                  <c:v>0.15385447442531586</c:v>
                </c:pt>
                <c:pt idx="123">
                  <c:v>0.14232993125915527</c:v>
                </c:pt>
                <c:pt idx="124">
                  <c:v>0.13209283351898193</c:v>
                </c:pt>
                <c:pt idx="125">
                  <c:v>0.12241005897521973</c:v>
                </c:pt>
                <c:pt idx="126">
                  <c:v>0.11361240595579147</c:v>
                </c:pt>
                <c:pt idx="127">
                  <c:v>69.106918334960938</c:v>
                </c:pt>
                <c:pt idx="128">
                  <c:v>8.4245197474956512E-2</c:v>
                </c:pt>
                <c:pt idx="129">
                  <c:v>0.27695295214653015</c:v>
                </c:pt>
                <c:pt idx="130">
                  <c:v>0.25609433650970459</c:v>
                </c:pt>
                <c:pt idx="131">
                  <c:v>0.23491381108760834</c:v>
                </c:pt>
                <c:pt idx="132">
                  <c:v>0.2151399701833725</c:v>
                </c:pt>
                <c:pt idx="133">
                  <c:v>0.19744037091732025</c:v>
                </c:pt>
                <c:pt idx="134">
                  <c:v>0.18193422257900238</c:v>
                </c:pt>
                <c:pt idx="135">
                  <c:v>0.16860960423946381</c:v>
                </c:pt>
                <c:pt idx="136">
                  <c:v>0.15706418454647064</c:v>
                </c:pt>
                <c:pt idx="137">
                  <c:v>0.14696419239044189</c:v>
                </c:pt>
                <c:pt idx="138">
                  <c:v>0.13799667358398438</c:v>
                </c:pt>
                <c:pt idx="139">
                  <c:v>0.12990830838680267</c:v>
                </c:pt>
                <c:pt idx="140">
                  <c:v>0.12246070802211761</c:v>
                </c:pt>
                <c:pt idx="141">
                  <c:v>0.11566578596830368</c:v>
                </c:pt>
                <c:pt idx="142">
                  <c:v>0.10940729826688766</c:v>
                </c:pt>
                <c:pt idx="143">
                  <c:v>0.10362862795591354</c:v>
                </c:pt>
                <c:pt idx="144">
                  <c:v>9.8276130855083466E-2</c:v>
                </c:pt>
                <c:pt idx="145">
                  <c:v>9.3317024409770966E-2</c:v>
                </c:pt>
                <c:pt idx="146">
                  <c:v>8.870958536863327E-2</c:v>
                </c:pt>
                <c:pt idx="147">
                  <c:v>8.4426999092102051E-2</c:v>
                </c:pt>
                <c:pt idx="148">
                  <c:v>8.0436460673809052E-2</c:v>
                </c:pt>
                <c:pt idx="149">
                  <c:v>7.6714150607585907E-2</c:v>
                </c:pt>
                <c:pt idx="150">
                  <c:v>7.3239199817180634E-2</c:v>
                </c:pt>
                <c:pt idx="151">
                  <c:v>6.9987773895263672E-2</c:v>
                </c:pt>
                <c:pt idx="152">
                  <c:v>6.6941976547241211E-2</c:v>
                </c:pt>
                <c:pt idx="153">
                  <c:v>6.4083926379680634E-2</c:v>
                </c:pt>
                <c:pt idx="154">
                  <c:v>6.1401717364788055E-2</c:v>
                </c:pt>
                <c:pt idx="155">
                  <c:v>5.8877464383840561E-2</c:v>
                </c:pt>
                <c:pt idx="156">
                  <c:v>5.6502219289541245E-2</c:v>
                </c:pt>
                <c:pt idx="157">
                  <c:v>5.4264064878225327E-2</c:v>
                </c:pt>
                <c:pt idx="158">
                  <c:v>5.2151080220937729E-2</c:v>
                </c:pt>
                <c:pt idx="159">
                  <c:v>5.0154324620962143E-2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0.11000588536262512</c:v>
                </c:pt>
                <c:pt idx="2">
                  <c:v>0.18000000715255737</c:v>
                </c:pt>
                <c:pt idx="3">
                  <c:v>0.18000000715255737</c:v>
                </c:pt>
                <c:pt idx="4">
                  <c:v>0.18000000715255737</c:v>
                </c:pt>
                <c:pt idx="5">
                  <c:v>0.18000000715255737</c:v>
                </c:pt>
                <c:pt idx="6">
                  <c:v>0.18000000715255737</c:v>
                </c:pt>
                <c:pt idx="7">
                  <c:v>0.18000000715255737</c:v>
                </c:pt>
                <c:pt idx="8">
                  <c:v>0.18000000715255737</c:v>
                </c:pt>
                <c:pt idx="9">
                  <c:v>0.18000000715255737</c:v>
                </c:pt>
                <c:pt idx="10">
                  <c:v>0.18000000715255737</c:v>
                </c:pt>
                <c:pt idx="11">
                  <c:v>0.18000000715255737</c:v>
                </c:pt>
                <c:pt idx="12">
                  <c:v>0.18000000715255737</c:v>
                </c:pt>
                <c:pt idx="13">
                  <c:v>0.18000000715255737</c:v>
                </c:pt>
                <c:pt idx="14">
                  <c:v>0.18000000715255737</c:v>
                </c:pt>
                <c:pt idx="15">
                  <c:v>0.18000000715255737</c:v>
                </c:pt>
                <c:pt idx="16">
                  <c:v>0.18000000715255737</c:v>
                </c:pt>
                <c:pt idx="17">
                  <c:v>0.18000000715255737</c:v>
                </c:pt>
                <c:pt idx="18">
                  <c:v>0.18000000715255737</c:v>
                </c:pt>
                <c:pt idx="19">
                  <c:v>0.18000000715255737</c:v>
                </c:pt>
                <c:pt idx="20">
                  <c:v>0.18000000715255737</c:v>
                </c:pt>
                <c:pt idx="21">
                  <c:v>0.18000000715255737</c:v>
                </c:pt>
                <c:pt idx="22">
                  <c:v>0.18000000715255737</c:v>
                </c:pt>
                <c:pt idx="23">
                  <c:v>0.18000000715255737</c:v>
                </c:pt>
                <c:pt idx="24">
                  <c:v>0.18000000715255737</c:v>
                </c:pt>
                <c:pt idx="25">
                  <c:v>0.18000000715255737</c:v>
                </c:pt>
                <c:pt idx="26">
                  <c:v>0.18000000715255737</c:v>
                </c:pt>
                <c:pt idx="27">
                  <c:v>0.18000000715255737</c:v>
                </c:pt>
                <c:pt idx="28">
                  <c:v>0.18000000715255737</c:v>
                </c:pt>
                <c:pt idx="29">
                  <c:v>0.18000000715255737</c:v>
                </c:pt>
                <c:pt idx="30">
                  <c:v>0.18000000715255737</c:v>
                </c:pt>
                <c:pt idx="31">
                  <c:v>0.18000000715255737</c:v>
                </c:pt>
                <c:pt idx="32">
                  <c:v>0.18000000715255737</c:v>
                </c:pt>
                <c:pt idx="33">
                  <c:v>0.18000000715255737</c:v>
                </c:pt>
                <c:pt idx="34">
                  <c:v>0.18000000715255737</c:v>
                </c:pt>
                <c:pt idx="35">
                  <c:v>0.18000000715255737</c:v>
                </c:pt>
                <c:pt idx="36">
                  <c:v>0.18000000715255737</c:v>
                </c:pt>
                <c:pt idx="37">
                  <c:v>0.18000000715255737</c:v>
                </c:pt>
                <c:pt idx="38">
                  <c:v>0.18000000715255737</c:v>
                </c:pt>
                <c:pt idx="39">
                  <c:v>0.18000000715255737</c:v>
                </c:pt>
                <c:pt idx="40">
                  <c:v>0.18000000715255737</c:v>
                </c:pt>
                <c:pt idx="41">
                  <c:v>0.18000000715255737</c:v>
                </c:pt>
                <c:pt idx="42">
                  <c:v>0.18000000715255737</c:v>
                </c:pt>
                <c:pt idx="43">
                  <c:v>0.18000000715255737</c:v>
                </c:pt>
                <c:pt idx="44">
                  <c:v>0.18000000715255737</c:v>
                </c:pt>
                <c:pt idx="45">
                  <c:v>0.18000000715255737</c:v>
                </c:pt>
                <c:pt idx="46">
                  <c:v>0.18000000715255737</c:v>
                </c:pt>
                <c:pt idx="47">
                  <c:v>0.18000000715255737</c:v>
                </c:pt>
                <c:pt idx="48">
                  <c:v>0.18000000715255737</c:v>
                </c:pt>
                <c:pt idx="49">
                  <c:v>0.18000000715255737</c:v>
                </c:pt>
                <c:pt idx="50">
                  <c:v>0.18000000715255737</c:v>
                </c:pt>
                <c:pt idx="51">
                  <c:v>0.18000000715255737</c:v>
                </c:pt>
                <c:pt idx="52">
                  <c:v>0.18000000715255737</c:v>
                </c:pt>
                <c:pt idx="53">
                  <c:v>0.18000000715255737</c:v>
                </c:pt>
                <c:pt idx="54">
                  <c:v>0.18000000715255737</c:v>
                </c:pt>
                <c:pt idx="55">
                  <c:v>0.18000000715255737</c:v>
                </c:pt>
                <c:pt idx="56">
                  <c:v>0.18000000715255737</c:v>
                </c:pt>
                <c:pt idx="57">
                  <c:v>0.18000000715255737</c:v>
                </c:pt>
                <c:pt idx="58">
                  <c:v>0.18000000715255737</c:v>
                </c:pt>
                <c:pt idx="59">
                  <c:v>0.18000000715255737</c:v>
                </c:pt>
                <c:pt idx="60">
                  <c:v>0.18000000715255737</c:v>
                </c:pt>
                <c:pt idx="61">
                  <c:v>0.17803725600242615</c:v>
                </c:pt>
                <c:pt idx="62">
                  <c:v>0.18000000715255737</c:v>
                </c:pt>
                <c:pt idx="63">
                  <c:v>0.17793898284435272</c:v>
                </c:pt>
                <c:pt idx="64">
                  <c:v>0.1773708164691925</c:v>
                </c:pt>
                <c:pt idx="65">
                  <c:v>0.1753154993057251</c:v>
                </c:pt>
                <c:pt idx="66">
                  <c:v>0.17229463160037994</c:v>
                </c:pt>
                <c:pt idx="67">
                  <c:v>0.16895438730716705</c:v>
                </c:pt>
                <c:pt idx="68">
                  <c:v>0.16432690620422363</c:v>
                </c:pt>
                <c:pt idx="69">
                  <c:v>0.18000000715255737</c:v>
                </c:pt>
                <c:pt idx="70">
                  <c:v>0.18000000715255737</c:v>
                </c:pt>
                <c:pt idx="71">
                  <c:v>0.15494222939014435</c:v>
                </c:pt>
                <c:pt idx="72">
                  <c:v>0.1567569375038147</c:v>
                </c:pt>
                <c:pt idx="73">
                  <c:v>0.15706276893615723</c:v>
                </c:pt>
                <c:pt idx="74">
                  <c:v>0.15564268827438354</c:v>
                </c:pt>
                <c:pt idx="75">
                  <c:v>0.15302880108356476</c:v>
                </c:pt>
                <c:pt idx="76">
                  <c:v>0.14851543307304382</c:v>
                </c:pt>
                <c:pt idx="77">
                  <c:v>0.1423749178647995</c:v>
                </c:pt>
                <c:pt idx="78">
                  <c:v>0.13262243568897247</c:v>
                </c:pt>
                <c:pt idx="79">
                  <c:v>0.13273966312408447</c:v>
                </c:pt>
                <c:pt idx="80">
                  <c:v>0.13285277783870697</c:v>
                </c:pt>
                <c:pt idx="81">
                  <c:v>0.13296183943748474</c:v>
                </c:pt>
                <c:pt idx="82">
                  <c:v>0.13306686282157898</c:v>
                </c:pt>
                <c:pt idx="83">
                  <c:v>0.18000000715255737</c:v>
                </c:pt>
                <c:pt idx="84">
                  <c:v>0.18000000715255737</c:v>
                </c:pt>
                <c:pt idx="85">
                  <c:v>0.18000000715255737</c:v>
                </c:pt>
                <c:pt idx="86">
                  <c:v>0.18000000715255737</c:v>
                </c:pt>
                <c:pt idx="87">
                  <c:v>0.18000000715255737</c:v>
                </c:pt>
                <c:pt idx="88">
                  <c:v>0.18000000715255737</c:v>
                </c:pt>
                <c:pt idx="89">
                  <c:v>0.18000000715255737</c:v>
                </c:pt>
                <c:pt idx="90">
                  <c:v>0.18000000715255737</c:v>
                </c:pt>
                <c:pt idx="91">
                  <c:v>0.18000000715255737</c:v>
                </c:pt>
                <c:pt idx="92">
                  <c:v>0.18000000715255737</c:v>
                </c:pt>
                <c:pt idx="93">
                  <c:v>0.18000000715255737</c:v>
                </c:pt>
                <c:pt idx="94">
                  <c:v>0.18000000715255737</c:v>
                </c:pt>
                <c:pt idx="95">
                  <c:v>0.18000000715255737</c:v>
                </c:pt>
                <c:pt idx="96">
                  <c:v>0.18000000715255737</c:v>
                </c:pt>
                <c:pt idx="97">
                  <c:v>0.18000000715255737</c:v>
                </c:pt>
                <c:pt idx="98">
                  <c:v>0.18000000715255737</c:v>
                </c:pt>
                <c:pt idx="99">
                  <c:v>0.18000000715255737</c:v>
                </c:pt>
                <c:pt idx="100">
                  <c:v>0.18000000715255737</c:v>
                </c:pt>
                <c:pt idx="101">
                  <c:v>0.18000000715255737</c:v>
                </c:pt>
                <c:pt idx="102">
                  <c:v>0.18000000715255737</c:v>
                </c:pt>
                <c:pt idx="103">
                  <c:v>0.18000000715255737</c:v>
                </c:pt>
                <c:pt idx="104">
                  <c:v>0.18000000715255737</c:v>
                </c:pt>
                <c:pt idx="105">
                  <c:v>0.18000000715255737</c:v>
                </c:pt>
                <c:pt idx="106">
                  <c:v>0.18000000715255737</c:v>
                </c:pt>
                <c:pt idx="107">
                  <c:v>0.18000000715255737</c:v>
                </c:pt>
                <c:pt idx="108">
                  <c:v>0.18000000715255737</c:v>
                </c:pt>
                <c:pt idx="109">
                  <c:v>0.18000000715255737</c:v>
                </c:pt>
                <c:pt idx="110">
                  <c:v>0.18000000715255737</c:v>
                </c:pt>
                <c:pt idx="111">
                  <c:v>0.18000000715255737</c:v>
                </c:pt>
                <c:pt idx="112">
                  <c:v>0.18000000715255737</c:v>
                </c:pt>
                <c:pt idx="113">
                  <c:v>0.18000000715255737</c:v>
                </c:pt>
                <c:pt idx="114">
                  <c:v>0.18000000715255737</c:v>
                </c:pt>
                <c:pt idx="115">
                  <c:v>0.18000000715255737</c:v>
                </c:pt>
                <c:pt idx="116">
                  <c:v>0.18000000715255737</c:v>
                </c:pt>
                <c:pt idx="117">
                  <c:v>0.18000000715255737</c:v>
                </c:pt>
                <c:pt idx="118">
                  <c:v>0.18000000715255737</c:v>
                </c:pt>
                <c:pt idx="119">
                  <c:v>0.18000000715255737</c:v>
                </c:pt>
                <c:pt idx="120">
                  <c:v>0.18000000715255737</c:v>
                </c:pt>
                <c:pt idx="121">
                  <c:v>0.18000000715255737</c:v>
                </c:pt>
                <c:pt idx="122">
                  <c:v>0.18000000715255737</c:v>
                </c:pt>
                <c:pt idx="123">
                  <c:v>0.18000000715255737</c:v>
                </c:pt>
                <c:pt idx="124">
                  <c:v>0.18000000715255737</c:v>
                </c:pt>
                <c:pt idx="125">
                  <c:v>0.18000000715255737</c:v>
                </c:pt>
                <c:pt idx="126">
                  <c:v>0.18000000715255737</c:v>
                </c:pt>
                <c:pt idx="127">
                  <c:v>0.18000000715255737</c:v>
                </c:pt>
                <c:pt idx="128">
                  <c:v>0.18000000715255737</c:v>
                </c:pt>
                <c:pt idx="129">
                  <c:v>0.18000000715255737</c:v>
                </c:pt>
                <c:pt idx="130">
                  <c:v>0.18000000715255737</c:v>
                </c:pt>
                <c:pt idx="131">
                  <c:v>0.18000000715255737</c:v>
                </c:pt>
                <c:pt idx="132">
                  <c:v>0.18000000715255737</c:v>
                </c:pt>
                <c:pt idx="133">
                  <c:v>0.18000000715255737</c:v>
                </c:pt>
                <c:pt idx="134">
                  <c:v>0.18000000715255737</c:v>
                </c:pt>
                <c:pt idx="135">
                  <c:v>0.18000000715255737</c:v>
                </c:pt>
                <c:pt idx="136">
                  <c:v>0.18000000715255737</c:v>
                </c:pt>
                <c:pt idx="137">
                  <c:v>0.18000000715255737</c:v>
                </c:pt>
                <c:pt idx="138">
                  <c:v>0.18000000715255737</c:v>
                </c:pt>
                <c:pt idx="139">
                  <c:v>0.18000000715255737</c:v>
                </c:pt>
                <c:pt idx="140">
                  <c:v>0.18000000715255737</c:v>
                </c:pt>
                <c:pt idx="141">
                  <c:v>0.18000000715255737</c:v>
                </c:pt>
                <c:pt idx="142">
                  <c:v>0.18000000715255737</c:v>
                </c:pt>
                <c:pt idx="143">
                  <c:v>0.18000000715255737</c:v>
                </c:pt>
                <c:pt idx="144">
                  <c:v>0.18000000715255737</c:v>
                </c:pt>
                <c:pt idx="145">
                  <c:v>0.18000000715255737</c:v>
                </c:pt>
                <c:pt idx="146">
                  <c:v>0.18000000715255737</c:v>
                </c:pt>
                <c:pt idx="147">
                  <c:v>0.18000000715255737</c:v>
                </c:pt>
                <c:pt idx="148">
                  <c:v>0.18000000715255737</c:v>
                </c:pt>
                <c:pt idx="149">
                  <c:v>0.18000000715255737</c:v>
                </c:pt>
                <c:pt idx="150">
                  <c:v>0.18000000715255737</c:v>
                </c:pt>
                <c:pt idx="151">
                  <c:v>0.18000000715255737</c:v>
                </c:pt>
                <c:pt idx="152">
                  <c:v>0.18000000715255737</c:v>
                </c:pt>
                <c:pt idx="153">
                  <c:v>0.18000000715255737</c:v>
                </c:pt>
                <c:pt idx="154">
                  <c:v>0.18000000715255737</c:v>
                </c:pt>
                <c:pt idx="155">
                  <c:v>0.18000000715255737</c:v>
                </c:pt>
                <c:pt idx="156">
                  <c:v>0.18000000715255737</c:v>
                </c:pt>
                <c:pt idx="157">
                  <c:v>0.18000000715255737</c:v>
                </c:pt>
                <c:pt idx="158">
                  <c:v>0.18000000715255737</c:v>
                </c:pt>
                <c:pt idx="159">
                  <c:v>0.18000000715255737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0.1099669560790062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0.15899999439716339</c:v>
                </c:pt>
                <c:pt idx="18">
                  <c:v>0.15899999439716339</c:v>
                </c:pt>
                <c:pt idx="19">
                  <c:v>0.15899999439716339</c:v>
                </c:pt>
                <c:pt idx="20">
                  <c:v>0.15899999439716339</c:v>
                </c:pt>
                <c:pt idx="21">
                  <c:v>0.15899999439716339</c:v>
                </c:pt>
                <c:pt idx="22">
                  <c:v>0.15899999439716339</c:v>
                </c:pt>
                <c:pt idx="23">
                  <c:v>0.15899999439716339</c:v>
                </c:pt>
                <c:pt idx="24">
                  <c:v>0.15899999439716339</c:v>
                </c:pt>
                <c:pt idx="25">
                  <c:v>0.15899999439716339</c:v>
                </c:pt>
                <c:pt idx="26">
                  <c:v>0.15899999439716339</c:v>
                </c:pt>
                <c:pt idx="27">
                  <c:v>0.15899999439716339</c:v>
                </c:pt>
                <c:pt idx="28">
                  <c:v>0.15899999439716339</c:v>
                </c:pt>
                <c:pt idx="29">
                  <c:v>0.15899999439716339</c:v>
                </c:pt>
                <c:pt idx="30">
                  <c:v>0.15899999439716339</c:v>
                </c:pt>
                <c:pt idx="31">
                  <c:v>0.15899999439716339</c:v>
                </c:pt>
                <c:pt idx="32">
                  <c:v>0.15899999439716339</c:v>
                </c:pt>
                <c:pt idx="33">
                  <c:v>0.15899999439716339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0.15899999439716339</c:v>
                </c:pt>
                <c:pt idx="37">
                  <c:v>0.15899999439716339</c:v>
                </c:pt>
                <c:pt idx="38">
                  <c:v>0.15899999439716339</c:v>
                </c:pt>
                <c:pt idx="39">
                  <c:v>0.15899999439716339</c:v>
                </c:pt>
                <c:pt idx="40">
                  <c:v>0.15899999439716339</c:v>
                </c:pt>
                <c:pt idx="41">
                  <c:v>0.15899999439716339</c:v>
                </c:pt>
                <c:pt idx="42">
                  <c:v>0.15899999439716339</c:v>
                </c:pt>
                <c:pt idx="43">
                  <c:v>0.15899999439716339</c:v>
                </c:pt>
                <c:pt idx="44">
                  <c:v>0.15899999439716339</c:v>
                </c:pt>
                <c:pt idx="45">
                  <c:v>0.15899999439716339</c:v>
                </c:pt>
                <c:pt idx="46">
                  <c:v>0.15899717807769775</c:v>
                </c:pt>
                <c:pt idx="47">
                  <c:v>0.1589074432849884</c:v>
                </c:pt>
                <c:pt idx="48">
                  <c:v>0.15899999439716339</c:v>
                </c:pt>
                <c:pt idx="49">
                  <c:v>0.15899999439716339</c:v>
                </c:pt>
                <c:pt idx="50">
                  <c:v>0.15899999439716339</c:v>
                </c:pt>
                <c:pt idx="51">
                  <c:v>0.15899999439716339</c:v>
                </c:pt>
                <c:pt idx="52">
                  <c:v>0.15899999439716339</c:v>
                </c:pt>
                <c:pt idx="53">
                  <c:v>0.15465319156646729</c:v>
                </c:pt>
                <c:pt idx="54">
                  <c:v>0.1498246043920517</c:v>
                </c:pt>
                <c:pt idx="55">
                  <c:v>0.14503300189971924</c:v>
                </c:pt>
                <c:pt idx="56">
                  <c:v>0.13928954303264618</c:v>
                </c:pt>
                <c:pt idx="57">
                  <c:v>0.13280761241912842</c:v>
                </c:pt>
                <c:pt idx="58">
                  <c:v>0.12582133710384369</c:v>
                </c:pt>
                <c:pt idx="59">
                  <c:v>0.15899999439716339</c:v>
                </c:pt>
                <c:pt idx="60">
                  <c:v>0.1581171452999115</c:v>
                </c:pt>
                <c:pt idx="61">
                  <c:v>0.15553437173366547</c:v>
                </c:pt>
                <c:pt idx="62">
                  <c:v>0.1442190408706665</c:v>
                </c:pt>
                <c:pt idx="63">
                  <c:v>0.14013871550559998</c:v>
                </c:pt>
                <c:pt idx="64">
                  <c:v>0.13323672115802765</c:v>
                </c:pt>
                <c:pt idx="65">
                  <c:v>0.12640832364559174</c:v>
                </c:pt>
                <c:pt idx="66">
                  <c:v>0.11913096159696579</c:v>
                </c:pt>
                <c:pt idx="67">
                  <c:v>0.11204228550195694</c:v>
                </c:pt>
                <c:pt idx="68">
                  <c:v>0.10406773537397385</c:v>
                </c:pt>
                <c:pt idx="69">
                  <c:v>0.15899999439716339</c:v>
                </c:pt>
                <c:pt idx="70">
                  <c:v>0.15899999439716339</c:v>
                </c:pt>
                <c:pt idx="71">
                  <c:v>0.15814459323883057</c:v>
                </c:pt>
                <c:pt idx="72">
                  <c:v>0.15154135227203369</c:v>
                </c:pt>
                <c:pt idx="73">
                  <c:v>0.14485664665699005</c:v>
                </c:pt>
                <c:pt idx="74">
                  <c:v>0.13838787376880646</c:v>
                </c:pt>
                <c:pt idx="75">
                  <c:v>0.13251510262489319</c:v>
                </c:pt>
                <c:pt idx="76">
                  <c:v>0.12591426074504852</c:v>
                </c:pt>
                <c:pt idx="77">
                  <c:v>0.11851993948221207</c:v>
                </c:pt>
                <c:pt idx="78">
                  <c:v>0.10815710574388504</c:v>
                </c:pt>
                <c:pt idx="79">
                  <c:v>0.10798867046833038</c:v>
                </c:pt>
                <c:pt idx="80">
                  <c:v>0.10782243311405182</c:v>
                </c:pt>
                <c:pt idx="81">
                  <c:v>0.10765843838453293</c:v>
                </c:pt>
                <c:pt idx="82">
                  <c:v>0.1074967235326767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  <c:pt idx="155">
                  <c:v>0.15899999439716339</c:v>
                </c:pt>
                <c:pt idx="156">
                  <c:v>0.15899999439716339</c:v>
                </c:pt>
                <c:pt idx="157">
                  <c:v>0.15899999439716339</c:v>
                </c:pt>
                <c:pt idx="158">
                  <c:v>0.15899999439716339</c:v>
                </c:pt>
                <c:pt idx="159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0.11002696305513382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0.15327365696430206</c:v>
                </c:pt>
                <c:pt idx="18">
                  <c:v>0.15167775750160217</c:v>
                </c:pt>
                <c:pt idx="19">
                  <c:v>0.14922086894512177</c:v>
                </c:pt>
                <c:pt idx="20">
                  <c:v>0.14807160198688507</c:v>
                </c:pt>
                <c:pt idx="21">
                  <c:v>0.14666330814361572</c:v>
                </c:pt>
                <c:pt idx="22">
                  <c:v>0.14571720361709595</c:v>
                </c:pt>
                <c:pt idx="23">
                  <c:v>0.1448349803686142</c:v>
                </c:pt>
                <c:pt idx="24">
                  <c:v>0.14407879114151001</c:v>
                </c:pt>
                <c:pt idx="25">
                  <c:v>0.14342144131660461</c:v>
                </c:pt>
                <c:pt idx="26">
                  <c:v>0.14284352958202362</c:v>
                </c:pt>
                <c:pt idx="27">
                  <c:v>0.14233069121837616</c:v>
                </c:pt>
                <c:pt idx="28">
                  <c:v>0.14187203347682953</c:v>
                </c:pt>
                <c:pt idx="29">
                  <c:v>0.14145904779434204</c:v>
                </c:pt>
                <c:pt idx="30">
                  <c:v>0.14108499884605408</c:v>
                </c:pt>
                <c:pt idx="31">
                  <c:v>0.14074447751045227</c:v>
                </c:pt>
                <c:pt idx="32">
                  <c:v>0.14043305814266205</c:v>
                </c:pt>
                <c:pt idx="33">
                  <c:v>0.14014706015586853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0.15407127141952515</c:v>
                </c:pt>
                <c:pt idx="37">
                  <c:v>0.15118682384490967</c:v>
                </c:pt>
                <c:pt idx="38">
                  <c:v>0.14913284778594971</c:v>
                </c:pt>
                <c:pt idx="39">
                  <c:v>0.14755237102508545</c:v>
                </c:pt>
                <c:pt idx="40">
                  <c:v>0.14628864824771881</c:v>
                </c:pt>
                <c:pt idx="41">
                  <c:v>0.14525163173675537</c:v>
                </c:pt>
                <c:pt idx="42">
                  <c:v>0.14438338577747345</c:v>
                </c:pt>
                <c:pt idx="43">
                  <c:v>0.14363791048526764</c:v>
                </c:pt>
                <c:pt idx="44">
                  <c:v>0.13836909830570221</c:v>
                </c:pt>
                <c:pt idx="45">
                  <c:v>0.13311055302619934</c:v>
                </c:pt>
                <c:pt idx="46">
                  <c:v>0.12753616273403168</c:v>
                </c:pt>
                <c:pt idx="47">
                  <c:v>0.12143035233020782</c:v>
                </c:pt>
                <c:pt idx="48">
                  <c:v>0.15899999439716339</c:v>
                </c:pt>
                <c:pt idx="49">
                  <c:v>0.1490035355091095</c:v>
                </c:pt>
                <c:pt idx="50">
                  <c:v>0.14127989113330841</c:v>
                </c:pt>
                <c:pt idx="51">
                  <c:v>0.13505835831165314</c:v>
                </c:pt>
                <c:pt idx="52">
                  <c:v>0.12887305021286011</c:v>
                </c:pt>
                <c:pt idx="53">
                  <c:v>0.12464602291584015</c:v>
                </c:pt>
                <c:pt idx="54">
                  <c:v>0.11997798830270767</c:v>
                </c:pt>
                <c:pt idx="55">
                  <c:v>0.11534786969423294</c:v>
                </c:pt>
                <c:pt idx="56">
                  <c:v>0.11016032844781876</c:v>
                </c:pt>
                <c:pt idx="57">
                  <c:v>0.10493568331003189</c:v>
                </c:pt>
                <c:pt idx="58">
                  <c:v>0.100007563829422</c:v>
                </c:pt>
                <c:pt idx="59">
                  <c:v>0.15899999439716339</c:v>
                </c:pt>
                <c:pt idx="60">
                  <c:v>0.14841924607753754</c:v>
                </c:pt>
                <c:pt idx="61">
                  <c:v>0.13909977674484253</c:v>
                </c:pt>
                <c:pt idx="62">
                  <c:v>0.1306699812412262</c:v>
                </c:pt>
                <c:pt idx="63">
                  <c:v>0.12235052883625031</c:v>
                </c:pt>
                <c:pt idx="64">
                  <c:v>0.11251091957092285</c:v>
                </c:pt>
                <c:pt idx="65">
                  <c:v>0.10233699530363083</c:v>
                </c:pt>
                <c:pt idx="66">
                  <c:v>9.3314513564109802E-2</c:v>
                </c:pt>
                <c:pt idx="67">
                  <c:v>8.6705923080444336E-2</c:v>
                </c:pt>
                <c:pt idx="68">
                  <c:v>8.038010448217392E-2</c:v>
                </c:pt>
                <c:pt idx="69">
                  <c:v>0.15899999439716339</c:v>
                </c:pt>
                <c:pt idx="70">
                  <c:v>0.14682184159755707</c:v>
                </c:pt>
                <c:pt idx="71">
                  <c:v>0.13804161548614502</c:v>
                </c:pt>
                <c:pt idx="72">
                  <c:v>0.12779191136360168</c:v>
                </c:pt>
                <c:pt idx="73">
                  <c:v>0.11701104789972305</c:v>
                </c:pt>
                <c:pt idx="74">
                  <c:v>0.10431522876024246</c:v>
                </c:pt>
                <c:pt idx="75">
                  <c:v>9.4006329774856567E-2</c:v>
                </c:pt>
                <c:pt idx="76">
                  <c:v>8.3938933908939362E-2</c:v>
                </c:pt>
                <c:pt idx="77">
                  <c:v>7.6521217823028564E-2</c:v>
                </c:pt>
                <c:pt idx="78">
                  <c:v>7.1202389895915985E-2</c:v>
                </c:pt>
                <c:pt idx="79">
                  <c:v>7.1202397346496582E-2</c:v>
                </c:pt>
                <c:pt idx="80">
                  <c:v>7.1202404797077179E-2</c:v>
                </c:pt>
                <c:pt idx="81">
                  <c:v>7.1202412247657776E-2</c:v>
                </c:pt>
                <c:pt idx="82">
                  <c:v>7.1202419698238373E-2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  <c:pt idx="155">
                  <c:v>0.15899999439716339</c:v>
                </c:pt>
                <c:pt idx="156">
                  <c:v>0.15899999439716339</c:v>
                </c:pt>
                <c:pt idx="157">
                  <c:v>0.15899999439716339</c:v>
                </c:pt>
                <c:pt idx="158">
                  <c:v>0.15899999439716339</c:v>
                </c:pt>
                <c:pt idx="159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0.164000004529953</c:v>
                </c:pt>
                <c:pt idx="3">
                  <c:v>0.164000004529953</c:v>
                </c:pt>
                <c:pt idx="4">
                  <c:v>0.164000004529953</c:v>
                </c:pt>
                <c:pt idx="5">
                  <c:v>0.164000004529953</c:v>
                </c:pt>
                <c:pt idx="6">
                  <c:v>0.164000004529953</c:v>
                </c:pt>
                <c:pt idx="7">
                  <c:v>0.164000004529953</c:v>
                </c:pt>
                <c:pt idx="8">
                  <c:v>0.164000004529953</c:v>
                </c:pt>
                <c:pt idx="9">
                  <c:v>0.164000004529953</c:v>
                </c:pt>
                <c:pt idx="10">
                  <c:v>0.164000004529953</c:v>
                </c:pt>
                <c:pt idx="11">
                  <c:v>0.164000004529953</c:v>
                </c:pt>
                <c:pt idx="12">
                  <c:v>0.164000004529953</c:v>
                </c:pt>
                <c:pt idx="13">
                  <c:v>0.164000004529953</c:v>
                </c:pt>
                <c:pt idx="14">
                  <c:v>0.164000004529953</c:v>
                </c:pt>
                <c:pt idx="15">
                  <c:v>0.164000004529953</c:v>
                </c:pt>
                <c:pt idx="16">
                  <c:v>0.164000004529953</c:v>
                </c:pt>
                <c:pt idx="17">
                  <c:v>0.1649322509765625</c:v>
                </c:pt>
                <c:pt idx="18">
                  <c:v>0.164000004529953</c:v>
                </c:pt>
                <c:pt idx="19">
                  <c:v>0.16437284648418427</c:v>
                </c:pt>
                <c:pt idx="20">
                  <c:v>0.164000004529953</c:v>
                </c:pt>
                <c:pt idx="21">
                  <c:v>0.16411101818084717</c:v>
                </c:pt>
                <c:pt idx="22">
                  <c:v>0.164000004529953</c:v>
                </c:pt>
                <c:pt idx="23">
                  <c:v>0.16396865248680115</c:v>
                </c:pt>
                <c:pt idx="24">
                  <c:v>0.16393280029296875</c:v>
                </c:pt>
                <c:pt idx="25">
                  <c:v>0.16389414668083191</c:v>
                </c:pt>
                <c:pt idx="26">
                  <c:v>0.16385279595851898</c:v>
                </c:pt>
                <c:pt idx="27">
                  <c:v>0.16380932927131653</c:v>
                </c:pt>
                <c:pt idx="28">
                  <c:v>0.16376385092735291</c:v>
                </c:pt>
                <c:pt idx="29">
                  <c:v>0.16371636092662811</c:v>
                </c:pt>
                <c:pt idx="30">
                  <c:v>0.16366685926914215</c:v>
                </c:pt>
                <c:pt idx="31">
                  <c:v>0.16361555457115173</c:v>
                </c:pt>
                <c:pt idx="32">
                  <c:v>0.16356275975704193</c:v>
                </c:pt>
                <c:pt idx="33">
                  <c:v>0.1635085791349411</c:v>
                </c:pt>
                <c:pt idx="34">
                  <c:v>0.164000004529953</c:v>
                </c:pt>
                <c:pt idx="35">
                  <c:v>0.164000004529953</c:v>
                </c:pt>
                <c:pt idx="36">
                  <c:v>0.1593136340379715</c:v>
                </c:pt>
                <c:pt idx="37">
                  <c:v>0.1556016206741333</c:v>
                </c:pt>
                <c:pt idx="38">
                  <c:v>0.15144744515419006</c:v>
                </c:pt>
                <c:pt idx="39">
                  <c:v>0.1467168927192688</c:v>
                </c:pt>
                <c:pt idx="40">
                  <c:v>0.14205005764961243</c:v>
                </c:pt>
                <c:pt idx="41">
                  <c:v>0.137254998087883</c:v>
                </c:pt>
                <c:pt idx="42">
                  <c:v>0.13378331065177917</c:v>
                </c:pt>
                <c:pt idx="43">
                  <c:v>0.12974235415458679</c:v>
                </c:pt>
                <c:pt idx="44">
                  <c:v>0.12592507898807526</c:v>
                </c:pt>
                <c:pt idx="45">
                  <c:v>0.12255696952342987</c:v>
                </c:pt>
                <c:pt idx="46">
                  <c:v>0.11961894482374191</c:v>
                </c:pt>
                <c:pt idx="47">
                  <c:v>0.11711544543504715</c:v>
                </c:pt>
                <c:pt idx="48">
                  <c:v>0.164000004529953</c:v>
                </c:pt>
                <c:pt idx="49">
                  <c:v>0.15841454267501831</c:v>
                </c:pt>
                <c:pt idx="50">
                  <c:v>0.15115487575531006</c:v>
                </c:pt>
                <c:pt idx="51">
                  <c:v>0.1442590057849884</c:v>
                </c:pt>
                <c:pt idx="52">
                  <c:v>0.136819988489151</c:v>
                </c:pt>
                <c:pt idx="53">
                  <c:v>0.13046233355998993</c:v>
                </c:pt>
                <c:pt idx="54">
                  <c:v>0.12505108118057251</c:v>
                </c:pt>
                <c:pt idx="55">
                  <c:v>0.12108873575925827</c:v>
                </c:pt>
                <c:pt idx="56">
                  <c:v>0.11756512522697449</c:v>
                </c:pt>
                <c:pt idx="57">
                  <c:v>0.11483811587095261</c:v>
                </c:pt>
                <c:pt idx="58">
                  <c:v>0.11295180767774582</c:v>
                </c:pt>
                <c:pt idx="59">
                  <c:v>0.164000004529953</c:v>
                </c:pt>
                <c:pt idx="60">
                  <c:v>0.15532916784286499</c:v>
                </c:pt>
                <c:pt idx="61">
                  <c:v>0.14589054882526398</c:v>
                </c:pt>
                <c:pt idx="62">
                  <c:v>0.13600024580955505</c:v>
                </c:pt>
                <c:pt idx="63">
                  <c:v>0.12704674899578094</c:v>
                </c:pt>
                <c:pt idx="64">
                  <c:v>0.11997522413730621</c:v>
                </c:pt>
                <c:pt idx="65">
                  <c:v>0.11503773927688599</c:v>
                </c:pt>
                <c:pt idx="66">
                  <c:v>0.11213526874780655</c:v>
                </c:pt>
                <c:pt idx="67">
                  <c:v>0.11088719964027405</c:v>
                </c:pt>
                <c:pt idx="68">
                  <c:v>0.11019503325223923</c:v>
                </c:pt>
                <c:pt idx="69">
                  <c:v>0.164000004529953</c:v>
                </c:pt>
                <c:pt idx="70">
                  <c:v>0.15568743646144867</c:v>
                </c:pt>
                <c:pt idx="71">
                  <c:v>0.14655971527099609</c:v>
                </c:pt>
                <c:pt idx="72">
                  <c:v>0.13428321480751038</c:v>
                </c:pt>
                <c:pt idx="73">
                  <c:v>0.12329661101102829</c:v>
                </c:pt>
                <c:pt idx="74">
                  <c:v>0.11586988717317581</c:v>
                </c:pt>
                <c:pt idx="75">
                  <c:v>0.11222727596759796</c:v>
                </c:pt>
                <c:pt idx="76">
                  <c:v>0.11030159890651703</c:v>
                </c:pt>
                <c:pt idx="77">
                  <c:v>0.10997103899717331</c:v>
                </c:pt>
                <c:pt idx="78">
                  <c:v>0.10997102409601212</c:v>
                </c:pt>
                <c:pt idx="79">
                  <c:v>0.10997102409601212</c:v>
                </c:pt>
                <c:pt idx="80">
                  <c:v>0.10997102409601212</c:v>
                </c:pt>
                <c:pt idx="81">
                  <c:v>0.10997102409601212</c:v>
                </c:pt>
                <c:pt idx="82">
                  <c:v>0.10997102409601212</c:v>
                </c:pt>
                <c:pt idx="83">
                  <c:v>0.164000004529953</c:v>
                </c:pt>
                <c:pt idx="84">
                  <c:v>0.164000004529953</c:v>
                </c:pt>
                <c:pt idx="85">
                  <c:v>0.164000004529953</c:v>
                </c:pt>
                <c:pt idx="86">
                  <c:v>0.164000004529953</c:v>
                </c:pt>
                <c:pt idx="87">
                  <c:v>0.164000004529953</c:v>
                </c:pt>
                <c:pt idx="88">
                  <c:v>0.164000004529953</c:v>
                </c:pt>
                <c:pt idx="89">
                  <c:v>0.164000004529953</c:v>
                </c:pt>
                <c:pt idx="90">
                  <c:v>0.164000004529953</c:v>
                </c:pt>
                <c:pt idx="91">
                  <c:v>0.164000004529953</c:v>
                </c:pt>
                <c:pt idx="92">
                  <c:v>0.164000004529953</c:v>
                </c:pt>
                <c:pt idx="93">
                  <c:v>0.164000004529953</c:v>
                </c:pt>
                <c:pt idx="94">
                  <c:v>0.164000004529953</c:v>
                </c:pt>
                <c:pt idx="95">
                  <c:v>0.164000004529953</c:v>
                </c:pt>
                <c:pt idx="96">
                  <c:v>0.164000004529953</c:v>
                </c:pt>
                <c:pt idx="97">
                  <c:v>0.164000004529953</c:v>
                </c:pt>
                <c:pt idx="98">
                  <c:v>0.164000004529953</c:v>
                </c:pt>
                <c:pt idx="99">
                  <c:v>0.164000004529953</c:v>
                </c:pt>
                <c:pt idx="100">
                  <c:v>0.164000004529953</c:v>
                </c:pt>
                <c:pt idx="101">
                  <c:v>0.164000004529953</c:v>
                </c:pt>
                <c:pt idx="102">
                  <c:v>0.164000004529953</c:v>
                </c:pt>
                <c:pt idx="103">
                  <c:v>0.164000004529953</c:v>
                </c:pt>
                <c:pt idx="104">
                  <c:v>0.164000004529953</c:v>
                </c:pt>
                <c:pt idx="105">
                  <c:v>0.164000004529953</c:v>
                </c:pt>
                <c:pt idx="106">
                  <c:v>0.164000004529953</c:v>
                </c:pt>
                <c:pt idx="107">
                  <c:v>0.164000004529953</c:v>
                </c:pt>
                <c:pt idx="108">
                  <c:v>0.164000004529953</c:v>
                </c:pt>
                <c:pt idx="109">
                  <c:v>0.164000004529953</c:v>
                </c:pt>
                <c:pt idx="110">
                  <c:v>0.164000004529953</c:v>
                </c:pt>
                <c:pt idx="111">
                  <c:v>0.164000004529953</c:v>
                </c:pt>
                <c:pt idx="112">
                  <c:v>0.164000004529953</c:v>
                </c:pt>
                <c:pt idx="113">
                  <c:v>0.164000004529953</c:v>
                </c:pt>
                <c:pt idx="114">
                  <c:v>0.164000004529953</c:v>
                </c:pt>
                <c:pt idx="115">
                  <c:v>0.164000004529953</c:v>
                </c:pt>
                <c:pt idx="116">
                  <c:v>0.164000004529953</c:v>
                </c:pt>
                <c:pt idx="117">
                  <c:v>0.164000004529953</c:v>
                </c:pt>
                <c:pt idx="118">
                  <c:v>0.164000004529953</c:v>
                </c:pt>
                <c:pt idx="119">
                  <c:v>0.164000004529953</c:v>
                </c:pt>
                <c:pt idx="120">
                  <c:v>0.164000004529953</c:v>
                </c:pt>
                <c:pt idx="121">
                  <c:v>0.164000004529953</c:v>
                </c:pt>
                <c:pt idx="122">
                  <c:v>0.164000004529953</c:v>
                </c:pt>
                <c:pt idx="123">
                  <c:v>0.164000004529953</c:v>
                </c:pt>
                <c:pt idx="124">
                  <c:v>0.164000004529953</c:v>
                </c:pt>
                <c:pt idx="125">
                  <c:v>0.164000004529953</c:v>
                </c:pt>
                <c:pt idx="126">
                  <c:v>0.164000004529953</c:v>
                </c:pt>
                <c:pt idx="127">
                  <c:v>0.164000004529953</c:v>
                </c:pt>
                <c:pt idx="128">
                  <c:v>0.164000004529953</c:v>
                </c:pt>
                <c:pt idx="129">
                  <c:v>0.164000004529953</c:v>
                </c:pt>
                <c:pt idx="130">
                  <c:v>0.164000004529953</c:v>
                </c:pt>
                <c:pt idx="131">
                  <c:v>0.164000004529953</c:v>
                </c:pt>
                <c:pt idx="132">
                  <c:v>0.164000004529953</c:v>
                </c:pt>
                <c:pt idx="133">
                  <c:v>0.164000004529953</c:v>
                </c:pt>
                <c:pt idx="134">
                  <c:v>0.164000004529953</c:v>
                </c:pt>
                <c:pt idx="135">
                  <c:v>0.164000004529953</c:v>
                </c:pt>
                <c:pt idx="136">
                  <c:v>0.164000004529953</c:v>
                </c:pt>
                <c:pt idx="137">
                  <c:v>0.164000004529953</c:v>
                </c:pt>
                <c:pt idx="138">
                  <c:v>0.164000004529953</c:v>
                </c:pt>
                <c:pt idx="139">
                  <c:v>0.164000004529953</c:v>
                </c:pt>
                <c:pt idx="140">
                  <c:v>0.164000004529953</c:v>
                </c:pt>
                <c:pt idx="141">
                  <c:v>0.164000004529953</c:v>
                </c:pt>
                <c:pt idx="142">
                  <c:v>0.164000004529953</c:v>
                </c:pt>
                <c:pt idx="143">
                  <c:v>0.164000004529953</c:v>
                </c:pt>
                <c:pt idx="144">
                  <c:v>0.164000004529953</c:v>
                </c:pt>
                <c:pt idx="145">
                  <c:v>0.164000004529953</c:v>
                </c:pt>
                <c:pt idx="146">
                  <c:v>0.164000004529953</c:v>
                </c:pt>
                <c:pt idx="147">
                  <c:v>0.164000004529953</c:v>
                </c:pt>
                <c:pt idx="148">
                  <c:v>0.164000004529953</c:v>
                </c:pt>
                <c:pt idx="149">
                  <c:v>0.164000004529953</c:v>
                </c:pt>
                <c:pt idx="150">
                  <c:v>0.164000004529953</c:v>
                </c:pt>
                <c:pt idx="151">
                  <c:v>0.164000004529953</c:v>
                </c:pt>
                <c:pt idx="152">
                  <c:v>0.164000004529953</c:v>
                </c:pt>
                <c:pt idx="153">
                  <c:v>0.164000004529953</c:v>
                </c:pt>
                <c:pt idx="154">
                  <c:v>0.164000004529953</c:v>
                </c:pt>
                <c:pt idx="155">
                  <c:v>0.164000004529953</c:v>
                </c:pt>
                <c:pt idx="156">
                  <c:v>0.164000004529953</c:v>
                </c:pt>
                <c:pt idx="157">
                  <c:v>0.164000004529953</c:v>
                </c:pt>
                <c:pt idx="158">
                  <c:v>0.164000004529953</c:v>
                </c:pt>
                <c:pt idx="159">
                  <c:v>0.164000004529953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0.2070000022649765</c:v>
                </c:pt>
                <c:pt idx="3">
                  <c:v>0.20243187248706818</c:v>
                </c:pt>
                <c:pt idx="4">
                  <c:v>0.19754986464977264</c:v>
                </c:pt>
                <c:pt idx="5">
                  <c:v>0.19416056573390961</c:v>
                </c:pt>
                <c:pt idx="6">
                  <c:v>0.2070000022649765</c:v>
                </c:pt>
                <c:pt idx="7">
                  <c:v>0.20261101424694061</c:v>
                </c:pt>
                <c:pt idx="8">
                  <c:v>0.19859397411346436</c:v>
                </c:pt>
                <c:pt idx="9">
                  <c:v>0.2070000022649765</c:v>
                </c:pt>
                <c:pt idx="10">
                  <c:v>0.20183868706226349</c:v>
                </c:pt>
                <c:pt idx="11">
                  <c:v>0.19660438597202301</c:v>
                </c:pt>
                <c:pt idx="12">
                  <c:v>0.19129730761051178</c:v>
                </c:pt>
                <c:pt idx="13">
                  <c:v>0.1858392059803009</c:v>
                </c:pt>
                <c:pt idx="14">
                  <c:v>0.18103280663490295</c:v>
                </c:pt>
                <c:pt idx="15">
                  <c:v>0.17646300792694092</c:v>
                </c:pt>
                <c:pt idx="16">
                  <c:v>0.17177537083625793</c:v>
                </c:pt>
                <c:pt idx="17">
                  <c:v>0.16763140261173248</c:v>
                </c:pt>
                <c:pt idx="18">
                  <c:v>0.16389341652393341</c:v>
                </c:pt>
                <c:pt idx="19">
                  <c:v>0.15956595540046692</c:v>
                </c:pt>
                <c:pt idx="20">
                  <c:v>0.15498311817646027</c:v>
                </c:pt>
                <c:pt idx="21">
                  <c:v>0.15117837488651276</c:v>
                </c:pt>
                <c:pt idx="22">
                  <c:v>0.14823243021965027</c:v>
                </c:pt>
                <c:pt idx="23">
                  <c:v>0.14526422321796417</c:v>
                </c:pt>
                <c:pt idx="24">
                  <c:v>0.14202401041984558</c:v>
                </c:pt>
                <c:pt idx="25">
                  <c:v>0.13916985690593719</c:v>
                </c:pt>
                <c:pt idx="26">
                  <c:v>0.13620956242084503</c:v>
                </c:pt>
                <c:pt idx="27">
                  <c:v>0.1333610862493515</c:v>
                </c:pt>
                <c:pt idx="28">
                  <c:v>0.13077619671821594</c:v>
                </c:pt>
                <c:pt idx="29">
                  <c:v>0.12858676910400391</c:v>
                </c:pt>
                <c:pt idx="30">
                  <c:v>0.12648852169513702</c:v>
                </c:pt>
                <c:pt idx="31">
                  <c:v>0.1241426020860672</c:v>
                </c:pt>
                <c:pt idx="32">
                  <c:v>0.12216243892908096</c:v>
                </c:pt>
                <c:pt idx="33">
                  <c:v>0.11989766359329224</c:v>
                </c:pt>
                <c:pt idx="34">
                  <c:v>0.2070000022649765</c:v>
                </c:pt>
                <c:pt idx="35">
                  <c:v>0.19667156040668488</c:v>
                </c:pt>
                <c:pt idx="36">
                  <c:v>0.18943840265274048</c:v>
                </c:pt>
                <c:pt idx="37">
                  <c:v>0.18378756940364838</c:v>
                </c:pt>
                <c:pt idx="38">
                  <c:v>0.17751078307628632</c:v>
                </c:pt>
                <c:pt idx="39">
                  <c:v>0.1703857034444809</c:v>
                </c:pt>
                <c:pt idx="40">
                  <c:v>0.16336414217948914</c:v>
                </c:pt>
                <c:pt idx="41">
                  <c:v>0.15615558624267578</c:v>
                </c:pt>
                <c:pt idx="42">
                  <c:v>0.15123988687992096</c:v>
                </c:pt>
                <c:pt idx="43">
                  <c:v>0.14538322389125824</c:v>
                </c:pt>
                <c:pt idx="44">
                  <c:v>0.14004896581172943</c:v>
                </c:pt>
                <c:pt idx="45">
                  <c:v>0.13509422540664673</c:v>
                </c:pt>
                <c:pt idx="46">
                  <c:v>0.13051687180995941</c:v>
                </c:pt>
                <c:pt idx="47">
                  <c:v>0.12635403871536255</c:v>
                </c:pt>
                <c:pt idx="48">
                  <c:v>0.2070000022649765</c:v>
                </c:pt>
                <c:pt idx="49">
                  <c:v>0.19892652332782745</c:v>
                </c:pt>
                <c:pt idx="50">
                  <c:v>0.18879298865795135</c:v>
                </c:pt>
                <c:pt idx="51">
                  <c:v>0.17925876379013062</c:v>
                </c:pt>
                <c:pt idx="52">
                  <c:v>0.16896194219589233</c:v>
                </c:pt>
                <c:pt idx="53">
                  <c:v>0.15918169915676117</c:v>
                </c:pt>
                <c:pt idx="54">
                  <c:v>0.1490810364484787</c:v>
                </c:pt>
                <c:pt idx="55">
                  <c:v>0.14107659459114075</c:v>
                </c:pt>
                <c:pt idx="56">
                  <c:v>0.13338516652584076</c:v>
                </c:pt>
                <c:pt idx="57">
                  <c:v>0.1268160492181778</c:v>
                </c:pt>
                <c:pt idx="58">
                  <c:v>0.12170565873384476</c:v>
                </c:pt>
                <c:pt idx="59">
                  <c:v>0.2070000022649765</c:v>
                </c:pt>
                <c:pt idx="60">
                  <c:v>0.19460700452327728</c:v>
                </c:pt>
                <c:pt idx="61">
                  <c:v>0.18343622982501984</c:v>
                </c:pt>
                <c:pt idx="62">
                  <c:v>0.17175091803073883</c:v>
                </c:pt>
                <c:pt idx="63">
                  <c:v>0.15960693359375</c:v>
                </c:pt>
                <c:pt idx="64">
                  <c:v>0.14592131972312927</c:v>
                </c:pt>
                <c:pt idx="65">
                  <c:v>0.13406218588352203</c:v>
                </c:pt>
                <c:pt idx="66">
                  <c:v>0.12480436265468597</c:v>
                </c:pt>
                <c:pt idx="67">
                  <c:v>0.11902324855327606</c:v>
                </c:pt>
                <c:pt idx="68">
                  <c:v>0.11431935429573059</c:v>
                </c:pt>
                <c:pt idx="69">
                  <c:v>0.2070000022649765</c:v>
                </c:pt>
                <c:pt idx="70">
                  <c:v>0.19692093133926392</c:v>
                </c:pt>
                <c:pt idx="71">
                  <c:v>0.18614862859249115</c:v>
                </c:pt>
                <c:pt idx="72">
                  <c:v>0.17163188755512238</c:v>
                </c:pt>
                <c:pt idx="73">
                  <c:v>0.15564624965190887</c:v>
                </c:pt>
                <c:pt idx="74">
                  <c:v>0.13866497576236725</c:v>
                </c:pt>
                <c:pt idx="75">
                  <c:v>0.12678998708724976</c:v>
                </c:pt>
                <c:pt idx="76">
                  <c:v>0.11709237098693848</c:v>
                </c:pt>
                <c:pt idx="77">
                  <c:v>0.11189716309309006</c:v>
                </c:pt>
                <c:pt idx="78">
                  <c:v>0.10976756364107132</c:v>
                </c:pt>
                <c:pt idx="79">
                  <c:v>0.10976759344339371</c:v>
                </c:pt>
                <c:pt idx="80">
                  <c:v>0.10976762324571609</c:v>
                </c:pt>
                <c:pt idx="81">
                  <c:v>0.10976765304803848</c:v>
                </c:pt>
                <c:pt idx="82">
                  <c:v>0.10976768285036087</c:v>
                </c:pt>
                <c:pt idx="83">
                  <c:v>0.2070000022649765</c:v>
                </c:pt>
                <c:pt idx="84">
                  <c:v>0.2070000022649765</c:v>
                </c:pt>
                <c:pt idx="85">
                  <c:v>0.2070000022649765</c:v>
                </c:pt>
                <c:pt idx="86">
                  <c:v>0.2070000022649765</c:v>
                </c:pt>
                <c:pt idx="87">
                  <c:v>0.2070000022649765</c:v>
                </c:pt>
                <c:pt idx="88">
                  <c:v>0.2070000022649765</c:v>
                </c:pt>
                <c:pt idx="89">
                  <c:v>0.2070000022649765</c:v>
                </c:pt>
                <c:pt idx="90">
                  <c:v>0.2070000022649765</c:v>
                </c:pt>
                <c:pt idx="91">
                  <c:v>0.2070000022649765</c:v>
                </c:pt>
                <c:pt idx="92">
                  <c:v>0.2070000022649765</c:v>
                </c:pt>
                <c:pt idx="93">
                  <c:v>0.2070000022649765</c:v>
                </c:pt>
                <c:pt idx="94">
                  <c:v>0.2070000022649765</c:v>
                </c:pt>
                <c:pt idx="95">
                  <c:v>0.2070000022649765</c:v>
                </c:pt>
                <c:pt idx="96">
                  <c:v>0.2070000022649765</c:v>
                </c:pt>
                <c:pt idx="97">
                  <c:v>0.2070000022649765</c:v>
                </c:pt>
                <c:pt idx="98">
                  <c:v>0.2070000022649765</c:v>
                </c:pt>
                <c:pt idx="99">
                  <c:v>0.2070000022649765</c:v>
                </c:pt>
                <c:pt idx="100">
                  <c:v>0.2070000022649765</c:v>
                </c:pt>
                <c:pt idx="101">
                  <c:v>0.2070000022649765</c:v>
                </c:pt>
                <c:pt idx="102">
                  <c:v>0.2070000022649765</c:v>
                </c:pt>
                <c:pt idx="103">
                  <c:v>0.2070000022649765</c:v>
                </c:pt>
                <c:pt idx="104">
                  <c:v>0.2070000022649765</c:v>
                </c:pt>
                <c:pt idx="105">
                  <c:v>0.2070000022649765</c:v>
                </c:pt>
                <c:pt idx="106">
                  <c:v>0.2070000022649765</c:v>
                </c:pt>
                <c:pt idx="107">
                  <c:v>0.2070000022649765</c:v>
                </c:pt>
                <c:pt idx="108">
                  <c:v>0.2070000022649765</c:v>
                </c:pt>
                <c:pt idx="109">
                  <c:v>0.2070000022649765</c:v>
                </c:pt>
                <c:pt idx="110">
                  <c:v>0.2070000022649765</c:v>
                </c:pt>
                <c:pt idx="111">
                  <c:v>0.2070000022649765</c:v>
                </c:pt>
                <c:pt idx="112">
                  <c:v>0.2070000022649765</c:v>
                </c:pt>
                <c:pt idx="113">
                  <c:v>0.2070000022649765</c:v>
                </c:pt>
                <c:pt idx="114">
                  <c:v>0.2070000022649765</c:v>
                </c:pt>
                <c:pt idx="115">
                  <c:v>0.2070000022649765</c:v>
                </c:pt>
                <c:pt idx="116">
                  <c:v>0.2070000022649765</c:v>
                </c:pt>
                <c:pt idx="117">
                  <c:v>0.2070000022649765</c:v>
                </c:pt>
                <c:pt idx="118">
                  <c:v>0.2070000022649765</c:v>
                </c:pt>
                <c:pt idx="119">
                  <c:v>0.2070000022649765</c:v>
                </c:pt>
                <c:pt idx="120">
                  <c:v>0.2070000022649765</c:v>
                </c:pt>
                <c:pt idx="121">
                  <c:v>0.2070000022649765</c:v>
                </c:pt>
                <c:pt idx="122">
                  <c:v>0.2070000022649765</c:v>
                </c:pt>
                <c:pt idx="123">
                  <c:v>0.2070000022649765</c:v>
                </c:pt>
                <c:pt idx="124">
                  <c:v>0.2070000022649765</c:v>
                </c:pt>
                <c:pt idx="125">
                  <c:v>0.2070000022649765</c:v>
                </c:pt>
                <c:pt idx="126">
                  <c:v>0.2070000022649765</c:v>
                </c:pt>
                <c:pt idx="127">
                  <c:v>0.2070000022649765</c:v>
                </c:pt>
                <c:pt idx="128">
                  <c:v>0.2070000022649765</c:v>
                </c:pt>
                <c:pt idx="129">
                  <c:v>0.2070000022649765</c:v>
                </c:pt>
                <c:pt idx="130">
                  <c:v>0.2070000022649765</c:v>
                </c:pt>
                <c:pt idx="131">
                  <c:v>0.2070000022649765</c:v>
                </c:pt>
                <c:pt idx="132">
                  <c:v>0.2070000022649765</c:v>
                </c:pt>
                <c:pt idx="133">
                  <c:v>0.2070000022649765</c:v>
                </c:pt>
                <c:pt idx="134">
                  <c:v>0.2070000022649765</c:v>
                </c:pt>
                <c:pt idx="135">
                  <c:v>0.2070000022649765</c:v>
                </c:pt>
                <c:pt idx="136">
                  <c:v>0.2070000022649765</c:v>
                </c:pt>
                <c:pt idx="137">
                  <c:v>0.2070000022649765</c:v>
                </c:pt>
                <c:pt idx="138">
                  <c:v>0.2070000022649765</c:v>
                </c:pt>
                <c:pt idx="139">
                  <c:v>0.2070000022649765</c:v>
                </c:pt>
                <c:pt idx="140">
                  <c:v>0.2070000022649765</c:v>
                </c:pt>
                <c:pt idx="141">
                  <c:v>0.2070000022649765</c:v>
                </c:pt>
                <c:pt idx="142">
                  <c:v>0.2070000022649765</c:v>
                </c:pt>
                <c:pt idx="143">
                  <c:v>0.2070000022649765</c:v>
                </c:pt>
                <c:pt idx="144">
                  <c:v>0.2070000022649765</c:v>
                </c:pt>
                <c:pt idx="145">
                  <c:v>0.2070000022649765</c:v>
                </c:pt>
                <c:pt idx="146">
                  <c:v>0.2070000022649765</c:v>
                </c:pt>
                <c:pt idx="147">
                  <c:v>0.2070000022649765</c:v>
                </c:pt>
                <c:pt idx="148">
                  <c:v>0.2070000022649765</c:v>
                </c:pt>
                <c:pt idx="149">
                  <c:v>0.2070000022649765</c:v>
                </c:pt>
                <c:pt idx="150">
                  <c:v>0.2070000022649765</c:v>
                </c:pt>
                <c:pt idx="151">
                  <c:v>0.2070000022649765</c:v>
                </c:pt>
                <c:pt idx="152">
                  <c:v>0.2070000022649765</c:v>
                </c:pt>
                <c:pt idx="153">
                  <c:v>0.2070000022649765</c:v>
                </c:pt>
                <c:pt idx="154">
                  <c:v>0.2070000022649765</c:v>
                </c:pt>
                <c:pt idx="155">
                  <c:v>0.2070000022649765</c:v>
                </c:pt>
                <c:pt idx="156">
                  <c:v>0.2070000022649765</c:v>
                </c:pt>
                <c:pt idx="157">
                  <c:v>0.2070000022649765</c:v>
                </c:pt>
                <c:pt idx="158">
                  <c:v>0.2070000022649765</c:v>
                </c:pt>
                <c:pt idx="159">
                  <c:v>0.2070000022649765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0.20999999344348907</c:v>
                </c:pt>
                <c:pt idx="3">
                  <c:v>0.20850013196468353</c:v>
                </c:pt>
                <c:pt idx="4">
                  <c:v>0.20679362118244171</c:v>
                </c:pt>
                <c:pt idx="5">
                  <c:v>0.2054704874753952</c:v>
                </c:pt>
                <c:pt idx="6">
                  <c:v>0.20999999344348907</c:v>
                </c:pt>
                <c:pt idx="7">
                  <c:v>0.20851804316043854</c:v>
                </c:pt>
                <c:pt idx="8">
                  <c:v>0.20688910782337189</c:v>
                </c:pt>
                <c:pt idx="9">
                  <c:v>0.20999999344348907</c:v>
                </c:pt>
                <c:pt idx="10">
                  <c:v>0.20844081044197083</c:v>
                </c:pt>
                <c:pt idx="11">
                  <c:v>0.20672285556793213</c:v>
                </c:pt>
                <c:pt idx="12">
                  <c:v>0.20523837208747864</c:v>
                </c:pt>
                <c:pt idx="13">
                  <c:v>0.20393562316894531</c:v>
                </c:pt>
                <c:pt idx="14">
                  <c:v>0.20286460220813751</c:v>
                </c:pt>
                <c:pt idx="15">
                  <c:v>0.2019408792257309</c:v>
                </c:pt>
                <c:pt idx="16">
                  <c:v>0.20110468566417694</c:v>
                </c:pt>
                <c:pt idx="17">
                  <c:v>0.20040811598300934</c:v>
                </c:pt>
                <c:pt idx="18">
                  <c:v>0.19981466233730316</c:v>
                </c:pt>
                <c:pt idx="19">
                  <c:v>0.19921019673347473</c:v>
                </c:pt>
                <c:pt idx="20">
                  <c:v>0.198589026927948</c:v>
                </c:pt>
                <c:pt idx="21">
                  <c:v>0.19804655015468597</c:v>
                </c:pt>
                <c:pt idx="22">
                  <c:v>0.19759745895862579</c:v>
                </c:pt>
                <c:pt idx="23">
                  <c:v>0.19713078439235687</c:v>
                </c:pt>
                <c:pt idx="24">
                  <c:v>0.19660040736198425</c:v>
                </c:pt>
                <c:pt idx="25">
                  <c:v>0.19609551131725311</c:v>
                </c:pt>
                <c:pt idx="26">
                  <c:v>0.19553215801715851</c:v>
                </c:pt>
                <c:pt idx="27">
                  <c:v>0.19493651390075684</c:v>
                </c:pt>
                <c:pt idx="28">
                  <c:v>0.19433487951755524</c:v>
                </c:pt>
                <c:pt idx="29">
                  <c:v>0.19376452267169952</c:v>
                </c:pt>
                <c:pt idx="30">
                  <c:v>0.19315619766712189</c:v>
                </c:pt>
                <c:pt idx="31">
                  <c:v>0.19239267706871033</c:v>
                </c:pt>
                <c:pt idx="32">
                  <c:v>0.19164256751537323</c:v>
                </c:pt>
                <c:pt idx="33">
                  <c:v>0.19064687192440033</c:v>
                </c:pt>
                <c:pt idx="34">
                  <c:v>0.20999999344348907</c:v>
                </c:pt>
                <c:pt idx="35">
                  <c:v>0.20792409777641296</c:v>
                </c:pt>
                <c:pt idx="36">
                  <c:v>0.20611169934272766</c:v>
                </c:pt>
                <c:pt idx="37">
                  <c:v>0.20475286245346069</c:v>
                </c:pt>
                <c:pt idx="38">
                  <c:v>0.2035018652677536</c:v>
                </c:pt>
                <c:pt idx="39">
                  <c:v>0.20231407880783081</c:v>
                </c:pt>
                <c:pt idx="40">
                  <c:v>0.20127415657043457</c:v>
                </c:pt>
                <c:pt idx="41">
                  <c:v>0.20031055808067322</c:v>
                </c:pt>
                <c:pt idx="42">
                  <c:v>0.19958356022834778</c:v>
                </c:pt>
                <c:pt idx="43">
                  <c:v>0.19867786765098572</c:v>
                </c:pt>
                <c:pt idx="44">
                  <c:v>0.19749006628990173</c:v>
                </c:pt>
                <c:pt idx="45">
                  <c:v>0.19621084630489349</c:v>
                </c:pt>
                <c:pt idx="46">
                  <c:v>0.19480785727500916</c:v>
                </c:pt>
                <c:pt idx="47">
                  <c:v>0.19325441122055054</c:v>
                </c:pt>
                <c:pt idx="48">
                  <c:v>0.20999999344348907</c:v>
                </c:pt>
                <c:pt idx="49">
                  <c:v>0.20776951313018799</c:v>
                </c:pt>
                <c:pt idx="50">
                  <c:v>0.20515604317188263</c:v>
                </c:pt>
                <c:pt idx="51">
                  <c:v>0.20308220386505127</c:v>
                </c:pt>
                <c:pt idx="52">
                  <c:v>0.20116978883743286</c:v>
                </c:pt>
                <c:pt idx="53">
                  <c:v>0.19953179359436035</c:v>
                </c:pt>
                <c:pt idx="54">
                  <c:v>0.19784380495548248</c:v>
                </c:pt>
                <c:pt idx="55">
                  <c:v>0.19622859358787537</c:v>
                </c:pt>
                <c:pt idx="56">
                  <c:v>0.1943172812461853</c:v>
                </c:pt>
                <c:pt idx="57">
                  <c:v>0.19216607511043549</c:v>
                </c:pt>
                <c:pt idx="58">
                  <c:v>0.18984581530094147</c:v>
                </c:pt>
                <c:pt idx="59">
                  <c:v>0.20999999344348907</c:v>
                </c:pt>
                <c:pt idx="60">
                  <c:v>0.20715244114398956</c:v>
                </c:pt>
                <c:pt idx="61">
                  <c:v>0.20420593023300171</c:v>
                </c:pt>
                <c:pt idx="62">
                  <c:v>0.20169492065906525</c:v>
                </c:pt>
                <c:pt idx="63">
                  <c:v>0.19937761127948761</c:v>
                </c:pt>
                <c:pt idx="64">
                  <c:v>0.19679489731788635</c:v>
                </c:pt>
                <c:pt idx="65">
                  <c:v>0.19381748139858246</c:v>
                </c:pt>
                <c:pt idx="66">
                  <c:v>0.19038474559783936</c:v>
                </c:pt>
                <c:pt idx="67">
                  <c:v>0.18690939247608185</c:v>
                </c:pt>
                <c:pt idx="68">
                  <c:v>0.18227294087409973</c:v>
                </c:pt>
                <c:pt idx="69">
                  <c:v>0.20999999344348907</c:v>
                </c:pt>
                <c:pt idx="70">
                  <c:v>0.20722410082817078</c:v>
                </c:pt>
                <c:pt idx="71">
                  <c:v>0.20413674414157867</c:v>
                </c:pt>
                <c:pt idx="72">
                  <c:v>0.20090290904045105</c:v>
                </c:pt>
                <c:pt idx="73">
                  <c:v>0.19791771471500397</c:v>
                </c:pt>
                <c:pt idx="74">
                  <c:v>0.19451318681240082</c:v>
                </c:pt>
                <c:pt idx="75">
                  <c:v>0.19080960750579834</c:v>
                </c:pt>
                <c:pt idx="76">
                  <c:v>0.2057705819606781</c:v>
                </c:pt>
                <c:pt idx="77">
                  <c:v>0.19977416098117828</c:v>
                </c:pt>
                <c:pt idx="78">
                  <c:v>0.18992455303668976</c:v>
                </c:pt>
                <c:pt idx="79">
                  <c:v>0.18987976014614105</c:v>
                </c:pt>
                <c:pt idx="80">
                  <c:v>0.18975119292736053</c:v>
                </c:pt>
                <c:pt idx="81">
                  <c:v>0.18964309990406036</c:v>
                </c:pt>
                <c:pt idx="82">
                  <c:v>0.19014258682727814</c:v>
                </c:pt>
                <c:pt idx="83">
                  <c:v>0.20999999344348907</c:v>
                </c:pt>
                <c:pt idx="84">
                  <c:v>0.20999999344348907</c:v>
                </c:pt>
                <c:pt idx="85">
                  <c:v>0.20999999344348907</c:v>
                </c:pt>
                <c:pt idx="86">
                  <c:v>0.20999999344348907</c:v>
                </c:pt>
                <c:pt idx="87">
                  <c:v>0.20856380462646484</c:v>
                </c:pt>
                <c:pt idx="88">
                  <c:v>0.20999999344348907</c:v>
                </c:pt>
                <c:pt idx="89">
                  <c:v>0.20999999344348907</c:v>
                </c:pt>
                <c:pt idx="90">
                  <c:v>0.20999999344348907</c:v>
                </c:pt>
                <c:pt idx="91">
                  <c:v>0.20999999344348907</c:v>
                </c:pt>
                <c:pt idx="92">
                  <c:v>0.20999999344348907</c:v>
                </c:pt>
                <c:pt idx="93">
                  <c:v>0.20999999344348907</c:v>
                </c:pt>
                <c:pt idx="94">
                  <c:v>0.20999999344348907</c:v>
                </c:pt>
                <c:pt idx="95">
                  <c:v>0.20858582854270935</c:v>
                </c:pt>
                <c:pt idx="96">
                  <c:v>0.20720939338207245</c:v>
                </c:pt>
                <c:pt idx="97">
                  <c:v>0.20608124136924744</c:v>
                </c:pt>
                <c:pt idx="98">
                  <c:v>0.20499251782894135</c:v>
                </c:pt>
                <c:pt idx="99">
                  <c:v>0.20389561355113983</c:v>
                </c:pt>
                <c:pt idx="100">
                  <c:v>0.20999999344348907</c:v>
                </c:pt>
                <c:pt idx="101">
                  <c:v>0.20999999344348907</c:v>
                </c:pt>
                <c:pt idx="102">
                  <c:v>0.20999999344348907</c:v>
                </c:pt>
                <c:pt idx="103">
                  <c:v>0.20850381255149841</c:v>
                </c:pt>
                <c:pt idx="104">
                  <c:v>0.20702794194221497</c:v>
                </c:pt>
                <c:pt idx="105">
                  <c:v>0.2074296623468399</c:v>
                </c:pt>
                <c:pt idx="106">
                  <c:v>0.20671097934246063</c:v>
                </c:pt>
                <c:pt idx="107">
                  <c:v>0.2056361585855484</c:v>
                </c:pt>
                <c:pt idx="108">
                  <c:v>0.20444968342781067</c:v>
                </c:pt>
                <c:pt idx="109">
                  <c:v>0.20330148935317993</c:v>
                </c:pt>
                <c:pt idx="110">
                  <c:v>0.20217965543270111</c:v>
                </c:pt>
                <c:pt idx="111">
                  <c:v>0.20111438632011414</c:v>
                </c:pt>
                <c:pt idx="112">
                  <c:v>0.20999999344348907</c:v>
                </c:pt>
                <c:pt idx="113">
                  <c:v>0.20999999344348907</c:v>
                </c:pt>
                <c:pt idx="114">
                  <c:v>0.20999999344348907</c:v>
                </c:pt>
                <c:pt idx="115">
                  <c:v>0.20843054354190826</c:v>
                </c:pt>
                <c:pt idx="116">
                  <c:v>0.20690715312957764</c:v>
                </c:pt>
                <c:pt idx="117">
                  <c:v>0.20552986860275269</c:v>
                </c:pt>
                <c:pt idx="118">
                  <c:v>0.20423965156078339</c:v>
                </c:pt>
                <c:pt idx="119">
                  <c:v>0.20302635431289673</c:v>
                </c:pt>
                <c:pt idx="120">
                  <c:v>0.20189279317855835</c:v>
                </c:pt>
                <c:pt idx="121">
                  <c:v>0.20084656774997711</c:v>
                </c:pt>
                <c:pt idx="122">
                  <c:v>0.19989107549190521</c:v>
                </c:pt>
                <c:pt idx="123">
                  <c:v>0.19901716709136963</c:v>
                </c:pt>
                <c:pt idx="124">
                  <c:v>0.19816587865352631</c:v>
                </c:pt>
                <c:pt idx="125">
                  <c:v>0.19736810028553009</c:v>
                </c:pt>
                <c:pt idx="126">
                  <c:v>0.19662877917289734</c:v>
                </c:pt>
                <c:pt idx="127">
                  <c:v>0.20999999344348907</c:v>
                </c:pt>
                <c:pt idx="128">
                  <c:v>0.20999999344348907</c:v>
                </c:pt>
                <c:pt idx="129">
                  <c:v>0.20852917432785034</c:v>
                </c:pt>
                <c:pt idx="130">
                  <c:v>0.2070147693157196</c:v>
                </c:pt>
                <c:pt idx="131">
                  <c:v>0.20557457208633423</c:v>
                </c:pt>
                <c:pt idx="132">
                  <c:v>0.20425711572170258</c:v>
                </c:pt>
                <c:pt idx="133">
                  <c:v>0.2030746191740036</c:v>
                </c:pt>
                <c:pt idx="134">
                  <c:v>0.20203311741352081</c:v>
                </c:pt>
                <c:pt idx="135">
                  <c:v>0.2011081725358963</c:v>
                </c:pt>
                <c:pt idx="136">
                  <c:v>0.20027869939804077</c:v>
                </c:pt>
                <c:pt idx="137">
                  <c:v>0.19952426850795746</c:v>
                </c:pt>
                <c:pt idx="138">
                  <c:v>0.19882746040821075</c:v>
                </c:pt>
                <c:pt idx="139">
                  <c:v>0.19817022979259491</c:v>
                </c:pt>
                <c:pt idx="140">
                  <c:v>0.19755636155605316</c:v>
                </c:pt>
                <c:pt idx="141">
                  <c:v>0.19697779417037964</c:v>
                </c:pt>
                <c:pt idx="142">
                  <c:v>0.1964307576417923</c:v>
                </c:pt>
                <c:pt idx="143">
                  <c:v>0.19591261446475983</c:v>
                </c:pt>
                <c:pt idx="144">
                  <c:v>0.19542123377323151</c:v>
                </c:pt>
                <c:pt idx="145">
                  <c:v>0.19495464861392975</c:v>
                </c:pt>
                <c:pt idx="146">
                  <c:v>0.19451110064983368</c:v>
                </c:pt>
                <c:pt idx="147">
                  <c:v>0.19408896565437317</c:v>
                </c:pt>
                <c:pt idx="148">
                  <c:v>0.19368678331375122</c:v>
                </c:pt>
                <c:pt idx="149">
                  <c:v>0.19330321252346039</c:v>
                </c:pt>
                <c:pt idx="150">
                  <c:v>0.19293701648712158</c:v>
                </c:pt>
                <c:pt idx="151">
                  <c:v>0.19258707761764526</c:v>
                </c:pt>
                <c:pt idx="152">
                  <c:v>0.19225236773490906</c:v>
                </c:pt>
                <c:pt idx="153">
                  <c:v>0.19193194806575775</c:v>
                </c:pt>
                <c:pt idx="154">
                  <c:v>0.19162493944168091</c:v>
                </c:pt>
                <c:pt idx="155">
                  <c:v>0.19133055210113525</c:v>
                </c:pt>
                <c:pt idx="156">
                  <c:v>0.1910480409860611</c:v>
                </c:pt>
                <c:pt idx="157">
                  <c:v>0.19077672064304352</c:v>
                </c:pt>
                <c:pt idx="158">
                  <c:v>0.19051596522331238</c:v>
                </c:pt>
                <c:pt idx="159">
                  <c:v>0.19026519358158112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4.5605398714542389E-2</c:v>
                </c:pt>
                <c:pt idx="2">
                  <c:v>0.20999999344348907</c:v>
                </c:pt>
                <c:pt idx="3">
                  <c:v>0.12279444187879562</c:v>
                </c:pt>
                <c:pt idx="4">
                  <c:v>3.3226750791072845E-2</c:v>
                </c:pt>
                <c:pt idx="5">
                  <c:v>3.3226750791072845E-2</c:v>
                </c:pt>
                <c:pt idx="6">
                  <c:v>0.20999999344348907</c:v>
                </c:pt>
                <c:pt idx="7">
                  <c:v>0.12699125707149506</c:v>
                </c:pt>
                <c:pt idx="8">
                  <c:v>5.3443606942892075E-2</c:v>
                </c:pt>
                <c:pt idx="9">
                  <c:v>0.20999999344348907</c:v>
                </c:pt>
                <c:pt idx="10">
                  <c:v>0.11475022882223129</c:v>
                </c:pt>
                <c:pt idx="11">
                  <c:v>2.8679393231868744E-2</c:v>
                </c:pt>
                <c:pt idx="12">
                  <c:v>2.8679393231868744E-2</c:v>
                </c:pt>
                <c:pt idx="13">
                  <c:v>2.8679393231868744E-2</c:v>
                </c:pt>
                <c:pt idx="14">
                  <c:v>2.8679393231868744E-2</c:v>
                </c:pt>
                <c:pt idx="15">
                  <c:v>2.8679393231868744E-2</c:v>
                </c:pt>
                <c:pt idx="16">
                  <c:v>2.8679393231868744E-2</c:v>
                </c:pt>
                <c:pt idx="17">
                  <c:v>2.8679393231868744E-2</c:v>
                </c:pt>
                <c:pt idx="18">
                  <c:v>2.8679393231868744E-2</c:v>
                </c:pt>
                <c:pt idx="19">
                  <c:v>2.8679393231868744E-2</c:v>
                </c:pt>
                <c:pt idx="20">
                  <c:v>2.8679393231868744E-2</c:v>
                </c:pt>
                <c:pt idx="21">
                  <c:v>2.8679393231868744E-2</c:v>
                </c:pt>
                <c:pt idx="22">
                  <c:v>2.8679393231868744E-2</c:v>
                </c:pt>
                <c:pt idx="23">
                  <c:v>2.8679393231868744E-2</c:v>
                </c:pt>
                <c:pt idx="24">
                  <c:v>2.8679393231868744E-2</c:v>
                </c:pt>
                <c:pt idx="25">
                  <c:v>2.8679393231868744E-2</c:v>
                </c:pt>
                <c:pt idx="26">
                  <c:v>2.8679393231868744E-2</c:v>
                </c:pt>
                <c:pt idx="27">
                  <c:v>2.8679393231868744E-2</c:v>
                </c:pt>
                <c:pt idx="28">
                  <c:v>2.8679393231868744E-2</c:v>
                </c:pt>
                <c:pt idx="29">
                  <c:v>2.8679393231868744E-2</c:v>
                </c:pt>
                <c:pt idx="30">
                  <c:v>2.8679393231868744E-2</c:v>
                </c:pt>
                <c:pt idx="31">
                  <c:v>2.8679393231868744E-2</c:v>
                </c:pt>
                <c:pt idx="32">
                  <c:v>2.8679393231868744E-2</c:v>
                </c:pt>
                <c:pt idx="33">
                  <c:v>2.8679393231868744E-2</c:v>
                </c:pt>
                <c:pt idx="34">
                  <c:v>0.20999999344348907</c:v>
                </c:pt>
                <c:pt idx="35">
                  <c:v>0.10224270820617676</c:v>
                </c:pt>
                <c:pt idx="36">
                  <c:v>1.9719786942005157E-2</c:v>
                </c:pt>
                <c:pt idx="37">
                  <c:v>1.9719786942005157E-2</c:v>
                </c:pt>
                <c:pt idx="38">
                  <c:v>1.9719786942005157E-2</c:v>
                </c:pt>
                <c:pt idx="39">
                  <c:v>1.9719786942005157E-2</c:v>
                </c:pt>
                <c:pt idx="40">
                  <c:v>1.9719786942005157E-2</c:v>
                </c:pt>
                <c:pt idx="41">
                  <c:v>1.9719786942005157E-2</c:v>
                </c:pt>
                <c:pt idx="42">
                  <c:v>1.9719786942005157E-2</c:v>
                </c:pt>
                <c:pt idx="43">
                  <c:v>1.9719786942005157E-2</c:v>
                </c:pt>
                <c:pt idx="44">
                  <c:v>1.9719786942005157E-2</c:v>
                </c:pt>
                <c:pt idx="45">
                  <c:v>1.9719786942005157E-2</c:v>
                </c:pt>
                <c:pt idx="46">
                  <c:v>1.9719786942005157E-2</c:v>
                </c:pt>
                <c:pt idx="47">
                  <c:v>1.9719786942005157E-2</c:v>
                </c:pt>
                <c:pt idx="48">
                  <c:v>0.20999999344348907</c:v>
                </c:pt>
                <c:pt idx="49">
                  <c:v>0.15009059011936188</c:v>
                </c:pt>
                <c:pt idx="50">
                  <c:v>8.1500999629497528E-2</c:v>
                </c:pt>
                <c:pt idx="51">
                  <c:v>5.6127935647964478E-2</c:v>
                </c:pt>
                <c:pt idx="52">
                  <c:v>5.2595749497413635E-2</c:v>
                </c:pt>
                <c:pt idx="53">
                  <c:v>5.2107855677604675E-2</c:v>
                </c:pt>
                <c:pt idx="54">
                  <c:v>5.2024316042661667E-2</c:v>
                </c:pt>
                <c:pt idx="55">
                  <c:v>5.2008047699928284E-2</c:v>
                </c:pt>
                <c:pt idx="56">
                  <c:v>5.2002139389514923E-2</c:v>
                </c:pt>
                <c:pt idx="57">
                  <c:v>5.2000530064105988E-2</c:v>
                </c:pt>
                <c:pt idx="58">
                  <c:v>5.2000138908624649E-2</c:v>
                </c:pt>
                <c:pt idx="59">
                  <c:v>0.20999999344348907</c:v>
                </c:pt>
                <c:pt idx="60">
                  <c:v>0.16081416606903076</c:v>
                </c:pt>
                <c:pt idx="61">
                  <c:v>0.1140112429857254</c:v>
                </c:pt>
                <c:pt idx="62">
                  <c:v>7.2725810110569E-2</c:v>
                </c:pt>
                <c:pt idx="63">
                  <c:v>6.010860949754715E-2</c:v>
                </c:pt>
                <c:pt idx="64">
                  <c:v>5.5152501910924911E-2</c:v>
                </c:pt>
                <c:pt idx="65">
                  <c:v>5.3395338356494904E-2</c:v>
                </c:pt>
                <c:pt idx="66">
                  <c:v>5.2642457187175751E-2</c:v>
                </c:pt>
                <c:pt idx="67">
                  <c:v>5.2359752357006073E-2</c:v>
                </c:pt>
                <c:pt idx="68">
                  <c:v>5.2171789109706879E-2</c:v>
                </c:pt>
                <c:pt idx="69">
                  <c:v>0.20999999344348907</c:v>
                </c:pt>
                <c:pt idx="70">
                  <c:v>0.18757468461990356</c:v>
                </c:pt>
                <c:pt idx="71">
                  <c:v>0.16840784251689911</c:v>
                </c:pt>
                <c:pt idx="72">
                  <c:v>0.14328183233737946</c:v>
                </c:pt>
                <c:pt idx="73">
                  <c:v>0.1184270903468132</c:v>
                </c:pt>
                <c:pt idx="74">
                  <c:v>9.4775699079036713E-2</c:v>
                </c:pt>
                <c:pt idx="75">
                  <c:v>8.5322864353656769E-2</c:v>
                </c:pt>
                <c:pt idx="76">
                  <c:v>0.20999999344348907</c:v>
                </c:pt>
                <c:pt idx="77">
                  <c:v>0.19913458824157715</c:v>
                </c:pt>
                <c:pt idx="78">
                  <c:v>0.18465116620063782</c:v>
                </c:pt>
                <c:pt idx="79">
                  <c:v>0.17015695571899414</c:v>
                </c:pt>
                <c:pt idx="80">
                  <c:v>0.16262026131153107</c:v>
                </c:pt>
                <c:pt idx="81">
                  <c:v>0.20835410058498383</c:v>
                </c:pt>
                <c:pt idx="82">
                  <c:v>0.20670054852962494</c:v>
                </c:pt>
                <c:pt idx="83">
                  <c:v>0.20999999344348907</c:v>
                </c:pt>
                <c:pt idx="84">
                  <c:v>0.206939697265625</c:v>
                </c:pt>
                <c:pt idx="85">
                  <c:v>0.20393049716949463</c:v>
                </c:pt>
                <c:pt idx="86">
                  <c:v>0.20077550411224365</c:v>
                </c:pt>
                <c:pt idx="87">
                  <c:v>0.19756999611854553</c:v>
                </c:pt>
                <c:pt idx="88">
                  <c:v>0.20999999344348907</c:v>
                </c:pt>
                <c:pt idx="89">
                  <c:v>0.20613054931163788</c:v>
                </c:pt>
                <c:pt idx="90">
                  <c:v>0.20749790966510773</c:v>
                </c:pt>
                <c:pt idx="91">
                  <c:v>0.20421753823757172</c:v>
                </c:pt>
                <c:pt idx="92">
                  <c:v>0.20999999344348907</c:v>
                </c:pt>
                <c:pt idx="93">
                  <c:v>0.20607061684131622</c:v>
                </c:pt>
                <c:pt idx="94">
                  <c:v>0.20136304199695587</c:v>
                </c:pt>
                <c:pt idx="95">
                  <c:v>0.19842953979969025</c:v>
                </c:pt>
                <c:pt idx="96">
                  <c:v>0.20167411863803864</c:v>
                </c:pt>
                <c:pt idx="97">
                  <c:v>0.19991621375083923</c:v>
                </c:pt>
                <c:pt idx="98">
                  <c:v>0.19654916226863861</c:v>
                </c:pt>
                <c:pt idx="99">
                  <c:v>0.19316650927066803</c:v>
                </c:pt>
                <c:pt idx="100">
                  <c:v>0.20999999344348907</c:v>
                </c:pt>
                <c:pt idx="101">
                  <c:v>0.20336280763149261</c:v>
                </c:pt>
                <c:pt idx="102">
                  <c:v>0.19900353252887726</c:v>
                </c:pt>
                <c:pt idx="103">
                  <c:v>0.19411683082580566</c:v>
                </c:pt>
                <c:pt idx="104">
                  <c:v>0.19065223634243011</c:v>
                </c:pt>
                <c:pt idx="105">
                  <c:v>0.20999999344348907</c:v>
                </c:pt>
                <c:pt idx="106">
                  <c:v>0.20181624591350555</c:v>
                </c:pt>
                <c:pt idx="107">
                  <c:v>0.19535775482654572</c:v>
                </c:pt>
                <c:pt idx="108">
                  <c:v>0.19231212139129639</c:v>
                </c:pt>
                <c:pt idx="109">
                  <c:v>0.18748441338539124</c:v>
                </c:pt>
                <c:pt idx="110">
                  <c:v>0.18319603800773621</c:v>
                </c:pt>
                <c:pt idx="111">
                  <c:v>0.17858792841434479</c:v>
                </c:pt>
                <c:pt idx="112">
                  <c:v>0.20999999344348907</c:v>
                </c:pt>
                <c:pt idx="113">
                  <c:v>0.20316649973392487</c:v>
                </c:pt>
                <c:pt idx="114">
                  <c:v>0.19631554186344147</c:v>
                </c:pt>
                <c:pt idx="115">
                  <c:v>0.19053706526756287</c:v>
                </c:pt>
                <c:pt idx="116">
                  <c:v>0.19143262505531311</c:v>
                </c:pt>
                <c:pt idx="117">
                  <c:v>0.18893802165985107</c:v>
                </c:pt>
                <c:pt idx="118">
                  <c:v>0.18546824157238007</c:v>
                </c:pt>
                <c:pt idx="119">
                  <c:v>0.18165028095245361</c:v>
                </c:pt>
                <c:pt idx="120">
                  <c:v>0.17596162855625153</c:v>
                </c:pt>
                <c:pt idx="121">
                  <c:v>0.17129145562648773</c:v>
                </c:pt>
                <c:pt idx="122">
                  <c:v>0.16769950091838837</c:v>
                </c:pt>
                <c:pt idx="123">
                  <c:v>0.17958895862102509</c:v>
                </c:pt>
                <c:pt idx="124">
                  <c:v>0.17597517371177673</c:v>
                </c:pt>
                <c:pt idx="125">
                  <c:v>0.17172661423683167</c:v>
                </c:pt>
                <c:pt idx="126">
                  <c:v>0.16757462918758392</c:v>
                </c:pt>
                <c:pt idx="127">
                  <c:v>0.20999999344348907</c:v>
                </c:pt>
                <c:pt idx="128">
                  <c:v>0.19978731870651245</c:v>
                </c:pt>
                <c:pt idx="129">
                  <c:v>0.19194301962852478</c:v>
                </c:pt>
                <c:pt idx="130">
                  <c:v>0.18501463532447815</c:v>
                </c:pt>
                <c:pt idx="131">
                  <c:v>0.17713707685470581</c:v>
                </c:pt>
                <c:pt idx="132">
                  <c:v>0.1704440712928772</c:v>
                </c:pt>
                <c:pt idx="133">
                  <c:v>0.16203625500202179</c:v>
                </c:pt>
                <c:pt idx="134">
                  <c:v>0.15443354845046997</c:v>
                </c:pt>
                <c:pt idx="135">
                  <c:v>0.14658652245998383</c:v>
                </c:pt>
                <c:pt idx="136">
                  <c:v>0.1383940577507019</c:v>
                </c:pt>
                <c:pt idx="137">
                  <c:v>0.13013134896755219</c:v>
                </c:pt>
                <c:pt idx="138">
                  <c:v>0.13096338510513306</c:v>
                </c:pt>
                <c:pt idx="139">
                  <c:v>0.12164323031902313</c:v>
                </c:pt>
                <c:pt idx="140">
                  <c:v>0.11435763537883759</c:v>
                </c:pt>
                <c:pt idx="141">
                  <c:v>0.10489252954721451</c:v>
                </c:pt>
                <c:pt idx="142">
                  <c:v>9.7017586231231689E-2</c:v>
                </c:pt>
                <c:pt idx="143">
                  <c:v>8.9759409427642822E-2</c:v>
                </c:pt>
                <c:pt idx="144">
                  <c:v>8.2610510289669037E-2</c:v>
                </c:pt>
                <c:pt idx="145">
                  <c:v>7.6459936797618866E-2</c:v>
                </c:pt>
                <c:pt idx="146">
                  <c:v>7.1317672729492188E-2</c:v>
                </c:pt>
                <c:pt idx="147">
                  <c:v>6.6638633608818054E-2</c:v>
                </c:pt>
                <c:pt idx="148">
                  <c:v>6.1886176466941833E-2</c:v>
                </c:pt>
                <c:pt idx="149">
                  <c:v>5.865994468331337E-2</c:v>
                </c:pt>
                <c:pt idx="150">
                  <c:v>5.5181540548801422E-2</c:v>
                </c:pt>
                <c:pt idx="151">
                  <c:v>5.3627930581569672E-2</c:v>
                </c:pt>
                <c:pt idx="152">
                  <c:v>5.2993975579738617E-2</c:v>
                </c:pt>
                <c:pt idx="153">
                  <c:v>5.2653282880783081E-2</c:v>
                </c:pt>
                <c:pt idx="154">
                  <c:v>5.2455272525548935E-2</c:v>
                </c:pt>
                <c:pt idx="155">
                  <c:v>5.2278988063335419E-2</c:v>
                </c:pt>
                <c:pt idx="156">
                  <c:v>5.209452286362648E-2</c:v>
                </c:pt>
                <c:pt idx="157">
                  <c:v>5.2010428160429001E-2</c:v>
                </c:pt>
                <c:pt idx="158">
                  <c:v>5.2004352211952209E-2</c:v>
                </c:pt>
                <c:pt idx="159">
                  <c:v>5.2002232521772385E-2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1">
                  <c:v>8.8535130023956299E-2</c:v>
                </c:pt>
                <c:pt idx="2">
                  <c:v>0.20999999344348907</c:v>
                </c:pt>
                <c:pt idx="3">
                  <c:v>0.17993156611919403</c:v>
                </c:pt>
                <c:pt idx="4">
                  <c:v>0.14893800020217896</c:v>
                </c:pt>
                <c:pt idx="5">
                  <c:v>0.14805591106414795</c:v>
                </c:pt>
                <c:pt idx="6">
                  <c:v>0.20999999344348907</c:v>
                </c:pt>
                <c:pt idx="7">
                  <c:v>0.18134245276451111</c:v>
                </c:pt>
                <c:pt idx="8">
                  <c:v>0.15574060380458832</c:v>
                </c:pt>
                <c:pt idx="9">
                  <c:v>0.20999999344348907</c:v>
                </c:pt>
                <c:pt idx="10">
                  <c:v>0.17721061408519745</c:v>
                </c:pt>
                <c:pt idx="11">
                  <c:v>0.14737503230571747</c:v>
                </c:pt>
                <c:pt idx="12">
                  <c:v>0.14638538658618927</c:v>
                </c:pt>
                <c:pt idx="13">
                  <c:v>0.14551688730716705</c:v>
                </c:pt>
                <c:pt idx="14">
                  <c:v>0.14480286836624146</c:v>
                </c:pt>
                <c:pt idx="15">
                  <c:v>0.14418704807758331</c:v>
                </c:pt>
                <c:pt idx="16">
                  <c:v>0.14362959563732147</c:v>
                </c:pt>
                <c:pt idx="17">
                  <c:v>0.1431652158498764</c:v>
                </c:pt>
                <c:pt idx="18">
                  <c:v>0.14276957511901855</c:v>
                </c:pt>
                <c:pt idx="19">
                  <c:v>0.14236660301685333</c:v>
                </c:pt>
                <c:pt idx="20">
                  <c:v>0.14195248484611511</c:v>
                </c:pt>
                <c:pt idx="21">
                  <c:v>0.14159083366394043</c:v>
                </c:pt>
                <c:pt idx="22">
                  <c:v>0.14129143953323364</c:v>
                </c:pt>
                <c:pt idx="23">
                  <c:v>0.1409803181886673</c:v>
                </c:pt>
                <c:pt idx="24">
                  <c:v>0.14062674343585968</c:v>
                </c:pt>
                <c:pt idx="25">
                  <c:v>0.14029014110565186</c:v>
                </c:pt>
                <c:pt idx="26">
                  <c:v>0.13991457223892212</c:v>
                </c:pt>
                <c:pt idx="27">
                  <c:v>0.13951747119426727</c:v>
                </c:pt>
                <c:pt idx="28">
                  <c:v>0.13911639153957367</c:v>
                </c:pt>
                <c:pt idx="29">
                  <c:v>0.13873614370822906</c:v>
                </c:pt>
                <c:pt idx="30">
                  <c:v>0.13833059370517731</c:v>
                </c:pt>
                <c:pt idx="31">
                  <c:v>0.13782158493995667</c:v>
                </c:pt>
                <c:pt idx="32">
                  <c:v>0.13732151687145233</c:v>
                </c:pt>
                <c:pt idx="33">
                  <c:v>0.13665771484375</c:v>
                </c:pt>
                <c:pt idx="34">
                  <c:v>0.20999999344348907</c:v>
                </c:pt>
                <c:pt idx="35">
                  <c:v>0.17269696295261383</c:v>
                </c:pt>
                <c:pt idx="36">
                  <c:v>0.14398106932640076</c:v>
                </c:pt>
                <c:pt idx="37">
                  <c:v>0.14307516813278198</c:v>
                </c:pt>
                <c:pt idx="38">
                  <c:v>0.14224117994308472</c:v>
                </c:pt>
                <c:pt idx="39">
                  <c:v>0.14144931733608246</c:v>
                </c:pt>
                <c:pt idx="40">
                  <c:v>0.1407560408115387</c:v>
                </c:pt>
                <c:pt idx="41">
                  <c:v>0.14011363685131073</c:v>
                </c:pt>
                <c:pt idx="42">
                  <c:v>0.13962897658348083</c:v>
                </c:pt>
                <c:pt idx="43">
                  <c:v>0.13902518153190613</c:v>
                </c:pt>
                <c:pt idx="44">
                  <c:v>0.13823330402374268</c:v>
                </c:pt>
                <c:pt idx="45">
                  <c:v>0.13738049566745758</c:v>
                </c:pt>
                <c:pt idx="46">
                  <c:v>0.13644516468048096</c:v>
                </c:pt>
                <c:pt idx="47">
                  <c:v>0.13540953397750854</c:v>
                </c:pt>
                <c:pt idx="48">
                  <c:v>0.20999999344348907</c:v>
                </c:pt>
                <c:pt idx="49">
                  <c:v>0.18854320049285889</c:v>
                </c:pt>
                <c:pt idx="50">
                  <c:v>0.16393768787384033</c:v>
                </c:pt>
                <c:pt idx="51">
                  <c:v>0.15409745275974274</c:v>
                </c:pt>
                <c:pt idx="52">
                  <c:v>0.15164510905742645</c:v>
                </c:pt>
                <c:pt idx="53">
                  <c:v>0.15039047598838806</c:v>
                </c:pt>
                <c:pt idx="54">
                  <c:v>0.14923730492591858</c:v>
                </c:pt>
                <c:pt idx="55">
                  <c:v>0.14815507829189301</c:v>
                </c:pt>
                <c:pt idx="56">
                  <c:v>0.14687889814376831</c:v>
                </c:pt>
                <c:pt idx="57">
                  <c:v>0.14544422924518585</c:v>
                </c:pt>
                <c:pt idx="58">
                  <c:v>0.14389725029468536</c:v>
                </c:pt>
                <c:pt idx="59">
                  <c:v>0.20999999344348907</c:v>
                </c:pt>
                <c:pt idx="60">
                  <c:v>0.1917063444852829</c:v>
                </c:pt>
                <c:pt idx="61">
                  <c:v>0.17414103448390961</c:v>
                </c:pt>
                <c:pt idx="62">
                  <c:v>0.1587052196264267</c:v>
                </c:pt>
                <c:pt idx="63">
                  <c:v>0.15295460820198059</c:v>
                </c:pt>
                <c:pt idx="64">
                  <c:v>0.14958076179027557</c:v>
                </c:pt>
                <c:pt idx="65">
                  <c:v>0.14701010286808014</c:v>
                </c:pt>
                <c:pt idx="66">
                  <c:v>0.14447064697742462</c:v>
                </c:pt>
                <c:pt idx="67">
                  <c:v>0.14205950498580933</c:v>
                </c:pt>
                <c:pt idx="68">
                  <c:v>0.13890588283538818</c:v>
                </c:pt>
                <c:pt idx="69">
                  <c:v>0.20999999344348907</c:v>
                </c:pt>
                <c:pt idx="70">
                  <c:v>0.20067429542541504</c:v>
                </c:pt>
                <c:pt idx="71">
                  <c:v>0.19222711026668549</c:v>
                </c:pt>
                <c:pt idx="72">
                  <c:v>0.18169587850570679</c:v>
                </c:pt>
                <c:pt idx="73">
                  <c:v>0.17142084240913391</c:v>
                </c:pt>
                <c:pt idx="74">
                  <c:v>0.16126735508441925</c:v>
                </c:pt>
                <c:pt idx="75">
                  <c:v>0.15564736723899841</c:v>
                </c:pt>
                <c:pt idx="76">
                  <c:v>0.20718038082122803</c:v>
                </c:pt>
                <c:pt idx="77">
                  <c:v>0.19956097006797791</c:v>
                </c:pt>
                <c:pt idx="78">
                  <c:v>0.18816675245761871</c:v>
                </c:pt>
                <c:pt idx="79">
                  <c:v>0.18330548703670502</c:v>
                </c:pt>
                <c:pt idx="80">
                  <c:v>0.18070754408836365</c:v>
                </c:pt>
                <c:pt idx="81">
                  <c:v>0.19588010013103485</c:v>
                </c:pt>
                <c:pt idx="82">
                  <c:v>0.19566190242767334</c:v>
                </c:pt>
                <c:pt idx="83">
                  <c:v>0.20999999344348907</c:v>
                </c:pt>
                <c:pt idx="84">
                  <c:v>0.20897988975048065</c:v>
                </c:pt>
                <c:pt idx="85">
                  <c:v>0.20797683298587799</c:v>
                </c:pt>
                <c:pt idx="86">
                  <c:v>0.206925168633461</c:v>
                </c:pt>
                <c:pt idx="87">
                  <c:v>0.20489920675754547</c:v>
                </c:pt>
                <c:pt idx="88">
                  <c:v>0.20999999344348907</c:v>
                </c:pt>
                <c:pt idx="89">
                  <c:v>0.20871017873287201</c:v>
                </c:pt>
                <c:pt idx="90">
                  <c:v>0.20916596055030823</c:v>
                </c:pt>
                <c:pt idx="91">
                  <c:v>0.20807251334190369</c:v>
                </c:pt>
                <c:pt idx="92">
                  <c:v>0.20999999344348907</c:v>
                </c:pt>
                <c:pt idx="93">
                  <c:v>0.20869019627571106</c:v>
                </c:pt>
                <c:pt idx="94">
                  <c:v>0.20712101459503174</c:v>
                </c:pt>
                <c:pt idx="95">
                  <c:v>0.20520040392875671</c:v>
                </c:pt>
                <c:pt idx="96">
                  <c:v>0.20536430180072784</c:v>
                </c:pt>
                <c:pt idx="97">
                  <c:v>0.2040262371301651</c:v>
                </c:pt>
                <c:pt idx="98">
                  <c:v>0.20217806100845337</c:v>
                </c:pt>
                <c:pt idx="99">
                  <c:v>0.20031924545764923</c:v>
                </c:pt>
                <c:pt idx="100">
                  <c:v>0.20999999344348907</c:v>
                </c:pt>
                <c:pt idx="101">
                  <c:v>0.20778760313987732</c:v>
                </c:pt>
                <c:pt idx="102">
                  <c:v>0.20633450150489807</c:v>
                </c:pt>
                <c:pt idx="103">
                  <c:v>0.20370815694332123</c:v>
                </c:pt>
                <c:pt idx="104">
                  <c:v>0.20156937837600708</c:v>
                </c:pt>
                <c:pt idx="105">
                  <c:v>0.20828643441200256</c:v>
                </c:pt>
                <c:pt idx="106">
                  <c:v>0.20507940649986267</c:v>
                </c:pt>
                <c:pt idx="107">
                  <c:v>0.20221002399921417</c:v>
                </c:pt>
                <c:pt idx="108">
                  <c:v>0.20040382444858551</c:v>
                </c:pt>
                <c:pt idx="109">
                  <c:v>0.19802913069725037</c:v>
                </c:pt>
                <c:pt idx="110">
                  <c:v>0.19585178792476654</c:v>
                </c:pt>
                <c:pt idx="111">
                  <c:v>0.19360557198524475</c:v>
                </c:pt>
                <c:pt idx="112">
                  <c:v>0.20999999344348907</c:v>
                </c:pt>
                <c:pt idx="113">
                  <c:v>0.20772215723991394</c:v>
                </c:pt>
                <c:pt idx="114">
                  <c:v>0.20543850958347321</c:v>
                </c:pt>
                <c:pt idx="115">
                  <c:v>0.20246605575084686</c:v>
                </c:pt>
                <c:pt idx="116">
                  <c:v>0.20174898207187653</c:v>
                </c:pt>
                <c:pt idx="117">
                  <c:v>0.19999925792217255</c:v>
                </c:pt>
                <c:pt idx="118">
                  <c:v>0.19798251986503601</c:v>
                </c:pt>
                <c:pt idx="119">
                  <c:v>0.19590099155902863</c:v>
                </c:pt>
                <c:pt idx="120">
                  <c:v>0.19324907660484314</c:v>
                </c:pt>
                <c:pt idx="121">
                  <c:v>0.19099485874176025</c:v>
                </c:pt>
                <c:pt idx="122">
                  <c:v>0.18916055560112</c:v>
                </c:pt>
                <c:pt idx="123">
                  <c:v>0.19254109263420105</c:v>
                </c:pt>
                <c:pt idx="124">
                  <c:v>0.19076897203922272</c:v>
                </c:pt>
                <c:pt idx="125">
                  <c:v>0.18882094323635101</c:v>
                </c:pt>
                <c:pt idx="126">
                  <c:v>0.18694406747817993</c:v>
                </c:pt>
                <c:pt idx="127">
                  <c:v>0.20999999344348907</c:v>
                </c:pt>
                <c:pt idx="128">
                  <c:v>0.2065957635641098</c:v>
                </c:pt>
                <c:pt idx="129">
                  <c:v>0.20300045609474182</c:v>
                </c:pt>
                <c:pt idx="130">
                  <c:v>0.19968138635158539</c:v>
                </c:pt>
                <c:pt idx="131">
                  <c:v>0.19609540700912476</c:v>
                </c:pt>
                <c:pt idx="132">
                  <c:v>0.19298610091209412</c:v>
                </c:pt>
                <c:pt idx="133">
                  <c:v>0.18939515948295593</c:v>
                </c:pt>
                <c:pt idx="134">
                  <c:v>0.18616659939289093</c:v>
                </c:pt>
                <c:pt idx="135">
                  <c:v>0.18293428421020508</c:v>
                </c:pt>
                <c:pt idx="136">
                  <c:v>0.17965048551559448</c:v>
                </c:pt>
                <c:pt idx="137">
                  <c:v>0.1763933002948761</c:v>
                </c:pt>
                <c:pt idx="138">
                  <c:v>0.17620609700679779</c:v>
                </c:pt>
                <c:pt idx="139">
                  <c:v>0.17266122996807098</c:v>
                </c:pt>
                <c:pt idx="140">
                  <c:v>0.16982345283031464</c:v>
                </c:pt>
                <c:pt idx="141">
                  <c:v>0.16628271341323853</c:v>
                </c:pt>
                <c:pt idx="142">
                  <c:v>0.16329303383827209</c:v>
                </c:pt>
                <c:pt idx="143">
                  <c:v>0.16052821278572083</c:v>
                </c:pt>
                <c:pt idx="144">
                  <c:v>0.15781766176223755</c:v>
                </c:pt>
                <c:pt idx="145">
                  <c:v>0.15545640885829926</c:v>
                </c:pt>
                <c:pt idx="146">
                  <c:v>0.15344662964344025</c:v>
                </c:pt>
                <c:pt idx="147">
                  <c:v>0.1516055166721344</c:v>
                </c:pt>
                <c:pt idx="148">
                  <c:v>0.14975324273109436</c:v>
                </c:pt>
                <c:pt idx="149">
                  <c:v>0.14842212200164795</c:v>
                </c:pt>
                <c:pt idx="150">
                  <c:v>0.14701852202415466</c:v>
                </c:pt>
                <c:pt idx="151">
                  <c:v>0.1462673544883728</c:v>
                </c:pt>
                <c:pt idx="152">
                  <c:v>0.14583291113376617</c:v>
                </c:pt>
                <c:pt idx="153">
                  <c:v>0.14550572633743286</c:v>
                </c:pt>
                <c:pt idx="154">
                  <c:v>0.14523504674434662</c:v>
                </c:pt>
                <c:pt idx="155">
                  <c:v>0.14498002827167511</c:v>
                </c:pt>
                <c:pt idx="156">
                  <c:v>0.14473019540309906</c:v>
                </c:pt>
                <c:pt idx="157">
                  <c:v>0.14452129602432251</c:v>
                </c:pt>
                <c:pt idx="158">
                  <c:v>0.14434543251991272</c:v>
                </c:pt>
                <c:pt idx="159">
                  <c:v>0.14417754113674164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16.600006103515625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13.998819351196289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0.39255008101463318</c:v>
                </c:pt>
                <c:pt idx="62">
                  <c:v>0</c:v>
                </c:pt>
                <c:pt idx="63">
                  <c:v>0.41220471262931824</c:v>
                </c:pt>
                <c:pt idx="64">
                  <c:v>0.52583795785903931</c:v>
                </c:pt>
                <c:pt idx="65">
                  <c:v>0.9369012713432312</c:v>
                </c:pt>
                <c:pt idx="66">
                  <c:v>1.5410746335983276</c:v>
                </c:pt>
                <c:pt idx="67">
                  <c:v>2.2091231346130371</c:v>
                </c:pt>
                <c:pt idx="68">
                  <c:v>3.1346189975738525</c:v>
                </c:pt>
                <c:pt idx="69">
                  <c:v>0</c:v>
                </c:pt>
                <c:pt idx="70">
                  <c:v>0</c:v>
                </c:pt>
                <c:pt idx="71">
                  <c:v>5.0115537643432617</c:v>
                </c:pt>
                <c:pt idx="72">
                  <c:v>4.6486124992370605</c:v>
                </c:pt>
                <c:pt idx="73">
                  <c:v>4.5874457359313965</c:v>
                </c:pt>
                <c:pt idx="74">
                  <c:v>4.8714618682861328</c:v>
                </c:pt>
                <c:pt idx="75">
                  <c:v>5.3942394256591797</c:v>
                </c:pt>
                <c:pt idx="76">
                  <c:v>6.296912670135498</c:v>
                </c:pt>
                <c:pt idx="77">
                  <c:v>7.5250153541564941</c:v>
                </c:pt>
                <c:pt idx="78">
                  <c:v>9.4755105972290039</c:v>
                </c:pt>
                <c:pt idx="79">
                  <c:v>9.4520654678344727</c:v>
                </c:pt>
                <c:pt idx="80">
                  <c:v>9.4294424057006836</c:v>
                </c:pt>
                <c:pt idx="81">
                  <c:v>9.4076299667358398</c:v>
                </c:pt>
                <c:pt idx="82">
                  <c:v>9.3866252899169922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9.806610107421875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5.6326406775042415E-4</c:v>
                </c:pt>
                <c:pt idx="47">
                  <c:v>1.8510228022933006E-2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0.86936074495315552</c:v>
                </c:pt>
                <c:pt idx="54">
                  <c:v>1.8350784778594971</c:v>
                </c:pt>
                <c:pt idx="55">
                  <c:v>2.7933990955352783</c:v>
                </c:pt>
                <c:pt idx="56">
                  <c:v>3.9420909881591797</c:v>
                </c:pt>
                <c:pt idx="57">
                  <c:v>5.2384777069091797</c:v>
                </c:pt>
                <c:pt idx="58">
                  <c:v>6.6357331275939941</c:v>
                </c:pt>
                <c:pt idx="59">
                  <c:v>0</c:v>
                </c:pt>
                <c:pt idx="60">
                  <c:v>0.17656984925270081</c:v>
                </c:pt>
                <c:pt idx="61">
                  <c:v>0.69312471151351929</c:v>
                </c:pt>
                <c:pt idx="62">
                  <c:v>2.9561913013458252</c:v>
                </c:pt>
                <c:pt idx="63">
                  <c:v>3.77225661277771</c:v>
                </c:pt>
                <c:pt idx="64">
                  <c:v>5.1526556015014648</c:v>
                </c:pt>
                <c:pt idx="65">
                  <c:v>6.5183353424072266</c:v>
                </c:pt>
                <c:pt idx="66">
                  <c:v>7.973808765411377</c:v>
                </c:pt>
                <c:pt idx="67">
                  <c:v>9.3915443420410156</c:v>
                </c:pt>
                <c:pt idx="68">
                  <c:v>10.986454963684082</c:v>
                </c:pt>
                <c:pt idx="69">
                  <c:v>0</c:v>
                </c:pt>
                <c:pt idx="70">
                  <c:v>0</c:v>
                </c:pt>
                <c:pt idx="71">
                  <c:v>0.17108027637004852</c:v>
                </c:pt>
                <c:pt idx="72">
                  <c:v>1.4917287826538086</c:v>
                </c:pt>
                <c:pt idx="73">
                  <c:v>2.8286702632904053</c:v>
                </c:pt>
                <c:pt idx="74">
                  <c:v>4.1224255561828613</c:v>
                </c:pt>
                <c:pt idx="75">
                  <c:v>5.2969794273376465</c:v>
                </c:pt>
                <c:pt idx="76">
                  <c:v>6.6171483993530273</c:v>
                </c:pt>
                <c:pt idx="77">
                  <c:v>8.096013069152832</c:v>
                </c:pt>
                <c:pt idx="78">
                  <c:v>10.168580055236816</c:v>
                </c:pt>
                <c:pt idx="79">
                  <c:v>10.202267646789551</c:v>
                </c:pt>
                <c:pt idx="80">
                  <c:v>10.235514640808105</c:v>
                </c:pt>
                <c:pt idx="81">
                  <c:v>10.268313407897949</c:v>
                </c:pt>
                <c:pt idx="82">
                  <c:v>10.300656318664551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9.7946062088012695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1.1452673673629761</c:v>
                </c:pt>
                <c:pt idx="18">
                  <c:v>1.4644472599029541</c:v>
                </c:pt>
                <c:pt idx="19">
                  <c:v>1.9558248519897461</c:v>
                </c:pt>
                <c:pt idx="20">
                  <c:v>2.185678243637085</c:v>
                </c:pt>
                <c:pt idx="21">
                  <c:v>2.4673371315002441</c:v>
                </c:pt>
                <c:pt idx="22">
                  <c:v>2.6565580368041992</c:v>
                </c:pt>
                <c:pt idx="23">
                  <c:v>2.8330028057098389</c:v>
                </c:pt>
                <c:pt idx="24">
                  <c:v>2.9842405319213867</c:v>
                </c:pt>
                <c:pt idx="25">
                  <c:v>3.1157102584838867</c:v>
                </c:pt>
                <c:pt idx="26">
                  <c:v>3.231292724609375</c:v>
                </c:pt>
                <c:pt idx="27">
                  <c:v>3.3338606357574463</c:v>
                </c:pt>
                <c:pt idx="28">
                  <c:v>3.4255921840667725</c:v>
                </c:pt>
                <c:pt idx="29">
                  <c:v>3.5081892013549805</c:v>
                </c:pt>
                <c:pt idx="30">
                  <c:v>3.5829989910125732</c:v>
                </c:pt>
                <c:pt idx="31">
                  <c:v>3.6511032581329346</c:v>
                </c:pt>
                <c:pt idx="32">
                  <c:v>3.7133870124816895</c:v>
                </c:pt>
                <c:pt idx="33">
                  <c:v>3.7705864906311035</c:v>
                </c:pt>
                <c:pt idx="34">
                  <c:v>0</c:v>
                </c:pt>
                <c:pt idx="35">
                  <c:v>0</c:v>
                </c:pt>
                <c:pt idx="36">
                  <c:v>0.98574453592300415</c:v>
                </c:pt>
                <c:pt idx="37">
                  <c:v>1.5626339912414551</c:v>
                </c:pt>
                <c:pt idx="38">
                  <c:v>1.9734292030334473</c:v>
                </c:pt>
                <c:pt idx="39">
                  <c:v>2.2895245552062988</c:v>
                </c:pt>
                <c:pt idx="40">
                  <c:v>2.542269229888916</c:v>
                </c:pt>
                <c:pt idx="41">
                  <c:v>2.7496724128723145</c:v>
                </c:pt>
                <c:pt idx="42">
                  <c:v>2.9233214855194092</c:v>
                </c:pt>
                <c:pt idx="43">
                  <c:v>3.0724165439605713</c:v>
                </c:pt>
                <c:pt idx="44">
                  <c:v>4.1261792182922363</c:v>
                </c:pt>
                <c:pt idx="45">
                  <c:v>5.1778879165649414</c:v>
                </c:pt>
                <c:pt idx="46">
                  <c:v>6.2927660942077637</c:v>
                </c:pt>
                <c:pt idx="47">
                  <c:v>7.5139279365539551</c:v>
                </c:pt>
                <c:pt idx="48">
                  <c:v>0</c:v>
                </c:pt>
                <c:pt idx="49">
                  <c:v>1.9992915391921997</c:v>
                </c:pt>
                <c:pt idx="50">
                  <c:v>3.544020414352417</c:v>
                </c:pt>
                <c:pt idx="51">
                  <c:v>4.7883272171020508</c:v>
                </c:pt>
                <c:pt idx="52">
                  <c:v>6.025388240814209</c:v>
                </c:pt>
                <c:pt idx="53">
                  <c:v>6.8707942962646484</c:v>
                </c:pt>
                <c:pt idx="54">
                  <c:v>7.8044009208679199</c:v>
                </c:pt>
                <c:pt idx="55">
                  <c:v>8.7304248809814453</c:v>
                </c:pt>
                <c:pt idx="56">
                  <c:v>9.7679328918457031</c:v>
                </c:pt>
                <c:pt idx="57">
                  <c:v>10.812861442565918</c:v>
                </c:pt>
                <c:pt idx="58">
                  <c:v>11.798484802246094</c:v>
                </c:pt>
                <c:pt idx="59">
                  <c:v>0</c:v>
                </c:pt>
                <c:pt idx="60">
                  <c:v>2.1161494255065918</c:v>
                </c:pt>
                <c:pt idx="61">
                  <c:v>3.9800434112548828</c:v>
                </c:pt>
                <c:pt idx="62">
                  <c:v>5.6660022735595703</c:v>
                </c:pt>
                <c:pt idx="63">
                  <c:v>7.329892635345459</c:v>
                </c:pt>
                <c:pt idx="64">
                  <c:v>9.2978143692016602</c:v>
                </c:pt>
                <c:pt idx="65">
                  <c:v>11.332599639892578</c:v>
                </c:pt>
                <c:pt idx="66">
                  <c:v>13.13709545135498</c:v>
                </c:pt>
                <c:pt idx="67">
                  <c:v>14.458813667297363</c:v>
                </c:pt>
                <c:pt idx="68">
                  <c:v>15.723977088928223</c:v>
                </c:pt>
                <c:pt idx="69">
                  <c:v>0</c:v>
                </c:pt>
                <c:pt idx="70">
                  <c:v>2.4356303215026855</c:v>
                </c:pt>
                <c:pt idx="71">
                  <c:v>4.1916756629943848</c:v>
                </c:pt>
                <c:pt idx="72">
                  <c:v>6.2416162490844727</c:v>
                </c:pt>
                <c:pt idx="73">
                  <c:v>8.3977890014648438</c:v>
                </c:pt>
                <c:pt idx="74">
                  <c:v>10.936952590942383</c:v>
                </c:pt>
                <c:pt idx="75">
                  <c:v>12.99873161315918</c:v>
                </c:pt>
                <c:pt idx="76">
                  <c:v>15.012210845947266</c:v>
                </c:pt>
                <c:pt idx="77">
                  <c:v>16.495754241943359</c:v>
                </c:pt>
                <c:pt idx="78">
                  <c:v>17.559518814086914</c:v>
                </c:pt>
                <c:pt idx="79">
                  <c:v>17.559518814086914</c:v>
                </c:pt>
                <c:pt idx="80">
                  <c:v>17.559516906738281</c:v>
                </c:pt>
                <c:pt idx="81">
                  <c:v>17.559514999389648</c:v>
                </c:pt>
                <c:pt idx="82">
                  <c:v>17.559513092041016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10.800000190734863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-0.18644927442073822</c:v>
                </c:pt>
                <c:pt idx="18">
                  <c:v>0</c:v>
                </c:pt>
                <c:pt idx="19">
                  <c:v>-7.4568383395671844E-2</c:v>
                </c:pt>
                <c:pt idx="20">
                  <c:v>0</c:v>
                </c:pt>
                <c:pt idx="21">
                  <c:v>-2.2202728316187859E-2</c:v>
                </c:pt>
                <c:pt idx="22">
                  <c:v>0</c:v>
                </c:pt>
                <c:pt idx="23">
                  <c:v>6.2704086303710938E-3</c:v>
                </c:pt>
                <c:pt idx="24">
                  <c:v>1.3440846465528011E-2</c:v>
                </c:pt>
                <c:pt idx="25">
                  <c:v>2.1171567961573601E-2</c:v>
                </c:pt>
                <c:pt idx="26">
                  <c:v>2.944171242415905E-2</c:v>
                </c:pt>
                <c:pt idx="27">
                  <c:v>3.8135051727294922E-2</c:v>
                </c:pt>
                <c:pt idx="28">
                  <c:v>4.7230716794729233E-2</c:v>
                </c:pt>
                <c:pt idx="29">
                  <c:v>5.6728716939687729E-2</c:v>
                </c:pt>
                <c:pt idx="30">
                  <c:v>6.662905216217041E-2</c:v>
                </c:pt>
                <c:pt idx="31">
                  <c:v>7.6889984309673309E-2</c:v>
                </c:pt>
                <c:pt idx="32">
                  <c:v>8.7448947131633759E-2</c:v>
                </c:pt>
                <c:pt idx="33">
                  <c:v>9.8285079002380371E-2</c:v>
                </c:pt>
                <c:pt idx="34">
                  <c:v>0</c:v>
                </c:pt>
                <c:pt idx="35">
                  <c:v>0</c:v>
                </c:pt>
                <c:pt idx="36">
                  <c:v>0.93727403879165649</c:v>
                </c:pt>
                <c:pt idx="37">
                  <c:v>1.6796766519546509</c:v>
                </c:pt>
                <c:pt idx="38">
                  <c:v>2.5105118751525879</c:v>
                </c:pt>
                <c:pt idx="39">
                  <c:v>3.4566221237182617</c:v>
                </c:pt>
                <c:pt idx="40">
                  <c:v>4.3899893760681152</c:v>
                </c:pt>
                <c:pt idx="41">
                  <c:v>5.3490009307861328</c:v>
                </c:pt>
                <c:pt idx="42">
                  <c:v>6.0433382987976074</c:v>
                </c:pt>
                <c:pt idx="43">
                  <c:v>6.851529598236084</c:v>
                </c:pt>
                <c:pt idx="44">
                  <c:v>7.6149845123291016</c:v>
                </c:pt>
                <c:pt idx="45">
                  <c:v>8.2886056900024414</c:v>
                </c:pt>
                <c:pt idx="46">
                  <c:v>8.8762111663818359</c:v>
                </c:pt>
                <c:pt idx="47">
                  <c:v>9.3769111633300781</c:v>
                </c:pt>
                <c:pt idx="48">
                  <c:v>0</c:v>
                </c:pt>
                <c:pt idx="49">
                  <c:v>1.1170923709869385</c:v>
                </c:pt>
                <c:pt idx="50">
                  <c:v>2.5690255165100098</c:v>
                </c:pt>
                <c:pt idx="51">
                  <c:v>3.9481995105743408</c:v>
                </c:pt>
                <c:pt idx="52">
                  <c:v>5.4360027313232422</c:v>
                </c:pt>
                <c:pt idx="53">
                  <c:v>6.7075338363647461</c:v>
                </c:pt>
                <c:pt idx="54">
                  <c:v>7.7897839546203613</c:v>
                </c:pt>
                <c:pt idx="55">
                  <c:v>8.5822534561157227</c:v>
                </c:pt>
                <c:pt idx="56">
                  <c:v>9.2869758605957031</c:v>
                </c:pt>
                <c:pt idx="57">
                  <c:v>9.8323774337768555</c:v>
                </c:pt>
                <c:pt idx="58">
                  <c:v>10.209638595581055</c:v>
                </c:pt>
                <c:pt idx="59">
                  <c:v>0</c:v>
                </c:pt>
                <c:pt idx="60">
                  <c:v>1.734167218208313</c:v>
                </c:pt>
                <c:pt idx="61">
                  <c:v>3.6218910217285156</c:v>
                </c:pt>
                <c:pt idx="62">
                  <c:v>5.5999512672424316</c:v>
                </c:pt>
                <c:pt idx="63">
                  <c:v>7.3906502723693848</c:v>
                </c:pt>
                <c:pt idx="64">
                  <c:v>8.8049554824829102</c:v>
                </c:pt>
                <c:pt idx="65">
                  <c:v>9.7924528121948242</c:v>
                </c:pt>
                <c:pt idx="66">
                  <c:v>10.372946739196777</c:v>
                </c:pt>
                <c:pt idx="67">
                  <c:v>10.622560501098633</c:v>
                </c:pt>
                <c:pt idx="68">
                  <c:v>10.760993957519531</c:v>
                </c:pt>
                <c:pt idx="69">
                  <c:v>0</c:v>
                </c:pt>
                <c:pt idx="70">
                  <c:v>1.6625134944915771</c:v>
                </c:pt>
                <c:pt idx="71">
                  <c:v>3.4880578517913818</c:v>
                </c:pt>
                <c:pt idx="72">
                  <c:v>5.9433574676513672</c:v>
                </c:pt>
                <c:pt idx="73">
                  <c:v>8.1406784057617188</c:v>
                </c:pt>
                <c:pt idx="74">
                  <c:v>9.6260223388671875</c:v>
                </c:pt>
                <c:pt idx="75">
                  <c:v>10.354544639587402</c:v>
                </c:pt>
                <c:pt idx="76">
                  <c:v>10.739680290222168</c:v>
                </c:pt>
                <c:pt idx="77">
                  <c:v>10.805791854858398</c:v>
                </c:pt>
                <c:pt idx="78">
                  <c:v>10.805795669555664</c:v>
                </c:pt>
                <c:pt idx="79">
                  <c:v>10.805795669555664</c:v>
                </c:pt>
                <c:pt idx="80">
                  <c:v>10.805795669555664</c:v>
                </c:pt>
                <c:pt idx="81">
                  <c:v>10.805795669555664</c:v>
                </c:pt>
                <c:pt idx="82">
                  <c:v>10.805795669555664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19.399999618530273</c:v>
                </c:pt>
                <c:pt idx="2">
                  <c:v>0</c:v>
                </c:pt>
                <c:pt idx="3">
                  <c:v>0.91362589597702026</c:v>
                </c:pt>
                <c:pt idx="4">
                  <c:v>1.8900274038314819</c:v>
                </c:pt>
                <c:pt idx="5">
                  <c:v>2.5678870677947998</c:v>
                </c:pt>
                <c:pt idx="6">
                  <c:v>0</c:v>
                </c:pt>
                <c:pt idx="7">
                  <c:v>0.87779754400253296</c:v>
                </c:pt>
                <c:pt idx="8">
                  <c:v>1.6812056303024292</c:v>
                </c:pt>
                <c:pt idx="9">
                  <c:v>0</c:v>
                </c:pt>
                <c:pt idx="10">
                  <c:v>1.032262921333313</c:v>
                </c:pt>
                <c:pt idx="11">
                  <c:v>2.0791232585906982</c:v>
                </c:pt>
                <c:pt idx="12">
                  <c:v>3.1405386924743652</c:v>
                </c:pt>
                <c:pt idx="13">
                  <c:v>4.2321586608886719</c:v>
                </c:pt>
                <c:pt idx="14">
                  <c:v>5.1934390068054199</c:v>
                </c:pt>
                <c:pt idx="15">
                  <c:v>6.107398509979248</c:v>
                </c:pt>
                <c:pt idx="16">
                  <c:v>7.0449256896972656</c:v>
                </c:pt>
                <c:pt idx="17">
                  <c:v>7.8737196922302246</c:v>
                </c:pt>
                <c:pt idx="18">
                  <c:v>8.6213159561157227</c:v>
                </c:pt>
                <c:pt idx="19">
                  <c:v>9.4868087768554688</c:v>
                </c:pt>
                <c:pt idx="20">
                  <c:v>10.403375625610352</c:v>
                </c:pt>
                <c:pt idx="21">
                  <c:v>11.164324760437012</c:v>
                </c:pt>
                <c:pt idx="22">
                  <c:v>11.753513336181641</c:v>
                </c:pt>
                <c:pt idx="23">
                  <c:v>12.347155570983887</c:v>
                </c:pt>
                <c:pt idx="24">
                  <c:v>12.995197296142578</c:v>
                </c:pt>
                <c:pt idx="25">
                  <c:v>13.566028594970703</c:v>
                </c:pt>
                <c:pt idx="26">
                  <c:v>14.158086776733398</c:v>
                </c:pt>
                <c:pt idx="27">
                  <c:v>14.727782249450684</c:v>
                </c:pt>
                <c:pt idx="28">
                  <c:v>15.244760513305664</c:v>
                </c:pt>
                <c:pt idx="29">
                  <c:v>15.682644844055176</c:v>
                </c:pt>
                <c:pt idx="30">
                  <c:v>16.102294921875</c:v>
                </c:pt>
                <c:pt idx="31">
                  <c:v>16.571479797363281</c:v>
                </c:pt>
                <c:pt idx="32">
                  <c:v>16.967510223388672</c:v>
                </c:pt>
                <c:pt idx="33">
                  <c:v>17.420467376708984</c:v>
                </c:pt>
                <c:pt idx="34">
                  <c:v>0</c:v>
                </c:pt>
                <c:pt idx="35">
                  <c:v>2.0656881332397461</c:v>
                </c:pt>
                <c:pt idx="36">
                  <c:v>3.5123195648193359</c:v>
                </c:pt>
                <c:pt idx="37">
                  <c:v>4.6424860954284668</c:v>
                </c:pt>
                <c:pt idx="38">
                  <c:v>5.8978433609008789</c:v>
                </c:pt>
                <c:pt idx="39">
                  <c:v>7.3228592872619629</c:v>
                </c:pt>
                <c:pt idx="40">
                  <c:v>8.7271718978881836</c:v>
                </c:pt>
                <c:pt idx="41">
                  <c:v>10.168883323669434</c:v>
                </c:pt>
                <c:pt idx="42">
                  <c:v>11.152022361755371</c:v>
                </c:pt>
                <c:pt idx="43">
                  <c:v>12.323355674743652</c:v>
                </c:pt>
                <c:pt idx="44">
                  <c:v>13.390206336975098</c:v>
                </c:pt>
                <c:pt idx="45">
                  <c:v>14.38115406036377</c:v>
                </c:pt>
                <c:pt idx="46">
                  <c:v>15.296625137329102</c:v>
                </c:pt>
                <c:pt idx="47">
                  <c:v>16.129192352294922</c:v>
                </c:pt>
                <c:pt idx="48">
                  <c:v>0</c:v>
                </c:pt>
                <c:pt idx="49">
                  <c:v>1.61469566822052</c:v>
                </c:pt>
                <c:pt idx="50">
                  <c:v>3.6414024829864502</c:v>
                </c:pt>
                <c:pt idx="51">
                  <c:v>5.5482473373413086</c:v>
                </c:pt>
                <c:pt idx="52">
                  <c:v>7.6076111793518066</c:v>
                </c:pt>
                <c:pt idx="53">
                  <c:v>9.5636606216430664</c:v>
                </c:pt>
                <c:pt idx="54">
                  <c:v>11.583791732788086</c:v>
                </c:pt>
                <c:pt idx="55">
                  <c:v>13.184680938720703</c:v>
                </c:pt>
                <c:pt idx="56">
                  <c:v>14.722966194152832</c:v>
                </c:pt>
                <c:pt idx="57">
                  <c:v>16.036788940429688</c:v>
                </c:pt>
                <c:pt idx="58">
                  <c:v>17.058868408203125</c:v>
                </c:pt>
                <c:pt idx="59">
                  <c:v>0</c:v>
                </c:pt>
                <c:pt idx="60">
                  <c:v>2.4785993099212646</c:v>
                </c:pt>
                <c:pt idx="61">
                  <c:v>4.7127542495727539</c:v>
                </c:pt>
                <c:pt idx="62">
                  <c:v>7.0498161315917969</c:v>
                </c:pt>
                <c:pt idx="63">
                  <c:v>9.4786128997802734</c:v>
                </c:pt>
                <c:pt idx="64">
                  <c:v>12.21573543548584</c:v>
                </c:pt>
                <c:pt idx="65">
                  <c:v>14.587562561035156</c:v>
                </c:pt>
                <c:pt idx="66">
                  <c:v>16.439126968383789</c:v>
                </c:pt>
                <c:pt idx="67">
                  <c:v>17.595348358154297</c:v>
                </c:pt>
                <c:pt idx="68">
                  <c:v>18.536128997802734</c:v>
                </c:pt>
                <c:pt idx="69">
                  <c:v>0</c:v>
                </c:pt>
                <c:pt idx="70">
                  <c:v>2.0158140659332275</c:v>
                </c:pt>
                <c:pt idx="71">
                  <c:v>4.1702742576599121</c:v>
                </c:pt>
                <c:pt idx="72">
                  <c:v>7.0736227035522461</c:v>
                </c:pt>
                <c:pt idx="73">
                  <c:v>10.270750045776367</c:v>
                </c:pt>
                <c:pt idx="74">
                  <c:v>13.667004585266113</c:v>
                </c:pt>
                <c:pt idx="75">
                  <c:v>16.042001724243164</c:v>
                </c:pt>
                <c:pt idx="76">
                  <c:v>17.981525421142578</c:v>
                </c:pt>
                <c:pt idx="77">
                  <c:v>19.020566940307617</c:v>
                </c:pt>
                <c:pt idx="78">
                  <c:v>19.446487426757813</c:v>
                </c:pt>
                <c:pt idx="79">
                  <c:v>19.446481704711914</c:v>
                </c:pt>
                <c:pt idx="80">
                  <c:v>19.446475982666016</c:v>
                </c:pt>
                <c:pt idx="81">
                  <c:v>19.446468353271484</c:v>
                </c:pt>
                <c:pt idx="82">
                  <c:v>19.446462631225586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20.000001907348633</c:v>
                </c:pt>
                <c:pt idx="2">
                  <c:v>0</c:v>
                </c:pt>
                <c:pt idx="3">
                  <c:v>0.29997232556343079</c:v>
                </c:pt>
                <c:pt idx="4">
                  <c:v>0.64127451181411743</c:v>
                </c:pt>
                <c:pt idx="5">
                  <c:v>0.90590125322341919</c:v>
                </c:pt>
                <c:pt idx="6">
                  <c:v>0</c:v>
                </c:pt>
                <c:pt idx="7">
                  <c:v>0.29639008641242981</c:v>
                </c:pt>
                <c:pt idx="8">
                  <c:v>0.62217718362808228</c:v>
                </c:pt>
                <c:pt idx="9">
                  <c:v>0</c:v>
                </c:pt>
                <c:pt idx="10">
                  <c:v>0.31183663010597229</c:v>
                </c:pt>
                <c:pt idx="11">
                  <c:v>0.65542763471603394</c:v>
                </c:pt>
                <c:pt idx="12">
                  <c:v>0.95232439041137695</c:v>
                </c:pt>
                <c:pt idx="13">
                  <c:v>1.212874174118042</c:v>
                </c:pt>
                <c:pt idx="14">
                  <c:v>1.4270783662796021</c:v>
                </c:pt>
                <c:pt idx="15">
                  <c:v>1.6118229627609253</c:v>
                </c:pt>
                <c:pt idx="16">
                  <c:v>1.7790617942810059</c:v>
                </c:pt>
                <c:pt idx="17">
                  <c:v>1.9183756113052368</c:v>
                </c:pt>
                <c:pt idx="18">
                  <c:v>2.0370664596557617</c:v>
                </c:pt>
                <c:pt idx="19">
                  <c:v>2.1579596996307373</c:v>
                </c:pt>
                <c:pt idx="20">
                  <c:v>2.2821934223175049</c:v>
                </c:pt>
                <c:pt idx="21">
                  <c:v>2.3906888961791992</c:v>
                </c:pt>
                <c:pt idx="22">
                  <c:v>2.4805071353912354</c:v>
                </c:pt>
                <c:pt idx="23">
                  <c:v>2.5738420486450195</c:v>
                </c:pt>
                <c:pt idx="24">
                  <c:v>2.679917573928833</c:v>
                </c:pt>
                <c:pt idx="25">
                  <c:v>2.7808966636657715</c:v>
                </c:pt>
                <c:pt idx="26">
                  <c:v>2.8935673236846924</c:v>
                </c:pt>
                <c:pt idx="27">
                  <c:v>3.0126962661743164</c:v>
                </c:pt>
                <c:pt idx="28">
                  <c:v>3.1330232620239258</c:v>
                </c:pt>
                <c:pt idx="29">
                  <c:v>3.2470943927764893</c:v>
                </c:pt>
                <c:pt idx="30">
                  <c:v>3.3687596321105957</c:v>
                </c:pt>
                <c:pt idx="31">
                  <c:v>3.5214636325836182</c:v>
                </c:pt>
                <c:pt idx="32">
                  <c:v>3.671485424041748</c:v>
                </c:pt>
                <c:pt idx="33">
                  <c:v>3.8706245422363281</c:v>
                </c:pt>
                <c:pt idx="34">
                  <c:v>0</c:v>
                </c:pt>
                <c:pt idx="35">
                  <c:v>0.41517919301986694</c:v>
                </c:pt>
                <c:pt idx="36">
                  <c:v>0.77765887975692749</c:v>
                </c:pt>
                <c:pt idx="37">
                  <c:v>1.0494263172149658</c:v>
                </c:pt>
                <c:pt idx="38">
                  <c:v>1.2996257543563843</c:v>
                </c:pt>
                <c:pt idx="39">
                  <c:v>1.5371830463409424</c:v>
                </c:pt>
                <c:pt idx="40">
                  <c:v>1.7451674938201904</c:v>
                </c:pt>
                <c:pt idx="41">
                  <c:v>1.9378873109817505</c:v>
                </c:pt>
                <c:pt idx="42">
                  <c:v>2.0832867622375488</c:v>
                </c:pt>
                <c:pt idx="43">
                  <c:v>2.2644252777099609</c:v>
                </c:pt>
                <c:pt idx="44">
                  <c:v>2.5019857883453369</c:v>
                </c:pt>
                <c:pt idx="45">
                  <c:v>2.7578296661376953</c:v>
                </c:pt>
                <c:pt idx="46">
                  <c:v>3.0384275913238525</c:v>
                </c:pt>
                <c:pt idx="47">
                  <c:v>3.3491168022155762</c:v>
                </c:pt>
                <c:pt idx="48">
                  <c:v>0</c:v>
                </c:pt>
                <c:pt idx="49">
                  <c:v>0.44609609246253967</c:v>
                </c:pt>
                <c:pt idx="50">
                  <c:v>0.96879017353057861</c:v>
                </c:pt>
                <c:pt idx="51">
                  <c:v>1.3835580348968506</c:v>
                </c:pt>
                <c:pt idx="52">
                  <c:v>1.7660410404205322</c:v>
                </c:pt>
                <c:pt idx="53">
                  <c:v>2.0936400890350342</c:v>
                </c:pt>
                <c:pt idx="54">
                  <c:v>2.4312379360198975</c:v>
                </c:pt>
                <c:pt idx="55">
                  <c:v>2.7542800903320313</c:v>
                </c:pt>
                <c:pt idx="56">
                  <c:v>3.1365425586700439</c:v>
                </c:pt>
                <c:pt idx="57">
                  <c:v>3.566784143447876</c:v>
                </c:pt>
                <c:pt idx="58">
                  <c:v>4.0308356285095215</c:v>
                </c:pt>
                <c:pt idx="59">
                  <c:v>0</c:v>
                </c:pt>
                <c:pt idx="60">
                  <c:v>0.56951051950454712</c:v>
                </c:pt>
                <c:pt idx="61">
                  <c:v>1.1588127613067627</c:v>
                </c:pt>
                <c:pt idx="62">
                  <c:v>1.6610147953033447</c:v>
                </c:pt>
                <c:pt idx="63">
                  <c:v>2.1244766712188721</c:v>
                </c:pt>
                <c:pt idx="64">
                  <c:v>2.641019344329834</c:v>
                </c:pt>
                <c:pt idx="65">
                  <c:v>3.2365026473999023</c:v>
                </c:pt>
                <c:pt idx="66">
                  <c:v>3.9230501651763916</c:v>
                </c:pt>
                <c:pt idx="67">
                  <c:v>4.6181201934814453</c:v>
                </c:pt>
                <c:pt idx="68">
                  <c:v>5.5454106330871582</c:v>
                </c:pt>
                <c:pt idx="69">
                  <c:v>0</c:v>
                </c:pt>
                <c:pt idx="70">
                  <c:v>0.55517858266830444</c:v>
                </c:pt>
                <c:pt idx="71">
                  <c:v>1.1726499795913696</c:v>
                </c:pt>
                <c:pt idx="72">
                  <c:v>1.8194169998168945</c:v>
                </c:pt>
                <c:pt idx="73">
                  <c:v>2.4164559841156006</c:v>
                </c:pt>
                <c:pt idx="74">
                  <c:v>3.0973615646362305</c:v>
                </c:pt>
                <c:pt idx="75">
                  <c:v>3.8380773067474365</c:v>
                </c:pt>
                <c:pt idx="76">
                  <c:v>0.8458823561668396</c:v>
                </c:pt>
                <c:pt idx="77">
                  <c:v>2.0451667308807373</c:v>
                </c:pt>
                <c:pt idx="78">
                  <c:v>4.0150885581970215</c:v>
                </c:pt>
                <c:pt idx="79">
                  <c:v>4.0240468978881836</c:v>
                </c:pt>
                <c:pt idx="80">
                  <c:v>4.0497603416442871</c:v>
                </c:pt>
                <c:pt idx="81">
                  <c:v>4.0713791847229004</c:v>
                </c:pt>
                <c:pt idx="82">
                  <c:v>3.9714818000793457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0.28723779320716858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0.28283300995826721</c:v>
                </c:pt>
                <c:pt idx="96">
                  <c:v>0.55812007188796997</c:v>
                </c:pt>
                <c:pt idx="97">
                  <c:v>0.78375047445297241</c:v>
                </c:pt>
                <c:pt idx="98">
                  <c:v>1.0014951229095459</c:v>
                </c:pt>
                <c:pt idx="99">
                  <c:v>1.2208760976791382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0.29923620820045471</c:v>
                </c:pt>
                <c:pt idx="104">
                  <c:v>0.59441035985946655</c:v>
                </c:pt>
                <c:pt idx="105">
                  <c:v>0.51406627893447876</c:v>
                </c:pt>
                <c:pt idx="106">
                  <c:v>0.65780287981033325</c:v>
                </c:pt>
                <c:pt idx="107">
                  <c:v>0.87276709079742432</c:v>
                </c:pt>
                <c:pt idx="108">
                  <c:v>1.1100621223449707</c:v>
                </c:pt>
                <c:pt idx="109">
                  <c:v>1.3397009372711182</c:v>
                </c:pt>
                <c:pt idx="110">
                  <c:v>1.5640678405761719</c:v>
                </c:pt>
                <c:pt idx="111">
                  <c:v>1.7771215438842773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0.3138900101184845</c:v>
                </c:pt>
                <c:pt idx="116">
                  <c:v>0.61856812238693237</c:v>
                </c:pt>
                <c:pt idx="117">
                  <c:v>0.89402502775192261</c:v>
                </c:pt>
                <c:pt idx="118">
                  <c:v>1.1520684957504272</c:v>
                </c:pt>
                <c:pt idx="119">
                  <c:v>1.3947279453277588</c:v>
                </c:pt>
                <c:pt idx="120">
                  <c:v>1.6214401721954346</c:v>
                </c:pt>
                <c:pt idx="121">
                  <c:v>1.8306852579116821</c:v>
                </c:pt>
                <c:pt idx="122">
                  <c:v>2.0217838287353516</c:v>
                </c:pt>
                <c:pt idx="123">
                  <c:v>2.1965653896331787</c:v>
                </c:pt>
                <c:pt idx="124">
                  <c:v>2.3668231964111328</c:v>
                </c:pt>
                <c:pt idx="125">
                  <c:v>2.526378870010376</c:v>
                </c:pt>
                <c:pt idx="126">
                  <c:v>2.6742432117462158</c:v>
                </c:pt>
                <c:pt idx="127">
                  <c:v>0</c:v>
                </c:pt>
                <c:pt idx="128">
                  <c:v>0</c:v>
                </c:pt>
                <c:pt idx="129">
                  <c:v>0.29416385293006897</c:v>
                </c:pt>
                <c:pt idx="130">
                  <c:v>0.59704488515853882</c:v>
                </c:pt>
                <c:pt idx="131">
                  <c:v>0.88508433103561401</c:v>
                </c:pt>
                <c:pt idx="132">
                  <c:v>1.1485756635665894</c:v>
                </c:pt>
                <c:pt idx="133">
                  <c:v>1.3850749731063843</c:v>
                </c:pt>
                <c:pt idx="134">
                  <c:v>1.5933753252029419</c:v>
                </c:pt>
                <c:pt idx="135">
                  <c:v>1.7783643007278442</c:v>
                </c:pt>
                <c:pt idx="136">
                  <c:v>1.9442589282989502</c:v>
                </c:pt>
                <c:pt idx="137">
                  <c:v>2.0951452255249023</c:v>
                </c:pt>
                <c:pt idx="138">
                  <c:v>2.2345068454742432</c:v>
                </c:pt>
                <c:pt idx="139">
                  <c:v>2.3659529685974121</c:v>
                </c:pt>
                <c:pt idx="140">
                  <c:v>2.4887266159057617</c:v>
                </c:pt>
                <c:pt idx="141">
                  <c:v>2.6044399738311768</c:v>
                </c:pt>
                <c:pt idx="142">
                  <c:v>2.7138473987579346</c:v>
                </c:pt>
                <c:pt idx="143">
                  <c:v>2.8174760341644287</c:v>
                </c:pt>
                <c:pt idx="144">
                  <c:v>2.9157521724700928</c:v>
                </c:pt>
                <c:pt idx="145">
                  <c:v>3.0090692043304443</c:v>
                </c:pt>
                <c:pt idx="146">
                  <c:v>3.0977787971496582</c:v>
                </c:pt>
                <c:pt idx="147">
                  <c:v>3.1822059154510498</c:v>
                </c:pt>
                <c:pt idx="148">
                  <c:v>3.2626423835754395</c:v>
                </c:pt>
                <c:pt idx="149">
                  <c:v>3.3393564224243164</c:v>
                </c:pt>
                <c:pt idx="150">
                  <c:v>3.4125957489013672</c:v>
                </c:pt>
                <c:pt idx="151">
                  <c:v>3.4825835227966309</c:v>
                </c:pt>
                <c:pt idx="152">
                  <c:v>3.5495254993438721</c:v>
                </c:pt>
                <c:pt idx="153">
                  <c:v>3.6136093139648438</c:v>
                </c:pt>
                <c:pt idx="154">
                  <c:v>3.675011157989502</c:v>
                </c:pt>
                <c:pt idx="155">
                  <c:v>3.7338883876800537</c:v>
                </c:pt>
                <c:pt idx="156">
                  <c:v>3.7903909683227539</c:v>
                </c:pt>
                <c:pt idx="157">
                  <c:v>3.8446547985076904</c:v>
                </c:pt>
                <c:pt idx="158">
                  <c:v>3.896806001663208</c:v>
                </c:pt>
                <c:pt idx="159">
                  <c:v>3.94696044921875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1">
                  <c:v>16.439460754394531</c:v>
                </c:pt>
                <c:pt idx="2">
                  <c:v>0</c:v>
                </c:pt>
                <c:pt idx="3">
                  <c:v>8.720555305480957</c:v>
                </c:pt>
                <c:pt idx="4">
                  <c:v>17.677324295043945</c:v>
                </c:pt>
                <c:pt idx="5">
                  <c:v>17.677324295043945</c:v>
                </c:pt>
                <c:pt idx="6">
                  <c:v>0</c:v>
                </c:pt>
                <c:pt idx="7">
                  <c:v>8.3008737564086914</c:v>
                </c:pt>
                <c:pt idx="8">
                  <c:v>15.655638694763184</c:v>
                </c:pt>
                <c:pt idx="9">
                  <c:v>0</c:v>
                </c:pt>
                <c:pt idx="10">
                  <c:v>9.5249767303466797</c:v>
                </c:pt>
                <c:pt idx="11">
                  <c:v>18.132061004638672</c:v>
                </c:pt>
                <c:pt idx="12">
                  <c:v>18.132061004638672</c:v>
                </c:pt>
                <c:pt idx="13">
                  <c:v>18.132061004638672</c:v>
                </c:pt>
                <c:pt idx="14">
                  <c:v>18.132061004638672</c:v>
                </c:pt>
                <c:pt idx="15">
                  <c:v>18.132061004638672</c:v>
                </c:pt>
                <c:pt idx="16">
                  <c:v>18.132061004638672</c:v>
                </c:pt>
                <c:pt idx="17">
                  <c:v>18.132061004638672</c:v>
                </c:pt>
                <c:pt idx="18">
                  <c:v>18.132061004638672</c:v>
                </c:pt>
                <c:pt idx="19">
                  <c:v>18.132061004638672</c:v>
                </c:pt>
                <c:pt idx="20">
                  <c:v>18.132061004638672</c:v>
                </c:pt>
                <c:pt idx="21">
                  <c:v>18.132061004638672</c:v>
                </c:pt>
                <c:pt idx="22">
                  <c:v>18.132061004638672</c:v>
                </c:pt>
                <c:pt idx="23">
                  <c:v>18.132061004638672</c:v>
                </c:pt>
                <c:pt idx="24">
                  <c:v>18.132061004638672</c:v>
                </c:pt>
                <c:pt idx="25">
                  <c:v>18.132061004638672</c:v>
                </c:pt>
                <c:pt idx="26">
                  <c:v>18.132061004638672</c:v>
                </c:pt>
                <c:pt idx="27">
                  <c:v>18.132061004638672</c:v>
                </c:pt>
                <c:pt idx="28">
                  <c:v>18.132061004638672</c:v>
                </c:pt>
                <c:pt idx="29">
                  <c:v>18.132061004638672</c:v>
                </c:pt>
                <c:pt idx="30">
                  <c:v>18.132061004638672</c:v>
                </c:pt>
                <c:pt idx="31">
                  <c:v>18.132061004638672</c:v>
                </c:pt>
                <c:pt idx="32">
                  <c:v>18.132061004638672</c:v>
                </c:pt>
                <c:pt idx="33">
                  <c:v>18.132061004638672</c:v>
                </c:pt>
                <c:pt idx="34">
                  <c:v>0</c:v>
                </c:pt>
                <c:pt idx="35">
                  <c:v>10.775729179382324</c:v>
                </c:pt>
                <c:pt idx="36">
                  <c:v>19.028020858764648</c:v>
                </c:pt>
                <c:pt idx="37">
                  <c:v>19.028020858764648</c:v>
                </c:pt>
                <c:pt idx="38">
                  <c:v>19.028020858764648</c:v>
                </c:pt>
                <c:pt idx="39">
                  <c:v>19.028020858764648</c:v>
                </c:pt>
                <c:pt idx="40">
                  <c:v>19.028020858764648</c:v>
                </c:pt>
                <c:pt idx="41">
                  <c:v>19.028020858764648</c:v>
                </c:pt>
                <c:pt idx="42">
                  <c:v>19.028020858764648</c:v>
                </c:pt>
                <c:pt idx="43">
                  <c:v>19.028020858764648</c:v>
                </c:pt>
                <c:pt idx="44">
                  <c:v>19.028020858764648</c:v>
                </c:pt>
                <c:pt idx="45">
                  <c:v>19.028020858764648</c:v>
                </c:pt>
                <c:pt idx="46">
                  <c:v>19.028020858764648</c:v>
                </c:pt>
                <c:pt idx="47">
                  <c:v>19.028020858764648</c:v>
                </c:pt>
                <c:pt idx="48">
                  <c:v>0</c:v>
                </c:pt>
                <c:pt idx="49">
                  <c:v>5.9909405708312988</c:v>
                </c:pt>
                <c:pt idx="50">
                  <c:v>12.849900245666504</c:v>
                </c:pt>
                <c:pt idx="51">
                  <c:v>15.387206077575684</c:v>
                </c:pt>
                <c:pt idx="52">
                  <c:v>15.740424156188965</c:v>
                </c:pt>
                <c:pt idx="53">
                  <c:v>15.789214134216309</c:v>
                </c:pt>
                <c:pt idx="54">
                  <c:v>15.797568321228027</c:v>
                </c:pt>
                <c:pt idx="55">
                  <c:v>15.7991943359375</c:v>
                </c:pt>
                <c:pt idx="56">
                  <c:v>15.799784660339355</c:v>
                </c:pt>
                <c:pt idx="57">
                  <c:v>15.799946784973145</c:v>
                </c:pt>
                <c:pt idx="58">
                  <c:v>15.799985885620117</c:v>
                </c:pt>
                <c:pt idx="59">
                  <c:v>0</c:v>
                </c:pt>
                <c:pt idx="60">
                  <c:v>4.9185829162597656</c:v>
                </c:pt>
                <c:pt idx="61">
                  <c:v>9.5988750457763672</c:v>
                </c:pt>
                <c:pt idx="62">
                  <c:v>13.727417945861816</c:v>
                </c:pt>
                <c:pt idx="63">
                  <c:v>14.989138603210449</c:v>
                </c:pt>
                <c:pt idx="64">
                  <c:v>15.484749794006348</c:v>
                </c:pt>
                <c:pt idx="65">
                  <c:v>15.660466194152832</c:v>
                </c:pt>
                <c:pt idx="66">
                  <c:v>15.73575496673584</c:v>
                </c:pt>
                <c:pt idx="67">
                  <c:v>15.764023780822754</c:v>
                </c:pt>
                <c:pt idx="68">
                  <c:v>15.782819747924805</c:v>
                </c:pt>
                <c:pt idx="69">
                  <c:v>0</c:v>
                </c:pt>
                <c:pt idx="70">
                  <c:v>2.2425308227539063</c:v>
                </c:pt>
                <c:pt idx="71">
                  <c:v>4.1592154502868652</c:v>
                </c:pt>
                <c:pt idx="72">
                  <c:v>6.6718158721923828</c:v>
                </c:pt>
                <c:pt idx="73">
                  <c:v>9.1572904586791992</c:v>
                </c:pt>
                <c:pt idx="74">
                  <c:v>11.522430419921875</c:v>
                </c:pt>
                <c:pt idx="75">
                  <c:v>12.467713356018066</c:v>
                </c:pt>
                <c:pt idx="76">
                  <c:v>0</c:v>
                </c:pt>
                <c:pt idx="77">
                  <c:v>1.0865404605865479</c:v>
                </c:pt>
                <c:pt idx="78">
                  <c:v>2.5348827838897705</c:v>
                </c:pt>
                <c:pt idx="79">
                  <c:v>3.9843037128448486</c:v>
                </c:pt>
                <c:pt idx="80">
                  <c:v>4.7379732131958008</c:v>
                </c:pt>
                <c:pt idx="81">
                  <c:v>0.1645892858505249</c:v>
                </c:pt>
                <c:pt idx="82">
                  <c:v>0.32994452118873596</c:v>
                </c:pt>
                <c:pt idx="83">
                  <c:v>0</c:v>
                </c:pt>
                <c:pt idx="84">
                  <c:v>0.30602961778640747</c:v>
                </c:pt>
                <c:pt idx="85">
                  <c:v>0.60694962739944458</c:v>
                </c:pt>
                <c:pt idx="86">
                  <c:v>0.92244893312454224</c:v>
                </c:pt>
                <c:pt idx="87">
                  <c:v>1.242999792098999</c:v>
                </c:pt>
                <c:pt idx="88">
                  <c:v>0</c:v>
                </c:pt>
                <c:pt idx="89">
                  <c:v>0.38694441318511963</c:v>
                </c:pt>
                <c:pt idx="90">
                  <c:v>0.25020840764045715</c:v>
                </c:pt>
                <c:pt idx="91">
                  <c:v>0.57824558019638062</c:v>
                </c:pt>
                <c:pt idx="92">
                  <c:v>0</c:v>
                </c:pt>
                <c:pt idx="93">
                  <c:v>0.39293766021728516</c:v>
                </c:pt>
                <c:pt idx="94">
                  <c:v>0.86369514465332031</c:v>
                </c:pt>
                <c:pt idx="95">
                  <c:v>1.1570453643798828</c:v>
                </c:pt>
                <c:pt idx="96">
                  <c:v>0.83258748054504395</c:v>
                </c:pt>
                <c:pt idx="97">
                  <c:v>1.0083780288696289</c:v>
                </c:pt>
                <c:pt idx="98">
                  <c:v>1.3450831174850464</c:v>
                </c:pt>
                <c:pt idx="99">
                  <c:v>1.6833484172821045</c:v>
                </c:pt>
                <c:pt idx="100">
                  <c:v>0</c:v>
                </c:pt>
                <c:pt idx="101">
                  <c:v>0.66371864080429077</c:v>
                </c:pt>
                <c:pt idx="102">
                  <c:v>1.0996460914611816</c:v>
                </c:pt>
                <c:pt idx="103">
                  <c:v>1.5883163213729858</c:v>
                </c:pt>
                <c:pt idx="104">
                  <c:v>1.934775710105896</c:v>
                </c:pt>
                <c:pt idx="105">
                  <c:v>0</c:v>
                </c:pt>
                <c:pt idx="106">
                  <c:v>0.81837475299835205</c:v>
                </c:pt>
                <c:pt idx="107">
                  <c:v>1.4642238616943359</c:v>
                </c:pt>
                <c:pt idx="108">
                  <c:v>1.7687872648239136</c:v>
                </c:pt>
                <c:pt idx="109">
                  <c:v>2.2515580654144287</c:v>
                </c:pt>
                <c:pt idx="110">
                  <c:v>2.6803956031799316</c:v>
                </c:pt>
                <c:pt idx="111">
                  <c:v>3.1412065029144287</c:v>
                </c:pt>
                <c:pt idx="112">
                  <c:v>0</c:v>
                </c:pt>
                <c:pt idx="113">
                  <c:v>0.6833493709564209</c:v>
                </c:pt>
                <c:pt idx="114">
                  <c:v>1.3684452772140503</c:v>
                </c:pt>
                <c:pt idx="115">
                  <c:v>1.9462928771972656</c:v>
                </c:pt>
                <c:pt idx="116">
                  <c:v>1.8567368984222412</c:v>
                </c:pt>
                <c:pt idx="117">
                  <c:v>2.1061971187591553</c:v>
                </c:pt>
                <c:pt idx="118">
                  <c:v>2.4531750679016113</c:v>
                </c:pt>
                <c:pt idx="119">
                  <c:v>2.8349711894989014</c:v>
                </c:pt>
                <c:pt idx="120">
                  <c:v>3.403836727142334</c:v>
                </c:pt>
                <c:pt idx="121">
                  <c:v>3.8708539009094238</c:v>
                </c:pt>
                <c:pt idx="122">
                  <c:v>4.2300496101379395</c:v>
                </c:pt>
                <c:pt idx="123">
                  <c:v>3.0411033630371094</c:v>
                </c:pt>
                <c:pt idx="124">
                  <c:v>3.4024820327758789</c:v>
                </c:pt>
                <c:pt idx="125">
                  <c:v>3.8273379802703857</c:v>
                </c:pt>
                <c:pt idx="126">
                  <c:v>4.2425365447998047</c:v>
                </c:pt>
                <c:pt idx="127">
                  <c:v>0</c:v>
                </c:pt>
                <c:pt idx="128">
                  <c:v>1.0212675333023071</c:v>
                </c:pt>
                <c:pt idx="129">
                  <c:v>1.8056974411010742</c:v>
                </c:pt>
                <c:pt idx="130">
                  <c:v>2.4985358715057373</c:v>
                </c:pt>
                <c:pt idx="131">
                  <c:v>3.2862915992736816</c:v>
                </c:pt>
                <c:pt idx="132">
                  <c:v>3.9555923938751221</c:v>
                </c:pt>
                <c:pt idx="133">
                  <c:v>4.7963743209838867</c:v>
                </c:pt>
                <c:pt idx="134">
                  <c:v>5.5566444396972656</c:v>
                </c:pt>
                <c:pt idx="135">
                  <c:v>6.3413472175598145</c:v>
                </c:pt>
                <c:pt idx="136">
                  <c:v>7.1605939865112305</c:v>
                </c:pt>
                <c:pt idx="137">
                  <c:v>7.9868650436401367</c:v>
                </c:pt>
                <c:pt idx="138">
                  <c:v>7.903660774230957</c:v>
                </c:pt>
                <c:pt idx="139">
                  <c:v>8.8356761932373047</c:v>
                </c:pt>
                <c:pt idx="140">
                  <c:v>9.5642356872558594</c:v>
                </c:pt>
                <c:pt idx="141">
                  <c:v>10.510746002197266</c:v>
                </c:pt>
                <c:pt idx="142">
                  <c:v>11.298240661621094</c:v>
                </c:pt>
                <c:pt idx="143">
                  <c:v>12.024059295654297</c:v>
                </c:pt>
                <c:pt idx="144">
                  <c:v>12.738948822021484</c:v>
                </c:pt>
                <c:pt idx="145">
                  <c:v>13.354005813598633</c:v>
                </c:pt>
                <c:pt idx="146">
                  <c:v>13.868232727050781</c:v>
                </c:pt>
                <c:pt idx="147">
                  <c:v>14.336135864257813</c:v>
                </c:pt>
                <c:pt idx="148">
                  <c:v>14.811381340026855</c:v>
                </c:pt>
                <c:pt idx="149">
                  <c:v>15.134004592895508</c:v>
                </c:pt>
                <c:pt idx="150">
                  <c:v>15.481845855712891</c:v>
                </c:pt>
                <c:pt idx="151">
                  <c:v>15.637206077575684</c:v>
                </c:pt>
                <c:pt idx="152">
                  <c:v>15.700602531433105</c:v>
                </c:pt>
                <c:pt idx="153">
                  <c:v>15.734670639038086</c:v>
                </c:pt>
                <c:pt idx="154">
                  <c:v>15.754472732543945</c:v>
                </c:pt>
                <c:pt idx="155">
                  <c:v>15.772100448608398</c:v>
                </c:pt>
                <c:pt idx="156">
                  <c:v>15.790548324584961</c:v>
                </c:pt>
                <c:pt idx="157">
                  <c:v>15.798955917358398</c:v>
                </c:pt>
                <c:pt idx="158">
                  <c:v>15.799565315246582</c:v>
                </c:pt>
                <c:pt idx="159">
                  <c:v>15.799776077270508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16.600006103515625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16.599966049194336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0.13357403874397278</c:v>
                </c:pt>
                <c:pt idx="70">
                  <c:v>0</c:v>
                </c:pt>
                <c:pt idx="71">
                  <c:v>0.49872115254402161</c:v>
                </c:pt>
                <c:pt idx="72">
                  <c:v>0.85407513380050659</c:v>
                </c:pt>
                <c:pt idx="73">
                  <c:v>1.2847099304199219</c:v>
                </c:pt>
                <c:pt idx="74">
                  <c:v>1.8070046901702881</c:v>
                </c:pt>
                <c:pt idx="75">
                  <c:v>2.6685006618499756</c:v>
                </c:pt>
                <c:pt idx="76">
                  <c:v>3.8700470924377441</c:v>
                </c:pt>
                <c:pt idx="77">
                  <c:v>5.8183622360229492</c:v>
                </c:pt>
                <c:pt idx="78">
                  <c:v>5.8081226348876953</c:v>
                </c:pt>
                <c:pt idx="79">
                  <c:v>5.7975006103515625</c:v>
                </c:pt>
                <c:pt idx="80">
                  <c:v>5.7865157127380371</c:v>
                </c:pt>
                <c:pt idx="81">
                  <c:v>5.7751789093017578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13.998819351196289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0.39255008101463318</c:v>
                </c:pt>
                <c:pt idx="61">
                  <c:v>0</c:v>
                </c:pt>
                <c:pt idx="62">
                  <c:v>0.41220471262931824</c:v>
                </c:pt>
                <c:pt idx="63">
                  <c:v>0.52583795785903931</c:v>
                </c:pt>
                <c:pt idx="64">
                  <c:v>0.9369012713432312</c:v>
                </c:pt>
                <c:pt idx="65">
                  <c:v>1.5410746335983276</c:v>
                </c:pt>
                <c:pt idx="66">
                  <c:v>2.2091231346130371</c:v>
                </c:pt>
                <c:pt idx="67">
                  <c:v>3.1346189975738525</c:v>
                </c:pt>
                <c:pt idx="68">
                  <c:v>0</c:v>
                </c:pt>
                <c:pt idx="69">
                  <c:v>0</c:v>
                </c:pt>
                <c:pt idx="70">
                  <c:v>5.0115537643432617</c:v>
                </c:pt>
                <c:pt idx="71">
                  <c:v>4.6486124992370605</c:v>
                </c:pt>
                <c:pt idx="72">
                  <c:v>4.5874457359313965</c:v>
                </c:pt>
                <c:pt idx="73">
                  <c:v>4.8714618682861328</c:v>
                </c:pt>
                <c:pt idx="74">
                  <c:v>5.3942394256591797</c:v>
                </c:pt>
                <c:pt idx="75">
                  <c:v>6.296912670135498</c:v>
                </c:pt>
                <c:pt idx="76">
                  <c:v>7.5250153541564941</c:v>
                </c:pt>
                <c:pt idx="77">
                  <c:v>9.4755105972290039</c:v>
                </c:pt>
                <c:pt idx="78">
                  <c:v>9.4520654678344727</c:v>
                </c:pt>
                <c:pt idx="79">
                  <c:v>9.4294424057006836</c:v>
                </c:pt>
                <c:pt idx="80">
                  <c:v>9.4076299667358398</c:v>
                </c:pt>
                <c:pt idx="81">
                  <c:v>9.3866252899169922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9.806610107421875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5.6326406775042415E-4</c:v>
                </c:pt>
                <c:pt idx="46">
                  <c:v>1.8510228022933006E-2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0.86936074495315552</c:v>
                </c:pt>
                <c:pt idx="53">
                  <c:v>1.8350784778594971</c:v>
                </c:pt>
                <c:pt idx="54">
                  <c:v>2.7933990955352783</c:v>
                </c:pt>
                <c:pt idx="55">
                  <c:v>3.9420909881591797</c:v>
                </c:pt>
                <c:pt idx="56">
                  <c:v>5.2384777069091797</c:v>
                </c:pt>
                <c:pt idx="57">
                  <c:v>6.6357331275939941</c:v>
                </c:pt>
                <c:pt idx="58">
                  <c:v>0</c:v>
                </c:pt>
                <c:pt idx="59">
                  <c:v>0.17656984925270081</c:v>
                </c:pt>
                <c:pt idx="60">
                  <c:v>0.69312471151351929</c:v>
                </c:pt>
                <c:pt idx="61">
                  <c:v>2.9561913013458252</c:v>
                </c:pt>
                <c:pt idx="62">
                  <c:v>3.77225661277771</c:v>
                </c:pt>
                <c:pt idx="63">
                  <c:v>5.1526556015014648</c:v>
                </c:pt>
                <c:pt idx="64">
                  <c:v>6.5183353424072266</c:v>
                </c:pt>
                <c:pt idx="65">
                  <c:v>7.973808765411377</c:v>
                </c:pt>
                <c:pt idx="66">
                  <c:v>9.3915443420410156</c:v>
                </c:pt>
                <c:pt idx="67">
                  <c:v>10.986454963684082</c:v>
                </c:pt>
                <c:pt idx="68">
                  <c:v>0</c:v>
                </c:pt>
                <c:pt idx="69">
                  <c:v>0</c:v>
                </c:pt>
                <c:pt idx="70">
                  <c:v>0.17108027637004852</c:v>
                </c:pt>
                <c:pt idx="71">
                  <c:v>1.4917287826538086</c:v>
                </c:pt>
                <c:pt idx="72">
                  <c:v>2.8286702632904053</c:v>
                </c:pt>
                <c:pt idx="73">
                  <c:v>4.1224255561828613</c:v>
                </c:pt>
                <c:pt idx="74">
                  <c:v>5.2969794273376465</c:v>
                </c:pt>
                <c:pt idx="75">
                  <c:v>6.6171483993530273</c:v>
                </c:pt>
                <c:pt idx="76">
                  <c:v>8.096013069152832</c:v>
                </c:pt>
                <c:pt idx="77">
                  <c:v>10.168580055236816</c:v>
                </c:pt>
                <c:pt idx="78">
                  <c:v>10.202267646789551</c:v>
                </c:pt>
                <c:pt idx="79">
                  <c:v>10.235514640808105</c:v>
                </c:pt>
                <c:pt idx="80">
                  <c:v>10.268313407897949</c:v>
                </c:pt>
                <c:pt idx="81">
                  <c:v>10.300656318664551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9.7946062088012695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1.1452673673629761</c:v>
                </c:pt>
                <c:pt idx="17">
                  <c:v>1.4644472599029541</c:v>
                </c:pt>
                <c:pt idx="18">
                  <c:v>1.9558248519897461</c:v>
                </c:pt>
                <c:pt idx="19">
                  <c:v>2.185678243637085</c:v>
                </c:pt>
                <c:pt idx="20">
                  <c:v>2.4673371315002441</c:v>
                </c:pt>
                <c:pt idx="21">
                  <c:v>2.6565580368041992</c:v>
                </c:pt>
                <c:pt idx="22">
                  <c:v>2.8330028057098389</c:v>
                </c:pt>
                <c:pt idx="23">
                  <c:v>2.9842405319213867</c:v>
                </c:pt>
                <c:pt idx="24">
                  <c:v>3.1157102584838867</c:v>
                </c:pt>
                <c:pt idx="25">
                  <c:v>3.231292724609375</c:v>
                </c:pt>
                <c:pt idx="26">
                  <c:v>3.3338606357574463</c:v>
                </c:pt>
                <c:pt idx="27">
                  <c:v>3.4255921840667725</c:v>
                </c:pt>
                <c:pt idx="28">
                  <c:v>3.5081892013549805</c:v>
                </c:pt>
                <c:pt idx="29">
                  <c:v>3.5829989910125732</c:v>
                </c:pt>
                <c:pt idx="30">
                  <c:v>3.6511032581329346</c:v>
                </c:pt>
                <c:pt idx="31">
                  <c:v>3.7133870124816895</c:v>
                </c:pt>
                <c:pt idx="32">
                  <c:v>3.7705864906311035</c:v>
                </c:pt>
                <c:pt idx="33">
                  <c:v>0</c:v>
                </c:pt>
                <c:pt idx="34">
                  <c:v>0</c:v>
                </c:pt>
                <c:pt idx="35">
                  <c:v>0.98574453592300415</c:v>
                </c:pt>
                <c:pt idx="36">
                  <c:v>1.5626339912414551</c:v>
                </c:pt>
                <c:pt idx="37">
                  <c:v>1.9734292030334473</c:v>
                </c:pt>
                <c:pt idx="38">
                  <c:v>2.2895245552062988</c:v>
                </c:pt>
                <c:pt idx="39">
                  <c:v>2.542269229888916</c:v>
                </c:pt>
                <c:pt idx="40">
                  <c:v>2.7496724128723145</c:v>
                </c:pt>
                <c:pt idx="41">
                  <c:v>2.9233214855194092</c:v>
                </c:pt>
                <c:pt idx="42">
                  <c:v>3.0724165439605713</c:v>
                </c:pt>
                <c:pt idx="43">
                  <c:v>4.1261792182922363</c:v>
                </c:pt>
                <c:pt idx="44">
                  <c:v>5.1778879165649414</c:v>
                </c:pt>
                <c:pt idx="45">
                  <c:v>6.2927660942077637</c:v>
                </c:pt>
                <c:pt idx="46">
                  <c:v>7.5139279365539551</c:v>
                </c:pt>
                <c:pt idx="47">
                  <c:v>0</c:v>
                </c:pt>
                <c:pt idx="48">
                  <c:v>1.9992915391921997</c:v>
                </c:pt>
                <c:pt idx="49">
                  <c:v>3.544020414352417</c:v>
                </c:pt>
                <c:pt idx="50">
                  <c:v>4.7883272171020508</c:v>
                </c:pt>
                <c:pt idx="51">
                  <c:v>6.025388240814209</c:v>
                </c:pt>
                <c:pt idx="52">
                  <c:v>6.8707942962646484</c:v>
                </c:pt>
                <c:pt idx="53">
                  <c:v>7.8044009208679199</c:v>
                </c:pt>
                <c:pt idx="54">
                  <c:v>8.7304248809814453</c:v>
                </c:pt>
                <c:pt idx="55">
                  <c:v>9.7679328918457031</c:v>
                </c:pt>
                <c:pt idx="56">
                  <c:v>10.812861442565918</c:v>
                </c:pt>
                <c:pt idx="57">
                  <c:v>11.798484802246094</c:v>
                </c:pt>
                <c:pt idx="58">
                  <c:v>0</c:v>
                </c:pt>
                <c:pt idx="59">
                  <c:v>2.1161494255065918</c:v>
                </c:pt>
                <c:pt idx="60">
                  <c:v>3.9800434112548828</c:v>
                </c:pt>
                <c:pt idx="61">
                  <c:v>5.6660022735595703</c:v>
                </c:pt>
                <c:pt idx="62">
                  <c:v>7.329892635345459</c:v>
                </c:pt>
                <c:pt idx="63">
                  <c:v>9.2978143692016602</c:v>
                </c:pt>
                <c:pt idx="64">
                  <c:v>11.332599639892578</c:v>
                </c:pt>
                <c:pt idx="65">
                  <c:v>13.13709545135498</c:v>
                </c:pt>
                <c:pt idx="66">
                  <c:v>14.458813667297363</c:v>
                </c:pt>
                <c:pt idx="67">
                  <c:v>15.723977088928223</c:v>
                </c:pt>
                <c:pt idx="68">
                  <c:v>0</c:v>
                </c:pt>
                <c:pt idx="69">
                  <c:v>2.4356303215026855</c:v>
                </c:pt>
                <c:pt idx="70">
                  <c:v>4.1916756629943848</c:v>
                </c:pt>
                <c:pt idx="71">
                  <c:v>6.2416162490844727</c:v>
                </c:pt>
                <c:pt idx="72">
                  <c:v>8.3977890014648438</c:v>
                </c:pt>
                <c:pt idx="73">
                  <c:v>10.936952590942383</c:v>
                </c:pt>
                <c:pt idx="74">
                  <c:v>12.99873161315918</c:v>
                </c:pt>
                <c:pt idx="75">
                  <c:v>15.012210845947266</c:v>
                </c:pt>
                <c:pt idx="76">
                  <c:v>16.495754241943359</c:v>
                </c:pt>
                <c:pt idx="77">
                  <c:v>17.559518814086914</c:v>
                </c:pt>
                <c:pt idx="78">
                  <c:v>17.559518814086914</c:v>
                </c:pt>
                <c:pt idx="79">
                  <c:v>17.559516906738281</c:v>
                </c:pt>
                <c:pt idx="80">
                  <c:v>17.559514999389648</c:v>
                </c:pt>
                <c:pt idx="81">
                  <c:v>17.559513092041016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10.800000190734863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-0.18644927442073822</c:v>
                </c:pt>
                <c:pt idx="17">
                  <c:v>0</c:v>
                </c:pt>
                <c:pt idx="18">
                  <c:v>-7.4568383395671844E-2</c:v>
                </c:pt>
                <c:pt idx="19">
                  <c:v>0</c:v>
                </c:pt>
                <c:pt idx="20">
                  <c:v>-2.2202728316187859E-2</c:v>
                </c:pt>
                <c:pt idx="21">
                  <c:v>0</c:v>
                </c:pt>
                <c:pt idx="22">
                  <c:v>6.2704086303710938E-3</c:v>
                </c:pt>
                <c:pt idx="23">
                  <c:v>1.3440846465528011E-2</c:v>
                </c:pt>
                <c:pt idx="24">
                  <c:v>2.1171567961573601E-2</c:v>
                </c:pt>
                <c:pt idx="25">
                  <c:v>2.944171242415905E-2</c:v>
                </c:pt>
                <c:pt idx="26">
                  <c:v>3.8135051727294922E-2</c:v>
                </c:pt>
                <c:pt idx="27">
                  <c:v>4.7230716794729233E-2</c:v>
                </c:pt>
                <c:pt idx="28">
                  <c:v>5.6728716939687729E-2</c:v>
                </c:pt>
                <c:pt idx="29">
                  <c:v>6.662905216217041E-2</c:v>
                </c:pt>
                <c:pt idx="30">
                  <c:v>7.6889984309673309E-2</c:v>
                </c:pt>
                <c:pt idx="31">
                  <c:v>8.7448947131633759E-2</c:v>
                </c:pt>
                <c:pt idx="32">
                  <c:v>9.8285079002380371E-2</c:v>
                </c:pt>
                <c:pt idx="33">
                  <c:v>0</c:v>
                </c:pt>
                <c:pt idx="34">
                  <c:v>0</c:v>
                </c:pt>
                <c:pt idx="35">
                  <c:v>0.93727403879165649</c:v>
                </c:pt>
                <c:pt idx="36">
                  <c:v>1.6796766519546509</c:v>
                </c:pt>
                <c:pt idx="37">
                  <c:v>2.5105118751525879</c:v>
                </c:pt>
                <c:pt idx="38">
                  <c:v>3.4566221237182617</c:v>
                </c:pt>
                <c:pt idx="39">
                  <c:v>4.3899893760681152</c:v>
                </c:pt>
                <c:pt idx="40">
                  <c:v>5.3490009307861328</c:v>
                </c:pt>
                <c:pt idx="41">
                  <c:v>6.0433382987976074</c:v>
                </c:pt>
                <c:pt idx="42">
                  <c:v>6.851529598236084</c:v>
                </c:pt>
                <c:pt idx="43">
                  <c:v>7.6149845123291016</c:v>
                </c:pt>
                <c:pt idx="44">
                  <c:v>8.2886056900024414</c:v>
                </c:pt>
                <c:pt idx="45">
                  <c:v>8.8762111663818359</c:v>
                </c:pt>
                <c:pt idx="46">
                  <c:v>9.3769111633300781</c:v>
                </c:pt>
                <c:pt idx="47">
                  <c:v>0</c:v>
                </c:pt>
                <c:pt idx="48">
                  <c:v>1.1170923709869385</c:v>
                </c:pt>
                <c:pt idx="49">
                  <c:v>2.5690255165100098</c:v>
                </c:pt>
                <c:pt idx="50">
                  <c:v>3.9481995105743408</c:v>
                </c:pt>
                <c:pt idx="51">
                  <c:v>5.4360027313232422</c:v>
                </c:pt>
                <c:pt idx="52">
                  <c:v>6.7075338363647461</c:v>
                </c:pt>
                <c:pt idx="53">
                  <c:v>7.7897839546203613</c:v>
                </c:pt>
                <c:pt idx="54">
                  <c:v>8.5822534561157227</c:v>
                </c:pt>
                <c:pt idx="55">
                  <c:v>9.2869758605957031</c:v>
                </c:pt>
                <c:pt idx="56">
                  <c:v>9.8323774337768555</c:v>
                </c:pt>
                <c:pt idx="57">
                  <c:v>10.209638595581055</c:v>
                </c:pt>
                <c:pt idx="58">
                  <c:v>0</c:v>
                </c:pt>
                <c:pt idx="59">
                  <c:v>1.734167218208313</c:v>
                </c:pt>
                <c:pt idx="60">
                  <c:v>3.6218910217285156</c:v>
                </c:pt>
                <c:pt idx="61">
                  <c:v>5.5999512672424316</c:v>
                </c:pt>
                <c:pt idx="62">
                  <c:v>7.3906502723693848</c:v>
                </c:pt>
                <c:pt idx="63">
                  <c:v>8.8049554824829102</c:v>
                </c:pt>
                <c:pt idx="64">
                  <c:v>9.7924528121948242</c:v>
                </c:pt>
                <c:pt idx="65">
                  <c:v>10.372946739196777</c:v>
                </c:pt>
                <c:pt idx="66">
                  <c:v>10.622560501098633</c:v>
                </c:pt>
                <c:pt idx="67">
                  <c:v>10.760993957519531</c:v>
                </c:pt>
                <c:pt idx="68">
                  <c:v>0</c:v>
                </c:pt>
                <c:pt idx="69">
                  <c:v>1.6625134944915771</c:v>
                </c:pt>
                <c:pt idx="70">
                  <c:v>3.4880578517913818</c:v>
                </c:pt>
                <c:pt idx="71">
                  <c:v>5.9433574676513672</c:v>
                </c:pt>
                <c:pt idx="72">
                  <c:v>8.1406784057617188</c:v>
                </c:pt>
                <c:pt idx="73">
                  <c:v>9.6260223388671875</c:v>
                </c:pt>
                <c:pt idx="74">
                  <c:v>10.354544639587402</c:v>
                </c:pt>
                <c:pt idx="75">
                  <c:v>10.739680290222168</c:v>
                </c:pt>
                <c:pt idx="76">
                  <c:v>10.805791854858398</c:v>
                </c:pt>
                <c:pt idx="77">
                  <c:v>10.805795669555664</c:v>
                </c:pt>
                <c:pt idx="78">
                  <c:v>10.805795669555664</c:v>
                </c:pt>
                <c:pt idx="79">
                  <c:v>10.805795669555664</c:v>
                </c:pt>
                <c:pt idx="80">
                  <c:v>10.805795669555664</c:v>
                </c:pt>
                <c:pt idx="81">
                  <c:v>10.805795669555664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19.399999618530273</c:v>
                </c:pt>
                <c:pt idx="1">
                  <c:v>0</c:v>
                </c:pt>
                <c:pt idx="2">
                  <c:v>0.91362589597702026</c:v>
                </c:pt>
                <c:pt idx="3">
                  <c:v>1.8900274038314819</c:v>
                </c:pt>
                <c:pt idx="4">
                  <c:v>2.5678870677947998</c:v>
                </c:pt>
                <c:pt idx="5">
                  <c:v>0</c:v>
                </c:pt>
                <c:pt idx="6">
                  <c:v>0.87779754400253296</c:v>
                </c:pt>
                <c:pt idx="7">
                  <c:v>1.6812056303024292</c:v>
                </c:pt>
                <c:pt idx="8">
                  <c:v>0</c:v>
                </c:pt>
                <c:pt idx="9">
                  <c:v>1.032262921333313</c:v>
                </c:pt>
                <c:pt idx="10">
                  <c:v>2.0791232585906982</c:v>
                </c:pt>
                <c:pt idx="11">
                  <c:v>3.1405386924743652</c:v>
                </c:pt>
                <c:pt idx="12">
                  <c:v>4.2321586608886719</c:v>
                </c:pt>
                <c:pt idx="13">
                  <c:v>5.1934390068054199</c:v>
                </c:pt>
                <c:pt idx="14">
                  <c:v>6.107398509979248</c:v>
                </c:pt>
                <c:pt idx="15">
                  <c:v>7.0449256896972656</c:v>
                </c:pt>
                <c:pt idx="16">
                  <c:v>7.8737196922302246</c:v>
                </c:pt>
                <c:pt idx="17">
                  <c:v>8.6213159561157227</c:v>
                </c:pt>
                <c:pt idx="18">
                  <c:v>9.4868087768554688</c:v>
                </c:pt>
                <c:pt idx="19">
                  <c:v>10.403375625610352</c:v>
                </c:pt>
                <c:pt idx="20">
                  <c:v>11.164324760437012</c:v>
                </c:pt>
                <c:pt idx="21">
                  <c:v>11.753513336181641</c:v>
                </c:pt>
                <c:pt idx="22">
                  <c:v>12.347155570983887</c:v>
                </c:pt>
                <c:pt idx="23">
                  <c:v>12.995197296142578</c:v>
                </c:pt>
                <c:pt idx="24">
                  <c:v>13.566028594970703</c:v>
                </c:pt>
                <c:pt idx="25">
                  <c:v>14.158086776733398</c:v>
                </c:pt>
                <c:pt idx="26">
                  <c:v>14.727782249450684</c:v>
                </c:pt>
                <c:pt idx="27">
                  <c:v>15.244760513305664</c:v>
                </c:pt>
                <c:pt idx="28">
                  <c:v>15.682644844055176</c:v>
                </c:pt>
                <c:pt idx="29">
                  <c:v>16.102294921875</c:v>
                </c:pt>
                <c:pt idx="30">
                  <c:v>16.571479797363281</c:v>
                </c:pt>
                <c:pt idx="31">
                  <c:v>16.967510223388672</c:v>
                </c:pt>
                <c:pt idx="32">
                  <c:v>17.420467376708984</c:v>
                </c:pt>
                <c:pt idx="33">
                  <c:v>0</c:v>
                </c:pt>
                <c:pt idx="34">
                  <c:v>2.0656881332397461</c:v>
                </c:pt>
                <c:pt idx="35">
                  <c:v>3.5123195648193359</c:v>
                </c:pt>
                <c:pt idx="36">
                  <c:v>4.6424860954284668</c:v>
                </c:pt>
                <c:pt idx="37">
                  <c:v>5.8978433609008789</c:v>
                </c:pt>
                <c:pt idx="38">
                  <c:v>7.3228592872619629</c:v>
                </c:pt>
                <c:pt idx="39">
                  <c:v>8.7271718978881836</c:v>
                </c:pt>
                <c:pt idx="40">
                  <c:v>10.168883323669434</c:v>
                </c:pt>
                <c:pt idx="41">
                  <c:v>11.152022361755371</c:v>
                </c:pt>
                <c:pt idx="42">
                  <c:v>12.323355674743652</c:v>
                </c:pt>
                <c:pt idx="43">
                  <c:v>13.390206336975098</c:v>
                </c:pt>
                <c:pt idx="44">
                  <c:v>14.38115406036377</c:v>
                </c:pt>
                <c:pt idx="45">
                  <c:v>15.296625137329102</c:v>
                </c:pt>
                <c:pt idx="46">
                  <c:v>16.129192352294922</c:v>
                </c:pt>
                <c:pt idx="47">
                  <c:v>0</c:v>
                </c:pt>
                <c:pt idx="48">
                  <c:v>1.61469566822052</c:v>
                </c:pt>
                <c:pt idx="49">
                  <c:v>3.6414024829864502</c:v>
                </c:pt>
                <c:pt idx="50">
                  <c:v>5.5482473373413086</c:v>
                </c:pt>
                <c:pt idx="51">
                  <c:v>7.6076111793518066</c:v>
                </c:pt>
                <c:pt idx="52">
                  <c:v>9.5636606216430664</c:v>
                </c:pt>
                <c:pt idx="53">
                  <c:v>11.583791732788086</c:v>
                </c:pt>
                <c:pt idx="54">
                  <c:v>13.184680938720703</c:v>
                </c:pt>
                <c:pt idx="55">
                  <c:v>14.722966194152832</c:v>
                </c:pt>
                <c:pt idx="56">
                  <c:v>16.036788940429688</c:v>
                </c:pt>
                <c:pt idx="57">
                  <c:v>17.058868408203125</c:v>
                </c:pt>
                <c:pt idx="58">
                  <c:v>0</c:v>
                </c:pt>
                <c:pt idx="59">
                  <c:v>2.4785993099212646</c:v>
                </c:pt>
                <c:pt idx="60">
                  <c:v>4.7127542495727539</c:v>
                </c:pt>
                <c:pt idx="61">
                  <c:v>7.0498161315917969</c:v>
                </c:pt>
                <c:pt idx="62">
                  <c:v>9.4786128997802734</c:v>
                </c:pt>
                <c:pt idx="63">
                  <c:v>12.21573543548584</c:v>
                </c:pt>
                <c:pt idx="64">
                  <c:v>14.587562561035156</c:v>
                </c:pt>
                <c:pt idx="65">
                  <c:v>16.439126968383789</c:v>
                </c:pt>
                <c:pt idx="66">
                  <c:v>17.595348358154297</c:v>
                </c:pt>
                <c:pt idx="67">
                  <c:v>18.536128997802734</c:v>
                </c:pt>
                <c:pt idx="68">
                  <c:v>0</c:v>
                </c:pt>
                <c:pt idx="69">
                  <c:v>2.0158140659332275</c:v>
                </c:pt>
                <c:pt idx="70">
                  <c:v>4.1702742576599121</c:v>
                </c:pt>
                <c:pt idx="71">
                  <c:v>7.0736227035522461</c:v>
                </c:pt>
                <c:pt idx="72">
                  <c:v>10.270750045776367</c:v>
                </c:pt>
                <c:pt idx="73">
                  <c:v>13.667004585266113</c:v>
                </c:pt>
                <c:pt idx="74">
                  <c:v>16.042001724243164</c:v>
                </c:pt>
                <c:pt idx="75">
                  <c:v>17.981525421142578</c:v>
                </c:pt>
                <c:pt idx="76">
                  <c:v>19.020566940307617</c:v>
                </c:pt>
                <c:pt idx="77">
                  <c:v>19.446487426757813</c:v>
                </c:pt>
                <c:pt idx="78">
                  <c:v>19.446481704711914</c:v>
                </c:pt>
                <c:pt idx="79">
                  <c:v>19.446475982666016</c:v>
                </c:pt>
                <c:pt idx="80">
                  <c:v>19.446468353271484</c:v>
                </c:pt>
                <c:pt idx="81">
                  <c:v>19.446462631225586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20.000001907348633</c:v>
                </c:pt>
                <c:pt idx="1">
                  <c:v>0</c:v>
                </c:pt>
                <c:pt idx="2">
                  <c:v>0.29997232556343079</c:v>
                </c:pt>
                <c:pt idx="3">
                  <c:v>0.64127451181411743</c:v>
                </c:pt>
                <c:pt idx="4">
                  <c:v>0.90590125322341919</c:v>
                </c:pt>
                <c:pt idx="5">
                  <c:v>0</c:v>
                </c:pt>
                <c:pt idx="6">
                  <c:v>0.29639008641242981</c:v>
                </c:pt>
                <c:pt idx="7">
                  <c:v>0.62217718362808228</c:v>
                </c:pt>
                <c:pt idx="8">
                  <c:v>0</c:v>
                </c:pt>
                <c:pt idx="9">
                  <c:v>0.31183663010597229</c:v>
                </c:pt>
                <c:pt idx="10">
                  <c:v>0.65542763471603394</c:v>
                </c:pt>
                <c:pt idx="11">
                  <c:v>0.95232439041137695</c:v>
                </c:pt>
                <c:pt idx="12">
                  <c:v>1.212874174118042</c:v>
                </c:pt>
                <c:pt idx="13">
                  <c:v>1.4270783662796021</c:v>
                </c:pt>
                <c:pt idx="14">
                  <c:v>1.6118229627609253</c:v>
                </c:pt>
                <c:pt idx="15">
                  <c:v>1.7790617942810059</c:v>
                </c:pt>
                <c:pt idx="16">
                  <c:v>1.9183756113052368</c:v>
                </c:pt>
                <c:pt idx="17">
                  <c:v>2.0370664596557617</c:v>
                </c:pt>
                <c:pt idx="18">
                  <c:v>2.1579596996307373</c:v>
                </c:pt>
                <c:pt idx="19">
                  <c:v>2.2821934223175049</c:v>
                </c:pt>
                <c:pt idx="20">
                  <c:v>2.3906888961791992</c:v>
                </c:pt>
                <c:pt idx="21">
                  <c:v>2.4805071353912354</c:v>
                </c:pt>
                <c:pt idx="22">
                  <c:v>2.5738420486450195</c:v>
                </c:pt>
                <c:pt idx="23">
                  <c:v>2.679917573928833</c:v>
                </c:pt>
                <c:pt idx="24">
                  <c:v>2.7808966636657715</c:v>
                </c:pt>
                <c:pt idx="25">
                  <c:v>2.8935673236846924</c:v>
                </c:pt>
                <c:pt idx="26">
                  <c:v>3.0126962661743164</c:v>
                </c:pt>
                <c:pt idx="27">
                  <c:v>3.1330232620239258</c:v>
                </c:pt>
                <c:pt idx="28">
                  <c:v>3.2470943927764893</c:v>
                </c:pt>
                <c:pt idx="29">
                  <c:v>3.3687596321105957</c:v>
                </c:pt>
                <c:pt idx="30">
                  <c:v>3.5214636325836182</c:v>
                </c:pt>
                <c:pt idx="31">
                  <c:v>3.671485424041748</c:v>
                </c:pt>
                <c:pt idx="32">
                  <c:v>3.8706245422363281</c:v>
                </c:pt>
                <c:pt idx="33">
                  <c:v>0</c:v>
                </c:pt>
                <c:pt idx="34">
                  <c:v>0.41517919301986694</c:v>
                </c:pt>
                <c:pt idx="35">
                  <c:v>0.77765887975692749</c:v>
                </c:pt>
                <c:pt idx="36">
                  <c:v>1.0494263172149658</c:v>
                </c:pt>
                <c:pt idx="37">
                  <c:v>1.2996257543563843</c:v>
                </c:pt>
                <c:pt idx="38">
                  <c:v>1.5371830463409424</c:v>
                </c:pt>
                <c:pt idx="39">
                  <c:v>1.7451674938201904</c:v>
                </c:pt>
                <c:pt idx="40">
                  <c:v>1.9378873109817505</c:v>
                </c:pt>
                <c:pt idx="41">
                  <c:v>2.0832867622375488</c:v>
                </c:pt>
                <c:pt idx="42">
                  <c:v>2.2644252777099609</c:v>
                </c:pt>
                <c:pt idx="43">
                  <c:v>2.5019857883453369</c:v>
                </c:pt>
                <c:pt idx="44">
                  <c:v>2.7578296661376953</c:v>
                </c:pt>
                <c:pt idx="45">
                  <c:v>3.0384275913238525</c:v>
                </c:pt>
                <c:pt idx="46">
                  <c:v>3.3491168022155762</c:v>
                </c:pt>
                <c:pt idx="47">
                  <c:v>0</c:v>
                </c:pt>
                <c:pt idx="48">
                  <c:v>0.44609609246253967</c:v>
                </c:pt>
                <c:pt idx="49">
                  <c:v>0.96879017353057861</c:v>
                </c:pt>
                <c:pt idx="50">
                  <c:v>1.3835580348968506</c:v>
                </c:pt>
                <c:pt idx="51">
                  <c:v>1.7660410404205322</c:v>
                </c:pt>
                <c:pt idx="52">
                  <c:v>2.0936400890350342</c:v>
                </c:pt>
                <c:pt idx="53">
                  <c:v>2.4312379360198975</c:v>
                </c:pt>
                <c:pt idx="54">
                  <c:v>2.7542800903320313</c:v>
                </c:pt>
                <c:pt idx="55">
                  <c:v>3.1365425586700439</c:v>
                </c:pt>
                <c:pt idx="56">
                  <c:v>3.566784143447876</c:v>
                </c:pt>
                <c:pt idx="57">
                  <c:v>4.0308356285095215</c:v>
                </c:pt>
                <c:pt idx="58">
                  <c:v>0</c:v>
                </c:pt>
                <c:pt idx="59">
                  <c:v>0.56951051950454712</c:v>
                </c:pt>
                <c:pt idx="60">
                  <c:v>1.1588127613067627</c:v>
                </c:pt>
                <c:pt idx="61">
                  <c:v>1.6610147953033447</c:v>
                </c:pt>
                <c:pt idx="62">
                  <c:v>2.1244766712188721</c:v>
                </c:pt>
                <c:pt idx="63">
                  <c:v>2.641019344329834</c:v>
                </c:pt>
                <c:pt idx="64">
                  <c:v>3.2365026473999023</c:v>
                </c:pt>
                <c:pt idx="65">
                  <c:v>3.9230501651763916</c:v>
                </c:pt>
                <c:pt idx="66">
                  <c:v>4.6181201934814453</c:v>
                </c:pt>
                <c:pt idx="67">
                  <c:v>5.5454106330871582</c:v>
                </c:pt>
                <c:pt idx="68">
                  <c:v>0</c:v>
                </c:pt>
                <c:pt idx="69">
                  <c:v>0.55517858266830444</c:v>
                </c:pt>
                <c:pt idx="70">
                  <c:v>1.1726499795913696</c:v>
                </c:pt>
                <c:pt idx="71">
                  <c:v>1.8194169998168945</c:v>
                </c:pt>
                <c:pt idx="72">
                  <c:v>2.4164559841156006</c:v>
                </c:pt>
                <c:pt idx="73">
                  <c:v>3.0973615646362305</c:v>
                </c:pt>
                <c:pt idx="74">
                  <c:v>3.8380773067474365</c:v>
                </c:pt>
                <c:pt idx="75">
                  <c:v>0.8458823561668396</c:v>
                </c:pt>
                <c:pt idx="76">
                  <c:v>2.0451667308807373</c:v>
                </c:pt>
                <c:pt idx="77">
                  <c:v>4.0150885581970215</c:v>
                </c:pt>
                <c:pt idx="78">
                  <c:v>4.0240468978881836</c:v>
                </c:pt>
                <c:pt idx="79">
                  <c:v>4.0497603416442871</c:v>
                </c:pt>
                <c:pt idx="80">
                  <c:v>4.0713791847229004</c:v>
                </c:pt>
                <c:pt idx="81">
                  <c:v>3.9714818000793457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0.28723779320716858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0.28283300995826721</c:v>
                </c:pt>
                <c:pt idx="95">
                  <c:v>0.55812007188796997</c:v>
                </c:pt>
                <c:pt idx="96">
                  <c:v>0.78375047445297241</c:v>
                </c:pt>
                <c:pt idx="97">
                  <c:v>1.0014951229095459</c:v>
                </c:pt>
                <c:pt idx="98">
                  <c:v>1.2208760976791382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0.29923620820045471</c:v>
                </c:pt>
                <c:pt idx="103">
                  <c:v>0.59441035985946655</c:v>
                </c:pt>
                <c:pt idx="104">
                  <c:v>0.51406627893447876</c:v>
                </c:pt>
                <c:pt idx="105">
                  <c:v>0.65780287981033325</c:v>
                </c:pt>
                <c:pt idx="106">
                  <c:v>0.87276709079742432</c:v>
                </c:pt>
                <c:pt idx="107">
                  <c:v>1.1100621223449707</c:v>
                </c:pt>
                <c:pt idx="108">
                  <c:v>1.3397009372711182</c:v>
                </c:pt>
                <c:pt idx="109">
                  <c:v>1.5640678405761719</c:v>
                </c:pt>
                <c:pt idx="110">
                  <c:v>1.7771215438842773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0.3138900101184845</c:v>
                </c:pt>
                <c:pt idx="115">
                  <c:v>0.61856812238693237</c:v>
                </c:pt>
                <c:pt idx="116">
                  <c:v>0.89402502775192261</c:v>
                </c:pt>
                <c:pt idx="117">
                  <c:v>1.1520684957504272</c:v>
                </c:pt>
                <c:pt idx="118">
                  <c:v>1.3947279453277588</c:v>
                </c:pt>
                <c:pt idx="119">
                  <c:v>1.6214401721954346</c:v>
                </c:pt>
                <c:pt idx="120">
                  <c:v>1.8306852579116821</c:v>
                </c:pt>
                <c:pt idx="121">
                  <c:v>2.0217838287353516</c:v>
                </c:pt>
                <c:pt idx="122">
                  <c:v>2.1965653896331787</c:v>
                </c:pt>
                <c:pt idx="123">
                  <c:v>2.3668231964111328</c:v>
                </c:pt>
                <c:pt idx="124">
                  <c:v>2.526378870010376</c:v>
                </c:pt>
                <c:pt idx="125">
                  <c:v>2.6742432117462158</c:v>
                </c:pt>
                <c:pt idx="126">
                  <c:v>0</c:v>
                </c:pt>
                <c:pt idx="127">
                  <c:v>0</c:v>
                </c:pt>
                <c:pt idx="128">
                  <c:v>0.29416385293006897</c:v>
                </c:pt>
                <c:pt idx="129">
                  <c:v>0.59704488515853882</c:v>
                </c:pt>
                <c:pt idx="130">
                  <c:v>0.88508433103561401</c:v>
                </c:pt>
                <c:pt idx="131">
                  <c:v>1.1485756635665894</c:v>
                </c:pt>
                <c:pt idx="132">
                  <c:v>1.3850749731063843</c:v>
                </c:pt>
                <c:pt idx="133">
                  <c:v>1.5933753252029419</c:v>
                </c:pt>
                <c:pt idx="134">
                  <c:v>1.7783643007278442</c:v>
                </c:pt>
                <c:pt idx="135">
                  <c:v>1.9442589282989502</c:v>
                </c:pt>
                <c:pt idx="136">
                  <c:v>2.0951452255249023</c:v>
                </c:pt>
                <c:pt idx="137">
                  <c:v>2.2345068454742432</c:v>
                </c:pt>
                <c:pt idx="138">
                  <c:v>2.3659529685974121</c:v>
                </c:pt>
                <c:pt idx="139">
                  <c:v>2.4887266159057617</c:v>
                </c:pt>
                <c:pt idx="140">
                  <c:v>2.6044399738311768</c:v>
                </c:pt>
                <c:pt idx="141">
                  <c:v>2.7138473987579346</c:v>
                </c:pt>
                <c:pt idx="142">
                  <c:v>2.8174760341644287</c:v>
                </c:pt>
                <c:pt idx="143">
                  <c:v>2.9157521724700928</c:v>
                </c:pt>
                <c:pt idx="144">
                  <c:v>3.0090692043304443</c:v>
                </c:pt>
                <c:pt idx="145">
                  <c:v>3.0977787971496582</c:v>
                </c:pt>
                <c:pt idx="146">
                  <c:v>3.1822059154510498</c:v>
                </c:pt>
                <c:pt idx="147">
                  <c:v>3.2626423835754395</c:v>
                </c:pt>
                <c:pt idx="148">
                  <c:v>3.3393564224243164</c:v>
                </c:pt>
                <c:pt idx="149">
                  <c:v>3.4125957489013672</c:v>
                </c:pt>
                <c:pt idx="150">
                  <c:v>3.4825835227966309</c:v>
                </c:pt>
                <c:pt idx="151">
                  <c:v>3.5495254993438721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9.1534366607666016</c:v>
                </c:pt>
                <c:pt idx="2">
                  <c:v>0.11793676018714905</c:v>
                </c:pt>
                <c:pt idx="3">
                  <c:v>9.8356626927852631E-2</c:v>
                </c:pt>
                <c:pt idx="4">
                  <c:v>7.6609864830970764E-2</c:v>
                </c:pt>
                <c:pt idx="5">
                  <c:v>29.020074844360352</c:v>
                </c:pt>
                <c:pt idx="6">
                  <c:v>0.11793676018714905</c:v>
                </c:pt>
                <c:pt idx="7">
                  <c:v>9.9143408238887787E-2</c:v>
                </c:pt>
                <c:pt idx="8">
                  <c:v>30.127798080444336</c:v>
                </c:pt>
                <c:pt idx="9">
                  <c:v>0.11793676018714905</c:v>
                </c:pt>
                <c:pt idx="10">
                  <c:v>9.5742963254451752E-2</c:v>
                </c:pt>
                <c:pt idx="11">
                  <c:v>7.237793505191803E-2</c:v>
                </c:pt>
                <c:pt idx="12">
                  <c:v>4.9212586134672165E-2</c:v>
                </c:pt>
                <c:pt idx="13">
                  <c:v>2.7865178883075714E-2</c:v>
                </c:pt>
                <c:pt idx="14">
                  <c:v>1.2636187486350536E-2</c:v>
                </c:pt>
                <c:pt idx="15">
                  <c:v>1.9967560656368732E-3</c:v>
                </c:pt>
                <c:pt idx="16">
                  <c:v>0.95383846759796143</c:v>
                </c:pt>
                <c:pt idx="17">
                  <c:v>0.4965604841709137</c:v>
                </c:pt>
                <c:pt idx="18">
                  <c:v>0.40742763876914978</c:v>
                </c:pt>
                <c:pt idx="19">
                  <c:v>0.29506987333297729</c:v>
                </c:pt>
                <c:pt idx="20">
                  <c:v>0.25147205591201782</c:v>
                </c:pt>
                <c:pt idx="21">
                  <c:v>0.20479565858840942</c:v>
                </c:pt>
                <c:pt idx="22">
                  <c:v>0.17721061408519745</c:v>
                </c:pt>
                <c:pt idx="23">
                  <c:v>0.15397374331951141</c:v>
                </c:pt>
                <c:pt idx="24">
                  <c:v>0.13581816852092743</c:v>
                </c:pt>
                <c:pt idx="25">
                  <c:v>0.12127164006233215</c:v>
                </c:pt>
                <c:pt idx="26">
                  <c:v>0.10937455296516418</c:v>
                </c:pt>
                <c:pt idx="27">
                  <c:v>9.9480174481868744E-2</c:v>
                </c:pt>
                <c:pt idx="28">
                  <c:v>9.1135524213314056E-2</c:v>
                </c:pt>
                <c:pt idx="29">
                  <c:v>8.4009788930416107E-2</c:v>
                </c:pt>
                <c:pt idx="30">
                  <c:v>7.7861562371253967E-2</c:v>
                </c:pt>
                <c:pt idx="31">
                  <c:v>7.2506092488765717E-2</c:v>
                </c:pt>
                <c:pt idx="32">
                  <c:v>6.7806258797645569E-2</c:v>
                </c:pt>
                <c:pt idx="33">
                  <c:v>10.856714248657227</c:v>
                </c:pt>
                <c:pt idx="34">
                  <c:v>0.11793676018714905</c:v>
                </c:pt>
                <c:pt idx="35">
                  <c:v>0.95383846759796143</c:v>
                </c:pt>
                <c:pt idx="36">
                  <c:v>0.54654192924499512</c:v>
                </c:pt>
                <c:pt idx="37">
                  <c:v>0.38270363211631775</c:v>
                </c:pt>
                <c:pt idx="38">
                  <c:v>0.29154428839683533</c:v>
                </c:pt>
                <c:pt idx="39">
                  <c:v>0.23343867063522339</c:v>
                </c:pt>
                <c:pt idx="40">
                  <c:v>0.1935303807258606</c:v>
                </c:pt>
                <c:pt idx="41">
                  <c:v>0.16466084122657776</c:v>
                </c:pt>
                <c:pt idx="42">
                  <c:v>0.14294390380382538</c:v>
                </c:pt>
                <c:pt idx="43">
                  <c:v>0.12593868374824524</c:v>
                </c:pt>
                <c:pt idx="44">
                  <c:v>4.1013967245817184E-2</c:v>
                </c:pt>
                <c:pt idx="45">
                  <c:v>0</c:v>
                </c:pt>
                <c:pt idx="46">
                  <c:v>0</c:v>
                </c:pt>
                <c:pt idx="47">
                  <c:v>9.827723503112793</c:v>
                </c:pt>
                <c:pt idx="48">
                  <c:v>0.95383846759796143</c:v>
                </c:pt>
                <c:pt idx="49">
                  <c:v>0.28642123937606812</c:v>
                </c:pt>
                <c:pt idx="50">
                  <c:v>8.1029556691646576E-2</c:v>
                </c:pt>
                <c:pt idx="51">
                  <c:v>1.115203183144331E-2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7.6625604629516602</c:v>
                </c:pt>
                <c:pt idx="59">
                  <c:v>0</c:v>
                </c:pt>
                <c:pt idx="60">
                  <c:v>0</c:v>
                </c:pt>
                <c:pt idx="61">
                  <c:v>0.72201210260391235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5.3472533226013184</c:v>
                </c:pt>
                <c:pt idx="69">
                  <c:v>0</c:v>
                </c:pt>
                <c:pt idx="70">
                  <c:v>4.1164107322692871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51.291797637939453</c:v>
                </c:pt>
                <c:pt idx="83">
                  <c:v>8.42452272772789E-2</c:v>
                </c:pt>
                <c:pt idx="84">
                  <c:v>4.6879064291715622E-2</c:v>
                </c:pt>
                <c:pt idx="85">
                  <c:v>1.5932325273752213E-2</c:v>
                </c:pt>
                <c:pt idx="86">
                  <c:v>0.27695304155349731</c:v>
                </c:pt>
                <c:pt idx="87">
                  <c:v>9.4823980331420898</c:v>
                </c:pt>
                <c:pt idx="88">
                  <c:v>8.42452272772789E-2</c:v>
                </c:pt>
                <c:pt idx="89">
                  <c:v>3.7986051291227341E-2</c:v>
                </c:pt>
                <c:pt idx="90">
                  <c:v>5.3256761282682419E-2</c:v>
                </c:pt>
                <c:pt idx="91">
                  <c:v>4.7321600914001465</c:v>
                </c:pt>
                <c:pt idx="92">
                  <c:v>8.42452272772789E-2</c:v>
                </c:pt>
                <c:pt idx="93">
                  <c:v>3.7345301359891891E-2</c:v>
                </c:pt>
                <c:pt idx="94">
                  <c:v>0.27695304155349731</c:v>
                </c:pt>
                <c:pt idx="95">
                  <c:v>0.2568930983543396</c:v>
                </c:pt>
                <c:pt idx="96">
                  <c:v>0.2376139760017395</c:v>
                </c:pt>
                <c:pt idx="97">
                  <c:v>0.22204820811748505</c:v>
                </c:pt>
                <c:pt idx="98">
                  <c:v>0.20726925134658813</c:v>
                </c:pt>
                <c:pt idx="99">
                  <c:v>108.04155731201172</c:v>
                </c:pt>
                <c:pt idx="100">
                  <c:v>8.42452272772789E-2</c:v>
                </c:pt>
                <c:pt idx="101">
                  <c:v>1.0746720246970654E-2</c:v>
                </c:pt>
                <c:pt idx="102">
                  <c:v>0.27695304155349731</c:v>
                </c:pt>
                <c:pt idx="103">
                  <c:v>0.25573676824569702</c:v>
                </c:pt>
                <c:pt idx="104">
                  <c:v>0.23509567975997925</c:v>
                </c:pt>
                <c:pt idx="105">
                  <c:v>0.24068063497543335</c:v>
                </c:pt>
                <c:pt idx="106">
                  <c:v>0.2307087779045105</c:v>
                </c:pt>
                <c:pt idx="107">
                  <c:v>0.21597748994827271</c:v>
                </c:pt>
                <c:pt idx="108">
                  <c:v>0.20000343024730682</c:v>
                </c:pt>
                <c:pt idx="109">
                  <c:v>0.18487875163555145</c:v>
                </c:pt>
                <c:pt idx="110">
                  <c:v>0.17046336829662323</c:v>
                </c:pt>
                <c:pt idx="111">
                  <c:v>107.65108489990234</c:v>
                </c:pt>
                <c:pt idx="112">
                  <c:v>8.42452272772789E-2</c:v>
                </c:pt>
                <c:pt idx="113">
                  <c:v>9.0032834559679031E-3</c:v>
                </c:pt>
                <c:pt idx="114">
                  <c:v>0.27695304155349731</c:v>
                </c:pt>
                <c:pt idx="115">
                  <c:v>0.25470262765884399</c:v>
                </c:pt>
                <c:pt idx="116">
                  <c:v>0.23342078924179077</c:v>
                </c:pt>
                <c:pt idx="117">
                  <c:v>0.21453207731246948</c:v>
                </c:pt>
                <c:pt idx="118">
                  <c:v>0.19721096754074097</c:v>
                </c:pt>
                <c:pt idx="119">
                  <c:v>0.18130843341350555</c:v>
                </c:pt>
                <c:pt idx="120">
                  <c:v>0.16683939099311829</c:v>
                </c:pt>
                <c:pt idx="121">
                  <c:v>0.15385453402996063</c:v>
                </c:pt>
                <c:pt idx="122">
                  <c:v>0.14232997596263885</c:v>
                </c:pt>
                <c:pt idx="123">
                  <c:v>0.13209287822246552</c:v>
                </c:pt>
                <c:pt idx="124">
                  <c:v>0.12241008877754211</c:v>
                </c:pt>
                <c:pt idx="125">
                  <c:v>0.11361244320869446</c:v>
                </c:pt>
                <c:pt idx="126">
                  <c:v>69.106918334960938</c:v>
                </c:pt>
                <c:pt idx="127">
                  <c:v>8.42452272772789E-2</c:v>
                </c:pt>
                <c:pt idx="128">
                  <c:v>0.27695304155349731</c:v>
                </c:pt>
                <c:pt idx="129">
                  <c:v>0.25609439611434937</c:v>
                </c:pt>
                <c:pt idx="130">
                  <c:v>0.23491388559341431</c:v>
                </c:pt>
                <c:pt idx="131">
                  <c:v>0.21514004468917847</c:v>
                </c:pt>
                <c:pt idx="132">
                  <c:v>0.19744043052196503</c:v>
                </c:pt>
                <c:pt idx="133">
                  <c:v>0.18193428218364716</c:v>
                </c:pt>
                <c:pt idx="134">
                  <c:v>0.16860966384410858</c:v>
                </c:pt>
                <c:pt idx="135">
                  <c:v>0.15706422924995422</c:v>
                </c:pt>
                <c:pt idx="136">
                  <c:v>0.14696423709392548</c:v>
                </c:pt>
                <c:pt idx="137">
                  <c:v>0.13799670338630676</c:v>
                </c:pt>
                <c:pt idx="138">
                  <c:v>0.12990835309028625</c:v>
                </c:pt>
                <c:pt idx="139">
                  <c:v>0.1224607527256012</c:v>
                </c:pt>
                <c:pt idx="140">
                  <c:v>0.11566581577062607</c:v>
                </c:pt>
                <c:pt idx="141">
                  <c:v>0.10940732806921005</c:v>
                </c:pt>
                <c:pt idx="142">
                  <c:v>0.10362866520881653</c:v>
                </c:pt>
                <c:pt idx="143">
                  <c:v>9.8276160657405853E-2</c:v>
                </c:pt>
                <c:pt idx="144">
                  <c:v>9.3317054212093353E-2</c:v>
                </c:pt>
                <c:pt idx="145">
                  <c:v>8.8709615170955658E-2</c:v>
                </c:pt>
                <c:pt idx="146">
                  <c:v>8.4427021443843842E-2</c:v>
                </c:pt>
                <c:pt idx="147">
                  <c:v>8.0436490476131439E-2</c:v>
                </c:pt>
                <c:pt idx="148">
                  <c:v>7.6714172959327698E-2</c:v>
                </c:pt>
                <c:pt idx="149">
                  <c:v>7.3239222168922424E-2</c:v>
                </c:pt>
                <c:pt idx="150">
                  <c:v>6.9987796247005463E-2</c:v>
                </c:pt>
                <c:pt idx="151">
                  <c:v>6.6941991448402405E-2</c:v>
                </c:pt>
                <c:pt idx="152">
                  <c:v>6.4083948731422424E-2</c:v>
                </c:pt>
                <c:pt idx="153">
                  <c:v>6.1401739716529846E-2</c:v>
                </c:pt>
                <c:pt idx="154">
                  <c:v>5.8877483010292053E-2</c:v>
                </c:pt>
                <c:pt idx="155">
                  <c:v>5.6502237915992737E-2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2.4215026428464625E-7</c:v>
                </c:pt>
                <c:pt idx="1">
                  <c:v>25.753442764282227</c:v>
                </c:pt>
                <c:pt idx="2">
                  <c:v>0.11793676018714905</c:v>
                </c:pt>
                <c:pt idx="3">
                  <c:v>9.8356626927852631E-2</c:v>
                </c:pt>
                <c:pt idx="4">
                  <c:v>7.6609864830970764E-2</c:v>
                </c:pt>
                <c:pt idx="5">
                  <c:v>29.020074844360352</c:v>
                </c:pt>
                <c:pt idx="6">
                  <c:v>0.11793676018714905</c:v>
                </c:pt>
                <c:pt idx="7">
                  <c:v>9.9143408238887787E-2</c:v>
                </c:pt>
                <c:pt idx="8">
                  <c:v>30.127798080444336</c:v>
                </c:pt>
                <c:pt idx="9">
                  <c:v>0.11793676018714905</c:v>
                </c:pt>
                <c:pt idx="10">
                  <c:v>9.5742963254451752E-2</c:v>
                </c:pt>
                <c:pt idx="11">
                  <c:v>7.237793505191803E-2</c:v>
                </c:pt>
                <c:pt idx="12">
                  <c:v>4.9212586134672165E-2</c:v>
                </c:pt>
                <c:pt idx="13">
                  <c:v>2.7865178883075714E-2</c:v>
                </c:pt>
                <c:pt idx="14">
                  <c:v>1.2636187486350536E-2</c:v>
                </c:pt>
                <c:pt idx="15">
                  <c:v>1.9967560656368732E-3</c:v>
                </c:pt>
                <c:pt idx="16">
                  <c:v>0.95383846759796143</c:v>
                </c:pt>
                <c:pt idx="17">
                  <c:v>0.4965604841709137</c:v>
                </c:pt>
                <c:pt idx="18">
                  <c:v>0.40742763876914978</c:v>
                </c:pt>
                <c:pt idx="19">
                  <c:v>0.29506987333297729</c:v>
                </c:pt>
                <c:pt idx="20">
                  <c:v>0.25147205591201782</c:v>
                </c:pt>
                <c:pt idx="21">
                  <c:v>0.20479565858840942</c:v>
                </c:pt>
                <c:pt idx="22">
                  <c:v>0.17721061408519745</c:v>
                </c:pt>
                <c:pt idx="23">
                  <c:v>0.15397374331951141</c:v>
                </c:pt>
                <c:pt idx="24">
                  <c:v>0.13581816852092743</c:v>
                </c:pt>
                <c:pt idx="25">
                  <c:v>0.12127164006233215</c:v>
                </c:pt>
                <c:pt idx="26">
                  <c:v>0.10937455296516418</c:v>
                </c:pt>
                <c:pt idx="27">
                  <c:v>9.9480174481868744E-2</c:v>
                </c:pt>
                <c:pt idx="28">
                  <c:v>9.1135524213314056E-2</c:v>
                </c:pt>
                <c:pt idx="29">
                  <c:v>8.4009788930416107E-2</c:v>
                </c:pt>
                <c:pt idx="30">
                  <c:v>7.7861562371253967E-2</c:v>
                </c:pt>
                <c:pt idx="31">
                  <c:v>7.2506092488765717E-2</c:v>
                </c:pt>
                <c:pt idx="32">
                  <c:v>6.7806258797645569E-2</c:v>
                </c:pt>
                <c:pt idx="33">
                  <c:v>10.856714248657227</c:v>
                </c:pt>
                <c:pt idx="34">
                  <c:v>0.11793676018714905</c:v>
                </c:pt>
                <c:pt idx="35">
                  <c:v>0.95383846759796143</c:v>
                </c:pt>
                <c:pt idx="36">
                  <c:v>0.54654192924499512</c:v>
                </c:pt>
                <c:pt idx="37">
                  <c:v>0.38270363211631775</c:v>
                </c:pt>
                <c:pt idx="38">
                  <c:v>0.29154428839683533</c:v>
                </c:pt>
                <c:pt idx="39">
                  <c:v>0.23343867063522339</c:v>
                </c:pt>
                <c:pt idx="40">
                  <c:v>0.1935303807258606</c:v>
                </c:pt>
                <c:pt idx="41">
                  <c:v>0.16466084122657776</c:v>
                </c:pt>
                <c:pt idx="42">
                  <c:v>0.14294390380382538</c:v>
                </c:pt>
                <c:pt idx="43">
                  <c:v>0.12593868374824524</c:v>
                </c:pt>
                <c:pt idx="44">
                  <c:v>4.1013967245817184E-2</c:v>
                </c:pt>
                <c:pt idx="45">
                  <c:v>0</c:v>
                </c:pt>
                <c:pt idx="46">
                  <c:v>0</c:v>
                </c:pt>
                <c:pt idx="47">
                  <c:v>9.827723503112793</c:v>
                </c:pt>
                <c:pt idx="48">
                  <c:v>0.95383846759796143</c:v>
                </c:pt>
                <c:pt idx="49">
                  <c:v>0.28642123937606812</c:v>
                </c:pt>
                <c:pt idx="50">
                  <c:v>8.1029556691646576E-2</c:v>
                </c:pt>
                <c:pt idx="51">
                  <c:v>1.115203183144331E-2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7.6625604629516602</c:v>
                </c:pt>
                <c:pt idx="59">
                  <c:v>0</c:v>
                </c:pt>
                <c:pt idx="60">
                  <c:v>0</c:v>
                </c:pt>
                <c:pt idx="61">
                  <c:v>0.72201210260391235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5.3472533226013184</c:v>
                </c:pt>
                <c:pt idx="69">
                  <c:v>0</c:v>
                </c:pt>
                <c:pt idx="70">
                  <c:v>4.1164107322692871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51.291797637939453</c:v>
                </c:pt>
                <c:pt idx="83">
                  <c:v>8.42452272772789E-2</c:v>
                </c:pt>
                <c:pt idx="84">
                  <c:v>4.6879064291715622E-2</c:v>
                </c:pt>
                <c:pt idx="85">
                  <c:v>1.5932325273752213E-2</c:v>
                </c:pt>
                <c:pt idx="86">
                  <c:v>0.27695304155349731</c:v>
                </c:pt>
                <c:pt idx="87">
                  <c:v>9.4823980331420898</c:v>
                </c:pt>
                <c:pt idx="88">
                  <c:v>8.42452272772789E-2</c:v>
                </c:pt>
                <c:pt idx="89">
                  <c:v>3.7986051291227341E-2</c:v>
                </c:pt>
                <c:pt idx="90">
                  <c:v>5.3256761282682419E-2</c:v>
                </c:pt>
                <c:pt idx="91">
                  <c:v>4.7321600914001465</c:v>
                </c:pt>
                <c:pt idx="92">
                  <c:v>8.42452272772789E-2</c:v>
                </c:pt>
                <c:pt idx="93">
                  <c:v>3.7345301359891891E-2</c:v>
                </c:pt>
                <c:pt idx="94">
                  <c:v>0.27695304155349731</c:v>
                </c:pt>
                <c:pt idx="95">
                  <c:v>0.2568930983543396</c:v>
                </c:pt>
                <c:pt idx="96">
                  <c:v>0.2376139760017395</c:v>
                </c:pt>
                <c:pt idx="97">
                  <c:v>0.22204820811748505</c:v>
                </c:pt>
                <c:pt idx="98">
                  <c:v>0.20726925134658813</c:v>
                </c:pt>
                <c:pt idx="99">
                  <c:v>108.04155731201172</c:v>
                </c:pt>
                <c:pt idx="100">
                  <c:v>8.42452272772789E-2</c:v>
                </c:pt>
                <c:pt idx="101">
                  <c:v>1.0746720246970654E-2</c:v>
                </c:pt>
                <c:pt idx="102">
                  <c:v>0.27695304155349731</c:v>
                </c:pt>
                <c:pt idx="103">
                  <c:v>0.25573676824569702</c:v>
                </c:pt>
                <c:pt idx="104">
                  <c:v>0.23509567975997925</c:v>
                </c:pt>
                <c:pt idx="105">
                  <c:v>0.24068063497543335</c:v>
                </c:pt>
                <c:pt idx="106">
                  <c:v>0.2307087779045105</c:v>
                </c:pt>
                <c:pt idx="107">
                  <c:v>0.21597748994827271</c:v>
                </c:pt>
                <c:pt idx="108">
                  <c:v>0.20000343024730682</c:v>
                </c:pt>
                <c:pt idx="109">
                  <c:v>0.18487875163555145</c:v>
                </c:pt>
                <c:pt idx="110">
                  <c:v>0.17046336829662323</c:v>
                </c:pt>
                <c:pt idx="111">
                  <c:v>107.65108489990234</c:v>
                </c:pt>
                <c:pt idx="112">
                  <c:v>8.42452272772789E-2</c:v>
                </c:pt>
                <c:pt idx="113">
                  <c:v>9.0032834559679031E-3</c:v>
                </c:pt>
                <c:pt idx="114">
                  <c:v>0.27695304155349731</c:v>
                </c:pt>
                <c:pt idx="115">
                  <c:v>0.25470262765884399</c:v>
                </c:pt>
                <c:pt idx="116">
                  <c:v>0.23342078924179077</c:v>
                </c:pt>
                <c:pt idx="117">
                  <c:v>0.21453207731246948</c:v>
                </c:pt>
                <c:pt idx="118">
                  <c:v>0.19721096754074097</c:v>
                </c:pt>
                <c:pt idx="119">
                  <c:v>0.18130843341350555</c:v>
                </c:pt>
                <c:pt idx="120">
                  <c:v>0.16683939099311829</c:v>
                </c:pt>
                <c:pt idx="121">
                  <c:v>0.15385453402996063</c:v>
                </c:pt>
                <c:pt idx="122">
                  <c:v>0.14232997596263885</c:v>
                </c:pt>
                <c:pt idx="123">
                  <c:v>0.13209287822246552</c:v>
                </c:pt>
                <c:pt idx="124">
                  <c:v>0.12241008877754211</c:v>
                </c:pt>
                <c:pt idx="125">
                  <c:v>0.11361244320869446</c:v>
                </c:pt>
                <c:pt idx="126">
                  <c:v>69.106918334960938</c:v>
                </c:pt>
                <c:pt idx="127">
                  <c:v>8.42452272772789E-2</c:v>
                </c:pt>
                <c:pt idx="128">
                  <c:v>0.27695304155349731</c:v>
                </c:pt>
                <c:pt idx="129">
                  <c:v>0.25609439611434937</c:v>
                </c:pt>
                <c:pt idx="130">
                  <c:v>0.23491388559341431</c:v>
                </c:pt>
                <c:pt idx="131">
                  <c:v>0.21514004468917847</c:v>
                </c:pt>
                <c:pt idx="132">
                  <c:v>0.19744043052196503</c:v>
                </c:pt>
                <c:pt idx="133">
                  <c:v>0.18193428218364716</c:v>
                </c:pt>
                <c:pt idx="134">
                  <c:v>0.16860966384410858</c:v>
                </c:pt>
                <c:pt idx="135">
                  <c:v>0.15706422924995422</c:v>
                </c:pt>
                <c:pt idx="136">
                  <c:v>0.14696423709392548</c:v>
                </c:pt>
                <c:pt idx="137">
                  <c:v>0.13799670338630676</c:v>
                </c:pt>
                <c:pt idx="138">
                  <c:v>0.12990835309028625</c:v>
                </c:pt>
                <c:pt idx="139">
                  <c:v>0.1224607527256012</c:v>
                </c:pt>
                <c:pt idx="140">
                  <c:v>0.11566581577062607</c:v>
                </c:pt>
                <c:pt idx="141">
                  <c:v>0.10940732806921005</c:v>
                </c:pt>
                <c:pt idx="142">
                  <c:v>0.10362866520881653</c:v>
                </c:pt>
                <c:pt idx="143">
                  <c:v>9.8276160657405853E-2</c:v>
                </c:pt>
                <c:pt idx="144">
                  <c:v>9.3317054212093353E-2</c:v>
                </c:pt>
                <c:pt idx="145">
                  <c:v>8.8709615170955658E-2</c:v>
                </c:pt>
                <c:pt idx="146">
                  <c:v>8.4427021443843842E-2</c:v>
                </c:pt>
                <c:pt idx="147">
                  <c:v>8.0436490476131439E-2</c:v>
                </c:pt>
                <c:pt idx="148">
                  <c:v>7.6714172959327698E-2</c:v>
                </c:pt>
                <c:pt idx="149">
                  <c:v>7.3239222168922424E-2</c:v>
                </c:pt>
                <c:pt idx="150">
                  <c:v>6.9987796247005463E-2</c:v>
                </c:pt>
                <c:pt idx="151">
                  <c:v>6.6941991448402405E-2</c:v>
                </c:pt>
                <c:pt idx="152">
                  <c:v>6.4083948731422424E-2</c:v>
                </c:pt>
                <c:pt idx="153">
                  <c:v>6.1401739716529846E-2</c:v>
                </c:pt>
                <c:pt idx="154">
                  <c:v>5.8877483010292053E-2</c:v>
                </c:pt>
                <c:pt idx="155">
                  <c:v>5.6502237915992737E-2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16.600006103515625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16.599966049194336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0.13357403874397278</c:v>
                </c:pt>
                <c:pt idx="70">
                  <c:v>0</c:v>
                </c:pt>
                <c:pt idx="71">
                  <c:v>0.49872115254402161</c:v>
                </c:pt>
                <c:pt idx="72">
                  <c:v>0.85407513380050659</c:v>
                </c:pt>
                <c:pt idx="73">
                  <c:v>1.2847099304199219</c:v>
                </c:pt>
                <c:pt idx="74">
                  <c:v>1.8070046901702881</c:v>
                </c:pt>
                <c:pt idx="75">
                  <c:v>2.6685006618499756</c:v>
                </c:pt>
                <c:pt idx="76">
                  <c:v>3.8700470924377441</c:v>
                </c:pt>
                <c:pt idx="77">
                  <c:v>5.8183622360229492</c:v>
                </c:pt>
                <c:pt idx="78">
                  <c:v>5.8081226348876953</c:v>
                </c:pt>
                <c:pt idx="79">
                  <c:v>5.7975006103515625</c:v>
                </c:pt>
                <c:pt idx="80">
                  <c:v>5.7865157127380371</c:v>
                </c:pt>
                <c:pt idx="81">
                  <c:v>5.7751789093017578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13.998819351196289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0.39255008101463318</c:v>
                </c:pt>
                <c:pt idx="61">
                  <c:v>0</c:v>
                </c:pt>
                <c:pt idx="62">
                  <c:v>0.41220471262931824</c:v>
                </c:pt>
                <c:pt idx="63">
                  <c:v>0.52583795785903931</c:v>
                </c:pt>
                <c:pt idx="64">
                  <c:v>0.9369012713432312</c:v>
                </c:pt>
                <c:pt idx="65">
                  <c:v>1.5410746335983276</c:v>
                </c:pt>
                <c:pt idx="66">
                  <c:v>2.2091231346130371</c:v>
                </c:pt>
                <c:pt idx="67">
                  <c:v>3.1346189975738525</c:v>
                </c:pt>
                <c:pt idx="68">
                  <c:v>0</c:v>
                </c:pt>
                <c:pt idx="69">
                  <c:v>0</c:v>
                </c:pt>
                <c:pt idx="70">
                  <c:v>5.0115537643432617</c:v>
                </c:pt>
                <c:pt idx="71">
                  <c:v>4.6486124992370605</c:v>
                </c:pt>
                <c:pt idx="72">
                  <c:v>4.5874457359313965</c:v>
                </c:pt>
                <c:pt idx="73">
                  <c:v>4.8714618682861328</c:v>
                </c:pt>
                <c:pt idx="74">
                  <c:v>5.3942394256591797</c:v>
                </c:pt>
                <c:pt idx="75">
                  <c:v>6.296912670135498</c:v>
                </c:pt>
                <c:pt idx="76">
                  <c:v>7.5250153541564941</c:v>
                </c:pt>
                <c:pt idx="77">
                  <c:v>9.4755105972290039</c:v>
                </c:pt>
                <c:pt idx="78">
                  <c:v>9.4520654678344727</c:v>
                </c:pt>
                <c:pt idx="79">
                  <c:v>9.4294424057006836</c:v>
                </c:pt>
                <c:pt idx="80">
                  <c:v>9.4076299667358398</c:v>
                </c:pt>
                <c:pt idx="81">
                  <c:v>9.3866252899169922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9.806610107421875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5.6326406775042415E-4</c:v>
                </c:pt>
                <c:pt idx="46">
                  <c:v>1.8510228022933006E-2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0.86936074495315552</c:v>
                </c:pt>
                <c:pt idx="53">
                  <c:v>1.8350784778594971</c:v>
                </c:pt>
                <c:pt idx="54">
                  <c:v>2.7933990955352783</c:v>
                </c:pt>
                <c:pt idx="55">
                  <c:v>3.9420909881591797</c:v>
                </c:pt>
                <c:pt idx="56">
                  <c:v>5.2384777069091797</c:v>
                </c:pt>
                <c:pt idx="57">
                  <c:v>6.6357331275939941</c:v>
                </c:pt>
                <c:pt idx="58">
                  <c:v>0</c:v>
                </c:pt>
                <c:pt idx="59">
                  <c:v>0.17656984925270081</c:v>
                </c:pt>
                <c:pt idx="60">
                  <c:v>0.69312471151351929</c:v>
                </c:pt>
                <c:pt idx="61">
                  <c:v>2.9561913013458252</c:v>
                </c:pt>
                <c:pt idx="62">
                  <c:v>3.77225661277771</c:v>
                </c:pt>
                <c:pt idx="63">
                  <c:v>5.1526556015014648</c:v>
                </c:pt>
                <c:pt idx="64">
                  <c:v>6.5183353424072266</c:v>
                </c:pt>
                <c:pt idx="65">
                  <c:v>7.973808765411377</c:v>
                </c:pt>
                <c:pt idx="66">
                  <c:v>9.3915443420410156</c:v>
                </c:pt>
                <c:pt idx="67">
                  <c:v>10.986454963684082</c:v>
                </c:pt>
                <c:pt idx="68">
                  <c:v>0</c:v>
                </c:pt>
                <c:pt idx="69">
                  <c:v>0</c:v>
                </c:pt>
                <c:pt idx="70">
                  <c:v>0.17108027637004852</c:v>
                </c:pt>
                <c:pt idx="71">
                  <c:v>1.4917287826538086</c:v>
                </c:pt>
                <c:pt idx="72">
                  <c:v>2.8286702632904053</c:v>
                </c:pt>
                <c:pt idx="73">
                  <c:v>4.1224255561828613</c:v>
                </c:pt>
                <c:pt idx="74">
                  <c:v>5.2969794273376465</c:v>
                </c:pt>
                <c:pt idx="75">
                  <c:v>6.6171483993530273</c:v>
                </c:pt>
                <c:pt idx="76">
                  <c:v>8.096013069152832</c:v>
                </c:pt>
                <c:pt idx="77">
                  <c:v>10.168580055236816</c:v>
                </c:pt>
                <c:pt idx="78">
                  <c:v>10.202267646789551</c:v>
                </c:pt>
                <c:pt idx="79">
                  <c:v>10.235514640808105</c:v>
                </c:pt>
                <c:pt idx="80">
                  <c:v>10.268313407897949</c:v>
                </c:pt>
                <c:pt idx="81">
                  <c:v>10.300656318664551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9.7946062088012695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1.1452673673629761</c:v>
                </c:pt>
                <c:pt idx="17">
                  <c:v>1.4644472599029541</c:v>
                </c:pt>
                <c:pt idx="18">
                  <c:v>1.9558248519897461</c:v>
                </c:pt>
                <c:pt idx="19">
                  <c:v>2.185678243637085</c:v>
                </c:pt>
                <c:pt idx="20">
                  <c:v>2.4673371315002441</c:v>
                </c:pt>
                <c:pt idx="21">
                  <c:v>2.6565580368041992</c:v>
                </c:pt>
                <c:pt idx="22">
                  <c:v>2.8330028057098389</c:v>
                </c:pt>
                <c:pt idx="23">
                  <c:v>2.9842405319213867</c:v>
                </c:pt>
                <c:pt idx="24">
                  <c:v>3.1157102584838867</c:v>
                </c:pt>
                <c:pt idx="25">
                  <c:v>3.231292724609375</c:v>
                </c:pt>
                <c:pt idx="26">
                  <c:v>3.3338606357574463</c:v>
                </c:pt>
                <c:pt idx="27">
                  <c:v>3.4255921840667725</c:v>
                </c:pt>
                <c:pt idx="28">
                  <c:v>3.5081892013549805</c:v>
                </c:pt>
                <c:pt idx="29">
                  <c:v>3.5829989910125732</c:v>
                </c:pt>
                <c:pt idx="30">
                  <c:v>3.6511032581329346</c:v>
                </c:pt>
                <c:pt idx="31">
                  <c:v>3.7133870124816895</c:v>
                </c:pt>
                <c:pt idx="32">
                  <c:v>3.7705864906311035</c:v>
                </c:pt>
                <c:pt idx="33">
                  <c:v>0</c:v>
                </c:pt>
                <c:pt idx="34">
                  <c:v>0</c:v>
                </c:pt>
                <c:pt idx="35">
                  <c:v>0.98574453592300415</c:v>
                </c:pt>
                <c:pt idx="36">
                  <c:v>1.5626339912414551</c:v>
                </c:pt>
                <c:pt idx="37">
                  <c:v>1.9734292030334473</c:v>
                </c:pt>
                <c:pt idx="38">
                  <c:v>2.2895245552062988</c:v>
                </c:pt>
                <c:pt idx="39">
                  <c:v>2.542269229888916</c:v>
                </c:pt>
                <c:pt idx="40">
                  <c:v>2.7496724128723145</c:v>
                </c:pt>
                <c:pt idx="41">
                  <c:v>2.9233214855194092</c:v>
                </c:pt>
                <c:pt idx="42">
                  <c:v>3.0724165439605713</c:v>
                </c:pt>
                <c:pt idx="43">
                  <c:v>4.1261792182922363</c:v>
                </c:pt>
                <c:pt idx="44">
                  <c:v>5.1778879165649414</c:v>
                </c:pt>
                <c:pt idx="45">
                  <c:v>6.2927660942077637</c:v>
                </c:pt>
                <c:pt idx="46">
                  <c:v>7.5139279365539551</c:v>
                </c:pt>
                <c:pt idx="47">
                  <c:v>0</c:v>
                </c:pt>
                <c:pt idx="48">
                  <c:v>1.9992915391921997</c:v>
                </c:pt>
                <c:pt idx="49">
                  <c:v>3.544020414352417</c:v>
                </c:pt>
                <c:pt idx="50">
                  <c:v>4.7883272171020508</c:v>
                </c:pt>
                <c:pt idx="51">
                  <c:v>6.025388240814209</c:v>
                </c:pt>
                <c:pt idx="52">
                  <c:v>6.8707942962646484</c:v>
                </c:pt>
                <c:pt idx="53">
                  <c:v>7.8044009208679199</c:v>
                </c:pt>
                <c:pt idx="54">
                  <c:v>8.7304248809814453</c:v>
                </c:pt>
                <c:pt idx="55">
                  <c:v>9.7679328918457031</c:v>
                </c:pt>
                <c:pt idx="56">
                  <c:v>10.812861442565918</c:v>
                </c:pt>
                <c:pt idx="57">
                  <c:v>11.798484802246094</c:v>
                </c:pt>
                <c:pt idx="58">
                  <c:v>0</c:v>
                </c:pt>
                <c:pt idx="59">
                  <c:v>2.1161494255065918</c:v>
                </c:pt>
                <c:pt idx="60">
                  <c:v>3.9800434112548828</c:v>
                </c:pt>
                <c:pt idx="61">
                  <c:v>5.6660022735595703</c:v>
                </c:pt>
                <c:pt idx="62">
                  <c:v>7.329892635345459</c:v>
                </c:pt>
                <c:pt idx="63">
                  <c:v>9.2978143692016602</c:v>
                </c:pt>
                <c:pt idx="64">
                  <c:v>11.332599639892578</c:v>
                </c:pt>
                <c:pt idx="65">
                  <c:v>13.13709545135498</c:v>
                </c:pt>
                <c:pt idx="66">
                  <c:v>14.458813667297363</c:v>
                </c:pt>
                <c:pt idx="67">
                  <c:v>15.723977088928223</c:v>
                </c:pt>
                <c:pt idx="68">
                  <c:v>0</c:v>
                </c:pt>
                <c:pt idx="69">
                  <c:v>2.4356303215026855</c:v>
                </c:pt>
                <c:pt idx="70">
                  <c:v>4.1916756629943848</c:v>
                </c:pt>
                <c:pt idx="71">
                  <c:v>6.2416162490844727</c:v>
                </c:pt>
                <c:pt idx="72">
                  <c:v>8.3977890014648438</c:v>
                </c:pt>
                <c:pt idx="73">
                  <c:v>10.936952590942383</c:v>
                </c:pt>
                <c:pt idx="74">
                  <c:v>12.99873161315918</c:v>
                </c:pt>
                <c:pt idx="75">
                  <c:v>15.012210845947266</c:v>
                </c:pt>
                <c:pt idx="76">
                  <c:v>16.495754241943359</c:v>
                </c:pt>
                <c:pt idx="77">
                  <c:v>17.559518814086914</c:v>
                </c:pt>
                <c:pt idx="78">
                  <c:v>17.559518814086914</c:v>
                </c:pt>
                <c:pt idx="79">
                  <c:v>17.559516906738281</c:v>
                </c:pt>
                <c:pt idx="80">
                  <c:v>17.559514999389648</c:v>
                </c:pt>
                <c:pt idx="81">
                  <c:v>17.559513092041016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10.800000190734863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-0.18644927442073822</c:v>
                </c:pt>
                <c:pt idx="17">
                  <c:v>0</c:v>
                </c:pt>
                <c:pt idx="18">
                  <c:v>-7.4568383395671844E-2</c:v>
                </c:pt>
                <c:pt idx="19">
                  <c:v>0</c:v>
                </c:pt>
                <c:pt idx="20">
                  <c:v>-2.2202728316187859E-2</c:v>
                </c:pt>
                <c:pt idx="21">
                  <c:v>0</c:v>
                </c:pt>
                <c:pt idx="22">
                  <c:v>6.2704086303710938E-3</c:v>
                </c:pt>
                <c:pt idx="23">
                  <c:v>1.3440846465528011E-2</c:v>
                </c:pt>
                <c:pt idx="24">
                  <c:v>2.1171567961573601E-2</c:v>
                </c:pt>
                <c:pt idx="25">
                  <c:v>2.944171242415905E-2</c:v>
                </c:pt>
                <c:pt idx="26">
                  <c:v>3.8135051727294922E-2</c:v>
                </c:pt>
                <c:pt idx="27">
                  <c:v>4.7230716794729233E-2</c:v>
                </c:pt>
                <c:pt idx="28">
                  <c:v>5.6728716939687729E-2</c:v>
                </c:pt>
                <c:pt idx="29">
                  <c:v>6.662905216217041E-2</c:v>
                </c:pt>
                <c:pt idx="30">
                  <c:v>7.6889984309673309E-2</c:v>
                </c:pt>
                <c:pt idx="31">
                  <c:v>8.7448947131633759E-2</c:v>
                </c:pt>
                <c:pt idx="32">
                  <c:v>9.8285079002380371E-2</c:v>
                </c:pt>
                <c:pt idx="33">
                  <c:v>0</c:v>
                </c:pt>
                <c:pt idx="34">
                  <c:v>0</c:v>
                </c:pt>
                <c:pt idx="35">
                  <c:v>0.93727403879165649</c:v>
                </c:pt>
                <c:pt idx="36">
                  <c:v>1.6796766519546509</c:v>
                </c:pt>
                <c:pt idx="37">
                  <c:v>2.5105118751525879</c:v>
                </c:pt>
                <c:pt idx="38">
                  <c:v>3.4566221237182617</c:v>
                </c:pt>
                <c:pt idx="39">
                  <c:v>4.3899893760681152</c:v>
                </c:pt>
                <c:pt idx="40">
                  <c:v>5.3490009307861328</c:v>
                </c:pt>
                <c:pt idx="41">
                  <c:v>6.0433382987976074</c:v>
                </c:pt>
                <c:pt idx="42">
                  <c:v>6.851529598236084</c:v>
                </c:pt>
                <c:pt idx="43">
                  <c:v>7.6149845123291016</c:v>
                </c:pt>
                <c:pt idx="44">
                  <c:v>8.2886056900024414</c:v>
                </c:pt>
                <c:pt idx="45">
                  <c:v>8.8762111663818359</c:v>
                </c:pt>
                <c:pt idx="46">
                  <c:v>9.3769111633300781</c:v>
                </c:pt>
                <c:pt idx="47">
                  <c:v>0</c:v>
                </c:pt>
                <c:pt idx="48">
                  <c:v>1.1170923709869385</c:v>
                </c:pt>
                <c:pt idx="49">
                  <c:v>2.5690255165100098</c:v>
                </c:pt>
                <c:pt idx="50">
                  <c:v>3.9481995105743408</c:v>
                </c:pt>
                <c:pt idx="51">
                  <c:v>5.4360027313232422</c:v>
                </c:pt>
                <c:pt idx="52">
                  <c:v>6.7075338363647461</c:v>
                </c:pt>
                <c:pt idx="53">
                  <c:v>7.7897839546203613</c:v>
                </c:pt>
                <c:pt idx="54">
                  <c:v>8.5822534561157227</c:v>
                </c:pt>
                <c:pt idx="55">
                  <c:v>9.2869758605957031</c:v>
                </c:pt>
                <c:pt idx="56">
                  <c:v>9.8323774337768555</c:v>
                </c:pt>
                <c:pt idx="57">
                  <c:v>10.209638595581055</c:v>
                </c:pt>
                <c:pt idx="58">
                  <c:v>0</c:v>
                </c:pt>
                <c:pt idx="59">
                  <c:v>1.734167218208313</c:v>
                </c:pt>
                <c:pt idx="60">
                  <c:v>3.6218910217285156</c:v>
                </c:pt>
                <c:pt idx="61">
                  <c:v>5.5999512672424316</c:v>
                </c:pt>
                <c:pt idx="62">
                  <c:v>7.3906502723693848</c:v>
                </c:pt>
                <c:pt idx="63">
                  <c:v>8.8049554824829102</c:v>
                </c:pt>
                <c:pt idx="64">
                  <c:v>9.7924528121948242</c:v>
                </c:pt>
                <c:pt idx="65">
                  <c:v>10.372946739196777</c:v>
                </c:pt>
                <c:pt idx="66">
                  <c:v>10.622560501098633</c:v>
                </c:pt>
                <c:pt idx="67">
                  <c:v>10.760993957519531</c:v>
                </c:pt>
                <c:pt idx="68">
                  <c:v>0</c:v>
                </c:pt>
                <c:pt idx="69">
                  <c:v>1.6625134944915771</c:v>
                </c:pt>
                <c:pt idx="70">
                  <c:v>3.4880578517913818</c:v>
                </c:pt>
                <c:pt idx="71">
                  <c:v>5.9433574676513672</c:v>
                </c:pt>
                <c:pt idx="72">
                  <c:v>8.1406784057617188</c:v>
                </c:pt>
                <c:pt idx="73">
                  <c:v>9.6260223388671875</c:v>
                </c:pt>
                <c:pt idx="74">
                  <c:v>10.354544639587402</c:v>
                </c:pt>
                <c:pt idx="75">
                  <c:v>10.739680290222168</c:v>
                </c:pt>
                <c:pt idx="76">
                  <c:v>10.805791854858398</c:v>
                </c:pt>
                <c:pt idx="77">
                  <c:v>10.805795669555664</c:v>
                </c:pt>
                <c:pt idx="78">
                  <c:v>10.805795669555664</c:v>
                </c:pt>
                <c:pt idx="79">
                  <c:v>10.805795669555664</c:v>
                </c:pt>
                <c:pt idx="80">
                  <c:v>10.805795669555664</c:v>
                </c:pt>
                <c:pt idx="81">
                  <c:v>10.805795669555664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19.399999618530273</c:v>
                </c:pt>
                <c:pt idx="1">
                  <c:v>0</c:v>
                </c:pt>
                <c:pt idx="2">
                  <c:v>0.91362589597702026</c:v>
                </c:pt>
                <c:pt idx="3">
                  <c:v>1.8900274038314819</c:v>
                </c:pt>
                <c:pt idx="4">
                  <c:v>2.5678870677947998</c:v>
                </c:pt>
                <c:pt idx="5">
                  <c:v>0</c:v>
                </c:pt>
                <c:pt idx="6">
                  <c:v>0.87779754400253296</c:v>
                </c:pt>
                <c:pt idx="7">
                  <c:v>1.6812056303024292</c:v>
                </c:pt>
                <c:pt idx="8">
                  <c:v>0</c:v>
                </c:pt>
                <c:pt idx="9">
                  <c:v>1.032262921333313</c:v>
                </c:pt>
                <c:pt idx="10">
                  <c:v>2.0791232585906982</c:v>
                </c:pt>
                <c:pt idx="11">
                  <c:v>3.1405386924743652</c:v>
                </c:pt>
                <c:pt idx="12">
                  <c:v>4.2321586608886719</c:v>
                </c:pt>
                <c:pt idx="13">
                  <c:v>5.1934390068054199</c:v>
                </c:pt>
                <c:pt idx="14">
                  <c:v>6.107398509979248</c:v>
                </c:pt>
                <c:pt idx="15">
                  <c:v>7.0449256896972656</c:v>
                </c:pt>
                <c:pt idx="16">
                  <c:v>7.8737196922302246</c:v>
                </c:pt>
                <c:pt idx="17">
                  <c:v>8.6213159561157227</c:v>
                </c:pt>
                <c:pt idx="18">
                  <c:v>9.4868087768554688</c:v>
                </c:pt>
                <c:pt idx="19">
                  <c:v>10.403375625610352</c:v>
                </c:pt>
                <c:pt idx="20">
                  <c:v>11.164324760437012</c:v>
                </c:pt>
                <c:pt idx="21">
                  <c:v>11.753513336181641</c:v>
                </c:pt>
                <c:pt idx="22">
                  <c:v>12.347155570983887</c:v>
                </c:pt>
                <c:pt idx="23">
                  <c:v>12.995197296142578</c:v>
                </c:pt>
                <c:pt idx="24">
                  <c:v>13.566028594970703</c:v>
                </c:pt>
                <c:pt idx="25">
                  <c:v>14.158086776733398</c:v>
                </c:pt>
                <c:pt idx="26">
                  <c:v>14.727782249450684</c:v>
                </c:pt>
                <c:pt idx="27">
                  <c:v>15.244760513305664</c:v>
                </c:pt>
                <c:pt idx="28">
                  <c:v>15.682644844055176</c:v>
                </c:pt>
                <c:pt idx="29">
                  <c:v>16.102294921875</c:v>
                </c:pt>
                <c:pt idx="30">
                  <c:v>16.571479797363281</c:v>
                </c:pt>
                <c:pt idx="31">
                  <c:v>16.967510223388672</c:v>
                </c:pt>
                <c:pt idx="32">
                  <c:v>17.420467376708984</c:v>
                </c:pt>
                <c:pt idx="33">
                  <c:v>0</c:v>
                </c:pt>
                <c:pt idx="34">
                  <c:v>2.0656881332397461</c:v>
                </c:pt>
                <c:pt idx="35">
                  <c:v>3.5123195648193359</c:v>
                </c:pt>
                <c:pt idx="36">
                  <c:v>4.6424860954284668</c:v>
                </c:pt>
                <c:pt idx="37">
                  <c:v>5.8978433609008789</c:v>
                </c:pt>
                <c:pt idx="38">
                  <c:v>7.3228592872619629</c:v>
                </c:pt>
                <c:pt idx="39">
                  <c:v>8.7271718978881836</c:v>
                </c:pt>
                <c:pt idx="40">
                  <c:v>10.168883323669434</c:v>
                </c:pt>
                <c:pt idx="41">
                  <c:v>11.152022361755371</c:v>
                </c:pt>
                <c:pt idx="42">
                  <c:v>12.323355674743652</c:v>
                </c:pt>
                <c:pt idx="43">
                  <c:v>13.390206336975098</c:v>
                </c:pt>
                <c:pt idx="44">
                  <c:v>14.38115406036377</c:v>
                </c:pt>
                <c:pt idx="45">
                  <c:v>15.296625137329102</c:v>
                </c:pt>
                <c:pt idx="46">
                  <c:v>16.129192352294922</c:v>
                </c:pt>
                <c:pt idx="47">
                  <c:v>0</c:v>
                </c:pt>
                <c:pt idx="48">
                  <c:v>1.61469566822052</c:v>
                </c:pt>
                <c:pt idx="49">
                  <c:v>3.6414024829864502</c:v>
                </c:pt>
                <c:pt idx="50">
                  <c:v>5.5482473373413086</c:v>
                </c:pt>
                <c:pt idx="51">
                  <c:v>7.6076111793518066</c:v>
                </c:pt>
                <c:pt idx="52">
                  <c:v>9.5636606216430664</c:v>
                </c:pt>
                <c:pt idx="53">
                  <c:v>11.583791732788086</c:v>
                </c:pt>
                <c:pt idx="54">
                  <c:v>13.184680938720703</c:v>
                </c:pt>
                <c:pt idx="55">
                  <c:v>14.722966194152832</c:v>
                </c:pt>
                <c:pt idx="56">
                  <c:v>16.036788940429688</c:v>
                </c:pt>
                <c:pt idx="57">
                  <c:v>17.058868408203125</c:v>
                </c:pt>
                <c:pt idx="58">
                  <c:v>0</c:v>
                </c:pt>
                <c:pt idx="59">
                  <c:v>2.4785993099212646</c:v>
                </c:pt>
                <c:pt idx="60">
                  <c:v>4.7127542495727539</c:v>
                </c:pt>
                <c:pt idx="61">
                  <c:v>7.0498161315917969</c:v>
                </c:pt>
                <c:pt idx="62">
                  <c:v>9.4786128997802734</c:v>
                </c:pt>
                <c:pt idx="63">
                  <c:v>12.21573543548584</c:v>
                </c:pt>
                <c:pt idx="64">
                  <c:v>14.587562561035156</c:v>
                </c:pt>
                <c:pt idx="65">
                  <c:v>16.439126968383789</c:v>
                </c:pt>
                <c:pt idx="66">
                  <c:v>17.595348358154297</c:v>
                </c:pt>
                <c:pt idx="67">
                  <c:v>18.536128997802734</c:v>
                </c:pt>
                <c:pt idx="68">
                  <c:v>0</c:v>
                </c:pt>
                <c:pt idx="69">
                  <c:v>2.0158140659332275</c:v>
                </c:pt>
                <c:pt idx="70">
                  <c:v>4.1702742576599121</c:v>
                </c:pt>
                <c:pt idx="71">
                  <c:v>7.0736227035522461</c:v>
                </c:pt>
                <c:pt idx="72">
                  <c:v>10.270750045776367</c:v>
                </c:pt>
                <c:pt idx="73">
                  <c:v>13.667004585266113</c:v>
                </c:pt>
                <c:pt idx="74">
                  <c:v>16.042001724243164</c:v>
                </c:pt>
                <c:pt idx="75">
                  <c:v>17.981525421142578</c:v>
                </c:pt>
                <c:pt idx="76">
                  <c:v>19.020566940307617</c:v>
                </c:pt>
                <c:pt idx="77">
                  <c:v>19.446487426757813</c:v>
                </c:pt>
                <c:pt idx="78">
                  <c:v>19.446481704711914</c:v>
                </c:pt>
                <c:pt idx="79">
                  <c:v>19.446475982666016</c:v>
                </c:pt>
                <c:pt idx="80">
                  <c:v>19.446468353271484</c:v>
                </c:pt>
                <c:pt idx="81">
                  <c:v>19.446462631225586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20.000001907348633</c:v>
                </c:pt>
                <c:pt idx="1">
                  <c:v>0</c:v>
                </c:pt>
                <c:pt idx="2">
                  <c:v>0.29997232556343079</c:v>
                </c:pt>
                <c:pt idx="3">
                  <c:v>0.64127451181411743</c:v>
                </c:pt>
                <c:pt idx="4">
                  <c:v>0.90590125322341919</c:v>
                </c:pt>
                <c:pt idx="5">
                  <c:v>0</c:v>
                </c:pt>
                <c:pt idx="6">
                  <c:v>0.29639008641242981</c:v>
                </c:pt>
                <c:pt idx="7">
                  <c:v>0.62217718362808228</c:v>
                </c:pt>
                <c:pt idx="8">
                  <c:v>0</c:v>
                </c:pt>
                <c:pt idx="9">
                  <c:v>0.31183663010597229</c:v>
                </c:pt>
                <c:pt idx="10">
                  <c:v>0.65542763471603394</c:v>
                </c:pt>
                <c:pt idx="11">
                  <c:v>0.95232439041137695</c:v>
                </c:pt>
                <c:pt idx="12">
                  <c:v>1.212874174118042</c:v>
                </c:pt>
                <c:pt idx="13">
                  <c:v>1.4270783662796021</c:v>
                </c:pt>
                <c:pt idx="14">
                  <c:v>1.6118229627609253</c:v>
                </c:pt>
                <c:pt idx="15">
                  <c:v>1.7790617942810059</c:v>
                </c:pt>
                <c:pt idx="16">
                  <c:v>1.9183756113052368</c:v>
                </c:pt>
                <c:pt idx="17">
                  <c:v>2.0370664596557617</c:v>
                </c:pt>
                <c:pt idx="18">
                  <c:v>2.1579596996307373</c:v>
                </c:pt>
                <c:pt idx="19">
                  <c:v>2.2821934223175049</c:v>
                </c:pt>
                <c:pt idx="20">
                  <c:v>2.3906888961791992</c:v>
                </c:pt>
                <c:pt idx="21">
                  <c:v>2.4805071353912354</c:v>
                </c:pt>
                <c:pt idx="22">
                  <c:v>2.5738420486450195</c:v>
                </c:pt>
                <c:pt idx="23">
                  <c:v>2.679917573928833</c:v>
                </c:pt>
                <c:pt idx="24">
                  <c:v>2.7808966636657715</c:v>
                </c:pt>
                <c:pt idx="25">
                  <c:v>2.8935673236846924</c:v>
                </c:pt>
                <c:pt idx="26">
                  <c:v>3.0126962661743164</c:v>
                </c:pt>
                <c:pt idx="27">
                  <c:v>3.1330232620239258</c:v>
                </c:pt>
                <c:pt idx="28">
                  <c:v>3.2470943927764893</c:v>
                </c:pt>
                <c:pt idx="29">
                  <c:v>3.3687596321105957</c:v>
                </c:pt>
                <c:pt idx="30">
                  <c:v>3.5214636325836182</c:v>
                </c:pt>
                <c:pt idx="31">
                  <c:v>3.671485424041748</c:v>
                </c:pt>
                <c:pt idx="32">
                  <c:v>3.8706245422363281</c:v>
                </c:pt>
                <c:pt idx="33">
                  <c:v>0</c:v>
                </c:pt>
                <c:pt idx="34">
                  <c:v>0.41517919301986694</c:v>
                </c:pt>
                <c:pt idx="35">
                  <c:v>0.77765887975692749</c:v>
                </c:pt>
                <c:pt idx="36">
                  <c:v>1.0494263172149658</c:v>
                </c:pt>
                <c:pt idx="37">
                  <c:v>1.2996257543563843</c:v>
                </c:pt>
                <c:pt idx="38">
                  <c:v>1.5371830463409424</c:v>
                </c:pt>
                <c:pt idx="39">
                  <c:v>1.7451674938201904</c:v>
                </c:pt>
                <c:pt idx="40">
                  <c:v>1.9378873109817505</c:v>
                </c:pt>
                <c:pt idx="41">
                  <c:v>2.0832867622375488</c:v>
                </c:pt>
                <c:pt idx="42">
                  <c:v>2.2644252777099609</c:v>
                </c:pt>
                <c:pt idx="43">
                  <c:v>2.5019857883453369</c:v>
                </c:pt>
                <c:pt idx="44">
                  <c:v>2.7578296661376953</c:v>
                </c:pt>
                <c:pt idx="45">
                  <c:v>3.0384275913238525</c:v>
                </c:pt>
                <c:pt idx="46">
                  <c:v>3.3491168022155762</c:v>
                </c:pt>
                <c:pt idx="47">
                  <c:v>0</c:v>
                </c:pt>
                <c:pt idx="48">
                  <c:v>0.44609609246253967</c:v>
                </c:pt>
                <c:pt idx="49">
                  <c:v>0.96879017353057861</c:v>
                </c:pt>
                <c:pt idx="50">
                  <c:v>1.3835580348968506</c:v>
                </c:pt>
                <c:pt idx="51">
                  <c:v>1.7660410404205322</c:v>
                </c:pt>
                <c:pt idx="52">
                  <c:v>2.0936400890350342</c:v>
                </c:pt>
                <c:pt idx="53">
                  <c:v>2.4312379360198975</c:v>
                </c:pt>
                <c:pt idx="54">
                  <c:v>2.7542800903320313</c:v>
                </c:pt>
                <c:pt idx="55">
                  <c:v>3.1365425586700439</c:v>
                </c:pt>
                <c:pt idx="56">
                  <c:v>3.566784143447876</c:v>
                </c:pt>
                <c:pt idx="57">
                  <c:v>4.0308356285095215</c:v>
                </c:pt>
                <c:pt idx="58">
                  <c:v>0</c:v>
                </c:pt>
                <c:pt idx="59">
                  <c:v>0.56951051950454712</c:v>
                </c:pt>
                <c:pt idx="60">
                  <c:v>1.1588127613067627</c:v>
                </c:pt>
                <c:pt idx="61">
                  <c:v>1.6610147953033447</c:v>
                </c:pt>
                <c:pt idx="62">
                  <c:v>2.1244766712188721</c:v>
                </c:pt>
                <c:pt idx="63">
                  <c:v>2.641019344329834</c:v>
                </c:pt>
                <c:pt idx="64">
                  <c:v>3.2365026473999023</c:v>
                </c:pt>
                <c:pt idx="65">
                  <c:v>3.9230501651763916</c:v>
                </c:pt>
                <c:pt idx="66">
                  <c:v>4.6181201934814453</c:v>
                </c:pt>
                <c:pt idx="67">
                  <c:v>5.5454106330871582</c:v>
                </c:pt>
                <c:pt idx="68">
                  <c:v>0</c:v>
                </c:pt>
                <c:pt idx="69">
                  <c:v>0.55517858266830444</c:v>
                </c:pt>
                <c:pt idx="70">
                  <c:v>1.1726499795913696</c:v>
                </c:pt>
                <c:pt idx="71">
                  <c:v>1.8194169998168945</c:v>
                </c:pt>
                <c:pt idx="72">
                  <c:v>2.4164559841156006</c:v>
                </c:pt>
                <c:pt idx="73">
                  <c:v>3.0973615646362305</c:v>
                </c:pt>
                <c:pt idx="74">
                  <c:v>3.8380773067474365</c:v>
                </c:pt>
                <c:pt idx="75">
                  <c:v>0.8458823561668396</c:v>
                </c:pt>
                <c:pt idx="76">
                  <c:v>2.0451667308807373</c:v>
                </c:pt>
                <c:pt idx="77">
                  <c:v>4.0150885581970215</c:v>
                </c:pt>
                <c:pt idx="78">
                  <c:v>4.0240468978881836</c:v>
                </c:pt>
                <c:pt idx="79">
                  <c:v>4.0497603416442871</c:v>
                </c:pt>
                <c:pt idx="80">
                  <c:v>4.0713791847229004</c:v>
                </c:pt>
                <c:pt idx="81">
                  <c:v>3.9714818000793457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0.28723779320716858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0.28283300995826721</c:v>
                </c:pt>
                <c:pt idx="95">
                  <c:v>0.55812007188796997</c:v>
                </c:pt>
                <c:pt idx="96">
                  <c:v>0.78375047445297241</c:v>
                </c:pt>
                <c:pt idx="97">
                  <c:v>1.0014951229095459</c:v>
                </c:pt>
                <c:pt idx="98">
                  <c:v>1.2208760976791382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0.29923620820045471</c:v>
                </c:pt>
                <c:pt idx="103">
                  <c:v>0.59441035985946655</c:v>
                </c:pt>
                <c:pt idx="104">
                  <c:v>0.51406627893447876</c:v>
                </c:pt>
                <c:pt idx="105">
                  <c:v>0.65780287981033325</c:v>
                </c:pt>
                <c:pt idx="106">
                  <c:v>0.87276709079742432</c:v>
                </c:pt>
                <c:pt idx="107">
                  <c:v>1.1100621223449707</c:v>
                </c:pt>
                <c:pt idx="108">
                  <c:v>1.3397009372711182</c:v>
                </c:pt>
                <c:pt idx="109">
                  <c:v>1.5640678405761719</c:v>
                </c:pt>
                <c:pt idx="110">
                  <c:v>1.7771215438842773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0.3138900101184845</c:v>
                </c:pt>
                <c:pt idx="115">
                  <c:v>0.61856812238693237</c:v>
                </c:pt>
                <c:pt idx="116">
                  <c:v>0.89402502775192261</c:v>
                </c:pt>
                <c:pt idx="117">
                  <c:v>1.1520684957504272</c:v>
                </c:pt>
                <c:pt idx="118">
                  <c:v>1.3947279453277588</c:v>
                </c:pt>
                <c:pt idx="119">
                  <c:v>1.6214401721954346</c:v>
                </c:pt>
                <c:pt idx="120">
                  <c:v>1.8306852579116821</c:v>
                </c:pt>
                <c:pt idx="121">
                  <c:v>2.0217838287353516</c:v>
                </c:pt>
                <c:pt idx="122">
                  <c:v>2.1965653896331787</c:v>
                </c:pt>
                <c:pt idx="123">
                  <c:v>2.3668231964111328</c:v>
                </c:pt>
                <c:pt idx="124">
                  <c:v>2.526378870010376</c:v>
                </c:pt>
                <c:pt idx="125">
                  <c:v>2.6742432117462158</c:v>
                </c:pt>
                <c:pt idx="126">
                  <c:v>0</c:v>
                </c:pt>
                <c:pt idx="127">
                  <c:v>0</c:v>
                </c:pt>
                <c:pt idx="128">
                  <c:v>0.29416385293006897</c:v>
                </c:pt>
                <c:pt idx="129">
                  <c:v>0.59704488515853882</c:v>
                </c:pt>
                <c:pt idx="130">
                  <c:v>0.88508433103561401</c:v>
                </c:pt>
                <c:pt idx="131">
                  <c:v>1.1485756635665894</c:v>
                </c:pt>
                <c:pt idx="132">
                  <c:v>1.3850749731063843</c:v>
                </c:pt>
                <c:pt idx="133">
                  <c:v>1.5933753252029419</c:v>
                </c:pt>
                <c:pt idx="134">
                  <c:v>1.7783643007278442</c:v>
                </c:pt>
                <c:pt idx="135">
                  <c:v>1.9442589282989502</c:v>
                </c:pt>
                <c:pt idx="136">
                  <c:v>2.0951452255249023</c:v>
                </c:pt>
                <c:pt idx="137">
                  <c:v>2.2345068454742432</c:v>
                </c:pt>
                <c:pt idx="138">
                  <c:v>2.3659529685974121</c:v>
                </c:pt>
                <c:pt idx="139">
                  <c:v>2.4887266159057617</c:v>
                </c:pt>
                <c:pt idx="140">
                  <c:v>2.6044399738311768</c:v>
                </c:pt>
                <c:pt idx="141">
                  <c:v>2.7138473987579346</c:v>
                </c:pt>
                <c:pt idx="142">
                  <c:v>2.8174760341644287</c:v>
                </c:pt>
                <c:pt idx="143">
                  <c:v>2.9157521724700928</c:v>
                </c:pt>
                <c:pt idx="144">
                  <c:v>3.0090692043304443</c:v>
                </c:pt>
                <c:pt idx="145">
                  <c:v>3.0977787971496582</c:v>
                </c:pt>
                <c:pt idx="146">
                  <c:v>3.1822059154510498</c:v>
                </c:pt>
                <c:pt idx="147">
                  <c:v>3.2626423835754395</c:v>
                </c:pt>
                <c:pt idx="148">
                  <c:v>3.3393564224243164</c:v>
                </c:pt>
                <c:pt idx="149">
                  <c:v>3.4125957489013672</c:v>
                </c:pt>
                <c:pt idx="150">
                  <c:v>3.4825835227966309</c:v>
                </c:pt>
                <c:pt idx="151">
                  <c:v>3.5495254993438721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55.839462280273438</c:v>
                </c:pt>
                <c:pt idx="1">
                  <c:v>0</c:v>
                </c:pt>
                <c:pt idx="2">
                  <c:v>9.9341535568237305</c:v>
                </c:pt>
                <c:pt idx="3">
                  <c:v>20.208627700805664</c:v>
                </c:pt>
                <c:pt idx="4">
                  <c:v>21.151111602783203</c:v>
                </c:pt>
                <c:pt idx="5">
                  <c:v>0</c:v>
                </c:pt>
                <c:pt idx="6">
                  <c:v>9.4750604629516602</c:v>
                </c:pt>
                <c:pt idx="7">
                  <c:v>17.959020614624023</c:v>
                </c:pt>
                <c:pt idx="8">
                  <c:v>0</c:v>
                </c:pt>
                <c:pt idx="9">
                  <c:v>10.869076728820801</c:v>
                </c:pt>
                <c:pt idx="10">
                  <c:v>20.866611480712891</c:v>
                </c:pt>
                <c:pt idx="11">
                  <c:v>22.224924087524414</c:v>
                </c:pt>
                <c:pt idx="12">
                  <c:v>23.577095031738281</c:v>
                </c:pt>
                <c:pt idx="13">
                  <c:v>24.75257682800293</c:v>
                </c:pt>
                <c:pt idx="14">
                  <c:v>25.851284027099609</c:v>
                </c:pt>
                <c:pt idx="15">
                  <c:v>26.956047058105469</c:v>
                </c:pt>
                <c:pt idx="16">
                  <c:v>27.924156188964844</c:v>
                </c:pt>
                <c:pt idx="17">
                  <c:v>28.790443420410156</c:v>
                </c:pt>
                <c:pt idx="18">
                  <c:v>29.776830673217773</c:v>
                </c:pt>
                <c:pt idx="19">
                  <c:v>30.817628860473633</c:v>
                </c:pt>
                <c:pt idx="20">
                  <c:v>31.68707275390625</c:v>
                </c:pt>
                <c:pt idx="21">
                  <c:v>32.366081237792969</c:v>
                </c:pt>
                <c:pt idx="22">
                  <c:v>33.053058624267578</c:v>
                </c:pt>
                <c:pt idx="23">
                  <c:v>33.807178497314453</c:v>
                </c:pt>
                <c:pt idx="24">
                  <c:v>34.478984832763672</c:v>
                </c:pt>
                <c:pt idx="25">
                  <c:v>35.183712005615234</c:v>
                </c:pt>
                <c:pt idx="26">
                  <c:v>35.872539520263672</c:v>
                </c:pt>
                <c:pt idx="27">
                  <c:v>36.509845733642578</c:v>
                </c:pt>
                <c:pt idx="28">
                  <c:v>37.061798095703125</c:v>
                </c:pt>
                <c:pt idx="29">
                  <c:v>37.603118896484375</c:v>
                </c:pt>
                <c:pt idx="30">
                  <c:v>38.225002288818359</c:v>
                </c:pt>
                <c:pt idx="31">
                  <c:v>38.77105712890625</c:v>
                </c:pt>
                <c:pt idx="32">
                  <c:v>39.423152923583984</c:v>
                </c:pt>
                <c:pt idx="33">
                  <c:v>0</c:v>
                </c:pt>
                <c:pt idx="34">
                  <c:v>13.256596565246582</c:v>
                </c:pt>
                <c:pt idx="35">
                  <c:v>24.255271911621094</c:v>
                </c:pt>
                <c:pt idx="36">
                  <c:v>26.39961051940918</c:v>
                </c:pt>
                <c:pt idx="37">
                  <c:v>28.736000061035156</c:v>
                </c:pt>
                <c:pt idx="38">
                  <c:v>31.344686508178711</c:v>
                </c:pt>
                <c:pt idx="39">
                  <c:v>33.890350341796875</c:v>
                </c:pt>
                <c:pt idx="40">
                  <c:v>36.483795166015625</c:v>
                </c:pt>
                <c:pt idx="41">
                  <c:v>38.306667327880859</c:v>
                </c:pt>
                <c:pt idx="42">
                  <c:v>43.539749145507813</c:v>
                </c:pt>
                <c:pt idx="43">
                  <c:v>46.661376953125</c:v>
                </c:pt>
                <c:pt idx="44">
                  <c:v>49.633502960205078</c:v>
                </c:pt>
                <c:pt idx="45">
                  <c:v>52.532054901123047</c:v>
                </c:pt>
                <c:pt idx="46">
                  <c:v>55.397171020507813</c:v>
                </c:pt>
                <c:pt idx="47">
                  <c:v>0</c:v>
                </c:pt>
                <c:pt idx="48">
                  <c:v>11.168116569519043</c:v>
                </c:pt>
                <c:pt idx="49">
                  <c:v>23.573137283325195</c:v>
                </c:pt>
                <c:pt idx="50">
                  <c:v>31.055540084838867</c:v>
                </c:pt>
                <c:pt idx="51">
                  <c:v>36.575466156005859</c:v>
                </c:pt>
                <c:pt idx="52">
                  <c:v>41.894199371337891</c:v>
                </c:pt>
                <c:pt idx="53">
                  <c:v>47.241863250732422</c:v>
                </c:pt>
                <c:pt idx="54">
                  <c:v>51.844226837158203</c:v>
                </c:pt>
                <c:pt idx="55">
                  <c:v>56.656295776367188</c:v>
                </c:pt>
                <c:pt idx="56">
                  <c:v>61.287235260009766</c:v>
                </c:pt>
                <c:pt idx="57">
                  <c:v>65.533546447753906</c:v>
                </c:pt>
                <c:pt idx="58">
                  <c:v>0</c:v>
                </c:pt>
                <c:pt idx="59">
                  <c:v>11.993578910827637</c:v>
                </c:pt>
                <c:pt idx="60">
                  <c:v>24.158050537109375</c:v>
                </c:pt>
                <c:pt idx="61">
                  <c:v>36.660396575927734</c:v>
                </c:pt>
                <c:pt idx="62">
                  <c:v>45.497230529785156</c:v>
                </c:pt>
                <c:pt idx="63">
                  <c:v>54.122768402099609</c:v>
                </c:pt>
                <c:pt idx="64">
                  <c:v>62.064826965332031</c:v>
                </c:pt>
                <c:pt idx="65">
                  <c:v>69.122856140136719</c:v>
                </c:pt>
                <c:pt idx="66">
                  <c:v>74.659538269042969</c:v>
                </c:pt>
                <c:pt idx="67">
                  <c:v>80.47039794921875</c:v>
                </c:pt>
                <c:pt idx="68">
                  <c:v>0</c:v>
                </c:pt>
                <c:pt idx="69">
                  <c:v>9.0452413558959961</c:v>
                </c:pt>
                <c:pt idx="70">
                  <c:v>22.364507675170898</c:v>
                </c:pt>
                <c:pt idx="71">
                  <c:v>34.388889312744141</c:v>
                </c:pt>
                <c:pt idx="72">
                  <c:v>46.653152465820313</c:v>
                </c:pt>
                <c:pt idx="73">
                  <c:v>59.128368377685547</c:v>
                </c:pt>
                <c:pt idx="74">
                  <c:v>68.199295043945313</c:v>
                </c:pt>
                <c:pt idx="75">
                  <c:v>60.161861419677734</c:v>
                </c:pt>
                <c:pt idx="76">
                  <c:v>68.944900512695313</c:v>
                </c:pt>
                <c:pt idx="77">
                  <c:v>79.824234008789063</c:v>
                </c:pt>
                <c:pt idx="78">
                  <c:v>81.282600402832031</c:v>
                </c:pt>
                <c:pt idx="79">
                  <c:v>82.061973571777344</c:v>
                </c:pt>
                <c:pt idx="80">
                  <c:v>77.510208129882813</c:v>
                </c:pt>
                <c:pt idx="81">
                  <c:v>77.575660705566406</c:v>
                </c:pt>
                <c:pt idx="82">
                  <c:v>0</c:v>
                </c:pt>
                <c:pt idx="83">
                  <c:v>0.30602961778640747</c:v>
                </c:pt>
                <c:pt idx="84">
                  <c:v>0.60694962739944458</c:v>
                </c:pt>
                <c:pt idx="85">
                  <c:v>0.92244893312454224</c:v>
                </c:pt>
                <c:pt idx="86">
                  <c:v>1.5302375555038452</c:v>
                </c:pt>
                <c:pt idx="87">
                  <c:v>0</c:v>
                </c:pt>
                <c:pt idx="88">
                  <c:v>0.38694441318511963</c:v>
                </c:pt>
                <c:pt idx="89">
                  <c:v>0.25020840764045715</c:v>
                </c:pt>
                <c:pt idx="90">
                  <c:v>0.57824558019638062</c:v>
                </c:pt>
                <c:pt idx="91">
                  <c:v>0</c:v>
                </c:pt>
                <c:pt idx="92">
                  <c:v>0.39293766021728516</c:v>
                </c:pt>
                <c:pt idx="93">
                  <c:v>0.86369514465332031</c:v>
                </c:pt>
                <c:pt idx="94">
                  <c:v>1.4398783445358276</c:v>
                </c:pt>
                <c:pt idx="95">
                  <c:v>1.3907076120376587</c:v>
                </c:pt>
                <c:pt idx="96">
                  <c:v>1.7921284437179565</c:v>
                </c:pt>
                <c:pt idx="97">
                  <c:v>2.3465783596038818</c:v>
                </c:pt>
                <c:pt idx="98">
                  <c:v>2.9042246341705322</c:v>
                </c:pt>
                <c:pt idx="99">
                  <c:v>0</c:v>
                </c:pt>
                <c:pt idx="100">
                  <c:v>0.66371864080429077</c:v>
                </c:pt>
                <c:pt idx="101">
                  <c:v>1.0996460914611816</c:v>
                </c:pt>
                <c:pt idx="102">
                  <c:v>1.8875524997711182</c:v>
                </c:pt>
                <c:pt idx="103">
                  <c:v>2.5291862487792969</c:v>
                </c:pt>
                <c:pt idx="104">
                  <c:v>0.51406627893447876</c:v>
                </c:pt>
                <c:pt idx="105">
                  <c:v>1.4761775732040405</c:v>
                </c:pt>
                <c:pt idx="106">
                  <c:v>2.3369910717010498</c:v>
                </c:pt>
                <c:pt idx="107">
                  <c:v>2.8788495063781738</c:v>
                </c:pt>
                <c:pt idx="108">
                  <c:v>3.5912590026855469</c:v>
                </c:pt>
                <c:pt idx="109">
                  <c:v>4.2444634437561035</c:v>
                </c:pt>
                <c:pt idx="110">
                  <c:v>4.918327808380127</c:v>
                </c:pt>
                <c:pt idx="111">
                  <c:v>0</c:v>
                </c:pt>
                <c:pt idx="112">
                  <c:v>0.6833493709564209</c:v>
                </c:pt>
                <c:pt idx="113">
                  <c:v>1.3684452772140503</c:v>
                </c:pt>
                <c:pt idx="114">
                  <c:v>2.2601828575134277</c:v>
                </c:pt>
                <c:pt idx="115">
                  <c:v>2.4753050804138184</c:v>
                </c:pt>
                <c:pt idx="116">
                  <c:v>3.0002222061157227</c:v>
                </c:pt>
                <c:pt idx="117">
                  <c:v>3.6052436828613281</c:v>
                </c:pt>
                <c:pt idx="118">
                  <c:v>4.2296991348266602</c:v>
                </c:pt>
                <c:pt idx="119">
                  <c:v>5.0252771377563477</c:v>
                </c:pt>
                <c:pt idx="120">
                  <c:v>5.7015390396118164</c:v>
                </c:pt>
                <c:pt idx="121">
                  <c:v>6.251833438873291</c:v>
                </c:pt>
                <c:pt idx="122">
                  <c:v>5.2376689910888672</c:v>
                </c:pt>
                <c:pt idx="123">
                  <c:v>5.7693047523498535</c:v>
                </c:pt>
                <c:pt idx="124">
                  <c:v>6.3537168502807617</c:v>
                </c:pt>
                <c:pt idx="125">
                  <c:v>6.9167799949645996</c:v>
                </c:pt>
                <c:pt idx="126">
                  <c:v>0</c:v>
                </c:pt>
                <c:pt idx="127">
                  <c:v>1.0212675333023071</c:v>
                </c:pt>
                <c:pt idx="128">
                  <c:v>2.0998613834381104</c:v>
                </c:pt>
                <c:pt idx="129">
                  <c:v>3.0955808162689209</c:v>
                </c:pt>
                <c:pt idx="130">
                  <c:v>4.1713762283325195</c:v>
                </c:pt>
                <c:pt idx="131">
                  <c:v>5.1041684150695801</c:v>
                </c:pt>
                <c:pt idx="132">
                  <c:v>6.1814489364624023</c:v>
                </c:pt>
                <c:pt idx="133">
                  <c:v>7.150019645690918</c:v>
                </c:pt>
                <c:pt idx="134">
                  <c:v>8.1197118759155273</c:v>
                </c:pt>
                <c:pt idx="135">
                  <c:v>9.1048526763916016</c:v>
                </c:pt>
                <c:pt idx="136">
                  <c:v>10.082010269165039</c:v>
                </c:pt>
                <c:pt idx="137">
                  <c:v>10.138167381286621</c:v>
                </c:pt>
                <c:pt idx="138">
                  <c:v>11.201629638671875</c:v>
                </c:pt>
                <c:pt idx="139">
                  <c:v>12.052962303161621</c:v>
                </c:pt>
                <c:pt idx="140">
                  <c:v>13.11518669128418</c:v>
                </c:pt>
                <c:pt idx="141">
                  <c:v>14.012088775634766</c:v>
                </c:pt>
                <c:pt idx="142">
                  <c:v>14.841535568237305</c:v>
                </c:pt>
                <c:pt idx="143">
                  <c:v>15.654702186584473</c:v>
                </c:pt>
                <c:pt idx="144">
                  <c:v>16.363075256347656</c:v>
                </c:pt>
                <c:pt idx="145">
                  <c:v>16.966011047363281</c:v>
                </c:pt>
                <c:pt idx="146">
                  <c:v>17.518341064453125</c:v>
                </c:pt>
                <c:pt idx="147">
                  <c:v>18.074024200439453</c:v>
                </c:pt>
                <c:pt idx="148">
                  <c:v>18.473360061645508</c:v>
                </c:pt>
                <c:pt idx="149">
                  <c:v>18.894441604614258</c:v>
                </c:pt>
                <c:pt idx="150">
                  <c:v>19.119789123535156</c:v>
                </c:pt>
                <c:pt idx="151">
                  <c:v>19.250127792358398</c:v>
                </c:pt>
                <c:pt idx="152">
                  <c:v>19.34827995300293</c:v>
                </c:pt>
                <c:pt idx="153">
                  <c:v>19.429485321044922</c:v>
                </c:pt>
                <c:pt idx="154">
                  <c:v>19.505989074707031</c:v>
                </c:pt>
                <c:pt idx="155">
                  <c:v>19.580940246582031</c:v>
                </c:pt>
                <c:pt idx="156">
                  <c:v>19.643610000610352</c:v>
                </c:pt>
                <c:pt idx="157">
                  <c:v>19.696371078491211</c:v>
                </c:pt>
                <c:pt idx="158">
                  <c:v>22.139507293701172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100.00001525878906</c:v>
                </c:pt>
                <c:pt idx="1">
                  <c:v>0</c:v>
                </c:pt>
                <c:pt idx="2">
                  <c:v>3.0801982879638672</c:v>
                </c:pt>
                <c:pt idx="3">
                  <c:v>6.4246253967285156</c:v>
                </c:pt>
                <c:pt idx="4">
                  <c:v>8.8167200088500977</c:v>
                </c:pt>
                <c:pt idx="5">
                  <c:v>0</c:v>
                </c:pt>
                <c:pt idx="6">
                  <c:v>2.9801697731018066</c:v>
                </c:pt>
                <c:pt idx="7">
                  <c:v>5.8461470603942871</c:v>
                </c:pt>
                <c:pt idx="8">
                  <c:v>0</c:v>
                </c:pt>
                <c:pt idx="9">
                  <c:v>3.4114208221435547</c:v>
                </c:pt>
                <c:pt idx="10">
                  <c:v>6.9404864311218262</c:v>
                </c:pt>
                <c:pt idx="11">
                  <c:v>10.387977600097656</c:v>
                </c:pt>
                <c:pt idx="12">
                  <c:v>13.819882392883301</c:v>
                </c:pt>
                <c:pt idx="13">
                  <c:v>16.803342819213867</c:v>
                </c:pt>
                <c:pt idx="14">
                  <c:v>19.591934204101563</c:v>
                </c:pt>
                <c:pt idx="15">
                  <c:v>22.395906448364258</c:v>
                </c:pt>
                <c:pt idx="16">
                  <c:v>24.853033065795898</c:v>
                </c:pt>
                <c:pt idx="17">
                  <c:v>27.051734924316406</c:v>
                </c:pt>
                <c:pt idx="18">
                  <c:v>29.555252075195313</c:v>
                </c:pt>
                <c:pt idx="19">
                  <c:v>32.196876525878906</c:v>
                </c:pt>
                <c:pt idx="20">
                  <c:v>34.403583526611328</c:v>
                </c:pt>
                <c:pt idx="21">
                  <c:v>36.126956939697266</c:v>
                </c:pt>
                <c:pt idx="22">
                  <c:v>37.870552062988281</c:v>
                </c:pt>
                <c:pt idx="23">
                  <c:v>39.784561157226563</c:v>
                </c:pt>
                <c:pt idx="24">
                  <c:v>41.489654541015625</c:v>
                </c:pt>
                <c:pt idx="25">
                  <c:v>43.278305053710938</c:v>
                </c:pt>
                <c:pt idx="26">
                  <c:v>45.026599884033203</c:v>
                </c:pt>
                <c:pt idx="27">
                  <c:v>46.644123077392578</c:v>
                </c:pt>
                <c:pt idx="28">
                  <c:v>48.045021057128906</c:v>
                </c:pt>
                <c:pt idx="29">
                  <c:v>49.418922424316406</c:v>
                </c:pt>
                <c:pt idx="30">
                  <c:v>50.997310638427734</c:v>
                </c:pt>
                <c:pt idx="31">
                  <c:v>52.383232116699219</c:v>
                </c:pt>
                <c:pt idx="32">
                  <c:v>54.038303375244141</c:v>
                </c:pt>
                <c:pt idx="33">
                  <c:v>0</c:v>
                </c:pt>
                <c:pt idx="34">
                  <c:v>4.9419674873352051</c:v>
                </c:pt>
                <c:pt idx="35">
                  <c:v>10.412850379943848</c:v>
                </c:pt>
                <c:pt idx="36">
                  <c:v>14.684440612792969</c:v>
                </c:pt>
                <c:pt idx="37">
                  <c:v>19.338603973388672</c:v>
                </c:pt>
                <c:pt idx="38">
                  <c:v>24.535188674926758</c:v>
                </c:pt>
                <c:pt idx="39">
                  <c:v>29.606235504150391</c:v>
                </c:pt>
                <c:pt idx="40">
                  <c:v>34.772457122802734</c:v>
                </c:pt>
                <c:pt idx="41">
                  <c:v>38.403678894042969</c:v>
                </c:pt>
                <c:pt idx="42">
                  <c:v>36.046657562255859</c:v>
                </c:pt>
                <c:pt idx="43">
                  <c:v>40.637287139892578</c:v>
                </c:pt>
                <c:pt idx="44">
                  <c:v>45.008060455322266</c:v>
                </c:pt>
                <c:pt idx="45">
                  <c:v>49.270637512207031</c:v>
                </c:pt>
                <c:pt idx="46">
                  <c:v>53.484046936035156</c:v>
                </c:pt>
                <c:pt idx="47">
                  <c:v>0</c:v>
                </c:pt>
                <c:pt idx="48">
                  <c:v>7.6134943962097168</c:v>
                </c:pt>
                <c:pt idx="49">
                  <c:v>15.769468307495117</c:v>
                </c:pt>
                <c:pt idx="50">
                  <c:v>23.041667938232422</c:v>
                </c:pt>
                <c:pt idx="51">
                  <c:v>24.28326416015625</c:v>
                </c:pt>
                <c:pt idx="52">
                  <c:v>30.425390243530273</c:v>
                </c:pt>
                <c:pt idx="53">
                  <c:v>36.648361206054688</c:v>
                </c:pt>
                <c:pt idx="54">
                  <c:v>42.010524749755859</c:v>
                </c:pt>
                <c:pt idx="55">
                  <c:v>47.618309020996094</c:v>
                </c:pt>
                <c:pt idx="56">
                  <c:v>53.015483856201172</c:v>
                </c:pt>
                <c:pt idx="57">
                  <c:v>57.964523315429688</c:v>
                </c:pt>
                <c:pt idx="58">
                  <c:v>0</c:v>
                </c:pt>
                <c:pt idx="59">
                  <c:v>6.6871414184570313</c:v>
                </c:pt>
                <c:pt idx="60">
                  <c:v>13.761035919189453</c:v>
                </c:pt>
                <c:pt idx="61">
                  <c:v>21.67578125</c:v>
                </c:pt>
                <c:pt idx="62">
                  <c:v>28.835626602172852</c:v>
                </c:pt>
                <c:pt idx="63">
                  <c:v>36.519866943359375</c:v>
                </c:pt>
                <c:pt idx="64">
                  <c:v>43.860454559326172</c:v>
                </c:pt>
                <c:pt idx="65">
                  <c:v>50.460399627685547</c:v>
                </c:pt>
                <c:pt idx="66">
                  <c:v>55.666839599609375</c:v>
                </c:pt>
                <c:pt idx="67">
                  <c:v>61.141376495361328</c:v>
                </c:pt>
                <c:pt idx="68">
                  <c:v>0</c:v>
                </c:pt>
                <c:pt idx="69">
                  <c:v>5.4684162139892578</c:v>
                </c:pt>
                <c:pt idx="70">
                  <c:v>14.634479522705078</c:v>
                </c:pt>
                <c:pt idx="71">
                  <c:v>22.280603408813477</c:v>
                </c:pt>
                <c:pt idx="72">
                  <c:v>30.141365051269531</c:v>
                </c:pt>
                <c:pt idx="73">
                  <c:v>38.268436431884766</c:v>
                </c:pt>
                <c:pt idx="74">
                  <c:v>44.800300598144531</c:v>
                </c:pt>
                <c:pt idx="75">
                  <c:v>48.361621856689453</c:v>
                </c:pt>
                <c:pt idx="76">
                  <c:v>54.548519134521484</c:v>
                </c:pt>
                <c:pt idx="77">
                  <c:v>54.048492431640625</c:v>
                </c:pt>
                <c:pt idx="78">
                  <c:v>54.05474853515625</c:v>
                </c:pt>
                <c:pt idx="79">
                  <c:v>54.072727203369141</c:v>
                </c:pt>
                <c:pt idx="80">
                  <c:v>54.087841033935547</c:v>
                </c:pt>
                <c:pt idx="81">
                  <c:v>54.017978668212891</c:v>
                </c:pt>
                <c:pt idx="82">
                  <c:v>0</c:v>
                </c:pt>
                <c:pt idx="83">
                  <c:v>4.9519823797083973E-9</c:v>
                </c:pt>
                <c:pt idx="84">
                  <c:v>-1.4465584285972E-8</c:v>
                </c:pt>
                <c:pt idx="85">
                  <c:v>-9.6122789727814961E-9</c:v>
                </c:pt>
                <c:pt idx="86">
                  <c:v>0.20086562633514404</c:v>
                </c:pt>
                <c:pt idx="87">
                  <c:v>0</c:v>
                </c:pt>
                <c:pt idx="88">
                  <c:v>3.8353157455484066E-11</c:v>
                </c:pt>
                <c:pt idx="89">
                  <c:v>9.6041272712454884E-9</c:v>
                </c:pt>
                <c:pt idx="90">
                  <c:v>1.8397248169321756E-8</c:v>
                </c:pt>
                <c:pt idx="91">
                  <c:v>0</c:v>
                </c:pt>
                <c:pt idx="92">
                  <c:v>-8.1650295413737695E-9</c:v>
                </c:pt>
                <c:pt idx="93">
                  <c:v>7.2818204799318664E-9</c:v>
                </c:pt>
                <c:pt idx="94">
                  <c:v>0.19778527319431305</c:v>
                </c:pt>
                <c:pt idx="95">
                  <c:v>0.39029371738433838</c:v>
                </c:pt>
                <c:pt idx="96">
                  <c:v>0.54807716608047485</c:v>
                </c:pt>
                <c:pt idx="97">
                  <c:v>0.70034617185592651</c:v>
                </c:pt>
                <c:pt idx="98">
                  <c:v>0.8537595272064209</c:v>
                </c:pt>
                <c:pt idx="99">
                  <c:v>0</c:v>
                </c:pt>
                <c:pt idx="100">
                  <c:v>1.750658462640331E-8</c:v>
                </c:pt>
                <c:pt idx="101">
                  <c:v>-1.1458743287562356E-8</c:v>
                </c:pt>
                <c:pt idx="102">
                  <c:v>0.20925602316856384</c:v>
                </c:pt>
                <c:pt idx="103">
                  <c:v>0.41567161679267883</c:v>
                </c:pt>
                <c:pt idx="104">
                  <c:v>0.35948684811592102</c:v>
                </c:pt>
                <c:pt idx="105">
                  <c:v>0.46000191569328308</c:v>
                </c:pt>
                <c:pt idx="106">
                  <c:v>0.61032658815383911</c:v>
                </c:pt>
                <c:pt idx="107">
                  <c:v>0.77626717090606689</c:v>
                </c:pt>
                <c:pt idx="108">
                  <c:v>0.93685370683670044</c:v>
                </c:pt>
                <c:pt idx="109">
                  <c:v>1.0937536954879761</c:v>
                </c:pt>
                <c:pt idx="110">
                  <c:v>1.2427421808242798</c:v>
                </c:pt>
                <c:pt idx="111">
                  <c:v>0</c:v>
                </c:pt>
                <c:pt idx="112">
                  <c:v>1.0201628430905885E-9</c:v>
                </c:pt>
                <c:pt idx="113">
                  <c:v>3.4585852404234174E-8</c:v>
                </c:pt>
                <c:pt idx="114">
                  <c:v>0.21950341761112213</c:v>
                </c:pt>
                <c:pt idx="115">
                  <c:v>0.4325651228427887</c:v>
                </c:pt>
                <c:pt idx="116">
                  <c:v>0.62519216537475586</c:v>
                </c:pt>
                <c:pt idx="117">
                  <c:v>0.80564224720001221</c:v>
                </c:pt>
                <c:pt idx="118">
                  <c:v>0.97533416748046875</c:v>
                </c:pt>
                <c:pt idx="119">
                  <c:v>1.1338742971420288</c:v>
                </c:pt>
                <c:pt idx="120">
                  <c:v>1.280199408531189</c:v>
                </c:pt>
                <c:pt idx="121">
                  <c:v>1.4138349294662476</c:v>
                </c:pt>
                <c:pt idx="122">
                  <c:v>1.5360594987869263</c:v>
                </c:pt>
                <c:pt idx="123">
                  <c:v>1.6551207304000854</c:v>
                </c:pt>
                <c:pt idx="124">
                  <c:v>1.7666984796524048</c:v>
                </c:pt>
                <c:pt idx="125">
                  <c:v>1.8701002597808838</c:v>
                </c:pt>
                <c:pt idx="126">
                  <c:v>0</c:v>
                </c:pt>
                <c:pt idx="127">
                  <c:v>5.6398548053948616E-9</c:v>
                </c:pt>
                <c:pt idx="128">
                  <c:v>0.2057090699672699</c:v>
                </c:pt>
                <c:pt idx="129">
                  <c:v>0.41751387715339661</c:v>
                </c:pt>
                <c:pt idx="130">
                  <c:v>0.61894005537033081</c:v>
                </c:pt>
                <c:pt idx="131">
                  <c:v>0.80319994688034058</c:v>
                </c:pt>
                <c:pt idx="132">
                  <c:v>0.96858406066894531</c:v>
                </c:pt>
                <c:pt idx="133">
                  <c:v>1.1142481565475464</c:v>
                </c:pt>
                <c:pt idx="134">
                  <c:v>1.2436114549636841</c:v>
                </c:pt>
                <c:pt idx="135">
                  <c:v>1.359621524810791</c:v>
                </c:pt>
                <c:pt idx="136">
                  <c:v>1.4651366472244263</c:v>
                </c:pt>
                <c:pt idx="137">
                  <c:v>1.5625916719436646</c:v>
                </c:pt>
                <c:pt idx="138">
                  <c:v>1.6545124053955078</c:v>
                </c:pt>
                <c:pt idx="139">
                  <c:v>1.740368127822876</c:v>
                </c:pt>
                <c:pt idx="140">
                  <c:v>1.8212864398956299</c:v>
                </c:pt>
                <c:pt idx="141">
                  <c:v>1.8977956771850586</c:v>
                </c:pt>
                <c:pt idx="142">
                  <c:v>1.9702632427215576</c:v>
                </c:pt>
                <c:pt idx="143">
                  <c:v>2.0389881134033203</c:v>
                </c:pt>
                <c:pt idx="144">
                  <c:v>2.1042439937591553</c:v>
                </c:pt>
                <c:pt idx="145">
                  <c:v>2.1662788391113281</c:v>
                </c:pt>
                <c:pt idx="146">
                  <c:v>2.2253181934356689</c:v>
                </c:pt>
                <c:pt idx="147">
                  <c:v>2.2815680503845215</c:v>
                </c:pt>
                <c:pt idx="148">
                  <c:v>2.3352134227752686</c:v>
                </c:pt>
                <c:pt idx="149">
                  <c:v>2.3864305019378662</c:v>
                </c:pt>
                <c:pt idx="150">
                  <c:v>2.4353728294372559</c:v>
                </c:pt>
                <c:pt idx="151">
                  <c:v>2.4821860790252686</c:v>
                </c:pt>
                <c:pt idx="152">
                  <c:v>2.5269992351531982</c:v>
                </c:pt>
                <c:pt idx="153">
                  <c:v>2.5699381828308105</c:v>
                </c:pt>
                <c:pt idx="154">
                  <c:v>2.6111104488372803</c:v>
                </c:pt>
                <c:pt idx="155">
                  <c:v>2.6506240367889404</c:v>
                </c:pt>
                <c:pt idx="156">
                  <c:v>2.6885685920715332</c:v>
                </c:pt>
                <c:pt idx="157">
                  <c:v>2.7250397205352783</c:v>
                </c:pt>
                <c:pt idx="158">
                  <c:v>4.4333772659301758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0.20000004768371582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0.20000004768371582</c:v>
                </c:pt>
                <c:pt idx="7">
                  <c:v>0</c:v>
                </c:pt>
                <c:pt idx="8">
                  <c:v>0</c:v>
                </c:pt>
                <c:pt idx="9">
                  <c:v>0.20000004768371582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0.20000004768371582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0.20000004768371582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0.20000004768371582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0.20000004768371582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0.20000004768371582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0.20000004768371582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0.20000004768371582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0.20000004768371582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5.2631575614213943E-2</c:v>
                </c:pt>
                <c:pt idx="62">
                  <c:v>5.2631575614213943E-2</c:v>
                </c:pt>
                <c:pt idx="63">
                  <c:v>5.4415412247180939E-2</c:v>
                </c:pt>
                <c:pt idx="64">
                  <c:v>6.0794487595558167E-2</c:v>
                </c:pt>
                <c:pt idx="65">
                  <c:v>7.5797535479068756E-2</c:v>
                </c:pt>
                <c:pt idx="66">
                  <c:v>9.8070897161960602E-2</c:v>
                </c:pt>
                <c:pt idx="67">
                  <c:v>0.12610957026481628</c:v>
                </c:pt>
                <c:pt idx="68">
                  <c:v>0.16007517278194427</c:v>
                </c:pt>
                <c:pt idx="69">
                  <c:v>0.21013833582401276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0.16202948987483978</c:v>
                </c:pt>
                <c:pt idx="54">
                  <c:v>0.17753668129444122</c:v>
                </c:pt>
                <c:pt idx="55">
                  <c:v>0.20461563766002655</c:v>
                </c:pt>
                <c:pt idx="56">
                  <c:v>0.2357831597328186</c:v>
                </c:pt>
                <c:pt idx="57">
                  <c:v>0.27769443392753601</c:v>
                </c:pt>
                <c:pt idx="58">
                  <c:v>0.32743880152702332</c:v>
                </c:pt>
                <c:pt idx="59">
                  <c:v>0.38110247254371643</c:v>
                </c:pt>
                <c:pt idx="60">
                  <c:v>0.15789476037025452</c:v>
                </c:pt>
                <c:pt idx="61">
                  <c:v>0.10526315122842789</c:v>
                </c:pt>
                <c:pt idx="62">
                  <c:v>0.10526315122842789</c:v>
                </c:pt>
                <c:pt idx="63">
                  <c:v>0.10883082449436188</c:v>
                </c:pt>
                <c:pt idx="64">
                  <c:v>0.12158897519111633</c:v>
                </c:pt>
                <c:pt idx="65">
                  <c:v>0.15159507095813751</c:v>
                </c:pt>
                <c:pt idx="66">
                  <c:v>0.1961417943239212</c:v>
                </c:pt>
                <c:pt idx="67">
                  <c:v>0.25221914052963257</c:v>
                </c:pt>
                <c:pt idx="68">
                  <c:v>0.27497142553329468</c:v>
                </c:pt>
                <c:pt idx="69">
                  <c:v>0.29249995946884155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0.20922879874706268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142.5928955078125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51.18719482421875</c:v>
                </c:pt>
                <c:pt idx="6">
                  <c:v>0</c:v>
                </c:pt>
                <c:pt idx="7">
                  <c:v>0</c:v>
                </c:pt>
                <c:pt idx="8">
                  <c:v>49.359081268310547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54.843421936035156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67.640220642089844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76.780792236328125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90.355728149414063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119.03716278076172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111.51496124267578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113.34307098388672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76.780792236328125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17.270000457763672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5.3299999237060547</c:v>
                </c:pt>
                <c:pt idx="81">
                  <c:v>0.25</c:v>
                </c:pt>
                <c:pt idx="82">
                  <c:v>10.159999847412109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11.430000305175781</c:v>
                </c:pt>
                <c:pt idx="88">
                  <c:v>0</c:v>
                </c:pt>
                <c:pt idx="89">
                  <c:v>0.50999999046325684</c:v>
                </c:pt>
                <c:pt idx="90">
                  <c:v>0</c:v>
                </c:pt>
                <c:pt idx="91">
                  <c:v>5.5900001525878906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0.50999999046325684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0.50999999046325684</c:v>
                </c:pt>
                <c:pt idx="104">
                  <c:v>2.7899999618530273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0.25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1.5199999809265137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0.75999999046325684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11.430000305175781</c:v>
                </c:pt>
                <c:pt idx="169">
                  <c:v>1.2699999809265137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0</c:v>
                </c:pt>
                <c:pt idx="2">
                  <c:v>-9.1534366607666016</c:v>
                </c:pt>
                <c:pt idx="3">
                  <c:v>-0.11793676018714905</c:v>
                </c:pt>
                <c:pt idx="4">
                  <c:v>-9.8356626927852631E-2</c:v>
                </c:pt>
                <c:pt idx="5">
                  <c:v>-7.6609864830970764E-2</c:v>
                </c:pt>
                <c:pt idx="6">
                  <c:v>-29.020074844360352</c:v>
                </c:pt>
                <c:pt idx="7">
                  <c:v>-0.11793676018714905</c:v>
                </c:pt>
                <c:pt idx="8">
                  <c:v>-9.9143408238887787E-2</c:v>
                </c:pt>
                <c:pt idx="9">
                  <c:v>-30.127798080444336</c:v>
                </c:pt>
                <c:pt idx="10">
                  <c:v>-0.11793676018714905</c:v>
                </c:pt>
                <c:pt idx="11">
                  <c:v>-9.5742963254451752E-2</c:v>
                </c:pt>
                <c:pt idx="12">
                  <c:v>-7.237793505191803E-2</c:v>
                </c:pt>
                <c:pt idx="13">
                  <c:v>-4.9212586134672165E-2</c:v>
                </c:pt>
                <c:pt idx="14">
                  <c:v>-2.7865178883075714E-2</c:v>
                </c:pt>
                <c:pt idx="15">
                  <c:v>-1.2636187486350536E-2</c:v>
                </c:pt>
                <c:pt idx="16">
                  <c:v>-1.9967560656368732E-3</c:v>
                </c:pt>
                <c:pt idx="17">
                  <c:v>-0.95383846759796143</c:v>
                </c:pt>
                <c:pt idx="18">
                  <c:v>-0.4965604841709137</c:v>
                </c:pt>
                <c:pt idx="19">
                  <c:v>-0.40742763876914978</c:v>
                </c:pt>
                <c:pt idx="20">
                  <c:v>-0.29506987333297729</c:v>
                </c:pt>
                <c:pt idx="21">
                  <c:v>-0.25147205591201782</c:v>
                </c:pt>
                <c:pt idx="22">
                  <c:v>-0.20479565858840942</c:v>
                </c:pt>
                <c:pt idx="23">
                  <c:v>-0.17721061408519745</c:v>
                </c:pt>
                <c:pt idx="24">
                  <c:v>-0.15397374331951141</c:v>
                </c:pt>
                <c:pt idx="25">
                  <c:v>-0.13581816852092743</c:v>
                </c:pt>
                <c:pt idx="26">
                  <c:v>-0.12127164006233215</c:v>
                </c:pt>
                <c:pt idx="27">
                  <c:v>-0.10937455296516418</c:v>
                </c:pt>
                <c:pt idx="28">
                  <c:v>-9.9480174481868744E-2</c:v>
                </c:pt>
                <c:pt idx="29">
                  <c:v>-9.1135524213314056E-2</c:v>
                </c:pt>
                <c:pt idx="30">
                  <c:v>-8.4009788930416107E-2</c:v>
                </c:pt>
                <c:pt idx="31">
                  <c:v>-7.7861562371253967E-2</c:v>
                </c:pt>
                <c:pt idx="32">
                  <c:v>-7.2506092488765717E-2</c:v>
                </c:pt>
                <c:pt idx="33">
                  <c:v>-6.7806258797645569E-2</c:v>
                </c:pt>
                <c:pt idx="34">
                  <c:v>-10.856714248657227</c:v>
                </c:pt>
                <c:pt idx="35">
                  <c:v>-0.11793676018714905</c:v>
                </c:pt>
                <c:pt idx="36">
                  <c:v>-0.95383846759796143</c:v>
                </c:pt>
                <c:pt idx="37">
                  <c:v>-0.54654192924499512</c:v>
                </c:pt>
                <c:pt idx="38">
                  <c:v>-0.38270363211631775</c:v>
                </c:pt>
                <c:pt idx="39">
                  <c:v>-0.29154428839683533</c:v>
                </c:pt>
                <c:pt idx="40">
                  <c:v>-0.23343867063522339</c:v>
                </c:pt>
                <c:pt idx="41">
                  <c:v>-0.1935303807258606</c:v>
                </c:pt>
                <c:pt idx="42">
                  <c:v>-0.16466084122657776</c:v>
                </c:pt>
                <c:pt idx="43">
                  <c:v>-0.14294390380382538</c:v>
                </c:pt>
                <c:pt idx="44">
                  <c:v>-0.12593868374824524</c:v>
                </c:pt>
                <c:pt idx="45">
                  <c:v>-4.1013967245817184E-2</c:v>
                </c:pt>
                <c:pt idx="46">
                  <c:v>0</c:v>
                </c:pt>
                <c:pt idx="47">
                  <c:v>0</c:v>
                </c:pt>
                <c:pt idx="48">
                  <c:v>-9.827723503112793</c:v>
                </c:pt>
                <c:pt idx="49">
                  <c:v>-0.95383846759796143</c:v>
                </c:pt>
                <c:pt idx="50">
                  <c:v>-0.28642123937606812</c:v>
                </c:pt>
                <c:pt idx="51">
                  <c:v>-8.1029556691646576E-2</c:v>
                </c:pt>
                <c:pt idx="52">
                  <c:v>-1.115203183144331E-2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-7.6625604629516602</c:v>
                </c:pt>
                <c:pt idx="60">
                  <c:v>0</c:v>
                </c:pt>
                <c:pt idx="61">
                  <c:v>0</c:v>
                </c:pt>
                <c:pt idx="62">
                  <c:v>-0.72201210260391235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-5.3472533226013184</c:v>
                </c:pt>
                <c:pt idx="70">
                  <c:v>0</c:v>
                </c:pt>
                <c:pt idx="71">
                  <c:v>-4.1164107322692871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-51.291797637939453</c:v>
                </c:pt>
                <c:pt idx="84">
                  <c:v>-8.42452272772789E-2</c:v>
                </c:pt>
                <c:pt idx="85">
                  <c:v>-4.6879064291715622E-2</c:v>
                </c:pt>
                <c:pt idx="86">
                  <c:v>-1.5932325273752213E-2</c:v>
                </c:pt>
                <c:pt idx="87">
                  <c:v>-0.27695304155349731</c:v>
                </c:pt>
                <c:pt idx="88">
                  <c:v>-9.4823980331420898</c:v>
                </c:pt>
                <c:pt idx="89">
                  <c:v>-8.42452272772789E-2</c:v>
                </c:pt>
                <c:pt idx="90">
                  <c:v>-3.7986051291227341E-2</c:v>
                </c:pt>
                <c:pt idx="91">
                  <c:v>-5.3256761282682419E-2</c:v>
                </c:pt>
                <c:pt idx="92">
                  <c:v>-4.7321600914001465</c:v>
                </c:pt>
                <c:pt idx="93">
                  <c:v>-8.42452272772789E-2</c:v>
                </c:pt>
                <c:pt idx="94">
                  <c:v>-3.7345301359891891E-2</c:v>
                </c:pt>
                <c:pt idx="95">
                  <c:v>-0.27695304155349731</c:v>
                </c:pt>
                <c:pt idx="96">
                  <c:v>-0.2568930983543396</c:v>
                </c:pt>
                <c:pt idx="97">
                  <c:v>-0.2376139760017395</c:v>
                </c:pt>
                <c:pt idx="98">
                  <c:v>-0.22204820811748505</c:v>
                </c:pt>
                <c:pt idx="99">
                  <c:v>-0.20726925134658813</c:v>
                </c:pt>
                <c:pt idx="100">
                  <c:v>-108.04155731201172</c:v>
                </c:pt>
                <c:pt idx="101">
                  <c:v>-8.42452272772789E-2</c:v>
                </c:pt>
                <c:pt idx="102">
                  <c:v>-1.0746720246970654E-2</c:v>
                </c:pt>
                <c:pt idx="103">
                  <c:v>-0.27695304155349731</c:v>
                </c:pt>
                <c:pt idx="104">
                  <c:v>-0.25573676824569702</c:v>
                </c:pt>
                <c:pt idx="105">
                  <c:v>-0.23509567975997925</c:v>
                </c:pt>
                <c:pt idx="106">
                  <c:v>-0.24068063497543335</c:v>
                </c:pt>
                <c:pt idx="107">
                  <c:v>-0.2307087779045105</c:v>
                </c:pt>
                <c:pt idx="108">
                  <c:v>-0.21597748994827271</c:v>
                </c:pt>
                <c:pt idx="109">
                  <c:v>-0.20000343024730682</c:v>
                </c:pt>
                <c:pt idx="110">
                  <c:v>-0.18487875163555145</c:v>
                </c:pt>
                <c:pt idx="111">
                  <c:v>-0.17046336829662323</c:v>
                </c:pt>
                <c:pt idx="112">
                  <c:v>-107.65108489990234</c:v>
                </c:pt>
                <c:pt idx="113">
                  <c:v>-8.42452272772789E-2</c:v>
                </c:pt>
                <c:pt idx="114">
                  <c:v>-9.0032834559679031E-3</c:v>
                </c:pt>
                <c:pt idx="115">
                  <c:v>-0.27695304155349731</c:v>
                </c:pt>
                <c:pt idx="116">
                  <c:v>-0.25470262765884399</c:v>
                </c:pt>
                <c:pt idx="117">
                  <c:v>-0.23342078924179077</c:v>
                </c:pt>
                <c:pt idx="118">
                  <c:v>-0.21453207731246948</c:v>
                </c:pt>
                <c:pt idx="119">
                  <c:v>-0.19721096754074097</c:v>
                </c:pt>
                <c:pt idx="120">
                  <c:v>-0.18130843341350555</c:v>
                </c:pt>
                <c:pt idx="121">
                  <c:v>-0.16683939099311829</c:v>
                </c:pt>
                <c:pt idx="122">
                  <c:v>-0.15385453402996063</c:v>
                </c:pt>
                <c:pt idx="123">
                  <c:v>-0.14232997596263885</c:v>
                </c:pt>
                <c:pt idx="124">
                  <c:v>-0.13209287822246552</c:v>
                </c:pt>
                <c:pt idx="125">
                  <c:v>-0.12241008877754211</c:v>
                </c:pt>
                <c:pt idx="126">
                  <c:v>-0.11361244320869446</c:v>
                </c:pt>
                <c:pt idx="127">
                  <c:v>-69.106918334960938</c:v>
                </c:pt>
                <c:pt idx="128">
                  <c:v>-8.42452272772789E-2</c:v>
                </c:pt>
                <c:pt idx="129">
                  <c:v>-0.27695304155349731</c:v>
                </c:pt>
                <c:pt idx="130">
                  <c:v>-0.25609439611434937</c:v>
                </c:pt>
                <c:pt idx="131">
                  <c:v>-0.23491388559341431</c:v>
                </c:pt>
                <c:pt idx="132">
                  <c:v>-0.21514004468917847</c:v>
                </c:pt>
                <c:pt idx="133">
                  <c:v>-0.19744043052196503</c:v>
                </c:pt>
                <c:pt idx="134">
                  <c:v>-0.18193428218364716</c:v>
                </c:pt>
                <c:pt idx="135">
                  <c:v>-0.16860966384410858</c:v>
                </c:pt>
                <c:pt idx="136">
                  <c:v>-0.15706422924995422</c:v>
                </c:pt>
                <c:pt idx="137">
                  <c:v>-0.14696423709392548</c:v>
                </c:pt>
                <c:pt idx="138">
                  <c:v>-0.13799670338630676</c:v>
                </c:pt>
                <c:pt idx="139">
                  <c:v>-0.12990835309028625</c:v>
                </c:pt>
                <c:pt idx="140">
                  <c:v>-0.1224607527256012</c:v>
                </c:pt>
                <c:pt idx="141">
                  <c:v>-0.11566581577062607</c:v>
                </c:pt>
                <c:pt idx="142">
                  <c:v>-0.10940732806921005</c:v>
                </c:pt>
                <c:pt idx="143">
                  <c:v>-0.10362866520881653</c:v>
                </c:pt>
                <c:pt idx="144">
                  <c:v>-9.8276160657405853E-2</c:v>
                </c:pt>
                <c:pt idx="145">
                  <c:v>-9.3317054212093353E-2</c:v>
                </c:pt>
                <c:pt idx="146">
                  <c:v>-8.8709615170955658E-2</c:v>
                </c:pt>
                <c:pt idx="147">
                  <c:v>-8.4427021443843842E-2</c:v>
                </c:pt>
                <c:pt idx="148">
                  <c:v>-8.0436490476131439E-2</c:v>
                </c:pt>
                <c:pt idx="149">
                  <c:v>-7.6714172959327698E-2</c:v>
                </c:pt>
                <c:pt idx="150">
                  <c:v>-7.3239222168922424E-2</c:v>
                </c:pt>
                <c:pt idx="151">
                  <c:v>-6.9987796247005463E-2</c:v>
                </c:pt>
                <c:pt idx="152">
                  <c:v>-6.6941991448402405E-2</c:v>
                </c:pt>
                <c:pt idx="153">
                  <c:v>-6.4083948731422424E-2</c:v>
                </c:pt>
                <c:pt idx="154">
                  <c:v>-6.1401739716529846E-2</c:v>
                </c:pt>
                <c:pt idx="155">
                  <c:v>-5.8877483010292053E-2</c:v>
                </c:pt>
                <c:pt idx="156">
                  <c:v>-5.6502237915992737E-2</c:v>
                </c:pt>
                <c:pt idx="157">
                  <c:v>-5.426407977938652E-2</c:v>
                </c:pt>
                <c:pt idx="158">
                  <c:v>-5.2151095122098923E-2</c:v>
                </c:pt>
                <c:pt idx="159">
                  <c:v>-5.0154339522123337E-2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-6.4394621849060059</c:v>
                </c:pt>
                <c:pt idx="2">
                  <c:v>133.43946838378906</c:v>
                </c:pt>
                <c:pt idx="3">
                  <c:v>-9.9341278076171875</c:v>
                </c:pt>
                <c:pt idx="4">
                  <c:v>-10.274499893188477</c:v>
                </c:pt>
                <c:pt idx="5">
                  <c:v>-0.94249844551086426</c:v>
                </c:pt>
                <c:pt idx="6">
                  <c:v>21.151124954223633</c:v>
                </c:pt>
                <c:pt idx="7">
                  <c:v>-9.4750518798828125</c:v>
                </c:pt>
                <c:pt idx="8">
                  <c:v>-8.4839763641357422</c:v>
                </c:pt>
                <c:pt idx="9">
                  <c:v>17.959028244018555</c:v>
                </c:pt>
                <c:pt idx="10">
                  <c:v>-10.86905574798584</c:v>
                </c:pt>
                <c:pt idx="11">
                  <c:v>-9.9975471496582031</c:v>
                </c:pt>
                <c:pt idx="12">
                  <c:v>-1.3583004474639893</c:v>
                </c:pt>
                <c:pt idx="13">
                  <c:v>-1.3521909713745117</c:v>
                </c:pt>
                <c:pt idx="14">
                  <c:v>-1.1754930019378662</c:v>
                </c:pt>
                <c:pt idx="15">
                  <c:v>-1.0986924171447754</c:v>
                </c:pt>
                <c:pt idx="16">
                  <c:v>-1.1047720909118652</c:v>
                </c:pt>
                <c:pt idx="17">
                  <c:v>-1.9269287586212158</c:v>
                </c:pt>
                <c:pt idx="18">
                  <c:v>-1.371920108795166</c:v>
                </c:pt>
                <c:pt idx="19">
                  <c:v>-1.4031827449798584</c:v>
                </c:pt>
                <c:pt idx="20">
                  <c:v>-1.345217227935791</c:v>
                </c:pt>
                <c:pt idx="21">
                  <c:v>-1.1289119720458984</c:v>
                </c:pt>
                <c:pt idx="22">
                  <c:v>-0.89043378829956055</c:v>
                </c:pt>
                <c:pt idx="23">
                  <c:v>-0.86969137191772461</c:v>
                </c:pt>
                <c:pt idx="24">
                  <c:v>-0.91251730918884277</c:v>
                </c:pt>
                <c:pt idx="25">
                  <c:v>-0.81101059913635254</c:v>
                </c:pt>
                <c:pt idx="26">
                  <c:v>-0.82859396934509277</c:v>
                </c:pt>
                <c:pt idx="27">
                  <c:v>-0.80010294914245605</c:v>
                </c:pt>
                <c:pt idx="28">
                  <c:v>-0.7381141185760498</c:v>
                </c:pt>
                <c:pt idx="29">
                  <c:v>-0.6440579891204834</c:v>
                </c:pt>
                <c:pt idx="30">
                  <c:v>-0.62602758407592773</c:v>
                </c:pt>
                <c:pt idx="31">
                  <c:v>-0.70023536682128906</c:v>
                </c:pt>
                <c:pt idx="32">
                  <c:v>-0.61890482902526855</c:v>
                </c:pt>
                <c:pt idx="33">
                  <c:v>-0.72011351585388184</c:v>
                </c:pt>
                <c:pt idx="34">
                  <c:v>43.292015075683594</c:v>
                </c:pt>
                <c:pt idx="35">
                  <c:v>-13.256579399108887</c:v>
                </c:pt>
                <c:pt idx="36">
                  <c:v>-11.984437942504883</c:v>
                </c:pt>
                <c:pt idx="37">
                  <c:v>-2.7212202548980713</c:v>
                </c:pt>
                <c:pt idx="38">
                  <c:v>-2.7471780776977539</c:v>
                </c:pt>
                <c:pt idx="39">
                  <c:v>-2.924799919128418</c:v>
                </c:pt>
                <c:pt idx="40">
                  <c:v>-2.7984082698822021</c:v>
                </c:pt>
                <c:pt idx="41">
                  <c:v>-2.8008222579956055</c:v>
                </c:pt>
                <c:pt idx="42">
                  <c:v>-1.9965469837188721</c:v>
                </c:pt>
                <c:pt idx="43">
                  <c:v>-2.3097693920135498</c:v>
                </c:pt>
                <c:pt idx="44">
                  <c:v>-3.1216144561767578</c:v>
                </c:pt>
                <c:pt idx="45">
                  <c:v>-2.9721260070800781</c:v>
                </c:pt>
                <c:pt idx="46">
                  <c:v>-2.8990805149078369</c:v>
                </c:pt>
                <c:pt idx="47">
                  <c:v>-2.8830766677856445</c:v>
                </c:pt>
                <c:pt idx="48">
                  <c:v>55.415660858154297</c:v>
                </c:pt>
                <c:pt idx="49">
                  <c:v>-11.16815185546875</c:v>
                </c:pt>
                <c:pt idx="50">
                  <c:v>-12.405008316040039</c:v>
                </c:pt>
                <c:pt idx="51">
                  <c:v>-7.4824094772338867</c:v>
                </c:pt>
                <c:pt idx="52">
                  <c:v>-5.5198965072631836</c:v>
                </c:pt>
                <c:pt idx="53">
                  <c:v>-5.3187313079833984</c:v>
                </c:pt>
                <c:pt idx="54">
                  <c:v>-5.3476691246032715</c:v>
                </c:pt>
                <c:pt idx="55">
                  <c:v>-4.6023726463317871</c:v>
                </c:pt>
                <c:pt idx="56">
                  <c:v>-4.8120617866516113</c:v>
                </c:pt>
                <c:pt idx="57">
                  <c:v>-4.6309232711791992</c:v>
                </c:pt>
                <c:pt idx="58">
                  <c:v>-4.2463092803955078</c:v>
                </c:pt>
                <c:pt idx="59">
                  <c:v>65.533531188964844</c:v>
                </c:pt>
                <c:pt idx="60">
                  <c:v>-11.993556976318359</c:v>
                </c:pt>
                <c:pt idx="61">
                  <c:v>-12.164533615112305</c:v>
                </c:pt>
                <c:pt idx="62">
                  <c:v>-12.502312660217285</c:v>
                </c:pt>
                <c:pt idx="63">
                  <c:v>-8.8368358612060547</c:v>
                </c:pt>
                <c:pt idx="64">
                  <c:v>-8.6255369186401367</c:v>
                </c:pt>
                <c:pt idx="65">
                  <c:v>-7.9420509338378906</c:v>
                </c:pt>
                <c:pt idx="66">
                  <c:v>-7.0580244064331055</c:v>
                </c:pt>
                <c:pt idx="67">
                  <c:v>-5.5366902351379395</c:v>
                </c:pt>
                <c:pt idx="68">
                  <c:v>-5.8108716011047363</c:v>
                </c:pt>
                <c:pt idx="69">
                  <c:v>80.470413208007813</c:v>
                </c:pt>
                <c:pt idx="70">
                  <c:v>-9.0452432632446289</c:v>
                </c:pt>
                <c:pt idx="71">
                  <c:v>-13.319283485412598</c:v>
                </c:pt>
                <c:pt idx="72">
                  <c:v>-12.024373054504395</c:v>
                </c:pt>
                <c:pt idx="73">
                  <c:v>-12.264281272888184</c:v>
                </c:pt>
                <c:pt idx="74">
                  <c:v>-12.475193023681641</c:v>
                </c:pt>
                <c:pt idx="75">
                  <c:v>-9.070918083190918</c:v>
                </c:pt>
                <c:pt idx="76">
                  <c:v>8.0374326705932617</c:v>
                </c:pt>
                <c:pt idx="77">
                  <c:v>-8.7830429077148438</c:v>
                </c:pt>
                <c:pt idx="78">
                  <c:v>-10.879337310791016</c:v>
                </c:pt>
                <c:pt idx="79">
                  <c:v>-1.4583617448806763</c:v>
                </c:pt>
                <c:pt idx="80">
                  <c:v>-0.77937543392181396</c:v>
                </c:pt>
                <c:pt idx="81">
                  <c:v>4.5517683029174805</c:v>
                </c:pt>
                <c:pt idx="82">
                  <c:v>-6.5445899963378906E-2</c:v>
                </c:pt>
                <c:pt idx="83">
                  <c:v>77.575653076171875</c:v>
                </c:pt>
                <c:pt idx="84">
                  <c:v>-0.30604004859924316</c:v>
                </c:pt>
                <c:pt idx="85">
                  <c:v>-0.30091404914855957</c:v>
                </c:pt>
                <c:pt idx="86">
                  <c:v>-0.31548738479614258</c:v>
                </c:pt>
                <c:pt idx="87">
                  <c:v>-0.6077885627746582</c:v>
                </c:pt>
                <c:pt idx="88">
                  <c:v>1.5302300453186035</c:v>
                </c:pt>
                <c:pt idx="89">
                  <c:v>-0.38695335388183594</c:v>
                </c:pt>
                <c:pt idx="90">
                  <c:v>0.13673305511474609</c:v>
                </c:pt>
                <c:pt idx="91">
                  <c:v>-0.3280341625213623</c:v>
                </c:pt>
                <c:pt idx="92">
                  <c:v>0.57825446128845215</c:v>
                </c:pt>
                <c:pt idx="93">
                  <c:v>-0.3929436206817627</c:v>
                </c:pt>
                <c:pt idx="94">
                  <c:v>-0.47075748443603516</c:v>
                </c:pt>
                <c:pt idx="95">
                  <c:v>-0.57616829872131348</c:v>
                </c:pt>
                <c:pt idx="96">
                  <c:v>4.9173831939697266E-2</c:v>
                </c:pt>
                <c:pt idx="97">
                  <c:v>-0.40140748023986816</c:v>
                </c:pt>
                <c:pt idx="98">
                  <c:v>-0.55444240570068359</c:v>
                </c:pt>
                <c:pt idx="99">
                  <c:v>-0.55769085884094238</c:v>
                </c:pt>
                <c:pt idx="100">
                  <c:v>2.9042363166809082</c:v>
                </c:pt>
                <c:pt idx="101">
                  <c:v>-0.6637275218963623</c:v>
                </c:pt>
                <c:pt idx="102">
                  <c:v>-0.43591856956481934</c:v>
                </c:pt>
                <c:pt idx="103">
                  <c:v>-0.78788399696350098</c:v>
                </c:pt>
                <c:pt idx="104">
                  <c:v>-0.64164400100708008</c:v>
                </c:pt>
                <c:pt idx="105">
                  <c:v>2.0151138305664063</c:v>
                </c:pt>
                <c:pt idx="106">
                  <c:v>-0.96210837364196777</c:v>
                </c:pt>
                <c:pt idx="107">
                  <c:v>-0.86081027984619141</c:v>
                </c:pt>
                <c:pt idx="108">
                  <c:v>-0.54186582565307617</c:v>
                </c:pt>
                <c:pt idx="109">
                  <c:v>-0.71242451667785645</c:v>
                </c:pt>
                <c:pt idx="110">
                  <c:v>-0.65317749977111816</c:v>
                </c:pt>
                <c:pt idx="111">
                  <c:v>-0.67386031150817871</c:v>
                </c:pt>
                <c:pt idx="112">
                  <c:v>4.9183073043823242</c:v>
                </c:pt>
                <c:pt idx="113">
                  <c:v>-0.68333745002746582</c:v>
                </c:pt>
                <c:pt idx="114">
                  <c:v>-0.68509578704833984</c:v>
                </c:pt>
                <c:pt idx="115">
                  <c:v>-0.89174509048461914</c:v>
                </c:pt>
                <c:pt idx="116">
                  <c:v>-0.21511316299438477</c:v>
                </c:pt>
                <c:pt idx="117">
                  <c:v>-0.52490830421447754</c:v>
                </c:pt>
                <c:pt idx="118">
                  <c:v>-0.60504674911499023</c:v>
                </c:pt>
                <c:pt idx="119">
                  <c:v>-0.62444806098937988</c:v>
                </c:pt>
                <c:pt idx="120">
                  <c:v>-0.79557299613952637</c:v>
                </c:pt>
                <c:pt idx="121">
                  <c:v>-0.67624449729919434</c:v>
                </c:pt>
                <c:pt idx="122">
                  <c:v>-0.55032968521118164</c:v>
                </c:pt>
                <c:pt idx="123">
                  <c:v>1.0142028331756592</c:v>
                </c:pt>
                <c:pt idx="124">
                  <c:v>-0.53164362907409668</c:v>
                </c:pt>
                <c:pt idx="125">
                  <c:v>-0.58442354202270508</c:v>
                </c:pt>
                <c:pt idx="126">
                  <c:v>-0.56305527687072754</c:v>
                </c:pt>
                <c:pt idx="127">
                  <c:v>6.9167613983154297</c:v>
                </c:pt>
                <c:pt idx="128">
                  <c:v>-1.021265983581543</c:v>
                </c:pt>
                <c:pt idx="129">
                  <c:v>-1.0785758495330811</c:v>
                </c:pt>
                <c:pt idx="130">
                  <c:v>-0.99572539329528809</c:v>
                </c:pt>
                <c:pt idx="131">
                  <c:v>-1.0758042335510254</c:v>
                </c:pt>
                <c:pt idx="132">
                  <c:v>-0.93281269073486328</c:v>
                </c:pt>
                <c:pt idx="133">
                  <c:v>-1.0772645473480225</c:v>
                </c:pt>
                <c:pt idx="134">
                  <c:v>-0.96857547760009766</c:v>
                </c:pt>
                <c:pt idx="135">
                  <c:v>-0.96967816352844238</c:v>
                </c:pt>
                <c:pt idx="136">
                  <c:v>-0.98514556884765625</c:v>
                </c:pt>
                <c:pt idx="137">
                  <c:v>-0.97715854644775391</c:v>
                </c:pt>
                <c:pt idx="138">
                  <c:v>-5.6147575378417969E-2</c:v>
                </c:pt>
                <c:pt idx="139">
                  <c:v>-1.0634660720825195</c:v>
                </c:pt>
                <c:pt idx="140">
                  <c:v>-0.8513331413269043</c:v>
                </c:pt>
                <c:pt idx="141">
                  <c:v>-1.0622143745422363</c:v>
                </c:pt>
                <c:pt idx="142">
                  <c:v>-0.89690089225769043</c:v>
                </c:pt>
                <c:pt idx="143">
                  <c:v>-0.82945823669433594</c:v>
                </c:pt>
                <c:pt idx="144">
                  <c:v>-0.8131563663482666</c:v>
                </c:pt>
                <c:pt idx="145">
                  <c:v>-0.70837140083312988</c:v>
                </c:pt>
                <c:pt idx="146">
                  <c:v>-0.60296058654785156</c:v>
                </c:pt>
                <c:pt idx="147">
                  <c:v>-0.55232644081115723</c:v>
                </c:pt>
                <c:pt idx="148">
                  <c:v>-0.5556643009185791</c:v>
                </c:pt>
                <c:pt idx="149">
                  <c:v>-0.39935111999511719</c:v>
                </c:pt>
                <c:pt idx="150">
                  <c:v>-0.42104721069335938</c:v>
                </c:pt>
                <c:pt idx="151">
                  <c:v>-0.22539496421813965</c:v>
                </c:pt>
                <c:pt idx="152">
                  <c:v>-0.1303255558013916</c:v>
                </c:pt>
                <c:pt idx="153">
                  <c:v>-9.8139047622680664E-2</c:v>
                </c:pt>
                <c:pt idx="154">
                  <c:v>-8.1211328506469727E-2</c:v>
                </c:pt>
                <c:pt idx="155">
                  <c:v>-7.6502561569213867E-2</c:v>
                </c:pt>
                <c:pt idx="156">
                  <c:v>-7.4952840805053711E-2</c:v>
                </c:pt>
                <c:pt idx="157">
                  <c:v>-6.2674283981323242E-2</c:v>
                </c:pt>
                <c:pt idx="158">
                  <c:v>-5.2750110626220703E-2</c:v>
                </c:pt>
                <c:pt idx="159">
                  <c:v>-5.0365924835205078E-2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-6.4394598007202148</c:v>
                </c:pt>
                <c:pt idx="2">
                  <c:v>133.439453125</c:v>
                </c:pt>
                <c:pt idx="3">
                  <c:v>-9.9341545104980469</c:v>
                </c:pt>
                <c:pt idx="4">
                  <c:v>-10.274476051330566</c:v>
                </c:pt>
                <c:pt idx="5">
                  <c:v>-0.94248497486114502</c:v>
                </c:pt>
                <c:pt idx="6">
                  <c:v>21.151113510131836</c:v>
                </c:pt>
                <c:pt idx="7">
                  <c:v>-9.475062370300293</c:v>
                </c:pt>
                <c:pt idx="8">
                  <c:v>-8.4839601516723633</c:v>
                </c:pt>
                <c:pt idx="9">
                  <c:v>17.959016799926758</c:v>
                </c:pt>
                <c:pt idx="10">
                  <c:v>-10.869075775146484</c:v>
                </c:pt>
                <c:pt idx="11">
                  <c:v>-9.997532844543457</c:v>
                </c:pt>
                <c:pt idx="12">
                  <c:v>-1.3583108186721802</c:v>
                </c:pt>
                <c:pt idx="13">
                  <c:v>-1.3521714210510254</c:v>
                </c:pt>
                <c:pt idx="14">
                  <c:v>-1.1754835844039917</c:v>
                </c:pt>
                <c:pt idx="15">
                  <c:v>-1.0987037420272827</c:v>
                </c:pt>
                <c:pt idx="16">
                  <c:v>-1.1047666072845459</c:v>
                </c:pt>
                <c:pt idx="17">
                  <c:v>-1.9269262552261353</c:v>
                </c:pt>
                <c:pt idx="18">
                  <c:v>-1.3719193935394287</c:v>
                </c:pt>
                <c:pt idx="19">
                  <c:v>-1.4031916856765747</c:v>
                </c:pt>
                <c:pt idx="20">
                  <c:v>-1.3452223539352417</c:v>
                </c:pt>
                <c:pt idx="21">
                  <c:v>-1.1288994550704956</c:v>
                </c:pt>
                <c:pt idx="22">
                  <c:v>-0.89043015241622925</c:v>
                </c:pt>
                <c:pt idx="23">
                  <c:v>-0.86969012022018433</c:v>
                </c:pt>
                <c:pt idx="24">
                  <c:v>-0.9125249981880188</c:v>
                </c:pt>
                <c:pt idx="25">
                  <c:v>-0.81101232767105103</c:v>
                </c:pt>
                <c:pt idx="26">
                  <c:v>-0.82858270406723022</c:v>
                </c:pt>
                <c:pt idx="27">
                  <c:v>-0.80008524656295776</c:v>
                </c:pt>
                <c:pt idx="28">
                  <c:v>-0.73813062906265259</c:v>
                </c:pt>
                <c:pt idx="29">
                  <c:v>-0.64405322074890137</c:v>
                </c:pt>
                <c:pt idx="30">
                  <c:v>-0.62602448463439941</c:v>
                </c:pt>
                <c:pt idx="31">
                  <c:v>-0.70025497674942017</c:v>
                </c:pt>
                <c:pt idx="32">
                  <c:v>-0.61889863014221191</c:v>
                </c:pt>
                <c:pt idx="33">
                  <c:v>-0.72013336420059204</c:v>
                </c:pt>
                <c:pt idx="34">
                  <c:v>43.292030334472656</c:v>
                </c:pt>
                <c:pt idx="35">
                  <c:v>-13.256596565246582</c:v>
                </c:pt>
                <c:pt idx="36">
                  <c:v>-11.984420776367188</c:v>
                </c:pt>
                <c:pt idx="37">
                  <c:v>-2.7212255001068115</c:v>
                </c:pt>
                <c:pt idx="38">
                  <c:v>-2.7471868991851807</c:v>
                </c:pt>
                <c:pt idx="39">
                  <c:v>-2.9247786998748779</c:v>
                </c:pt>
                <c:pt idx="40">
                  <c:v>-2.7984094619750977</c:v>
                </c:pt>
                <c:pt idx="41">
                  <c:v>-2.8008472919464111</c:v>
                </c:pt>
                <c:pt idx="42">
                  <c:v>-1.9965264797210693</c:v>
                </c:pt>
                <c:pt idx="43">
                  <c:v>-2.3097591400146484</c:v>
                </c:pt>
                <c:pt idx="44">
                  <c:v>-3.1216301918029785</c:v>
                </c:pt>
                <c:pt idx="45">
                  <c:v>-2.9721248149871826</c:v>
                </c:pt>
                <c:pt idx="46">
                  <c:v>-2.8991084098815918</c:v>
                </c:pt>
                <c:pt idx="47">
                  <c:v>-2.8830630779266357</c:v>
                </c:pt>
                <c:pt idx="48">
                  <c:v>55.415676116943359</c:v>
                </c:pt>
                <c:pt idx="49">
                  <c:v>-11.168118476867676</c:v>
                </c:pt>
                <c:pt idx="50">
                  <c:v>-12.40501880645752</c:v>
                </c:pt>
                <c:pt idx="51">
                  <c:v>-7.4823989868164063</c:v>
                </c:pt>
                <c:pt idx="52">
                  <c:v>-5.5199289321899414</c:v>
                </c:pt>
                <c:pt idx="53">
                  <c:v>-5.3187370300292969</c:v>
                </c:pt>
                <c:pt idx="54">
                  <c:v>-5.3476557731628418</c:v>
                </c:pt>
                <c:pt idx="55">
                  <c:v>-4.6023721694946289</c:v>
                </c:pt>
                <c:pt idx="56">
                  <c:v>-4.8120598793029785</c:v>
                </c:pt>
                <c:pt idx="57">
                  <c:v>-4.6309423446655273</c:v>
                </c:pt>
                <c:pt idx="58">
                  <c:v>-4.2463064193725586</c:v>
                </c:pt>
                <c:pt idx="59">
                  <c:v>65.533538818359375</c:v>
                </c:pt>
                <c:pt idx="60">
                  <c:v>-11.993581771850586</c:v>
                </c:pt>
                <c:pt idx="61">
                  <c:v>-12.164470672607422</c:v>
                </c:pt>
                <c:pt idx="62">
                  <c:v>-12.502348899841309</c:v>
                </c:pt>
                <c:pt idx="63">
                  <c:v>-8.8368406295776367</c:v>
                </c:pt>
                <c:pt idx="64">
                  <c:v>-8.6255397796630859</c:v>
                </c:pt>
                <c:pt idx="65">
                  <c:v>-7.9420514106750488</c:v>
                </c:pt>
                <c:pt idx="66">
                  <c:v>-7.0580368041992188</c:v>
                </c:pt>
                <c:pt idx="67">
                  <c:v>-5.5366826057434082</c:v>
                </c:pt>
                <c:pt idx="68">
                  <c:v>-5.8108701705932617</c:v>
                </c:pt>
                <c:pt idx="69">
                  <c:v>80.470405578613281</c:v>
                </c:pt>
                <c:pt idx="70">
                  <c:v>-9.0452480316162109</c:v>
                </c:pt>
                <c:pt idx="71">
                  <c:v>-13.319266319274902</c:v>
                </c:pt>
                <c:pt idx="72">
                  <c:v>-12.024383544921875</c:v>
                </c:pt>
                <c:pt idx="73">
                  <c:v>-12.264264106750488</c:v>
                </c:pt>
                <c:pt idx="74">
                  <c:v>-12.475211143493652</c:v>
                </c:pt>
                <c:pt idx="75">
                  <c:v>-9.0709218978881836</c:v>
                </c:pt>
                <c:pt idx="76">
                  <c:v>8.0374317169189453</c:v>
                </c:pt>
                <c:pt idx="77">
                  <c:v>-8.7830410003662109</c:v>
                </c:pt>
                <c:pt idx="78">
                  <c:v>-10.879329681396484</c:v>
                </c:pt>
                <c:pt idx="79">
                  <c:v>-11.228153228759766</c:v>
                </c:pt>
                <c:pt idx="80">
                  <c:v>-8.4520807266235352</c:v>
                </c:pt>
                <c:pt idx="81">
                  <c:v>-3.522536039352417</c:v>
                </c:pt>
                <c:pt idx="82">
                  <c:v>-6.8005771636962891</c:v>
                </c:pt>
                <c:pt idx="83">
                  <c:v>70.542221069335938</c:v>
                </c:pt>
                <c:pt idx="84">
                  <c:v>-5.5844922065734863</c:v>
                </c:pt>
                <c:pt idx="85">
                  <c:v>-6.3470973968505859</c:v>
                </c:pt>
                <c:pt idx="86">
                  <c:v>-7.4451990127563477</c:v>
                </c:pt>
                <c:pt idx="87">
                  <c:v>-8.4816761016845703</c:v>
                </c:pt>
                <c:pt idx="88">
                  <c:v>-5.8057212829589844</c:v>
                </c:pt>
                <c:pt idx="89">
                  <c:v>-7.5911893844604492</c:v>
                </c:pt>
                <c:pt idx="90">
                  <c:v>-7.3525238037109375</c:v>
                </c:pt>
                <c:pt idx="91">
                  <c:v>-6.8677644729614258</c:v>
                </c:pt>
                <c:pt idx="92">
                  <c:v>-6.0760660171508789</c:v>
                </c:pt>
                <c:pt idx="93">
                  <c:v>-7.7398214340209961</c:v>
                </c:pt>
                <c:pt idx="94">
                  <c:v>-8.788970947265625</c:v>
                </c:pt>
                <c:pt idx="95">
                  <c:v>-6.949406623840332</c:v>
                </c:pt>
                <c:pt idx="96">
                  <c:v>-4.8045268058776855</c:v>
                </c:pt>
                <c:pt idx="97">
                  <c:v>-4.2999906539916992</c:v>
                </c:pt>
                <c:pt idx="98">
                  <c:v>-7.7801933288574219</c:v>
                </c:pt>
                <c:pt idx="99">
                  <c:v>-8.1741180419921875</c:v>
                </c:pt>
                <c:pt idx="100">
                  <c:v>-6.0930490493774414</c:v>
                </c:pt>
                <c:pt idx="101">
                  <c:v>-9.617889404296875</c:v>
                </c:pt>
                <c:pt idx="102">
                  <c:v>-8.7155895233154297</c:v>
                </c:pt>
                <c:pt idx="103">
                  <c:v>-9.7853183746337891</c:v>
                </c:pt>
                <c:pt idx="104">
                  <c:v>-11.477805137634277</c:v>
                </c:pt>
                <c:pt idx="105">
                  <c:v>-6.5175466537475586</c:v>
                </c:pt>
                <c:pt idx="106">
                  <c:v>-10.429106712341309</c:v>
                </c:pt>
                <c:pt idx="107">
                  <c:v>-10.18524169921875</c:v>
                </c:pt>
                <c:pt idx="108">
                  <c:v>-7.625849723815918</c:v>
                </c:pt>
                <c:pt idx="109">
                  <c:v>-9.4051427841186523</c:v>
                </c:pt>
                <c:pt idx="110">
                  <c:v>-9.2762470245361328</c:v>
                </c:pt>
                <c:pt idx="111">
                  <c:v>-9.1996126174926758</c:v>
                </c:pt>
                <c:pt idx="112">
                  <c:v>-5.234217643737793</c:v>
                </c:pt>
                <c:pt idx="113">
                  <c:v>-9.8414173126220703</c:v>
                </c:pt>
                <c:pt idx="114">
                  <c:v>-10.302428245544434</c:v>
                </c:pt>
                <c:pt idx="115">
                  <c:v>-9.7314996719360352</c:v>
                </c:pt>
                <c:pt idx="116">
                  <c:v>-5.2231063842773438</c:v>
                </c:pt>
                <c:pt idx="117">
                  <c:v>-7.4625020027160645</c:v>
                </c:pt>
                <c:pt idx="118">
                  <c:v>-8.3655834197998047</c:v>
                </c:pt>
                <c:pt idx="119">
                  <c:v>-8.7664470672607422</c:v>
                </c:pt>
                <c:pt idx="120">
                  <c:v>-10.185483932495117</c:v>
                </c:pt>
                <c:pt idx="121">
                  <c:v>-9.3184242248535156</c:v>
                </c:pt>
                <c:pt idx="122">
                  <c:v>-8.4290800094604492</c:v>
                </c:pt>
                <c:pt idx="123">
                  <c:v>-5.6395936012268066</c:v>
                </c:pt>
                <c:pt idx="124">
                  <c:v>-8.1456832885742188</c:v>
                </c:pt>
                <c:pt idx="125">
                  <c:v>-8.7198419570922852</c:v>
                </c:pt>
                <c:pt idx="126">
                  <c:v>-8.1878395080566406</c:v>
                </c:pt>
                <c:pt idx="127">
                  <c:v>-1.7012882232666016</c:v>
                </c:pt>
                <c:pt idx="128">
                  <c:v>-9.4253768920898438</c:v>
                </c:pt>
                <c:pt idx="129">
                  <c:v>-8.2687702178955078</c:v>
                </c:pt>
                <c:pt idx="130">
                  <c:v>-7.5798554420471191</c:v>
                </c:pt>
                <c:pt idx="131">
                  <c:v>-8.3521747589111328</c:v>
                </c:pt>
                <c:pt idx="132">
                  <c:v>-7.1048979759216309</c:v>
                </c:pt>
                <c:pt idx="133">
                  <c:v>-8.3829832077026367</c:v>
                </c:pt>
                <c:pt idx="134">
                  <c:v>-7.4422364234924316</c:v>
                </c:pt>
                <c:pt idx="135">
                  <c:v>-7.4216618537902832</c:v>
                </c:pt>
                <c:pt idx="136">
                  <c:v>-7.496518611907959</c:v>
                </c:pt>
                <c:pt idx="137">
                  <c:v>-7.3718414306640625</c:v>
                </c:pt>
                <c:pt idx="138">
                  <c:v>-5.4429841041564941</c:v>
                </c:pt>
                <c:pt idx="139">
                  <c:v>-8.1037216186523438</c:v>
                </c:pt>
                <c:pt idx="140">
                  <c:v>-6.5005621910095215</c:v>
                </c:pt>
                <c:pt idx="141">
                  <c:v>-8.2026481628417969</c:v>
                </c:pt>
                <c:pt idx="142">
                  <c:v>-6.8524360656738281</c:v>
                </c:pt>
                <c:pt idx="143">
                  <c:v>-6.3710074424743652</c:v>
                </c:pt>
                <c:pt idx="144">
                  <c:v>-6.2011995315551758</c:v>
                </c:pt>
                <c:pt idx="145">
                  <c:v>-5.3733124732971191</c:v>
                </c:pt>
                <c:pt idx="146">
                  <c:v>-4.562279224395752</c:v>
                </c:pt>
                <c:pt idx="147">
                  <c:v>-4.1644210815429688</c:v>
                </c:pt>
                <c:pt idx="148">
                  <c:v>-4.210390567779541</c:v>
                </c:pt>
                <c:pt idx="149">
                  <c:v>-3.594670295715332</c:v>
                </c:pt>
                <c:pt idx="150">
                  <c:v>-4.8761367797851563</c:v>
                </c:pt>
                <c:pt idx="151">
                  <c:v>-4.2256112098693848</c:v>
                </c:pt>
                <c:pt idx="152">
                  <c:v>-3.2435603141784668</c:v>
                </c:pt>
                <c:pt idx="153">
                  <c:v>-2.6942000389099121</c:v>
                </c:pt>
                <c:pt idx="154">
                  <c:v>-2.3354177474975586</c:v>
                </c:pt>
                <c:pt idx="155">
                  <c:v>-2.7122645378112793</c:v>
                </c:pt>
                <c:pt idx="156">
                  <c:v>-3.9109113216400146</c:v>
                </c:pt>
                <c:pt idx="157">
                  <c:v>-4.6320276260375977</c:v>
                </c:pt>
                <c:pt idx="158">
                  <c:v>-3.0595786571502686</c:v>
                </c:pt>
                <c:pt idx="159">
                  <c:v>-2.4932897090911865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0.11000588536262512</c:v>
                </c:pt>
                <c:pt idx="1">
                  <c:v>0.18000000715255737</c:v>
                </c:pt>
                <c:pt idx="2">
                  <c:v>0.18000000715255737</c:v>
                </c:pt>
                <c:pt idx="3">
                  <c:v>0.18000000715255737</c:v>
                </c:pt>
                <c:pt idx="4">
                  <c:v>0.18000000715255737</c:v>
                </c:pt>
                <c:pt idx="5">
                  <c:v>0.18000000715255737</c:v>
                </c:pt>
                <c:pt idx="6">
                  <c:v>0.18000000715255737</c:v>
                </c:pt>
                <c:pt idx="7">
                  <c:v>0.18000000715255737</c:v>
                </c:pt>
                <c:pt idx="8">
                  <c:v>0.18000000715255737</c:v>
                </c:pt>
                <c:pt idx="9">
                  <c:v>0.18000000715255737</c:v>
                </c:pt>
                <c:pt idx="10">
                  <c:v>0.18000000715255737</c:v>
                </c:pt>
                <c:pt idx="11">
                  <c:v>0.18000000715255737</c:v>
                </c:pt>
                <c:pt idx="12">
                  <c:v>0.18000000715255737</c:v>
                </c:pt>
                <c:pt idx="13">
                  <c:v>0.18000000715255737</c:v>
                </c:pt>
                <c:pt idx="14">
                  <c:v>0.18000000715255737</c:v>
                </c:pt>
                <c:pt idx="15">
                  <c:v>0.18000000715255737</c:v>
                </c:pt>
                <c:pt idx="16">
                  <c:v>0.18000000715255737</c:v>
                </c:pt>
                <c:pt idx="17">
                  <c:v>0.18000000715255737</c:v>
                </c:pt>
                <c:pt idx="18">
                  <c:v>0.18000000715255737</c:v>
                </c:pt>
                <c:pt idx="19">
                  <c:v>0.18000000715255737</c:v>
                </c:pt>
                <c:pt idx="20">
                  <c:v>0.18000000715255737</c:v>
                </c:pt>
                <c:pt idx="21">
                  <c:v>0.18000000715255737</c:v>
                </c:pt>
                <c:pt idx="22">
                  <c:v>0.18000000715255737</c:v>
                </c:pt>
                <c:pt idx="23">
                  <c:v>0.18000000715255737</c:v>
                </c:pt>
                <c:pt idx="24">
                  <c:v>0.18000000715255737</c:v>
                </c:pt>
                <c:pt idx="25">
                  <c:v>0.18000000715255737</c:v>
                </c:pt>
                <c:pt idx="26">
                  <c:v>0.18000000715255737</c:v>
                </c:pt>
                <c:pt idx="27">
                  <c:v>0.18000000715255737</c:v>
                </c:pt>
                <c:pt idx="28">
                  <c:v>0.18000000715255737</c:v>
                </c:pt>
                <c:pt idx="29">
                  <c:v>0.18000000715255737</c:v>
                </c:pt>
                <c:pt idx="30">
                  <c:v>0.18000000715255737</c:v>
                </c:pt>
                <c:pt idx="31">
                  <c:v>0.18000000715255737</c:v>
                </c:pt>
                <c:pt idx="32">
                  <c:v>0.18000000715255737</c:v>
                </c:pt>
                <c:pt idx="33">
                  <c:v>0.18000000715255737</c:v>
                </c:pt>
                <c:pt idx="34">
                  <c:v>0.18000000715255737</c:v>
                </c:pt>
                <c:pt idx="35">
                  <c:v>0.18000000715255737</c:v>
                </c:pt>
                <c:pt idx="36">
                  <c:v>0.18000000715255737</c:v>
                </c:pt>
                <c:pt idx="37">
                  <c:v>0.18000000715255737</c:v>
                </c:pt>
                <c:pt idx="38">
                  <c:v>0.18000000715255737</c:v>
                </c:pt>
                <c:pt idx="39">
                  <c:v>0.18000000715255737</c:v>
                </c:pt>
                <c:pt idx="40">
                  <c:v>0.18000000715255737</c:v>
                </c:pt>
                <c:pt idx="41">
                  <c:v>0.18000000715255737</c:v>
                </c:pt>
                <c:pt idx="42">
                  <c:v>0.18000000715255737</c:v>
                </c:pt>
                <c:pt idx="43">
                  <c:v>0.18000000715255737</c:v>
                </c:pt>
                <c:pt idx="44">
                  <c:v>0.18000000715255737</c:v>
                </c:pt>
                <c:pt idx="45">
                  <c:v>0.18000000715255737</c:v>
                </c:pt>
                <c:pt idx="46">
                  <c:v>0.18000000715255737</c:v>
                </c:pt>
                <c:pt idx="47">
                  <c:v>0.18000000715255737</c:v>
                </c:pt>
                <c:pt idx="48">
                  <c:v>0.18000000715255737</c:v>
                </c:pt>
                <c:pt idx="49">
                  <c:v>0.18000000715255737</c:v>
                </c:pt>
                <c:pt idx="50">
                  <c:v>0.18000000715255737</c:v>
                </c:pt>
                <c:pt idx="51">
                  <c:v>0.18000000715255737</c:v>
                </c:pt>
                <c:pt idx="52">
                  <c:v>0.18000000715255737</c:v>
                </c:pt>
                <c:pt idx="53">
                  <c:v>0.18000000715255737</c:v>
                </c:pt>
                <c:pt idx="54">
                  <c:v>0.18000000715255737</c:v>
                </c:pt>
                <c:pt idx="55">
                  <c:v>0.18000000715255737</c:v>
                </c:pt>
                <c:pt idx="56">
                  <c:v>0.18000000715255737</c:v>
                </c:pt>
                <c:pt idx="57">
                  <c:v>0.18000000715255737</c:v>
                </c:pt>
                <c:pt idx="58">
                  <c:v>0.18000000715255737</c:v>
                </c:pt>
                <c:pt idx="59">
                  <c:v>0.18000000715255737</c:v>
                </c:pt>
                <c:pt idx="60">
                  <c:v>0.17803725600242615</c:v>
                </c:pt>
                <c:pt idx="61">
                  <c:v>0.18000000715255737</c:v>
                </c:pt>
                <c:pt idx="62">
                  <c:v>0.17793898284435272</c:v>
                </c:pt>
                <c:pt idx="63">
                  <c:v>0.1773708164691925</c:v>
                </c:pt>
                <c:pt idx="64">
                  <c:v>0.1753154993057251</c:v>
                </c:pt>
                <c:pt idx="65">
                  <c:v>0.17229463160037994</c:v>
                </c:pt>
                <c:pt idx="66">
                  <c:v>0.16895438730716705</c:v>
                </c:pt>
                <c:pt idx="67">
                  <c:v>0.16432690620422363</c:v>
                </c:pt>
                <c:pt idx="68">
                  <c:v>0.18000000715255737</c:v>
                </c:pt>
                <c:pt idx="69">
                  <c:v>0.18000000715255737</c:v>
                </c:pt>
                <c:pt idx="70">
                  <c:v>0.15494222939014435</c:v>
                </c:pt>
                <c:pt idx="71">
                  <c:v>0.1567569375038147</c:v>
                </c:pt>
                <c:pt idx="72">
                  <c:v>0.15706276893615723</c:v>
                </c:pt>
                <c:pt idx="73">
                  <c:v>0.15564268827438354</c:v>
                </c:pt>
                <c:pt idx="74">
                  <c:v>0.15302880108356476</c:v>
                </c:pt>
                <c:pt idx="75">
                  <c:v>0.14851543307304382</c:v>
                </c:pt>
                <c:pt idx="76">
                  <c:v>0.1423749178647995</c:v>
                </c:pt>
                <c:pt idx="77">
                  <c:v>0.13262243568897247</c:v>
                </c:pt>
                <c:pt idx="78">
                  <c:v>0.13273966312408447</c:v>
                </c:pt>
                <c:pt idx="79">
                  <c:v>0.13285277783870697</c:v>
                </c:pt>
                <c:pt idx="80">
                  <c:v>0.13296183943748474</c:v>
                </c:pt>
                <c:pt idx="81">
                  <c:v>0.13306686282157898</c:v>
                </c:pt>
                <c:pt idx="82">
                  <c:v>0.18000000715255737</c:v>
                </c:pt>
                <c:pt idx="83">
                  <c:v>0.18000000715255737</c:v>
                </c:pt>
                <c:pt idx="84">
                  <c:v>0.18000000715255737</c:v>
                </c:pt>
                <c:pt idx="85">
                  <c:v>0.18000000715255737</c:v>
                </c:pt>
                <c:pt idx="86">
                  <c:v>0.18000000715255737</c:v>
                </c:pt>
                <c:pt idx="87">
                  <c:v>0.18000000715255737</c:v>
                </c:pt>
                <c:pt idx="88">
                  <c:v>0.18000000715255737</c:v>
                </c:pt>
                <c:pt idx="89">
                  <c:v>0.18000000715255737</c:v>
                </c:pt>
                <c:pt idx="90">
                  <c:v>0.18000000715255737</c:v>
                </c:pt>
                <c:pt idx="91">
                  <c:v>0.18000000715255737</c:v>
                </c:pt>
                <c:pt idx="92">
                  <c:v>0.18000000715255737</c:v>
                </c:pt>
                <c:pt idx="93">
                  <c:v>0.18000000715255737</c:v>
                </c:pt>
                <c:pt idx="94">
                  <c:v>0.18000000715255737</c:v>
                </c:pt>
                <c:pt idx="95">
                  <c:v>0.18000000715255737</c:v>
                </c:pt>
                <c:pt idx="96">
                  <c:v>0.18000000715255737</c:v>
                </c:pt>
                <c:pt idx="97">
                  <c:v>0.18000000715255737</c:v>
                </c:pt>
                <c:pt idx="98">
                  <c:v>0.18000000715255737</c:v>
                </c:pt>
                <c:pt idx="99">
                  <c:v>0.18000000715255737</c:v>
                </c:pt>
                <c:pt idx="100">
                  <c:v>0.18000000715255737</c:v>
                </c:pt>
                <c:pt idx="101">
                  <c:v>0.18000000715255737</c:v>
                </c:pt>
                <c:pt idx="102">
                  <c:v>0.18000000715255737</c:v>
                </c:pt>
                <c:pt idx="103">
                  <c:v>0.18000000715255737</c:v>
                </c:pt>
                <c:pt idx="104">
                  <c:v>0.18000000715255737</c:v>
                </c:pt>
                <c:pt idx="105">
                  <c:v>0.18000000715255737</c:v>
                </c:pt>
                <c:pt idx="106">
                  <c:v>0.18000000715255737</c:v>
                </c:pt>
                <c:pt idx="107">
                  <c:v>0.18000000715255737</c:v>
                </c:pt>
                <c:pt idx="108">
                  <c:v>0.18000000715255737</c:v>
                </c:pt>
                <c:pt idx="109">
                  <c:v>0.18000000715255737</c:v>
                </c:pt>
                <c:pt idx="110">
                  <c:v>0.18000000715255737</c:v>
                </c:pt>
                <c:pt idx="111">
                  <c:v>0.18000000715255737</c:v>
                </c:pt>
                <c:pt idx="112">
                  <c:v>0.18000000715255737</c:v>
                </c:pt>
                <c:pt idx="113">
                  <c:v>0.18000000715255737</c:v>
                </c:pt>
                <c:pt idx="114">
                  <c:v>0.18000000715255737</c:v>
                </c:pt>
                <c:pt idx="115">
                  <c:v>0.18000000715255737</c:v>
                </c:pt>
                <c:pt idx="116">
                  <c:v>0.18000000715255737</c:v>
                </c:pt>
                <c:pt idx="117">
                  <c:v>0.18000000715255737</c:v>
                </c:pt>
                <c:pt idx="118">
                  <c:v>0.18000000715255737</c:v>
                </c:pt>
                <c:pt idx="119">
                  <c:v>0.18000000715255737</c:v>
                </c:pt>
                <c:pt idx="120">
                  <c:v>0.18000000715255737</c:v>
                </c:pt>
                <c:pt idx="121">
                  <c:v>0.18000000715255737</c:v>
                </c:pt>
                <c:pt idx="122">
                  <c:v>0.18000000715255737</c:v>
                </c:pt>
                <c:pt idx="123">
                  <c:v>0.18000000715255737</c:v>
                </c:pt>
                <c:pt idx="124">
                  <c:v>0.18000000715255737</c:v>
                </c:pt>
                <c:pt idx="125">
                  <c:v>0.18000000715255737</c:v>
                </c:pt>
                <c:pt idx="126">
                  <c:v>0.18000000715255737</c:v>
                </c:pt>
                <c:pt idx="127">
                  <c:v>0.18000000715255737</c:v>
                </c:pt>
                <c:pt idx="128">
                  <c:v>0.18000000715255737</c:v>
                </c:pt>
                <c:pt idx="129">
                  <c:v>0.18000000715255737</c:v>
                </c:pt>
                <c:pt idx="130">
                  <c:v>0.18000000715255737</c:v>
                </c:pt>
                <c:pt idx="131">
                  <c:v>0.18000000715255737</c:v>
                </c:pt>
                <c:pt idx="132">
                  <c:v>0.18000000715255737</c:v>
                </c:pt>
                <c:pt idx="133">
                  <c:v>0.18000000715255737</c:v>
                </c:pt>
                <c:pt idx="134">
                  <c:v>0.18000000715255737</c:v>
                </c:pt>
                <c:pt idx="135">
                  <c:v>0.18000000715255737</c:v>
                </c:pt>
                <c:pt idx="136">
                  <c:v>0.18000000715255737</c:v>
                </c:pt>
                <c:pt idx="137">
                  <c:v>0.18000000715255737</c:v>
                </c:pt>
                <c:pt idx="138">
                  <c:v>0.18000000715255737</c:v>
                </c:pt>
                <c:pt idx="139">
                  <c:v>0.18000000715255737</c:v>
                </c:pt>
                <c:pt idx="140">
                  <c:v>0.18000000715255737</c:v>
                </c:pt>
                <c:pt idx="141">
                  <c:v>0.18000000715255737</c:v>
                </c:pt>
                <c:pt idx="142">
                  <c:v>0.18000000715255737</c:v>
                </c:pt>
                <c:pt idx="143">
                  <c:v>0.18000000715255737</c:v>
                </c:pt>
                <c:pt idx="144">
                  <c:v>0.18000000715255737</c:v>
                </c:pt>
                <c:pt idx="145">
                  <c:v>0.18000000715255737</c:v>
                </c:pt>
                <c:pt idx="146">
                  <c:v>0.18000000715255737</c:v>
                </c:pt>
                <c:pt idx="147">
                  <c:v>0.18000000715255737</c:v>
                </c:pt>
                <c:pt idx="148">
                  <c:v>0.18000000715255737</c:v>
                </c:pt>
                <c:pt idx="149">
                  <c:v>0.18000000715255737</c:v>
                </c:pt>
                <c:pt idx="150">
                  <c:v>0.18000000715255737</c:v>
                </c:pt>
                <c:pt idx="151">
                  <c:v>0.18000000715255737</c:v>
                </c:pt>
                <c:pt idx="152">
                  <c:v>0.18000000715255737</c:v>
                </c:pt>
                <c:pt idx="153">
                  <c:v>0.18000000715255737</c:v>
                </c:pt>
                <c:pt idx="154">
                  <c:v>0.18000000715255737</c:v>
                </c:pt>
                <c:pt idx="155">
                  <c:v>0.18000000715255737</c:v>
                </c:pt>
                <c:pt idx="156">
                  <c:v>0.18000000715255737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5.000000074505806E-2</c:v>
                </c:pt>
                <c:pt idx="1">
                  <c:v>5.000000074505806E-2</c:v>
                </c:pt>
                <c:pt idx="2">
                  <c:v>5.000000074505806E-2</c:v>
                </c:pt>
                <c:pt idx="3">
                  <c:v>5.000000074505806E-2</c:v>
                </c:pt>
                <c:pt idx="4">
                  <c:v>5.000000074505806E-2</c:v>
                </c:pt>
                <c:pt idx="5">
                  <c:v>5.000000074505806E-2</c:v>
                </c:pt>
                <c:pt idx="6">
                  <c:v>5.000000074505806E-2</c:v>
                </c:pt>
                <c:pt idx="7">
                  <c:v>5.000000074505806E-2</c:v>
                </c:pt>
                <c:pt idx="8">
                  <c:v>5.000000074505806E-2</c:v>
                </c:pt>
                <c:pt idx="9">
                  <c:v>5.000000074505806E-2</c:v>
                </c:pt>
                <c:pt idx="10">
                  <c:v>5.000000074505806E-2</c:v>
                </c:pt>
                <c:pt idx="11">
                  <c:v>5.000000074505806E-2</c:v>
                </c:pt>
                <c:pt idx="12">
                  <c:v>5.000000074505806E-2</c:v>
                </c:pt>
                <c:pt idx="13">
                  <c:v>5.000000074505806E-2</c:v>
                </c:pt>
                <c:pt idx="14">
                  <c:v>5.000000074505806E-2</c:v>
                </c:pt>
                <c:pt idx="15">
                  <c:v>5.000000074505806E-2</c:v>
                </c:pt>
                <c:pt idx="16">
                  <c:v>5.000000074505806E-2</c:v>
                </c:pt>
                <c:pt idx="17">
                  <c:v>5.000000074505806E-2</c:v>
                </c:pt>
                <c:pt idx="18">
                  <c:v>5.000000074505806E-2</c:v>
                </c:pt>
                <c:pt idx="19">
                  <c:v>5.000000074505806E-2</c:v>
                </c:pt>
                <c:pt idx="20">
                  <c:v>5.000000074505806E-2</c:v>
                </c:pt>
                <c:pt idx="21">
                  <c:v>5.000000074505806E-2</c:v>
                </c:pt>
                <c:pt idx="22">
                  <c:v>5.000000074505806E-2</c:v>
                </c:pt>
                <c:pt idx="23">
                  <c:v>5.000000074505806E-2</c:v>
                </c:pt>
                <c:pt idx="24">
                  <c:v>5.000000074505806E-2</c:v>
                </c:pt>
                <c:pt idx="25">
                  <c:v>5.000000074505806E-2</c:v>
                </c:pt>
                <c:pt idx="26">
                  <c:v>5.000000074505806E-2</c:v>
                </c:pt>
                <c:pt idx="27">
                  <c:v>5.000000074505806E-2</c:v>
                </c:pt>
                <c:pt idx="28">
                  <c:v>5.000000074505806E-2</c:v>
                </c:pt>
                <c:pt idx="29">
                  <c:v>5.000000074505806E-2</c:v>
                </c:pt>
                <c:pt idx="30">
                  <c:v>5.000000074505806E-2</c:v>
                </c:pt>
                <c:pt idx="31">
                  <c:v>6.4166665077209473E-2</c:v>
                </c:pt>
                <c:pt idx="32">
                  <c:v>7.8333333134651184E-2</c:v>
                </c:pt>
                <c:pt idx="33">
                  <c:v>9.2500001192092896E-2</c:v>
                </c:pt>
                <c:pt idx="34">
                  <c:v>0.10666666924953461</c:v>
                </c:pt>
                <c:pt idx="35">
                  <c:v>0.12083332985639572</c:v>
                </c:pt>
                <c:pt idx="36">
                  <c:v>0.13500000536441803</c:v>
                </c:pt>
                <c:pt idx="37">
                  <c:v>0.14916665852069855</c:v>
                </c:pt>
                <c:pt idx="38">
                  <c:v>0.16333332657814026</c:v>
                </c:pt>
                <c:pt idx="39">
                  <c:v>0.17749999463558197</c:v>
                </c:pt>
                <c:pt idx="40">
                  <c:v>0.19166666269302368</c:v>
                </c:pt>
                <c:pt idx="41">
                  <c:v>0.20583333075046539</c:v>
                </c:pt>
                <c:pt idx="42">
                  <c:v>0.2199999988079071</c:v>
                </c:pt>
                <c:pt idx="43">
                  <c:v>0.23416666686534882</c:v>
                </c:pt>
                <c:pt idx="44">
                  <c:v>0.24833333492279053</c:v>
                </c:pt>
                <c:pt idx="45">
                  <c:v>0.26249998807907104</c:v>
                </c:pt>
                <c:pt idx="46">
                  <c:v>0.27666667103767395</c:v>
                </c:pt>
                <c:pt idx="47">
                  <c:v>0.29083332419395447</c:v>
                </c:pt>
                <c:pt idx="48">
                  <c:v>0.30500000715255737</c:v>
                </c:pt>
                <c:pt idx="49">
                  <c:v>0.31916666030883789</c:v>
                </c:pt>
                <c:pt idx="50">
                  <c:v>0.33333331346511841</c:v>
                </c:pt>
                <c:pt idx="51">
                  <c:v>0.34749999642372131</c:v>
                </c:pt>
                <c:pt idx="52">
                  <c:v>0.36166664958000183</c:v>
                </c:pt>
                <c:pt idx="53">
                  <c:v>0.37583333253860474</c:v>
                </c:pt>
                <c:pt idx="54">
                  <c:v>0.38999998569488525</c:v>
                </c:pt>
                <c:pt idx="55">
                  <c:v>0.40416666865348816</c:v>
                </c:pt>
                <c:pt idx="56">
                  <c:v>0.41833332180976868</c:v>
                </c:pt>
                <c:pt idx="57">
                  <c:v>0.43249997496604919</c:v>
                </c:pt>
                <c:pt idx="58">
                  <c:v>0.4466666579246521</c:v>
                </c:pt>
                <c:pt idx="59">
                  <c:v>0.46083331108093262</c:v>
                </c:pt>
                <c:pt idx="60">
                  <c:v>0.47499999403953552</c:v>
                </c:pt>
                <c:pt idx="61">
                  <c:v>0.48916664719581604</c:v>
                </c:pt>
                <c:pt idx="62">
                  <c:v>0.50333333015441895</c:v>
                </c:pt>
                <c:pt idx="63">
                  <c:v>0.51749998331069946</c:v>
                </c:pt>
                <c:pt idx="64">
                  <c:v>0.53166663646697998</c:v>
                </c:pt>
                <c:pt idx="65">
                  <c:v>0.54583334922790527</c:v>
                </c:pt>
                <c:pt idx="66">
                  <c:v>0.56000000238418579</c:v>
                </c:pt>
                <c:pt idx="67">
                  <c:v>0.57416665554046631</c:v>
                </c:pt>
                <c:pt idx="68">
                  <c:v>0.58833330869674683</c:v>
                </c:pt>
                <c:pt idx="69">
                  <c:v>0.60249996185302734</c:v>
                </c:pt>
                <c:pt idx="70">
                  <c:v>0.61666667461395264</c:v>
                </c:pt>
                <c:pt idx="71">
                  <c:v>0.63083332777023315</c:v>
                </c:pt>
                <c:pt idx="72">
                  <c:v>0.64499998092651367</c:v>
                </c:pt>
                <c:pt idx="73">
                  <c:v>0.65916663408279419</c:v>
                </c:pt>
                <c:pt idx="74">
                  <c:v>0.67333328723907471</c:v>
                </c:pt>
                <c:pt idx="75">
                  <c:v>0.6875</c:v>
                </c:pt>
                <c:pt idx="76">
                  <c:v>0.70166665315628052</c:v>
                </c:pt>
                <c:pt idx="77">
                  <c:v>0.71583330631256104</c:v>
                </c:pt>
                <c:pt idx="78">
                  <c:v>0.72999995946884155</c:v>
                </c:pt>
                <c:pt idx="79">
                  <c:v>0.74416667222976685</c:v>
                </c:pt>
                <c:pt idx="80">
                  <c:v>0.75833332538604736</c:v>
                </c:pt>
                <c:pt idx="81">
                  <c:v>0.77249997854232788</c:v>
                </c:pt>
                <c:pt idx="82">
                  <c:v>0.7866666316986084</c:v>
                </c:pt>
                <c:pt idx="83">
                  <c:v>0.80083328485488892</c:v>
                </c:pt>
                <c:pt idx="84">
                  <c:v>0.81499999761581421</c:v>
                </c:pt>
                <c:pt idx="85">
                  <c:v>0.82916665077209473</c:v>
                </c:pt>
                <c:pt idx="86">
                  <c:v>0.84333330392837524</c:v>
                </c:pt>
                <c:pt idx="87">
                  <c:v>0.85749995708465576</c:v>
                </c:pt>
                <c:pt idx="88">
                  <c:v>0.87166666984558105</c:v>
                </c:pt>
                <c:pt idx="89">
                  <c:v>0.88583332300186157</c:v>
                </c:pt>
                <c:pt idx="90">
                  <c:v>0.89999997615814209</c:v>
                </c:pt>
                <c:pt idx="91">
                  <c:v>0.89999997615814209</c:v>
                </c:pt>
                <c:pt idx="92">
                  <c:v>0.89999997615814209</c:v>
                </c:pt>
                <c:pt idx="93">
                  <c:v>0.89999997615814209</c:v>
                </c:pt>
                <c:pt idx="94">
                  <c:v>0.89999997615814209</c:v>
                </c:pt>
                <c:pt idx="95">
                  <c:v>0.89999997615814209</c:v>
                </c:pt>
                <c:pt idx="96">
                  <c:v>0.89999997615814209</c:v>
                </c:pt>
                <c:pt idx="97">
                  <c:v>0.89999997615814209</c:v>
                </c:pt>
                <c:pt idx="98">
                  <c:v>0.89999997615814209</c:v>
                </c:pt>
                <c:pt idx="99">
                  <c:v>0.89999997615814209</c:v>
                </c:pt>
                <c:pt idx="100">
                  <c:v>0.89999997615814209</c:v>
                </c:pt>
                <c:pt idx="101">
                  <c:v>0.89999997615814209</c:v>
                </c:pt>
                <c:pt idx="102">
                  <c:v>0.89999997615814209</c:v>
                </c:pt>
                <c:pt idx="103">
                  <c:v>0.89999997615814209</c:v>
                </c:pt>
                <c:pt idx="104">
                  <c:v>0.89999997615814209</c:v>
                </c:pt>
                <c:pt idx="105">
                  <c:v>0.89999997615814209</c:v>
                </c:pt>
                <c:pt idx="106">
                  <c:v>0.89999997615814209</c:v>
                </c:pt>
                <c:pt idx="107">
                  <c:v>0.89999997615814209</c:v>
                </c:pt>
                <c:pt idx="108">
                  <c:v>0.89999997615814209</c:v>
                </c:pt>
                <c:pt idx="109">
                  <c:v>0.89999997615814209</c:v>
                </c:pt>
                <c:pt idx="110">
                  <c:v>0.89999997615814209</c:v>
                </c:pt>
                <c:pt idx="111">
                  <c:v>0.89999997615814209</c:v>
                </c:pt>
                <c:pt idx="112">
                  <c:v>0.89999997615814209</c:v>
                </c:pt>
                <c:pt idx="113">
                  <c:v>0.89999997615814209</c:v>
                </c:pt>
                <c:pt idx="114">
                  <c:v>0.89999997615814209</c:v>
                </c:pt>
                <c:pt idx="115">
                  <c:v>0.89999997615814209</c:v>
                </c:pt>
                <c:pt idx="116">
                  <c:v>0.89999997615814209</c:v>
                </c:pt>
                <c:pt idx="117">
                  <c:v>0.89999997615814209</c:v>
                </c:pt>
                <c:pt idx="118">
                  <c:v>0.89999997615814209</c:v>
                </c:pt>
                <c:pt idx="119">
                  <c:v>0.89999997615814209</c:v>
                </c:pt>
                <c:pt idx="120">
                  <c:v>0.89999997615814209</c:v>
                </c:pt>
                <c:pt idx="121">
                  <c:v>0.89999997615814209</c:v>
                </c:pt>
                <c:pt idx="122">
                  <c:v>0.89999997615814209</c:v>
                </c:pt>
                <c:pt idx="123">
                  <c:v>0.89999997615814209</c:v>
                </c:pt>
                <c:pt idx="124">
                  <c:v>0.89999997615814209</c:v>
                </c:pt>
                <c:pt idx="125">
                  <c:v>0.89999997615814209</c:v>
                </c:pt>
                <c:pt idx="126">
                  <c:v>0.89999997615814209</c:v>
                </c:pt>
                <c:pt idx="127">
                  <c:v>0.89999997615814209</c:v>
                </c:pt>
                <c:pt idx="128">
                  <c:v>0.89999997615814209</c:v>
                </c:pt>
                <c:pt idx="129">
                  <c:v>0.89999997615814209</c:v>
                </c:pt>
                <c:pt idx="130">
                  <c:v>0.89999997615814209</c:v>
                </c:pt>
                <c:pt idx="131">
                  <c:v>0.89999997615814209</c:v>
                </c:pt>
                <c:pt idx="132">
                  <c:v>0.89999997615814209</c:v>
                </c:pt>
                <c:pt idx="133">
                  <c:v>0.89999997615814209</c:v>
                </c:pt>
                <c:pt idx="134">
                  <c:v>0.89999997615814209</c:v>
                </c:pt>
                <c:pt idx="135">
                  <c:v>0.89999997615814209</c:v>
                </c:pt>
                <c:pt idx="136">
                  <c:v>0.90477776527404785</c:v>
                </c:pt>
                <c:pt idx="137">
                  <c:v>0.90955555438995361</c:v>
                </c:pt>
                <c:pt idx="138">
                  <c:v>0.9143332839012146</c:v>
                </c:pt>
                <c:pt idx="139">
                  <c:v>0.91911107301712036</c:v>
                </c:pt>
                <c:pt idx="140">
                  <c:v>0.92388886213302612</c:v>
                </c:pt>
                <c:pt idx="141">
                  <c:v>0.92866665124893188</c:v>
                </c:pt>
                <c:pt idx="142">
                  <c:v>0.93344444036483765</c:v>
                </c:pt>
                <c:pt idx="143">
                  <c:v>0.93822222948074341</c:v>
                </c:pt>
                <c:pt idx="144">
                  <c:v>0.94299995899200439</c:v>
                </c:pt>
                <c:pt idx="145">
                  <c:v>0.94777774810791016</c:v>
                </c:pt>
                <c:pt idx="146">
                  <c:v>0.95255553722381592</c:v>
                </c:pt>
                <c:pt idx="147">
                  <c:v>0.95733332633972168</c:v>
                </c:pt>
                <c:pt idx="148">
                  <c:v>0.96211111545562744</c:v>
                </c:pt>
                <c:pt idx="149">
                  <c:v>0.9668889045715332</c:v>
                </c:pt>
                <c:pt idx="150">
                  <c:v>0.97166663408279419</c:v>
                </c:pt>
                <c:pt idx="151">
                  <c:v>0.97644442319869995</c:v>
                </c:pt>
                <c:pt idx="152">
                  <c:v>0.98122221231460571</c:v>
                </c:pt>
                <c:pt idx="153">
                  <c:v>0.98600000143051147</c:v>
                </c:pt>
                <c:pt idx="154">
                  <c:v>0.99077779054641724</c:v>
                </c:pt>
                <c:pt idx="155">
                  <c:v>0.99555552005767822</c:v>
                </c:pt>
                <c:pt idx="156">
                  <c:v>1.000333309173584</c:v>
                </c:pt>
                <c:pt idx="157">
                  <c:v>1.0051110982894897</c:v>
                </c:pt>
                <c:pt idx="158">
                  <c:v>1.0098888874053955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0.15000000596046448</c:v>
                </c:pt>
                <c:pt idx="1">
                  <c:v>0.15000000596046448</c:v>
                </c:pt>
                <c:pt idx="2">
                  <c:v>0.15000000596046448</c:v>
                </c:pt>
                <c:pt idx="3">
                  <c:v>0.15000000596046448</c:v>
                </c:pt>
                <c:pt idx="4">
                  <c:v>0.15000000596046448</c:v>
                </c:pt>
                <c:pt idx="5">
                  <c:v>0.15000000596046448</c:v>
                </c:pt>
                <c:pt idx="6">
                  <c:v>0.15000000596046448</c:v>
                </c:pt>
                <c:pt idx="7">
                  <c:v>0.15000000596046448</c:v>
                </c:pt>
                <c:pt idx="8">
                  <c:v>0.15000000596046448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0.17080000042915344</c:v>
                </c:pt>
                <c:pt idx="32">
                  <c:v>0.1916000097990036</c:v>
                </c:pt>
                <c:pt idx="33">
                  <c:v>0.21240000426769257</c:v>
                </c:pt>
                <c:pt idx="34">
                  <c:v>0.23320001363754272</c:v>
                </c:pt>
                <c:pt idx="35">
                  <c:v>0.25400000810623169</c:v>
                </c:pt>
                <c:pt idx="36">
                  <c:v>0.27480000257492065</c:v>
                </c:pt>
                <c:pt idx="37">
                  <c:v>0.29560002684593201</c:v>
                </c:pt>
                <c:pt idx="38">
                  <c:v>0.31640002131462097</c:v>
                </c:pt>
                <c:pt idx="39">
                  <c:v>0.33720001578330994</c:v>
                </c:pt>
                <c:pt idx="40">
                  <c:v>0.3580000102519989</c:v>
                </c:pt>
                <c:pt idx="41">
                  <c:v>0.37880000472068787</c:v>
                </c:pt>
                <c:pt idx="42">
                  <c:v>0.39960002899169922</c:v>
                </c:pt>
                <c:pt idx="43">
                  <c:v>0.42040002346038818</c:v>
                </c:pt>
                <c:pt idx="44">
                  <c:v>0.44120001792907715</c:v>
                </c:pt>
                <c:pt idx="45">
                  <c:v>0.46200001239776611</c:v>
                </c:pt>
                <c:pt idx="46">
                  <c:v>0.48280003666877747</c:v>
                </c:pt>
                <c:pt idx="47">
                  <c:v>0.50360000133514404</c:v>
                </c:pt>
                <c:pt idx="48">
                  <c:v>0.52439999580383301</c:v>
                </c:pt>
                <c:pt idx="49">
                  <c:v>0.54520004987716675</c:v>
                </c:pt>
                <c:pt idx="50">
                  <c:v>0.56600004434585571</c:v>
                </c:pt>
                <c:pt idx="51">
                  <c:v>0.58680003881454468</c:v>
                </c:pt>
                <c:pt idx="52">
                  <c:v>0.60760003328323364</c:v>
                </c:pt>
                <c:pt idx="53">
                  <c:v>0.62840002775192261</c:v>
                </c:pt>
                <c:pt idx="54">
                  <c:v>0.64920002222061157</c:v>
                </c:pt>
                <c:pt idx="55">
                  <c:v>0.67000001668930054</c:v>
                </c:pt>
                <c:pt idx="56">
                  <c:v>0.6908000111579895</c:v>
                </c:pt>
                <c:pt idx="57">
                  <c:v>0.71160000562667847</c:v>
                </c:pt>
                <c:pt idx="58">
                  <c:v>0.73240005970001221</c:v>
                </c:pt>
                <c:pt idx="59">
                  <c:v>0.75320005416870117</c:v>
                </c:pt>
                <c:pt idx="60">
                  <c:v>0.77400004863739014</c:v>
                </c:pt>
                <c:pt idx="61">
                  <c:v>0.7948000431060791</c:v>
                </c:pt>
                <c:pt idx="62">
                  <c:v>0.81560003757476807</c:v>
                </c:pt>
                <c:pt idx="63">
                  <c:v>0.83640003204345703</c:v>
                </c:pt>
                <c:pt idx="64">
                  <c:v>0.857200026512146</c:v>
                </c:pt>
                <c:pt idx="65">
                  <c:v>0.87800002098083496</c:v>
                </c:pt>
                <c:pt idx="66">
                  <c:v>0.89880001544952393</c:v>
                </c:pt>
                <c:pt idx="67">
                  <c:v>0.91960006952285767</c:v>
                </c:pt>
                <c:pt idx="68">
                  <c:v>0.94040006399154663</c:v>
                </c:pt>
                <c:pt idx="69">
                  <c:v>0.9612000584602356</c:v>
                </c:pt>
                <c:pt idx="70">
                  <c:v>0.98200005292892456</c:v>
                </c:pt>
                <c:pt idx="71">
                  <c:v>1.0028001070022583</c:v>
                </c:pt>
                <c:pt idx="72">
                  <c:v>1.0236001014709473</c:v>
                </c:pt>
                <c:pt idx="73">
                  <c:v>1.0444000959396362</c:v>
                </c:pt>
                <c:pt idx="74">
                  <c:v>1.0652000904083252</c:v>
                </c:pt>
                <c:pt idx="75">
                  <c:v>1.0860000848770142</c:v>
                </c:pt>
                <c:pt idx="76">
                  <c:v>1.1068000793457031</c:v>
                </c:pt>
                <c:pt idx="77">
                  <c:v>1.1276000738143921</c:v>
                </c:pt>
                <c:pt idx="78">
                  <c:v>1.1484000682830811</c:v>
                </c:pt>
                <c:pt idx="79">
                  <c:v>1.16920006275177</c:v>
                </c:pt>
                <c:pt idx="80">
                  <c:v>1.190000057220459</c:v>
                </c:pt>
                <c:pt idx="81">
                  <c:v>1.190000057220459</c:v>
                </c:pt>
                <c:pt idx="82">
                  <c:v>1.190000057220459</c:v>
                </c:pt>
                <c:pt idx="83">
                  <c:v>1.190000057220459</c:v>
                </c:pt>
                <c:pt idx="84">
                  <c:v>1.190000057220459</c:v>
                </c:pt>
                <c:pt idx="85">
                  <c:v>1.190000057220459</c:v>
                </c:pt>
                <c:pt idx="86">
                  <c:v>1.190000057220459</c:v>
                </c:pt>
                <c:pt idx="87">
                  <c:v>1.190000057220459</c:v>
                </c:pt>
                <c:pt idx="88">
                  <c:v>1.190000057220459</c:v>
                </c:pt>
                <c:pt idx="89">
                  <c:v>1.190000057220459</c:v>
                </c:pt>
                <c:pt idx="90">
                  <c:v>1.190000057220459</c:v>
                </c:pt>
                <c:pt idx="91">
                  <c:v>1.190000057220459</c:v>
                </c:pt>
                <c:pt idx="92">
                  <c:v>1.190000057220459</c:v>
                </c:pt>
                <c:pt idx="93">
                  <c:v>1.190000057220459</c:v>
                </c:pt>
                <c:pt idx="94">
                  <c:v>1.190000057220459</c:v>
                </c:pt>
                <c:pt idx="95">
                  <c:v>1.190000057220459</c:v>
                </c:pt>
                <c:pt idx="96">
                  <c:v>1.190000057220459</c:v>
                </c:pt>
                <c:pt idx="97">
                  <c:v>1.190000057220459</c:v>
                </c:pt>
                <c:pt idx="98">
                  <c:v>1.190000057220459</c:v>
                </c:pt>
                <c:pt idx="99">
                  <c:v>1.190000057220459</c:v>
                </c:pt>
                <c:pt idx="100">
                  <c:v>1.190000057220459</c:v>
                </c:pt>
                <c:pt idx="101">
                  <c:v>1.190000057220459</c:v>
                </c:pt>
                <c:pt idx="102">
                  <c:v>1.190000057220459</c:v>
                </c:pt>
                <c:pt idx="103">
                  <c:v>1.190000057220459</c:v>
                </c:pt>
                <c:pt idx="104">
                  <c:v>1.190000057220459</c:v>
                </c:pt>
                <c:pt idx="105">
                  <c:v>1.190000057220459</c:v>
                </c:pt>
                <c:pt idx="106">
                  <c:v>1.190000057220459</c:v>
                </c:pt>
                <c:pt idx="107">
                  <c:v>1.190000057220459</c:v>
                </c:pt>
                <c:pt idx="108">
                  <c:v>1.190000057220459</c:v>
                </c:pt>
                <c:pt idx="109">
                  <c:v>1.190000057220459</c:v>
                </c:pt>
                <c:pt idx="110">
                  <c:v>1.190000057220459</c:v>
                </c:pt>
                <c:pt idx="111">
                  <c:v>1.190000057220459</c:v>
                </c:pt>
                <c:pt idx="112">
                  <c:v>1.190000057220459</c:v>
                </c:pt>
                <c:pt idx="113">
                  <c:v>1.190000057220459</c:v>
                </c:pt>
                <c:pt idx="114">
                  <c:v>1.190000057220459</c:v>
                </c:pt>
                <c:pt idx="115">
                  <c:v>1.190000057220459</c:v>
                </c:pt>
                <c:pt idx="116">
                  <c:v>1.190000057220459</c:v>
                </c:pt>
                <c:pt idx="117">
                  <c:v>1.190000057220459</c:v>
                </c:pt>
                <c:pt idx="118">
                  <c:v>1.190000057220459</c:v>
                </c:pt>
                <c:pt idx="119">
                  <c:v>1.190000057220459</c:v>
                </c:pt>
                <c:pt idx="120">
                  <c:v>1.190000057220459</c:v>
                </c:pt>
                <c:pt idx="121">
                  <c:v>1.190000057220459</c:v>
                </c:pt>
                <c:pt idx="122">
                  <c:v>1.190000057220459</c:v>
                </c:pt>
                <c:pt idx="123">
                  <c:v>1.190000057220459</c:v>
                </c:pt>
                <c:pt idx="124">
                  <c:v>1.190000057220459</c:v>
                </c:pt>
                <c:pt idx="125">
                  <c:v>1.190000057220459</c:v>
                </c:pt>
                <c:pt idx="126">
                  <c:v>1.1700882911682129</c:v>
                </c:pt>
                <c:pt idx="127">
                  <c:v>1.1501765251159668</c:v>
                </c:pt>
                <c:pt idx="128">
                  <c:v>1.1302647590637207</c:v>
                </c:pt>
                <c:pt idx="129">
                  <c:v>1.1103529930114746</c:v>
                </c:pt>
                <c:pt idx="130">
                  <c:v>1.0904412269592285</c:v>
                </c:pt>
                <c:pt idx="131">
                  <c:v>1.0705294609069824</c:v>
                </c:pt>
                <c:pt idx="132">
                  <c:v>1.0506176948547363</c:v>
                </c:pt>
                <c:pt idx="133">
                  <c:v>1.0307059288024902</c:v>
                </c:pt>
                <c:pt idx="134">
                  <c:v>1.0107941627502441</c:v>
                </c:pt>
                <c:pt idx="135">
                  <c:v>0.99088239669799805</c:v>
                </c:pt>
                <c:pt idx="136">
                  <c:v>0.97097063064575195</c:v>
                </c:pt>
                <c:pt idx="137">
                  <c:v>0.95105886459350586</c:v>
                </c:pt>
                <c:pt idx="138">
                  <c:v>0.93114709854125977</c:v>
                </c:pt>
                <c:pt idx="139">
                  <c:v>0.91123533248901367</c:v>
                </c:pt>
                <c:pt idx="140">
                  <c:v>0.89132356643676758</c:v>
                </c:pt>
                <c:pt idx="141">
                  <c:v>0.87141180038452148</c:v>
                </c:pt>
                <c:pt idx="142">
                  <c:v>0.85150003433227539</c:v>
                </c:pt>
                <c:pt idx="143">
                  <c:v>0.8315882682800293</c:v>
                </c:pt>
                <c:pt idx="144">
                  <c:v>0.8116765022277832</c:v>
                </c:pt>
                <c:pt idx="145">
                  <c:v>0.79176473617553711</c:v>
                </c:pt>
                <c:pt idx="146">
                  <c:v>0.77185297012329102</c:v>
                </c:pt>
                <c:pt idx="147">
                  <c:v>0.75194120407104492</c:v>
                </c:pt>
                <c:pt idx="148">
                  <c:v>0.73202943801879883</c:v>
                </c:pt>
                <c:pt idx="149">
                  <c:v>0.71211767196655273</c:v>
                </c:pt>
                <c:pt idx="150">
                  <c:v>0.69220590591430664</c:v>
                </c:pt>
                <c:pt idx="151">
                  <c:v>0.67229413986206055</c:v>
                </c:pt>
                <c:pt idx="152">
                  <c:v>0.65238237380981445</c:v>
                </c:pt>
                <c:pt idx="153">
                  <c:v>0.63247060775756836</c:v>
                </c:pt>
                <c:pt idx="154">
                  <c:v>0.61255884170532227</c:v>
                </c:pt>
                <c:pt idx="155">
                  <c:v>0.59264707565307617</c:v>
                </c:pt>
                <c:pt idx="156">
                  <c:v>0.57273530960083008</c:v>
                </c:pt>
                <c:pt idx="157">
                  <c:v>0.55282354354858398</c:v>
                </c:pt>
                <c:pt idx="158">
                  <c:v>0.53291177749633789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0.89999997615814209</c:v>
                </c:pt>
                <c:pt idx="1">
                  <c:v>0.89999997615814209</c:v>
                </c:pt>
                <c:pt idx="2">
                  <c:v>0.89999997615814209</c:v>
                </c:pt>
                <c:pt idx="3">
                  <c:v>0.89999997615814209</c:v>
                </c:pt>
                <c:pt idx="4">
                  <c:v>0.89999997615814209</c:v>
                </c:pt>
                <c:pt idx="5">
                  <c:v>0.89999997615814209</c:v>
                </c:pt>
                <c:pt idx="6">
                  <c:v>0.89999997615814209</c:v>
                </c:pt>
                <c:pt idx="7">
                  <c:v>0.89999997615814209</c:v>
                </c:pt>
                <c:pt idx="8">
                  <c:v>0.89999997615814209</c:v>
                </c:pt>
                <c:pt idx="9">
                  <c:v>0.89999997615814209</c:v>
                </c:pt>
                <c:pt idx="10">
                  <c:v>0.89999997615814209</c:v>
                </c:pt>
                <c:pt idx="11">
                  <c:v>0.89999997615814209</c:v>
                </c:pt>
                <c:pt idx="12">
                  <c:v>0.89999997615814209</c:v>
                </c:pt>
                <c:pt idx="13">
                  <c:v>0.89999997615814209</c:v>
                </c:pt>
                <c:pt idx="14">
                  <c:v>0.89999997615814209</c:v>
                </c:pt>
                <c:pt idx="15">
                  <c:v>0.89999997615814209</c:v>
                </c:pt>
                <c:pt idx="16">
                  <c:v>0.89999997615814209</c:v>
                </c:pt>
                <c:pt idx="17">
                  <c:v>0.89999997615814209</c:v>
                </c:pt>
                <c:pt idx="18">
                  <c:v>0.89999997615814209</c:v>
                </c:pt>
                <c:pt idx="19">
                  <c:v>0.89999997615814209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0.88666665554046631</c:v>
                </c:pt>
                <c:pt idx="32">
                  <c:v>0.87333333492279053</c:v>
                </c:pt>
                <c:pt idx="33">
                  <c:v>0.85999995470046997</c:v>
                </c:pt>
                <c:pt idx="34">
                  <c:v>0.84666663408279419</c:v>
                </c:pt>
                <c:pt idx="35">
                  <c:v>0.83333331346511841</c:v>
                </c:pt>
                <c:pt idx="36">
                  <c:v>0.81999999284744263</c:v>
                </c:pt>
                <c:pt idx="37">
                  <c:v>0.80666667222976685</c:v>
                </c:pt>
                <c:pt idx="38">
                  <c:v>0.79333329200744629</c:v>
                </c:pt>
                <c:pt idx="39">
                  <c:v>0.77999997138977051</c:v>
                </c:pt>
                <c:pt idx="40">
                  <c:v>0.76666665077209473</c:v>
                </c:pt>
                <c:pt idx="41">
                  <c:v>0.75333333015441895</c:v>
                </c:pt>
                <c:pt idx="42">
                  <c:v>0.74000000953674316</c:v>
                </c:pt>
                <c:pt idx="43">
                  <c:v>0.72666662931442261</c:v>
                </c:pt>
                <c:pt idx="44">
                  <c:v>0.71333330869674683</c:v>
                </c:pt>
                <c:pt idx="45">
                  <c:v>0.69999998807907104</c:v>
                </c:pt>
                <c:pt idx="46">
                  <c:v>0.68666666746139526</c:v>
                </c:pt>
                <c:pt idx="47">
                  <c:v>0.67333328723907471</c:v>
                </c:pt>
                <c:pt idx="48">
                  <c:v>0.65999996662139893</c:v>
                </c:pt>
                <c:pt idx="49">
                  <c:v>0.64666664600372314</c:v>
                </c:pt>
                <c:pt idx="50">
                  <c:v>0.63333332538604736</c:v>
                </c:pt>
                <c:pt idx="51">
                  <c:v>0.62000000476837158</c:v>
                </c:pt>
                <c:pt idx="52">
                  <c:v>0.60666662454605103</c:v>
                </c:pt>
                <c:pt idx="53">
                  <c:v>0.59333330392837524</c:v>
                </c:pt>
                <c:pt idx="54">
                  <c:v>0.57999998331069946</c:v>
                </c:pt>
                <c:pt idx="55">
                  <c:v>0.56666666269302368</c:v>
                </c:pt>
                <c:pt idx="56">
                  <c:v>0.5533333420753479</c:v>
                </c:pt>
                <c:pt idx="57">
                  <c:v>0.53999996185302734</c:v>
                </c:pt>
                <c:pt idx="58">
                  <c:v>0.52666664123535156</c:v>
                </c:pt>
                <c:pt idx="59">
                  <c:v>0.51333332061767578</c:v>
                </c:pt>
                <c:pt idx="60">
                  <c:v>0.5</c:v>
                </c:pt>
                <c:pt idx="61">
                  <c:v>0.48666664958000183</c:v>
                </c:pt>
                <c:pt idx="62">
                  <c:v>0.47333332896232605</c:v>
                </c:pt>
                <c:pt idx="63">
                  <c:v>0.45999997854232788</c:v>
                </c:pt>
                <c:pt idx="64">
                  <c:v>0.4466666579246521</c:v>
                </c:pt>
                <c:pt idx="65">
                  <c:v>0.43333333730697632</c:v>
                </c:pt>
                <c:pt idx="66">
                  <c:v>0.41999998688697815</c:v>
                </c:pt>
                <c:pt idx="67">
                  <c:v>0.40666666626930237</c:v>
                </c:pt>
                <c:pt idx="68">
                  <c:v>0.3933333158493042</c:v>
                </c:pt>
                <c:pt idx="69">
                  <c:v>0.37999999523162842</c:v>
                </c:pt>
                <c:pt idx="70">
                  <c:v>0.36666667461395264</c:v>
                </c:pt>
                <c:pt idx="71">
                  <c:v>0.35333332419395447</c:v>
                </c:pt>
                <c:pt idx="72">
                  <c:v>0.34000000357627869</c:v>
                </c:pt>
                <c:pt idx="73">
                  <c:v>0.32666665315628052</c:v>
                </c:pt>
                <c:pt idx="74">
                  <c:v>0.31333333253860474</c:v>
                </c:pt>
                <c:pt idx="75">
                  <c:v>0.29999998211860657</c:v>
                </c:pt>
                <c:pt idx="76">
                  <c:v>0.28666666150093079</c:v>
                </c:pt>
                <c:pt idx="77">
                  <c:v>0.273333340883255</c:v>
                </c:pt>
                <c:pt idx="78">
                  <c:v>0.25999999046325684</c:v>
                </c:pt>
                <c:pt idx="79">
                  <c:v>0.24666666984558105</c:v>
                </c:pt>
                <c:pt idx="80">
                  <c:v>0.23333333432674408</c:v>
                </c:pt>
                <c:pt idx="81">
                  <c:v>0.2199999988079071</c:v>
                </c:pt>
                <c:pt idx="82">
                  <c:v>0.20666666328907013</c:v>
                </c:pt>
                <c:pt idx="83">
                  <c:v>0.19333332777023315</c:v>
                </c:pt>
                <c:pt idx="84">
                  <c:v>0.17999999225139618</c:v>
                </c:pt>
                <c:pt idx="85">
                  <c:v>0.1666666716337204</c:v>
                </c:pt>
                <c:pt idx="86">
                  <c:v>0.15333333611488342</c:v>
                </c:pt>
                <c:pt idx="87">
                  <c:v>0.14000000059604645</c:v>
                </c:pt>
                <c:pt idx="88">
                  <c:v>0.12666666507720947</c:v>
                </c:pt>
                <c:pt idx="89">
                  <c:v>0.11333333700895309</c:v>
                </c:pt>
                <c:pt idx="90">
                  <c:v>0.10000000149011612</c:v>
                </c:pt>
                <c:pt idx="91">
                  <c:v>0.10000000149011612</c:v>
                </c:pt>
                <c:pt idx="92">
                  <c:v>0.10000000149011612</c:v>
                </c:pt>
                <c:pt idx="93">
                  <c:v>0.10000000149011612</c:v>
                </c:pt>
                <c:pt idx="94">
                  <c:v>0.10000000149011612</c:v>
                </c:pt>
                <c:pt idx="95">
                  <c:v>0.10000000149011612</c:v>
                </c:pt>
                <c:pt idx="96">
                  <c:v>0.10000000149011612</c:v>
                </c:pt>
                <c:pt idx="97">
                  <c:v>0.10000000149011612</c:v>
                </c:pt>
                <c:pt idx="98">
                  <c:v>0.10000000149011612</c:v>
                </c:pt>
                <c:pt idx="99">
                  <c:v>0.10000000149011612</c:v>
                </c:pt>
                <c:pt idx="100">
                  <c:v>0.10000000149011612</c:v>
                </c:pt>
                <c:pt idx="101">
                  <c:v>0.10000000149011612</c:v>
                </c:pt>
                <c:pt idx="102">
                  <c:v>0.10000000149011612</c:v>
                </c:pt>
                <c:pt idx="103">
                  <c:v>0.10000000149011612</c:v>
                </c:pt>
                <c:pt idx="104">
                  <c:v>0.10000000149011612</c:v>
                </c:pt>
                <c:pt idx="105">
                  <c:v>0.10000000149011612</c:v>
                </c:pt>
                <c:pt idx="106">
                  <c:v>0.10000000149011612</c:v>
                </c:pt>
                <c:pt idx="107">
                  <c:v>0.10000000149011612</c:v>
                </c:pt>
                <c:pt idx="108">
                  <c:v>0.10000000149011612</c:v>
                </c:pt>
                <c:pt idx="109">
                  <c:v>0.10000000149011612</c:v>
                </c:pt>
                <c:pt idx="110">
                  <c:v>0.10000000149011612</c:v>
                </c:pt>
                <c:pt idx="111">
                  <c:v>0.10000000149011612</c:v>
                </c:pt>
                <c:pt idx="112">
                  <c:v>0.10000000149011612</c:v>
                </c:pt>
                <c:pt idx="113">
                  <c:v>0.10000000149011612</c:v>
                </c:pt>
                <c:pt idx="114">
                  <c:v>0.10000000149011612</c:v>
                </c:pt>
                <c:pt idx="115">
                  <c:v>0.10000000149011612</c:v>
                </c:pt>
                <c:pt idx="116">
                  <c:v>0.10000000149011612</c:v>
                </c:pt>
                <c:pt idx="117">
                  <c:v>0.10000000149011612</c:v>
                </c:pt>
                <c:pt idx="118">
                  <c:v>0.10000000149011612</c:v>
                </c:pt>
                <c:pt idx="119">
                  <c:v>0.10000000149011612</c:v>
                </c:pt>
                <c:pt idx="120">
                  <c:v>0.10000000149011612</c:v>
                </c:pt>
                <c:pt idx="121">
                  <c:v>0.10000000149011612</c:v>
                </c:pt>
                <c:pt idx="122">
                  <c:v>0.10000000149011612</c:v>
                </c:pt>
                <c:pt idx="123">
                  <c:v>0.10000000149011612</c:v>
                </c:pt>
                <c:pt idx="124">
                  <c:v>0.10000000149011612</c:v>
                </c:pt>
                <c:pt idx="125">
                  <c:v>0.10000000149011612</c:v>
                </c:pt>
                <c:pt idx="126">
                  <c:v>0.10000000149011612</c:v>
                </c:pt>
                <c:pt idx="127">
                  <c:v>0.10000000149011612</c:v>
                </c:pt>
                <c:pt idx="128">
                  <c:v>0.10000000149011612</c:v>
                </c:pt>
                <c:pt idx="129">
                  <c:v>0.10000000149011612</c:v>
                </c:pt>
                <c:pt idx="130">
                  <c:v>0.10000000149011612</c:v>
                </c:pt>
                <c:pt idx="131">
                  <c:v>0.10000000149011612</c:v>
                </c:pt>
                <c:pt idx="132">
                  <c:v>0.10000000149011612</c:v>
                </c:pt>
                <c:pt idx="133">
                  <c:v>0.10000000149011612</c:v>
                </c:pt>
                <c:pt idx="134">
                  <c:v>0.10000000149011612</c:v>
                </c:pt>
                <c:pt idx="135">
                  <c:v>0.10000000149011612</c:v>
                </c:pt>
                <c:pt idx="136">
                  <c:v>9.8222225904464722E-2</c:v>
                </c:pt>
                <c:pt idx="137">
                  <c:v>9.6444442868232727E-2</c:v>
                </c:pt>
                <c:pt idx="138">
                  <c:v>9.4666667282581329E-2</c:v>
                </c:pt>
                <c:pt idx="139">
                  <c:v>9.2888891696929932E-2</c:v>
                </c:pt>
                <c:pt idx="140">
                  <c:v>9.1111108660697937E-2</c:v>
                </c:pt>
                <c:pt idx="141">
                  <c:v>8.9333333075046539E-2</c:v>
                </c:pt>
                <c:pt idx="142">
                  <c:v>8.7555557489395142E-2</c:v>
                </c:pt>
                <c:pt idx="143">
                  <c:v>8.5777781903743744E-2</c:v>
                </c:pt>
                <c:pt idx="144">
                  <c:v>8.3999998867511749E-2</c:v>
                </c:pt>
                <c:pt idx="145">
                  <c:v>8.2222223281860352E-2</c:v>
                </c:pt>
                <c:pt idx="146">
                  <c:v>8.0444447696208954E-2</c:v>
                </c:pt>
                <c:pt idx="147">
                  <c:v>7.8666664659976959E-2</c:v>
                </c:pt>
                <c:pt idx="148">
                  <c:v>7.6888889074325562E-2</c:v>
                </c:pt>
                <c:pt idx="149">
                  <c:v>7.5111113488674164E-2</c:v>
                </c:pt>
                <c:pt idx="150">
                  <c:v>7.3333337903022766E-2</c:v>
                </c:pt>
                <c:pt idx="151">
                  <c:v>7.1555554866790771E-2</c:v>
                </c:pt>
                <c:pt idx="152">
                  <c:v>6.9777779281139374E-2</c:v>
                </c:pt>
                <c:pt idx="153">
                  <c:v>6.8000003695487976E-2</c:v>
                </c:pt>
                <c:pt idx="154">
                  <c:v>6.6222220659255981E-2</c:v>
                </c:pt>
                <c:pt idx="155">
                  <c:v>6.4444445073604584E-2</c:v>
                </c:pt>
                <c:pt idx="156">
                  <c:v>6.2666669487953186E-2</c:v>
                </c:pt>
                <c:pt idx="157">
                  <c:v>6.088889017701149E-2</c:v>
                </c:pt>
                <c:pt idx="158">
                  <c:v>5.9111110866069794E-2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6.4394598007202148</c:v>
                </c:pt>
                <c:pt idx="1">
                  <c:v>0</c:v>
                </c:pt>
                <c:pt idx="2">
                  <c:v>8.6363105773925781</c:v>
                </c:pt>
                <c:pt idx="3">
                  <c:v>8.9571666717529297</c:v>
                </c:pt>
                <c:pt idx="4">
                  <c:v>0</c:v>
                </c:pt>
                <c:pt idx="5">
                  <c:v>0</c:v>
                </c:pt>
                <c:pt idx="6">
                  <c:v>8.2166290283203125</c:v>
                </c:pt>
                <c:pt idx="7">
                  <c:v>7.3556132316589355</c:v>
                </c:pt>
                <c:pt idx="8">
                  <c:v>0.16775232553482056</c:v>
                </c:pt>
                <c:pt idx="9">
                  <c:v>9.4407320022583008</c:v>
                </c:pt>
                <c:pt idx="10">
                  <c:v>8.6071386337280273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10.691484451293945</c:v>
                </c:pt>
                <c:pt idx="35">
                  <c:v>8.2522916793823242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5.9066948890686035</c:v>
                </c:pt>
                <c:pt idx="49">
                  <c:v>6.8712248802185059</c:v>
                </c:pt>
                <c:pt idx="50">
                  <c:v>2.5373060703277588</c:v>
                </c:pt>
                <c:pt idx="51">
                  <c:v>0.35321870446205139</c:v>
                </c:pt>
                <c:pt idx="52">
                  <c:v>4.8789512366056442E-2</c:v>
                </c:pt>
                <c:pt idx="53">
                  <c:v>8.3540184423327446E-3</c:v>
                </c:pt>
                <c:pt idx="54">
                  <c:v>1.6269766492769122E-3</c:v>
                </c:pt>
                <c:pt idx="55">
                  <c:v>5.9099553618580103E-4</c:v>
                </c:pt>
                <c:pt idx="56">
                  <c:v>1.6092014266178012E-4</c:v>
                </c:pt>
                <c:pt idx="57">
                  <c:v>3.898792783729732E-5</c:v>
                </c:pt>
                <c:pt idx="58">
                  <c:v>9.2926138677285053E-6</c:v>
                </c:pt>
                <c:pt idx="59">
                  <c:v>4.8343372344970703</c:v>
                </c:pt>
                <c:pt idx="60">
                  <c:v>4.7060294151306152</c:v>
                </c:pt>
                <c:pt idx="61">
                  <c:v>4.1285867691040039</c:v>
                </c:pt>
                <c:pt idx="62">
                  <c:v>1.2617200613021851</c:v>
                </c:pt>
                <c:pt idx="63">
                  <c:v>0.49561071395874023</c:v>
                </c:pt>
                <c:pt idx="64">
                  <c:v>0.17571623623371124</c:v>
                </c:pt>
                <c:pt idx="65">
                  <c:v>7.5288057327270508E-2</c:v>
                </c:pt>
                <c:pt idx="66">
                  <c:v>2.8270453214645386E-2</c:v>
                </c:pt>
                <c:pt idx="67">
                  <c:v>1.8796278163790703E-2</c:v>
                </c:pt>
                <c:pt idx="68">
                  <c:v>7.2053754702210426E-3</c:v>
                </c:pt>
                <c:pt idx="69">
                  <c:v>2.1582856178283691</c:v>
                </c:pt>
                <c:pt idx="70">
                  <c:v>1.9679590463638306</c:v>
                </c:pt>
                <c:pt idx="71">
                  <c:v>2.5486917495727539</c:v>
                </c:pt>
                <c:pt idx="72">
                  <c:v>2.4919919967651367</c:v>
                </c:pt>
                <c:pt idx="73">
                  <c:v>2.3652899265289307</c:v>
                </c:pt>
                <c:pt idx="74">
                  <c:v>0.94528329372406006</c:v>
                </c:pt>
                <c:pt idx="75">
                  <c:v>0.78209125995635986</c:v>
                </c:pt>
                <c:pt idx="76">
                  <c:v>0.98302280902862549</c:v>
                </c:pt>
                <c:pt idx="77">
                  <c:v>1.4219545125961304</c:v>
                </c:pt>
                <c:pt idx="78">
                  <c:v>1.4583743810653687</c:v>
                </c:pt>
                <c:pt idx="79">
                  <c:v>0.77937501668930054</c:v>
                </c:pt>
                <c:pt idx="80">
                  <c:v>0.77822846174240112</c:v>
                </c:pt>
                <c:pt idx="81">
                  <c:v>0.31545257568359375</c:v>
                </c:pt>
                <c:pt idx="82">
                  <c:v>0.32971024513244629</c:v>
                </c:pt>
                <c:pt idx="83">
                  <c:v>0.22178392112255096</c:v>
                </c:pt>
                <c:pt idx="84">
                  <c:v>0.25404080748558044</c:v>
                </c:pt>
                <c:pt idx="85">
                  <c:v>0.29956692457199097</c:v>
                </c:pt>
                <c:pt idx="86">
                  <c:v>0.33083528280258179</c:v>
                </c:pt>
                <c:pt idx="87">
                  <c:v>0.41736459732055664</c:v>
                </c:pt>
                <c:pt idx="88">
                  <c:v>0.30269905924797058</c:v>
                </c:pt>
                <c:pt idx="89">
                  <c:v>0.33527836203575134</c:v>
                </c:pt>
                <c:pt idx="90">
                  <c:v>0.27477827668190002</c:v>
                </c:pt>
                <c:pt idx="91">
                  <c:v>0.27959272265434265</c:v>
                </c:pt>
                <c:pt idx="92">
                  <c:v>0.30869227647781372</c:v>
                </c:pt>
                <c:pt idx="93">
                  <c:v>0.43341436982154846</c:v>
                </c:pt>
                <c:pt idx="94">
                  <c:v>0.29923003911972046</c:v>
                </c:pt>
                <c:pt idx="95">
                  <c:v>0.20393665134906769</c:v>
                </c:pt>
                <c:pt idx="96">
                  <c:v>0.16380535066127777</c:v>
                </c:pt>
                <c:pt idx="97">
                  <c:v>0.33240199089050293</c:v>
                </c:pt>
                <c:pt idx="98">
                  <c:v>0.35037648677825928</c:v>
                </c:pt>
                <c:pt idx="99">
                  <c:v>0.56917566061019897</c:v>
                </c:pt>
                <c:pt idx="100">
                  <c:v>0.57947289943695068</c:v>
                </c:pt>
                <c:pt idx="101">
                  <c:v>0.42518100142478943</c:v>
                </c:pt>
                <c:pt idx="102">
                  <c:v>0.51095402240753174</c:v>
                </c:pt>
                <c:pt idx="103">
                  <c:v>0.89589619636535645</c:v>
                </c:pt>
                <c:pt idx="104">
                  <c:v>0.53978383541107178</c:v>
                </c:pt>
                <c:pt idx="105">
                  <c:v>0.72142863273620605</c:v>
                </c:pt>
                <c:pt idx="106">
                  <c:v>0.63010245561599731</c:v>
                </c:pt>
                <c:pt idx="107">
                  <c:v>0.32588103413581848</c:v>
                </c:pt>
                <c:pt idx="108">
                  <c:v>0.51240444183349609</c:v>
                </c:pt>
                <c:pt idx="109">
                  <c:v>0.4683239758014679</c:v>
                </c:pt>
                <c:pt idx="110">
                  <c:v>0.50339990854263306</c:v>
                </c:pt>
                <c:pt idx="111">
                  <c:v>0.77366966009140015</c:v>
                </c:pt>
                <c:pt idx="112">
                  <c:v>0.59910386800765991</c:v>
                </c:pt>
                <c:pt idx="113">
                  <c:v>0.67609375715255737</c:v>
                </c:pt>
                <c:pt idx="114">
                  <c:v>0.61478507518768311</c:v>
                </c:pt>
                <c:pt idx="115">
                  <c:v>0.21041931211948395</c:v>
                </c:pt>
                <c:pt idx="116">
                  <c:v>0.2914949357509613</c:v>
                </c:pt>
                <c:pt idx="117">
                  <c:v>0.39048928022384644</c:v>
                </c:pt>
                <c:pt idx="118">
                  <c:v>0.42724621295928955</c:v>
                </c:pt>
                <c:pt idx="119">
                  <c:v>0.61427021026611328</c:v>
                </c:pt>
                <c:pt idx="120">
                  <c:v>0.50942331552505493</c:v>
                </c:pt>
                <c:pt idx="121">
                  <c:v>0.39643803238868713</c:v>
                </c:pt>
                <c:pt idx="122">
                  <c:v>0.36350616812705994</c:v>
                </c:pt>
                <c:pt idx="123">
                  <c:v>0.39954277873039246</c:v>
                </c:pt>
                <c:pt idx="124">
                  <c:v>0.46200287342071533</c:v>
                </c:pt>
                <c:pt idx="125">
                  <c:v>0.44945216178894043</c:v>
                </c:pt>
                <c:pt idx="126">
                  <c:v>0.75708550214767456</c:v>
                </c:pt>
                <c:pt idx="127">
                  <c:v>0.93702226877212524</c:v>
                </c:pt>
                <c:pt idx="128">
                  <c:v>0.80164164304733276</c:v>
                </c:pt>
                <c:pt idx="129">
                  <c:v>0.73962593078613281</c:v>
                </c:pt>
                <c:pt idx="130">
                  <c:v>0.84088015556335449</c:v>
                </c:pt>
                <c:pt idx="131">
                  <c:v>0.71765285730361938</c:v>
                </c:pt>
                <c:pt idx="132">
                  <c:v>0.87984079122543335</c:v>
                </c:pt>
                <c:pt idx="133">
                  <c:v>0.78663641214370728</c:v>
                </c:pt>
                <c:pt idx="134">
                  <c:v>0.8010827898979187</c:v>
                </c:pt>
                <c:pt idx="135">
                  <c:v>0.82807868719100952</c:v>
                </c:pt>
                <c:pt idx="136">
                  <c:v>0.83019298315048218</c:v>
                </c:pt>
                <c:pt idx="137">
                  <c:v>0.6781618595123291</c:v>
                </c:pt>
                <c:pt idx="138">
                  <c:v>0.93355262279510498</c:v>
                </c:pt>
                <c:pt idx="139">
                  <c:v>0.72887152433395386</c:v>
                </c:pt>
                <c:pt idx="140">
                  <c:v>0.94655942916870117</c:v>
                </c:pt>
                <c:pt idx="141">
                  <c:v>0.78749436140060425</c:v>
                </c:pt>
                <c:pt idx="142">
                  <c:v>0.72581744194030762</c:v>
                </c:pt>
                <c:pt idx="143">
                  <c:v>0.71488958597183228</c:v>
                </c:pt>
                <c:pt idx="144">
                  <c:v>0.61505705118179321</c:v>
                </c:pt>
                <c:pt idx="145">
                  <c:v>0.51422661542892456</c:v>
                </c:pt>
                <c:pt idx="146">
                  <c:v>0.46790355443954468</c:v>
                </c:pt>
                <c:pt idx="147">
                  <c:v>0.47524580359458923</c:v>
                </c:pt>
                <c:pt idx="148">
                  <c:v>0.32262325286865234</c:v>
                </c:pt>
                <c:pt idx="149">
                  <c:v>0.34784027934074402</c:v>
                </c:pt>
                <c:pt idx="150">
                  <c:v>0.15536099672317505</c:v>
                </c:pt>
                <c:pt idx="151">
                  <c:v>6.3395336270332336E-2</c:v>
                </c:pt>
                <c:pt idx="152">
                  <c:v>3.406916931271553E-2</c:v>
                </c:pt>
                <c:pt idx="153">
                  <c:v>1.9800949841737747E-2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1.4382518997990701E-7</c:v>
                </c:pt>
                <c:pt idx="1">
                  <c:v>0</c:v>
                </c:pt>
                <c:pt idx="2">
                  <c:v>1.1799070835113525</c:v>
                </c:pt>
                <c:pt idx="3">
                  <c:v>1.2189528942108154</c:v>
                </c:pt>
                <c:pt idx="4">
                  <c:v>0.86587512493133545</c:v>
                </c:pt>
                <c:pt idx="5">
                  <c:v>1.0160059928894043</c:v>
                </c:pt>
                <c:pt idx="6">
                  <c:v>1.1404968500137329</c:v>
                </c:pt>
                <c:pt idx="7">
                  <c:v>1.0292030572891235</c:v>
                </c:pt>
                <c:pt idx="8">
                  <c:v>1.1045148372650146</c:v>
                </c:pt>
                <c:pt idx="9">
                  <c:v>1.3104066848754883</c:v>
                </c:pt>
                <c:pt idx="10">
                  <c:v>1.2946512699127197</c:v>
                </c:pt>
                <c:pt idx="11">
                  <c:v>1.2859328985214233</c:v>
                </c:pt>
                <c:pt idx="12">
                  <c:v>1.3029588460922241</c:v>
                </c:pt>
                <c:pt idx="13">
                  <c:v>1.1476184129714966</c:v>
                </c:pt>
                <c:pt idx="14">
                  <c:v>1.0860675573348999</c:v>
                </c:pt>
                <c:pt idx="15">
                  <c:v>1.1027698516845703</c:v>
                </c:pt>
                <c:pt idx="16">
                  <c:v>0.97308778762817383</c:v>
                </c:pt>
                <c:pt idx="17">
                  <c:v>0.8753589391708374</c:v>
                </c:pt>
                <c:pt idx="18">
                  <c:v>0.99576407670974731</c:v>
                </c:pt>
                <c:pt idx="19">
                  <c:v>1.0501524209976196</c:v>
                </c:pt>
                <c:pt idx="20">
                  <c:v>0.87742739915847778</c:v>
                </c:pt>
                <c:pt idx="21">
                  <c:v>0.68563449382781982</c:v>
                </c:pt>
                <c:pt idx="22">
                  <c:v>0.69247949123382568</c:v>
                </c:pt>
                <c:pt idx="23">
                  <c:v>0.75855123996734619</c:v>
                </c:pt>
                <c:pt idx="24">
                  <c:v>0.6751941442489624</c:v>
                </c:pt>
                <c:pt idx="25">
                  <c:v>0.70731109380722046</c:v>
                </c:pt>
                <c:pt idx="26">
                  <c:v>0.69071072340011597</c:v>
                </c:pt>
                <c:pt idx="27">
                  <c:v>0.63865047693252563</c:v>
                </c:pt>
                <c:pt idx="28">
                  <c:v>0.5529177188873291</c:v>
                </c:pt>
                <c:pt idx="29">
                  <c:v>0.5420147180557251</c:v>
                </c:pt>
                <c:pt idx="30">
                  <c:v>0.62239342927932739</c:v>
                </c:pt>
                <c:pt idx="31">
                  <c:v>0.54639256000518799</c:v>
                </c:pt>
                <c:pt idx="32">
                  <c:v>0.65232712030410767</c:v>
                </c:pt>
                <c:pt idx="33">
                  <c:v>0.69467872381210327</c:v>
                </c:pt>
                <c:pt idx="34">
                  <c:v>2.4471750259399414</c:v>
                </c:pt>
                <c:pt idx="35">
                  <c:v>2.7782902717590332</c:v>
                </c:pt>
                <c:pt idx="36">
                  <c:v>2.1746835708618164</c:v>
                </c:pt>
                <c:pt idx="37">
                  <c:v>2.3644833564758301</c:v>
                </c:pt>
                <c:pt idx="38">
                  <c:v>2.6332345008850098</c:v>
                </c:pt>
                <c:pt idx="39">
                  <c:v>2.5649707317352295</c:v>
                </c:pt>
                <c:pt idx="40">
                  <c:v>2.6073169708251953</c:v>
                </c:pt>
                <c:pt idx="41">
                  <c:v>1.831865668296814</c:v>
                </c:pt>
                <c:pt idx="42">
                  <c:v>2.1668152809143066</c:v>
                </c:pt>
                <c:pt idx="43">
                  <c:v>2.9956915378570557</c:v>
                </c:pt>
                <c:pt idx="44">
                  <c:v>2.9311108589172363</c:v>
                </c:pt>
                <c:pt idx="45">
                  <c:v>2.8991084098815918</c:v>
                </c:pt>
                <c:pt idx="46">
                  <c:v>2.8830630779266357</c:v>
                </c:pt>
                <c:pt idx="47">
                  <c:v>2.3968198299407959</c:v>
                </c:pt>
                <c:pt idx="48">
                  <c:v>4.3075852394104004</c:v>
                </c:pt>
                <c:pt idx="49">
                  <c:v>5.2473726272583008</c:v>
                </c:pt>
                <c:pt idx="50">
                  <c:v>4.8640632629394531</c:v>
                </c:pt>
                <c:pt idx="51">
                  <c:v>5.1555581092834473</c:v>
                </c:pt>
                <c:pt idx="52">
                  <c:v>5.2699475288391113</c:v>
                </c:pt>
                <c:pt idx="53">
                  <c:v>5.339301586151123</c:v>
                </c:pt>
                <c:pt idx="54">
                  <c:v>4.6007452011108398</c:v>
                </c:pt>
                <c:pt idx="55">
                  <c:v>4.8114690780639648</c:v>
                </c:pt>
                <c:pt idx="56">
                  <c:v>4.6307816505432129</c:v>
                </c:pt>
                <c:pt idx="57">
                  <c:v>4.2462673187255859</c:v>
                </c:pt>
                <c:pt idx="58">
                  <c:v>3.584683895111084</c:v>
                </c:pt>
                <c:pt idx="59">
                  <c:v>7.1592440605163574</c:v>
                </c:pt>
                <c:pt idx="60">
                  <c:v>7.4584412574768066</c:v>
                </c:pt>
                <c:pt idx="61">
                  <c:v>7.6517500877380371</c:v>
                </c:pt>
                <c:pt idx="62">
                  <c:v>7.5751204490661621</c:v>
                </c:pt>
                <c:pt idx="63">
                  <c:v>8.1299285888671875</c:v>
                </c:pt>
                <c:pt idx="64">
                  <c:v>7.7663350105285645</c:v>
                </c:pt>
                <c:pt idx="65">
                  <c:v>6.9827489852905273</c:v>
                </c:pt>
                <c:pt idx="66">
                  <c:v>5.5084123611450195</c:v>
                </c:pt>
                <c:pt idx="67">
                  <c:v>5.7920737266540527</c:v>
                </c:pt>
                <c:pt idx="68">
                  <c:v>4.5308642387390137</c:v>
                </c:pt>
                <c:pt idx="69">
                  <c:v>6.8869624137878418</c:v>
                </c:pt>
                <c:pt idx="70">
                  <c:v>7.234896183013916</c:v>
                </c:pt>
                <c:pt idx="71">
                  <c:v>9.4756917953491211</c:v>
                </c:pt>
                <c:pt idx="72">
                  <c:v>9.7722721099853516</c:v>
                </c:pt>
                <c:pt idx="73">
                  <c:v>10.109921455383301</c:v>
                </c:pt>
                <c:pt idx="74">
                  <c:v>8.1256389617919922</c:v>
                </c:pt>
                <c:pt idx="75">
                  <c:v>8.4504776000976563</c:v>
                </c:pt>
                <c:pt idx="76">
                  <c:v>7.8000178337097168</c:v>
                </c:pt>
                <c:pt idx="77">
                  <c:v>9.4573755264282227</c:v>
                </c:pt>
                <c:pt idx="78">
                  <c:v>9.7697792053222656</c:v>
                </c:pt>
                <c:pt idx="79">
                  <c:v>7.6727056503295898</c:v>
                </c:pt>
                <c:pt idx="80">
                  <c:v>8.0743074417114258</c:v>
                </c:pt>
                <c:pt idx="81">
                  <c:v>6.7351245880126953</c:v>
                </c:pt>
                <c:pt idx="82">
                  <c:v>7.0334310531616211</c:v>
                </c:pt>
                <c:pt idx="83">
                  <c:v>5.2784628868103027</c:v>
                </c:pt>
                <c:pt idx="84">
                  <c:v>6.0461773872375488</c:v>
                </c:pt>
                <c:pt idx="85">
                  <c:v>7.12969970703125</c:v>
                </c:pt>
                <c:pt idx="86">
                  <c:v>7.8738875389099121</c:v>
                </c:pt>
                <c:pt idx="87">
                  <c:v>7.3359594345092773</c:v>
                </c:pt>
                <c:pt idx="88">
                  <c:v>7.2042450904846191</c:v>
                </c:pt>
                <c:pt idx="89">
                  <c:v>7.4892592430114746</c:v>
                </c:pt>
                <c:pt idx="90">
                  <c:v>6.5397295951843262</c:v>
                </c:pt>
                <c:pt idx="91">
                  <c:v>6.6543135643005371</c:v>
                </c:pt>
                <c:pt idx="92">
                  <c:v>7.3468837738037109</c:v>
                </c:pt>
                <c:pt idx="93">
                  <c:v>8.318211555480957</c:v>
                </c:pt>
                <c:pt idx="94">
                  <c:v>6.3732237815856934</c:v>
                </c:pt>
                <c:pt idx="95">
                  <c:v>4.8536968231201172</c:v>
                </c:pt>
                <c:pt idx="96">
                  <c:v>3.898571252822876</c:v>
                </c:pt>
                <c:pt idx="97">
                  <c:v>7.225743293762207</c:v>
                </c:pt>
                <c:pt idx="98">
                  <c:v>7.6164727210998535</c:v>
                </c:pt>
                <c:pt idx="99">
                  <c:v>8.9972801208496094</c:v>
                </c:pt>
                <c:pt idx="100">
                  <c:v>8.9541711807250977</c:v>
                </c:pt>
                <c:pt idx="101">
                  <c:v>8.2796621322631836</c:v>
                </c:pt>
                <c:pt idx="102">
                  <c:v>8.9974117279052734</c:v>
                </c:pt>
                <c:pt idx="103">
                  <c:v>10.836172103881836</c:v>
                </c:pt>
                <c:pt idx="104">
                  <c:v>8.5326671600341797</c:v>
                </c:pt>
                <c:pt idx="105">
                  <c:v>9.4669971466064453</c:v>
                </c:pt>
                <c:pt idx="106">
                  <c:v>9.3244304656982422</c:v>
                </c:pt>
                <c:pt idx="107">
                  <c:v>7.0839910507202148</c:v>
                </c:pt>
                <c:pt idx="108">
                  <c:v>8.6927347183227539</c:v>
                </c:pt>
                <c:pt idx="109">
                  <c:v>8.6230440139770508</c:v>
                </c:pt>
                <c:pt idx="110">
                  <c:v>8.5257492065429688</c:v>
                </c:pt>
                <c:pt idx="111">
                  <c:v>10.152534484863281</c:v>
                </c:pt>
                <c:pt idx="112">
                  <c:v>9.1580686569213867</c:v>
                </c:pt>
                <c:pt idx="113">
                  <c:v>9.6173315048217773</c:v>
                </c:pt>
                <c:pt idx="114">
                  <c:v>8.8397617340087891</c:v>
                </c:pt>
                <c:pt idx="115">
                  <c:v>5.0079846382141113</c:v>
                </c:pt>
                <c:pt idx="116">
                  <c:v>6.9375863075256348</c:v>
                </c:pt>
                <c:pt idx="117">
                  <c:v>7.7605624198913574</c:v>
                </c:pt>
                <c:pt idx="118">
                  <c:v>8.1419897079467773</c:v>
                </c:pt>
                <c:pt idx="119">
                  <c:v>9.3899049758911133</c:v>
                </c:pt>
                <c:pt idx="120">
                  <c:v>8.6421613693237305</c:v>
                </c:pt>
                <c:pt idx="121">
                  <c:v>7.8787875175476074</c:v>
                </c:pt>
                <c:pt idx="122">
                  <c:v>6.6537575721740723</c:v>
                </c:pt>
                <c:pt idx="123">
                  <c:v>7.6140480041503906</c:v>
                </c:pt>
                <c:pt idx="124">
                  <c:v>8.1354293823242188</c:v>
                </c:pt>
                <c:pt idx="125">
                  <c:v>7.6247749328613281</c:v>
                </c:pt>
                <c:pt idx="126">
                  <c:v>8.6180734634399414</c:v>
                </c:pt>
                <c:pt idx="127">
                  <c:v>8.404109001159668</c:v>
                </c:pt>
                <c:pt idx="128">
                  <c:v>7.1901760101318359</c:v>
                </c:pt>
                <c:pt idx="129">
                  <c:v>6.5841350555419922</c:v>
                </c:pt>
                <c:pt idx="130">
                  <c:v>7.2763810157775879</c:v>
                </c:pt>
                <c:pt idx="131">
                  <c:v>6.1721053123474121</c:v>
                </c:pt>
                <c:pt idx="132">
                  <c:v>7.3057022094726563</c:v>
                </c:pt>
                <c:pt idx="133">
                  <c:v>6.473665714263916</c:v>
                </c:pt>
                <c:pt idx="134">
                  <c:v>6.4519696235656738</c:v>
                </c:pt>
                <c:pt idx="135">
                  <c:v>6.511375904083252</c:v>
                </c:pt>
                <c:pt idx="136">
                  <c:v>6.3946843147277832</c:v>
                </c:pt>
                <c:pt idx="137">
                  <c:v>5.3868255615234375</c:v>
                </c:pt>
                <c:pt idx="138">
                  <c:v>7.0402607917785645</c:v>
                </c:pt>
                <c:pt idx="139">
                  <c:v>5.6492300033569336</c:v>
                </c:pt>
                <c:pt idx="140">
                  <c:v>7.1404232978820801</c:v>
                </c:pt>
                <c:pt idx="141">
                  <c:v>5.9555344581604004</c:v>
                </c:pt>
                <c:pt idx="142">
                  <c:v>5.5415611267089844</c:v>
                </c:pt>
                <c:pt idx="143">
                  <c:v>5.3880338668823242</c:v>
                </c:pt>
                <c:pt idx="144">
                  <c:v>4.6649384498596191</c:v>
                </c:pt>
                <c:pt idx="145">
                  <c:v>3.9593431949615479</c:v>
                </c:pt>
                <c:pt idx="146">
                  <c:v>3.6120903491973877</c:v>
                </c:pt>
                <c:pt idx="147">
                  <c:v>3.6547083854675293</c:v>
                </c:pt>
                <c:pt idx="148">
                  <c:v>3.1953327655792236</c:v>
                </c:pt>
                <c:pt idx="149">
                  <c:v>4.4550571441650391</c:v>
                </c:pt>
                <c:pt idx="150">
                  <c:v>4.0002622604370117</c:v>
                </c:pt>
                <c:pt idx="151">
                  <c:v>3.1132230758666992</c:v>
                </c:pt>
                <c:pt idx="152">
                  <c:v>2.5960469245910645</c:v>
                </c:pt>
                <c:pt idx="153">
                  <c:v>2.2542150020599365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6.4394598007202148</c:v>
                </c:pt>
                <c:pt idx="1">
                  <c:v>0</c:v>
                </c:pt>
                <c:pt idx="2">
                  <c:v>9.8162174224853516</c:v>
                </c:pt>
                <c:pt idx="3">
                  <c:v>10.176119804382324</c:v>
                </c:pt>
                <c:pt idx="4">
                  <c:v>0.86587512493133545</c:v>
                </c:pt>
                <c:pt idx="5">
                  <c:v>1.0160059928894043</c:v>
                </c:pt>
                <c:pt idx="6">
                  <c:v>9.3571262359619141</c:v>
                </c:pt>
                <c:pt idx="7">
                  <c:v>8.3848161697387695</c:v>
                </c:pt>
                <c:pt idx="8">
                  <c:v>1.2722671031951904</c:v>
                </c:pt>
                <c:pt idx="9">
                  <c:v>10.751138687133789</c:v>
                </c:pt>
                <c:pt idx="10">
                  <c:v>9.901789665222168</c:v>
                </c:pt>
                <c:pt idx="11">
                  <c:v>1.2859328985214233</c:v>
                </c:pt>
                <c:pt idx="12">
                  <c:v>1.3029588460922241</c:v>
                </c:pt>
                <c:pt idx="13">
                  <c:v>1.1476184129714966</c:v>
                </c:pt>
                <c:pt idx="14">
                  <c:v>1.0860675573348999</c:v>
                </c:pt>
                <c:pt idx="15">
                  <c:v>1.1027698516845703</c:v>
                </c:pt>
                <c:pt idx="16">
                  <c:v>0.97308778762817383</c:v>
                </c:pt>
                <c:pt idx="17">
                  <c:v>0.8753589391708374</c:v>
                </c:pt>
                <c:pt idx="18">
                  <c:v>0.99576407670974731</c:v>
                </c:pt>
                <c:pt idx="19">
                  <c:v>1.0501524209976196</c:v>
                </c:pt>
                <c:pt idx="20">
                  <c:v>0.87742739915847778</c:v>
                </c:pt>
                <c:pt idx="21">
                  <c:v>0.68563449382781982</c:v>
                </c:pt>
                <c:pt idx="22">
                  <c:v>0.69247949123382568</c:v>
                </c:pt>
                <c:pt idx="23">
                  <c:v>0.75855123996734619</c:v>
                </c:pt>
                <c:pt idx="24">
                  <c:v>0.6751941442489624</c:v>
                </c:pt>
                <c:pt idx="25">
                  <c:v>0.70731109380722046</c:v>
                </c:pt>
                <c:pt idx="26">
                  <c:v>0.69071072340011597</c:v>
                </c:pt>
                <c:pt idx="27">
                  <c:v>0.63865047693252563</c:v>
                </c:pt>
                <c:pt idx="28">
                  <c:v>0.5529177188873291</c:v>
                </c:pt>
                <c:pt idx="29">
                  <c:v>0.5420147180557251</c:v>
                </c:pt>
                <c:pt idx="30">
                  <c:v>0.62239342927932739</c:v>
                </c:pt>
                <c:pt idx="31">
                  <c:v>0.54639256000518799</c:v>
                </c:pt>
                <c:pt idx="32">
                  <c:v>0.65232712030410767</c:v>
                </c:pt>
                <c:pt idx="33">
                  <c:v>0.69467872381210327</c:v>
                </c:pt>
                <c:pt idx="34">
                  <c:v>13.138659477233887</c:v>
                </c:pt>
                <c:pt idx="35">
                  <c:v>11.030582427978516</c:v>
                </c:pt>
                <c:pt idx="36">
                  <c:v>2.1746835708618164</c:v>
                </c:pt>
                <c:pt idx="37">
                  <c:v>2.3644833564758301</c:v>
                </c:pt>
                <c:pt idx="38">
                  <c:v>2.6332345008850098</c:v>
                </c:pt>
                <c:pt idx="39">
                  <c:v>2.5649707317352295</c:v>
                </c:pt>
                <c:pt idx="40">
                  <c:v>2.6073169708251953</c:v>
                </c:pt>
                <c:pt idx="41">
                  <c:v>1.831865668296814</c:v>
                </c:pt>
                <c:pt idx="42">
                  <c:v>2.1668152809143066</c:v>
                </c:pt>
                <c:pt idx="43">
                  <c:v>2.9956915378570557</c:v>
                </c:pt>
                <c:pt idx="44">
                  <c:v>2.9311108589172363</c:v>
                </c:pt>
                <c:pt idx="45">
                  <c:v>2.8991084098815918</c:v>
                </c:pt>
                <c:pt idx="46">
                  <c:v>2.8830630779266357</c:v>
                </c:pt>
                <c:pt idx="47">
                  <c:v>2.3968198299407959</c:v>
                </c:pt>
                <c:pt idx="48">
                  <c:v>10.214280128479004</c:v>
                </c:pt>
                <c:pt idx="49">
                  <c:v>12.118597030639648</c:v>
                </c:pt>
                <c:pt idx="50">
                  <c:v>7.4013690948486328</c:v>
                </c:pt>
                <c:pt idx="51">
                  <c:v>5.5087766647338867</c:v>
                </c:pt>
                <c:pt idx="52">
                  <c:v>5.3187370300292969</c:v>
                </c:pt>
                <c:pt idx="53">
                  <c:v>5.3476557731628418</c:v>
                </c:pt>
                <c:pt idx="54">
                  <c:v>4.6023721694946289</c:v>
                </c:pt>
                <c:pt idx="55">
                  <c:v>4.8120598793029785</c:v>
                </c:pt>
                <c:pt idx="56">
                  <c:v>4.6309423446655273</c:v>
                </c:pt>
                <c:pt idx="57">
                  <c:v>4.2463064193725586</c:v>
                </c:pt>
                <c:pt idx="58">
                  <c:v>3.5846931934356689</c:v>
                </c:pt>
                <c:pt idx="59">
                  <c:v>11.993581771850586</c:v>
                </c:pt>
                <c:pt idx="60">
                  <c:v>12.164470672607422</c:v>
                </c:pt>
                <c:pt idx="61">
                  <c:v>11.780336380004883</c:v>
                </c:pt>
                <c:pt idx="62">
                  <c:v>8.8368406295776367</c:v>
                </c:pt>
                <c:pt idx="63">
                  <c:v>8.6255397796630859</c:v>
                </c:pt>
                <c:pt idx="64">
                  <c:v>7.9420514106750488</c:v>
                </c:pt>
                <c:pt idx="65">
                  <c:v>7.0580368041992188</c:v>
                </c:pt>
                <c:pt idx="66">
                  <c:v>5.5366826057434082</c:v>
                </c:pt>
                <c:pt idx="67">
                  <c:v>5.8108701705932617</c:v>
                </c:pt>
                <c:pt idx="68">
                  <c:v>4.5380697250366211</c:v>
                </c:pt>
                <c:pt idx="69">
                  <c:v>9.0452480316162109</c:v>
                </c:pt>
                <c:pt idx="70">
                  <c:v>9.202855110168457</c:v>
                </c:pt>
                <c:pt idx="71">
                  <c:v>12.024383544921875</c:v>
                </c:pt>
                <c:pt idx="72">
                  <c:v>12.264264106750488</c:v>
                </c:pt>
                <c:pt idx="73">
                  <c:v>12.475211143493652</c:v>
                </c:pt>
                <c:pt idx="74">
                  <c:v>9.0709218978881836</c:v>
                </c:pt>
                <c:pt idx="75">
                  <c:v>9.2325687408447266</c:v>
                </c:pt>
                <c:pt idx="76">
                  <c:v>8.7830410003662109</c:v>
                </c:pt>
                <c:pt idx="77">
                  <c:v>10.879329681396484</c:v>
                </c:pt>
                <c:pt idx="78">
                  <c:v>11.228153228759766</c:v>
                </c:pt>
                <c:pt idx="79">
                  <c:v>8.4520807266235352</c:v>
                </c:pt>
                <c:pt idx="80">
                  <c:v>8.8525362014770508</c:v>
                </c:pt>
                <c:pt idx="81">
                  <c:v>7.0505771636962891</c:v>
                </c:pt>
                <c:pt idx="82">
                  <c:v>7.3631410598754883</c:v>
                </c:pt>
                <c:pt idx="83">
                  <c:v>5.5002470016479492</c:v>
                </c:pt>
                <c:pt idx="84">
                  <c:v>6.3002181053161621</c:v>
                </c:pt>
                <c:pt idx="85">
                  <c:v>7.4292664527893066</c:v>
                </c:pt>
                <c:pt idx="86">
                  <c:v>8.2047224044799805</c:v>
                </c:pt>
                <c:pt idx="87">
                  <c:v>7.753324031829834</c:v>
                </c:pt>
                <c:pt idx="88">
                  <c:v>7.5069441795349121</c:v>
                </c:pt>
                <c:pt idx="89">
                  <c:v>7.8245377540588379</c:v>
                </c:pt>
                <c:pt idx="90">
                  <c:v>6.8145079612731934</c:v>
                </c:pt>
                <c:pt idx="91">
                  <c:v>6.933906078338623</c:v>
                </c:pt>
                <c:pt idx="92">
                  <c:v>7.655576229095459</c:v>
                </c:pt>
                <c:pt idx="93">
                  <c:v>8.7516260147094727</c:v>
                </c:pt>
                <c:pt idx="94">
                  <c:v>6.6724538803100586</c:v>
                </c:pt>
                <c:pt idx="95">
                  <c:v>5.0576333999633789</c:v>
                </c:pt>
                <c:pt idx="96">
                  <c:v>4.0623764991760254</c:v>
                </c:pt>
                <c:pt idx="97">
                  <c:v>7.5581455230712891</c:v>
                </c:pt>
                <c:pt idx="98">
                  <c:v>7.9668493270874023</c:v>
                </c:pt>
                <c:pt idx="99">
                  <c:v>9.5664558410644531</c:v>
                </c:pt>
                <c:pt idx="100">
                  <c:v>9.5336437225341797</c:v>
                </c:pt>
                <c:pt idx="101">
                  <c:v>8.7048435211181641</c:v>
                </c:pt>
                <c:pt idx="102">
                  <c:v>9.5083656311035156</c:v>
                </c:pt>
                <c:pt idx="103">
                  <c:v>11.732068061828613</c:v>
                </c:pt>
                <c:pt idx="104">
                  <c:v>9.0724506378173828</c:v>
                </c:pt>
                <c:pt idx="105">
                  <c:v>10.18842601776123</c:v>
                </c:pt>
                <c:pt idx="106">
                  <c:v>9.9545326232910156</c:v>
                </c:pt>
                <c:pt idx="107">
                  <c:v>7.4098720550537109</c:v>
                </c:pt>
                <c:pt idx="108">
                  <c:v>9.20513916015625</c:v>
                </c:pt>
                <c:pt idx="109">
                  <c:v>9.0913677215576172</c:v>
                </c:pt>
                <c:pt idx="110">
                  <c:v>9.029149055480957</c:v>
                </c:pt>
                <c:pt idx="111">
                  <c:v>10.926203727722168</c:v>
                </c:pt>
                <c:pt idx="112">
                  <c:v>9.7571725845336914</c:v>
                </c:pt>
                <c:pt idx="113">
                  <c:v>10.293425559997559</c:v>
                </c:pt>
                <c:pt idx="114">
                  <c:v>9.4545469284057617</c:v>
                </c:pt>
                <c:pt idx="115">
                  <c:v>5.2184038162231445</c:v>
                </c:pt>
                <c:pt idx="116">
                  <c:v>7.2290811538696289</c:v>
                </c:pt>
                <c:pt idx="117">
                  <c:v>8.1510515213012695</c:v>
                </c:pt>
                <c:pt idx="118">
                  <c:v>8.5692358016967773</c:v>
                </c:pt>
                <c:pt idx="119">
                  <c:v>10.004175186157227</c:v>
                </c:pt>
                <c:pt idx="120">
                  <c:v>9.1515846252441406</c:v>
                </c:pt>
                <c:pt idx="121">
                  <c:v>8.2752256393432617</c:v>
                </c:pt>
                <c:pt idx="122">
                  <c:v>7.0172638893127441</c:v>
                </c:pt>
                <c:pt idx="123">
                  <c:v>8.0135908126831055</c:v>
                </c:pt>
                <c:pt idx="124">
                  <c:v>8.5974321365356445</c:v>
                </c:pt>
                <c:pt idx="125">
                  <c:v>8.0742273330688477</c:v>
                </c:pt>
                <c:pt idx="126">
                  <c:v>9.3751592636108398</c:v>
                </c:pt>
                <c:pt idx="127">
                  <c:v>9.3411312103271484</c:v>
                </c:pt>
                <c:pt idx="128">
                  <c:v>7.9918174743652344</c:v>
                </c:pt>
                <c:pt idx="129">
                  <c:v>7.323760986328125</c:v>
                </c:pt>
                <c:pt idx="130">
                  <c:v>8.1172609329223633</c:v>
                </c:pt>
                <c:pt idx="131">
                  <c:v>6.8897581100463867</c:v>
                </c:pt>
                <c:pt idx="132">
                  <c:v>8.1855430603027344</c:v>
                </c:pt>
                <c:pt idx="133">
                  <c:v>7.2603020668029785</c:v>
                </c:pt>
                <c:pt idx="134">
                  <c:v>7.2530522346496582</c:v>
                </c:pt>
                <c:pt idx="135">
                  <c:v>7.3394546508789063</c:v>
                </c:pt>
                <c:pt idx="136">
                  <c:v>7.2248773574829102</c:v>
                </c:pt>
                <c:pt idx="137">
                  <c:v>6.0649871826171875</c:v>
                </c:pt>
                <c:pt idx="138">
                  <c:v>7.973813533782959</c:v>
                </c:pt>
                <c:pt idx="139">
                  <c:v>6.3781013488769531</c:v>
                </c:pt>
                <c:pt idx="140">
                  <c:v>8.0869827270507813</c:v>
                </c:pt>
                <c:pt idx="141">
                  <c:v>6.7430286407470703</c:v>
                </c:pt>
                <c:pt idx="142">
                  <c:v>6.2673788070678711</c:v>
                </c:pt>
                <c:pt idx="143">
                  <c:v>6.1029233932495117</c:v>
                </c:pt>
                <c:pt idx="144">
                  <c:v>5.2799954414367676</c:v>
                </c:pt>
                <c:pt idx="145">
                  <c:v>4.4735698699951172</c:v>
                </c:pt>
                <c:pt idx="146">
                  <c:v>4.079993724822998</c:v>
                </c:pt>
                <c:pt idx="147">
                  <c:v>4.1299543380737305</c:v>
                </c:pt>
                <c:pt idx="148">
                  <c:v>3.517956018447876</c:v>
                </c:pt>
                <c:pt idx="149">
                  <c:v>4.8028974533081055</c:v>
                </c:pt>
                <c:pt idx="150">
                  <c:v>4.1556234359741211</c:v>
                </c:pt>
                <c:pt idx="151">
                  <c:v>3.1766183376312256</c:v>
                </c:pt>
                <c:pt idx="152">
                  <c:v>2.6301159858703613</c:v>
                </c:pt>
                <c:pt idx="153">
                  <c:v>2.2740159034729004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6.9931564331054688</c:v>
                </c:pt>
                <c:pt idx="1">
                  <c:v>8.0126266479492188</c:v>
                </c:pt>
                <c:pt idx="2">
                  <c:v>7.8660469055175781</c:v>
                </c:pt>
                <c:pt idx="3">
                  <c:v>8.1263523101806641</c:v>
                </c:pt>
                <c:pt idx="4">
                  <c:v>5.7725005149841309</c:v>
                </c:pt>
                <c:pt idx="5">
                  <c:v>6.7733726501464844</c:v>
                </c:pt>
                <c:pt idx="6">
                  <c:v>7.6033120155334473</c:v>
                </c:pt>
                <c:pt idx="7">
                  <c:v>6.8613533973693848</c:v>
                </c:pt>
                <c:pt idx="8">
                  <c:v>7.3634319305419922</c:v>
                </c:pt>
                <c:pt idx="9">
                  <c:v>8.7360439300537109</c:v>
                </c:pt>
                <c:pt idx="10">
                  <c:v>8.6310081481933594</c:v>
                </c:pt>
                <c:pt idx="11">
                  <c:v>8.5728855133056641</c:v>
                </c:pt>
                <c:pt idx="12">
                  <c:v>8.6863918304443359</c:v>
                </c:pt>
                <c:pt idx="13">
                  <c:v>8.0499048233032227</c:v>
                </c:pt>
                <c:pt idx="14">
                  <c:v>7.9814853668212891</c:v>
                </c:pt>
                <c:pt idx="15">
                  <c:v>8.4823465347290039</c:v>
                </c:pt>
                <c:pt idx="16">
                  <c:v>7.8532791137695313</c:v>
                </c:pt>
                <c:pt idx="17">
                  <c:v>7.3830242156982422</c:v>
                </c:pt>
                <c:pt idx="18">
                  <c:v>8.7515735626220703</c:v>
                </c:pt>
                <c:pt idx="19">
                  <c:v>9.6935195922851563</c:v>
                </c:pt>
                <c:pt idx="20">
                  <c:v>8.5528020858764648</c:v>
                </c:pt>
                <c:pt idx="21">
                  <c:v>7.0113344192504883</c:v>
                </c:pt>
                <c:pt idx="22">
                  <c:v>7.3636088371276855</c:v>
                </c:pt>
                <c:pt idx="23">
                  <c:v>8.4051752090454102</c:v>
                </c:pt>
                <c:pt idx="24">
                  <c:v>7.8433623313903809</c:v>
                </c:pt>
                <c:pt idx="25">
                  <c:v>8.5863866806030273</c:v>
                </c:pt>
                <c:pt idx="26">
                  <c:v>8.8005208969116211</c:v>
                </c:pt>
                <c:pt idx="27">
                  <c:v>8.5515604019165039</c:v>
                </c:pt>
                <c:pt idx="28">
                  <c:v>7.7696371078491211</c:v>
                </c:pt>
                <c:pt idx="29">
                  <c:v>7.9571504592895508</c:v>
                </c:pt>
                <c:pt idx="30">
                  <c:v>9.5564384460449219</c:v>
                </c:pt>
                <c:pt idx="31">
                  <c:v>7.7778415679931641</c:v>
                </c:pt>
                <c:pt idx="32">
                  <c:v>8.703007698059082</c:v>
                </c:pt>
                <c:pt idx="33">
                  <c:v>8.9068822860717773</c:v>
                </c:pt>
                <c:pt idx="34">
                  <c:v>10.493888854980469</c:v>
                </c:pt>
                <c:pt idx="35">
                  <c:v>10.938150405883789</c:v>
                </c:pt>
                <c:pt idx="36">
                  <c:v>7.9136953353881836</c:v>
                </c:pt>
                <c:pt idx="37">
                  <c:v>7.9989280700683594</c:v>
                </c:pt>
                <c:pt idx="38">
                  <c:v>8.7578659057617188</c:v>
                </c:pt>
                <c:pt idx="39">
                  <c:v>8.7282705307006836</c:v>
                </c:pt>
                <c:pt idx="40">
                  <c:v>9.1654739379882813</c:v>
                </c:pt>
                <c:pt idx="41">
                  <c:v>6.7514586448669434</c:v>
                </c:pt>
                <c:pt idx="42">
                  <c:v>8.2005634307861328</c:v>
                </c:pt>
                <c:pt idx="43">
                  <c:v>8.8710126876831055</c:v>
                </c:pt>
                <c:pt idx="44">
                  <c:v>9.0944013595581055</c:v>
                </c:pt>
                <c:pt idx="45">
                  <c:v>9.4901714324951172</c:v>
                </c:pt>
                <c:pt idx="46">
                  <c:v>10.058894157409668</c:v>
                </c:pt>
                <c:pt idx="47">
                  <c:v>9.0332527160644531</c:v>
                </c:pt>
                <c:pt idx="48">
                  <c:v>8.2143125534057617</c:v>
                </c:pt>
                <c:pt idx="49">
                  <c:v>9.6246738433837891</c:v>
                </c:pt>
                <c:pt idx="50">
                  <c:v>8.5937509536743164</c:v>
                </c:pt>
                <c:pt idx="51">
                  <c:v>8.7858858108520508</c:v>
                </c:pt>
                <c:pt idx="52">
                  <c:v>8.6733827590942383</c:v>
                </c:pt>
                <c:pt idx="53">
                  <c:v>8.4966602325439453</c:v>
                </c:pt>
                <c:pt idx="54">
                  <c:v>7.6898140907287598</c:v>
                </c:pt>
                <c:pt idx="55">
                  <c:v>8.6082553863525391</c:v>
                </c:pt>
                <c:pt idx="56">
                  <c:v>9.0233592987060547</c:v>
                </c:pt>
                <c:pt idx="57">
                  <c:v>9.1100292205810547</c:v>
                </c:pt>
                <c:pt idx="58">
                  <c:v>8.5205793380737305</c:v>
                </c:pt>
                <c:pt idx="59">
                  <c:v>9.5051031112670898</c:v>
                </c:pt>
                <c:pt idx="60">
                  <c:v>9.6362285614013672</c:v>
                </c:pt>
                <c:pt idx="61">
                  <c:v>9.6272640228271484</c:v>
                </c:pt>
                <c:pt idx="62">
                  <c:v>9.2877883911132813</c:v>
                </c:pt>
                <c:pt idx="63">
                  <c:v>9.7201433181762695</c:v>
                </c:pt>
                <c:pt idx="64">
                  <c:v>9.3557872772216797</c:v>
                </c:pt>
                <c:pt idx="65">
                  <c:v>9.4263706207275391</c:v>
                </c:pt>
                <c:pt idx="66">
                  <c:v>8.3623886108398438</c:v>
                </c:pt>
                <c:pt idx="67">
                  <c:v>9.7507314682006836</c:v>
                </c:pt>
                <c:pt idx="68">
                  <c:v>8.6856212615966797</c:v>
                </c:pt>
                <c:pt idx="69">
                  <c:v>7.1649627685546875</c:v>
                </c:pt>
                <c:pt idx="70">
                  <c:v>7.3675107955932617</c:v>
                </c:pt>
                <c:pt idx="71">
                  <c:v>9.4492330551147461</c:v>
                </c:pt>
                <c:pt idx="72">
                  <c:v>9.5469627380371094</c:v>
                </c:pt>
                <c:pt idx="73">
                  <c:v>9.6801233291625977</c:v>
                </c:pt>
                <c:pt idx="74">
                  <c:v>7.6282749176025391</c:v>
                </c:pt>
                <c:pt idx="75">
                  <c:v>8.6886177062988281</c:v>
                </c:pt>
                <c:pt idx="76">
                  <c:v>7.0473594665527344</c:v>
                </c:pt>
                <c:pt idx="77">
                  <c:v>9.471832275390625</c:v>
                </c:pt>
                <c:pt idx="78">
                  <c:v>9.78314208984375</c:v>
                </c:pt>
                <c:pt idx="79">
                  <c:v>7.699974536895752</c:v>
                </c:pt>
                <c:pt idx="80">
                  <c:v>8.0488405227661133</c:v>
                </c:pt>
                <c:pt idx="81">
                  <c:v>6.3090577125549316</c:v>
                </c:pt>
                <c:pt idx="82">
                  <c:v>6.5942111015319824</c:v>
                </c:pt>
                <c:pt idx="83">
                  <c:v>4.4356827735900879</c:v>
                </c:pt>
                <c:pt idx="84">
                  <c:v>5.0808210372924805</c:v>
                </c:pt>
                <c:pt idx="85">
                  <c:v>5.9913439750671387</c:v>
                </c:pt>
                <c:pt idx="86">
                  <c:v>6.6167120933532715</c:v>
                </c:pt>
                <c:pt idx="87">
                  <c:v>6.1646714210510254</c:v>
                </c:pt>
                <c:pt idx="88">
                  <c:v>6.0539870262145996</c:v>
                </c:pt>
                <c:pt idx="89">
                  <c:v>6.293494701385498</c:v>
                </c:pt>
                <c:pt idx="90">
                  <c:v>5.4955706596374512</c:v>
                </c:pt>
                <c:pt idx="91">
                  <c:v>5.5918598175048828</c:v>
                </c:pt>
                <c:pt idx="92">
                  <c:v>6.173851490020752</c:v>
                </c:pt>
                <c:pt idx="93">
                  <c:v>6.9900932312011719</c:v>
                </c:pt>
                <c:pt idx="94">
                  <c:v>5.3556499481201172</c:v>
                </c:pt>
                <c:pt idx="95">
                  <c:v>4.0787367820739746</c:v>
                </c:pt>
                <c:pt idx="96">
                  <c:v>3.2761101722717285</c:v>
                </c:pt>
                <c:pt idx="97">
                  <c:v>6.0720529556274414</c:v>
                </c:pt>
                <c:pt idx="98">
                  <c:v>6.4003968238830566</c:v>
                </c:pt>
                <c:pt idx="99">
                  <c:v>7.5607390403747559</c:v>
                </c:pt>
                <c:pt idx="100">
                  <c:v>7.5245132446289063</c:v>
                </c:pt>
                <c:pt idx="101">
                  <c:v>6.9576992988586426</c:v>
                </c:pt>
                <c:pt idx="102">
                  <c:v>7.560849666595459</c:v>
                </c:pt>
                <c:pt idx="103">
                  <c:v>9.1060266494750977</c:v>
                </c:pt>
                <c:pt idx="104">
                  <c:v>7.1703081130981445</c:v>
                </c:pt>
                <c:pt idx="105">
                  <c:v>7.9554595947265625</c:v>
                </c:pt>
                <c:pt idx="106">
                  <c:v>7.835655689239502</c:v>
                </c:pt>
                <c:pt idx="107">
                  <c:v>5.9529333114624023</c:v>
                </c:pt>
                <c:pt idx="108">
                  <c:v>7.3048186302185059</c:v>
                </c:pt>
                <c:pt idx="109">
                  <c:v>7.2462553977966309</c:v>
                </c:pt>
                <c:pt idx="110">
                  <c:v>7.164494514465332</c:v>
                </c:pt>
                <c:pt idx="111">
                  <c:v>8.5315408706665039</c:v>
                </c:pt>
                <c:pt idx="112">
                  <c:v>7.6958556175231934</c:v>
                </c:pt>
                <c:pt idx="113">
                  <c:v>8.0817909240722656</c:v>
                </c:pt>
                <c:pt idx="114">
                  <c:v>7.4283709526062012</c:v>
                </c:pt>
                <c:pt idx="115">
                  <c:v>4.2083902359008789</c:v>
                </c:pt>
                <c:pt idx="116">
                  <c:v>5.8299040794372559</c:v>
                </c:pt>
                <c:pt idx="117">
                  <c:v>6.5214805603027344</c:v>
                </c:pt>
                <c:pt idx="118">
                  <c:v>6.8420076370239258</c:v>
                </c:pt>
                <c:pt idx="119">
                  <c:v>7.8906760215759277</c:v>
                </c:pt>
                <c:pt idx="120">
                  <c:v>7.2623200416564941</c:v>
                </c:pt>
                <c:pt idx="121">
                  <c:v>6.6208295822143555</c:v>
                </c:pt>
                <c:pt idx="122">
                  <c:v>5.5913925170898438</c:v>
                </c:pt>
                <c:pt idx="123">
                  <c:v>6.3983592987060547</c:v>
                </c:pt>
                <c:pt idx="124">
                  <c:v>6.8364949226379395</c:v>
                </c:pt>
                <c:pt idx="125">
                  <c:v>6.4073734283447266</c:v>
                </c:pt>
                <c:pt idx="126">
                  <c:v>7.365318775177002</c:v>
                </c:pt>
                <c:pt idx="127">
                  <c:v>7.3067989349365234</c:v>
                </c:pt>
                <c:pt idx="128">
                  <c:v>6.3614969253540039</c:v>
                </c:pt>
                <c:pt idx="129">
                  <c:v>5.9297676086425781</c:v>
                </c:pt>
                <c:pt idx="130">
                  <c:v>6.6728777885437012</c:v>
                </c:pt>
                <c:pt idx="131">
                  <c:v>5.765470027923584</c:v>
                </c:pt>
                <c:pt idx="132">
                  <c:v>6.9537210464477539</c:v>
                </c:pt>
                <c:pt idx="133">
                  <c:v>6.2808074951171875</c:v>
                </c:pt>
                <c:pt idx="134">
                  <c:v>6.3830695152282715</c:v>
                </c:pt>
                <c:pt idx="135">
                  <c:v>6.5712904930114746</c:v>
                </c:pt>
                <c:pt idx="136">
                  <c:v>6.5858678817749023</c:v>
                </c:pt>
                <c:pt idx="137">
                  <c:v>5.664029598236084</c:v>
                </c:pt>
                <c:pt idx="138">
                  <c:v>7.560847282409668</c:v>
                </c:pt>
                <c:pt idx="139">
                  <c:v>6.1995291709899902</c:v>
                </c:pt>
                <c:pt idx="140">
                  <c:v>8.0110340118408203</c:v>
                </c:pt>
                <c:pt idx="141">
                  <c:v>6.8343515396118164</c:v>
                </c:pt>
                <c:pt idx="142">
                  <c:v>6.5079989433288574</c:v>
                </c:pt>
                <c:pt idx="143">
                  <c:v>6.4792084693908691</c:v>
                </c:pt>
                <c:pt idx="144">
                  <c:v>5.7472877502441406</c:v>
                </c:pt>
                <c:pt idx="145">
                  <c:v>5.0006561279296875</c:v>
                </c:pt>
                <c:pt idx="146">
                  <c:v>4.6797647476196289</c:v>
                </c:pt>
                <c:pt idx="147">
                  <c:v>4.8603644371032715</c:v>
                </c:pt>
                <c:pt idx="148">
                  <c:v>4.3650331497192383</c:v>
                </c:pt>
                <c:pt idx="149">
                  <c:v>6.2560687065124512</c:v>
                </c:pt>
                <c:pt idx="150">
                  <c:v>5.7790060043334961</c:v>
                </c:pt>
                <c:pt idx="151">
                  <c:v>4.6307454109191895</c:v>
                </c:pt>
                <c:pt idx="152">
                  <c:v>3.9793331623077393</c:v>
                </c:pt>
                <c:pt idx="153">
                  <c:v>3.5641417503356934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0.19300000369548798</c:v>
                </c:pt>
                <c:pt idx="3">
                  <c:v>0.19300000369548798</c:v>
                </c:pt>
                <c:pt idx="4">
                  <c:v>0.19300000369548798</c:v>
                </c:pt>
                <c:pt idx="5">
                  <c:v>0.19300000369548798</c:v>
                </c:pt>
                <c:pt idx="6">
                  <c:v>0.19300000369548798</c:v>
                </c:pt>
                <c:pt idx="7">
                  <c:v>0.19300000369548798</c:v>
                </c:pt>
                <c:pt idx="8">
                  <c:v>0.19300000369548798</c:v>
                </c:pt>
                <c:pt idx="9">
                  <c:v>0.19300000369548798</c:v>
                </c:pt>
                <c:pt idx="10">
                  <c:v>0.19300000369548798</c:v>
                </c:pt>
                <c:pt idx="11">
                  <c:v>0.19300000369548798</c:v>
                </c:pt>
                <c:pt idx="12">
                  <c:v>0.19300000369548798</c:v>
                </c:pt>
                <c:pt idx="13">
                  <c:v>0.19300000369548798</c:v>
                </c:pt>
                <c:pt idx="14">
                  <c:v>0.19300000369548798</c:v>
                </c:pt>
                <c:pt idx="15">
                  <c:v>0.19300000369548798</c:v>
                </c:pt>
                <c:pt idx="16">
                  <c:v>0.19300000369548798</c:v>
                </c:pt>
                <c:pt idx="17">
                  <c:v>0.19300000369548798</c:v>
                </c:pt>
                <c:pt idx="18">
                  <c:v>0.19300000369548798</c:v>
                </c:pt>
                <c:pt idx="19">
                  <c:v>0.19300000369548798</c:v>
                </c:pt>
                <c:pt idx="20">
                  <c:v>0.19300000369548798</c:v>
                </c:pt>
                <c:pt idx="21">
                  <c:v>0.19300000369548798</c:v>
                </c:pt>
                <c:pt idx="22">
                  <c:v>0.19300000369548798</c:v>
                </c:pt>
                <c:pt idx="23">
                  <c:v>0.19300000369548798</c:v>
                </c:pt>
                <c:pt idx="24">
                  <c:v>0.19300000369548798</c:v>
                </c:pt>
                <c:pt idx="25">
                  <c:v>0.19300000369548798</c:v>
                </c:pt>
                <c:pt idx="26">
                  <c:v>0.19300000369548798</c:v>
                </c:pt>
                <c:pt idx="27">
                  <c:v>0.19300000369548798</c:v>
                </c:pt>
                <c:pt idx="28">
                  <c:v>0.19300000369548798</c:v>
                </c:pt>
                <c:pt idx="29">
                  <c:v>0.19300000369548798</c:v>
                </c:pt>
                <c:pt idx="30">
                  <c:v>0.19300000369548798</c:v>
                </c:pt>
                <c:pt idx="31">
                  <c:v>0.19300000369548798</c:v>
                </c:pt>
                <c:pt idx="32">
                  <c:v>0.19300000369548798</c:v>
                </c:pt>
                <c:pt idx="33">
                  <c:v>0.19300000369548798</c:v>
                </c:pt>
                <c:pt idx="34">
                  <c:v>0.19300000369548798</c:v>
                </c:pt>
                <c:pt idx="35">
                  <c:v>0.19300000369548798</c:v>
                </c:pt>
                <c:pt idx="36">
                  <c:v>0.19300000369548798</c:v>
                </c:pt>
                <c:pt idx="37">
                  <c:v>0.19300000369548798</c:v>
                </c:pt>
                <c:pt idx="38">
                  <c:v>0.19300000369548798</c:v>
                </c:pt>
                <c:pt idx="39">
                  <c:v>0.19300000369548798</c:v>
                </c:pt>
                <c:pt idx="40">
                  <c:v>0.19300000369548798</c:v>
                </c:pt>
                <c:pt idx="41">
                  <c:v>0.19300000369548798</c:v>
                </c:pt>
                <c:pt idx="42">
                  <c:v>0.19300000369548798</c:v>
                </c:pt>
                <c:pt idx="43">
                  <c:v>0.19300000369548798</c:v>
                </c:pt>
                <c:pt idx="44">
                  <c:v>0.19300000369548798</c:v>
                </c:pt>
                <c:pt idx="45">
                  <c:v>0.19300000369548798</c:v>
                </c:pt>
                <c:pt idx="46">
                  <c:v>0.19300000369548798</c:v>
                </c:pt>
                <c:pt idx="47">
                  <c:v>0.19300000369548798</c:v>
                </c:pt>
                <c:pt idx="48">
                  <c:v>0.19300000369548798</c:v>
                </c:pt>
                <c:pt idx="49">
                  <c:v>0.19300000369548798</c:v>
                </c:pt>
                <c:pt idx="50">
                  <c:v>0.19300000369548798</c:v>
                </c:pt>
                <c:pt idx="51">
                  <c:v>0.19300000369548798</c:v>
                </c:pt>
                <c:pt idx="52">
                  <c:v>0.19300000369548798</c:v>
                </c:pt>
                <c:pt idx="53">
                  <c:v>0.19300000369548798</c:v>
                </c:pt>
                <c:pt idx="54">
                  <c:v>0.19300000369548798</c:v>
                </c:pt>
                <c:pt idx="55">
                  <c:v>0.19300000369548798</c:v>
                </c:pt>
                <c:pt idx="56">
                  <c:v>0.19300000369548798</c:v>
                </c:pt>
                <c:pt idx="57">
                  <c:v>0.19300000369548798</c:v>
                </c:pt>
                <c:pt idx="58">
                  <c:v>0.19300000369548798</c:v>
                </c:pt>
                <c:pt idx="59">
                  <c:v>0.19300000369548798</c:v>
                </c:pt>
                <c:pt idx="60">
                  <c:v>0.19300000369548798</c:v>
                </c:pt>
                <c:pt idx="61">
                  <c:v>0.19300000369548798</c:v>
                </c:pt>
                <c:pt idx="62">
                  <c:v>0.19300000369548798</c:v>
                </c:pt>
                <c:pt idx="63">
                  <c:v>0.19300000369548798</c:v>
                </c:pt>
                <c:pt idx="64">
                  <c:v>0.19300000369548798</c:v>
                </c:pt>
                <c:pt idx="65">
                  <c:v>0.19300000369548798</c:v>
                </c:pt>
                <c:pt idx="66">
                  <c:v>0.19300000369548798</c:v>
                </c:pt>
                <c:pt idx="67">
                  <c:v>0.19300000369548798</c:v>
                </c:pt>
                <c:pt idx="68">
                  <c:v>0.19300000369548798</c:v>
                </c:pt>
                <c:pt idx="69">
                  <c:v>0.19300000369548798</c:v>
                </c:pt>
                <c:pt idx="70">
                  <c:v>0.19300000369548798</c:v>
                </c:pt>
                <c:pt idx="71">
                  <c:v>0.19300000369548798</c:v>
                </c:pt>
                <c:pt idx="72">
                  <c:v>0.19300000369548798</c:v>
                </c:pt>
                <c:pt idx="73">
                  <c:v>0.19300000369548798</c:v>
                </c:pt>
                <c:pt idx="74">
                  <c:v>0.19300000369548798</c:v>
                </c:pt>
                <c:pt idx="75">
                  <c:v>0.19300000369548798</c:v>
                </c:pt>
                <c:pt idx="76">
                  <c:v>0.19300000369548798</c:v>
                </c:pt>
                <c:pt idx="77">
                  <c:v>0.19300000369548798</c:v>
                </c:pt>
                <c:pt idx="78">
                  <c:v>0.19300000369548798</c:v>
                </c:pt>
                <c:pt idx="79">
                  <c:v>0.19300000369548798</c:v>
                </c:pt>
                <c:pt idx="80">
                  <c:v>0.19300000369548798</c:v>
                </c:pt>
                <c:pt idx="81">
                  <c:v>0.19300000369548798</c:v>
                </c:pt>
                <c:pt idx="82">
                  <c:v>0.19300000369548798</c:v>
                </c:pt>
                <c:pt idx="83">
                  <c:v>0.19300000369548798</c:v>
                </c:pt>
                <c:pt idx="84">
                  <c:v>0.19300000369548798</c:v>
                </c:pt>
                <c:pt idx="85">
                  <c:v>0.19300000369548798</c:v>
                </c:pt>
                <c:pt idx="86">
                  <c:v>0.19300000369548798</c:v>
                </c:pt>
                <c:pt idx="87">
                  <c:v>0.19300000369548798</c:v>
                </c:pt>
                <c:pt idx="88">
                  <c:v>0.19300000369548798</c:v>
                </c:pt>
                <c:pt idx="89">
                  <c:v>0.19300000369548798</c:v>
                </c:pt>
                <c:pt idx="90">
                  <c:v>0.19300000369548798</c:v>
                </c:pt>
                <c:pt idx="91">
                  <c:v>0.19300000369548798</c:v>
                </c:pt>
                <c:pt idx="92">
                  <c:v>0.19300000369548798</c:v>
                </c:pt>
                <c:pt idx="93">
                  <c:v>0.19300000369548798</c:v>
                </c:pt>
                <c:pt idx="94">
                  <c:v>0.19300000369548798</c:v>
                </c:pt>
                <c:pt idx="95">
                  <c:v>0.19300000369548798</c:v>
                </c:pt>
                <c:pt idx="96">
                  <c:v>0.19300000369548798</c:v>
                </c:pt>
                <c:pt idx="97">
                  <c:v>0.19300000369548798</c:v>
                </c:pt>
                <c:pt idx="98">
                  <c:v>0.19300000369548798</c:v>
                </c:pt>
                <c:pt idx="99">
                  <c:v>0.19300000369548798</c:v>
                </c:pt>
                <c:pt idx="100">
                  <c:v>0.19300000369548798</c:v>
                </c:pt>
                <c:pt idx="101">
                  <c:v>0.19300000369548798</c:v>
                </c:pt>
                <c:pt idx="102">
                  <c:v>0.19300000369548798</c:v>
                </c:pt>
                <c:pt idx="103">
                  <c:v>0.19300000369548798</c:v>
                </c:pt>
                <c:pt idx="104">
                  <c:v>0.19300000369548798</c:v>
                </c:pt>
                <c:pt idx="105">
                  <c:v>0.19300000369548798</c:v>
                </c:pt>
                <c:pt idx="106">
                  <c:v>0.19300000369548798</c:v>
                </c:pt>
                <c:pt idx="107">
                  <c:v>0.19300000369548798</c:v>
                </c:pt>
                <c:pt idx="108">
                  <c:v>0.19300000369548798</c:v>
                </c:pt>
                <c:pt idx="109">
                  <c:v>0.19300000369548798</c:v>
                </c:pt>
                <c:pt idx="110">
                  <c:v>0.19300000369548798</c:v>
                </c:pt>
                <c:pt idx="111">
                  <c:v>0.19300000369548798</c:v>
                </c:pt>
                <c:pt idx="112">
                  <c:v>0.19300000369548798</c:v>
                </c:pt>
                <c:pt idx="113">
                  <c:v>0.19300000369548798</c:v>
                </c:pt>
                <c:pt idx="114">
                  <c:v>0.19300000369548798</c:v>
                </c:pt>
                <c:pt idx="115">
                  <c:v>0.19300000369548798</c:v>
                </c:pt>
                <c:pt idx="116">
                  <c:v>0.19300000369548798</c:v>
                </c:pt>
                <c:pt idx="117">
                  <c:v>0.19300000369548798</c:v>
                </c:pt>
                <c:pt idx="118">
                  <c:v>0.19300000369548798</c:v>
                </c:pt>
                <c:pt idx="119">
                  <c:v>0.19300000369548798</c:v>
                </c:pt>
                <c:pt idx="120">
                  <c:v>0.19300000369548798</c:v>
                </c:pt>
                <c:pt idx="121">
                  <c:v>0.19300000369548798</c:v>
                </c:pt>
                <c:pt idx="122">
                  <c:v>0.19300000369548798</c:v>
                </c:pt>
                <c:pt idx="123">
                  <c:v>0.19300000369548798</c:v>
                </c:pt>
                <c:pt idx="124">
                  <c:v>0.19300000369548798</c:v>
                </c:pt>
                <c:pt idx="125">
                  <c:v>0.19300000369548798</c:v>
                </c:pt>
                <c:pt idx="126">
                  <c:v>0.19300000369548798</c:v>
                </c:pt>
                <c:pt idx="127">
                  <c:v>0.19300000369548798</c:v>
                </c:pt>
                <c:pt idx="128">
                  <c:v>0.19300000369548798</c:v>
                </c:pt>
                <c:pt idx="129">
                  <c:v>0.19300000369548798</c:v>
                </c:pt>
                <c:pt idx="130">
                  <c:v>0.19300000369548798</c:v>
                </c:pt>
                <c:pt idx="131">
                  <c:v>0.19300000369548798</c:v>
                </c:pt>
                <c:pt idx="132">
                  <c:v>0.19300000369548798</c:v>
                </c:pt>
                <c:pt idx="133">
                  <c:v>0.19300000369548798</c:v>
                </c:pt>
                <c:pt idx="134">
                  <c:v>0.19300000369548798</c:v>
                </c:pt>
                <c:pt idx="135">
                  <c:v>0.19300000369548798</c:v>
                </c:pt>
                <c:pt idx="136">
                  <c:v>0.19300000369548798</c:v>
                </c:pt>
                <c:pt idx="137">
                  <c:v>0.19300000369548798</c:v>
                </c:pt>
                <c:pt idx="138">
                  <c:v>0.19300000369548798</c:v>
                </c:pt>
                <c:pt idx="139">
                  <c:v>0.19300000369548798</c:v>
                </c:pt>
                <c:pt idx="140">
                  <c:v>0.19300000369548798</c:v>
                </c:pt>
                <c:pt idx="141">
                  <c:v>0.19300000369548798</c:v>
                </c:pt>
                <c:pt idx="142">
                  <c:v>0.19300000369548798</c:v>
                </c:pt>
                <c:pt idx="143">
                  <c:v>0.19300000369548798</c:v>
                </c:pt>
                <c:pt idx="144">
                  <c:v>0.19300000369548798</c:v>
                </c:pt>
                <c:pt idx="145">
                  <c:v>0.19300000369548798</c:v>
                </c:pt>
                <c:pt idx="146">
                  <c:v>0.19300000369548798</c:v>
                </c:pt>
                <c:pt idx="147">
                  <c:v>0.19300000369548798</c:v>
                </c:pt>
                <c:pt idx="148">
                  <c:v>0.19300000369548798</c:v>
                </c:pt>
                <c:pt idx="149">
                  <c:v>0.19300000369548798</c:v>
                </c:pt>
                <c:pt idx="150">
                  <c:v>0.19300000369548798</c:v>
                </c:pt>
                <c:pt idx="151">
                  <c:v>0.19300000369548798</c:v>
                </c:pt>
                <c:pt idx="152">
                  <c:v>0.19300000369548798</c:v>
                </c:pt>
                <c:pt idx="153">
                  <c:v>0.19300000369548798</c:v>
                </c:pt>
                <c:pt idx="154">
                  <c:v>0.19300000369548798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0.11000019311904907</c:v>
                </c:pt>
                <c:pt idx="2">
                  <c:v>0.19300000369548798</c:v>
                </c:pt>
                <c:pt idx="3">
                  <c:v>0.19300000369548798</c:v>
                </c:pt>
                <c:pt idx="4">
                  <c:v>0.19300000369548798</c:v>
                </c:pt>
                <c:pt idx="5">
                  <c:v>0.19300000369548798</c:v>
                </c:pt>
                <c:pt idx="6">
                  <c:v>0.19300000369548798</c:v>
                </c:pt>
                <c:pt idx="7">
                  <c:v>0.19300000369548798</c:v>
                </c:pt>
                <c:pt idx="8">
                  <c:v>0.19300000369548798</c:v>
                </c:pt>
                <c:pt idx="9">
                  <c:v>0.19300000369548798</c:v>
                </c:pt>
                <c:pt idx="10">
                  <c:v>0.19300000369548798</c:v>
                </c:pt>
                <c:pt idx="11">
                  <c:v>0.19300000369548798</c:v>
                </c:pt>
                <c:pt idx="12">
                  <c:v>0.19300000369548798</c:v>
                </c:pt>
                <c:pt idx="13">
                  <c:v>0.19300000369548798</c:v>
                </c:pt>
                <c:pt idx="14">
                  <c:v>0.19300000369548798</c:v>
                </c:pt>
                <c:pt idx="15">
                  <c:v>0.19300000369548798</c:v>
                </c:pt>
                <c:pt idx="16">
                  <c:v>0.19300000369548798</c:v>
                </c:pt>
                <c:pt idx="17">
                  <c:v>0.19300000369548798</c:v>
                </c:pt>
                <c:pt idx="18">
                  <c:v>0.19300000369548798</c:v>
                </c:pt>
                <c:pt idx="19">
                  <c:v>0.19300000369548798</c:v>
                </c:pt>
                <c:pt idx="20">
                  <c:v>0.19300000369548798</c:v>
                </c:pt>
                <c:pt idx="21">
                  <c:v>0.19300000369548798</c:v>
                </c:pt>
                <c:pt idx="22">
                  <c:v>0.19300000369548798</c:v>
                </c:pt>
                <c:pt idx="23">
                  <c:v>0.19300000369548798</c:v>
                </c:pt>
                <c:pt idx="24">
                  <c:v>0.19300000369548798</c:v>
                </c:pt>
                <c:pt idx="25">
                  <c:v>0.19300000369548798</c:v>
                </c:pt>
                <c:pt idx="26">
                  <c:v>0.19300000369548798</c:v>
                </c:pt>
                <c:pt idx="27">
                  <c:v>0.19300000369548798</c:v>
                </c:pt>
                <c:pt idx="28">
                  <c:v>0.19300000369548798</c:v>
                </c:pt>
                <c:pt idx="29">
                  <c:v>0.19300000369548798</c:v>
                </c:pt>
                <c:pt idx="30">
                  <c:v>0.19300000369548798</c:v>
                </c:pt>
                <c:pt idx="31">
                  <c:v>0.19300000369548798</c:v>
                </c:pt>
                <c:pt idx="32">
                  <c:v>0.19300000369548798</c:v>
                </c:pt>
                <c:pt idx="33">
                  <c:v>0.19300000369548798</c:v>
                </c:pt>
                <c:pt idx="34">
                  <c:v>0.19300000369548798</c:v>
                </c:pt>
                <c:pt idx="35">
                  <c:v>0.19300000369548798</c:v>
                </c:pt>
                <c:pt idx="36">
                  <c:v>0.19300000369548798</c:v>
                </c:pt>
                <c:pt idx="37">
                  <c:v>0.19300000369548798</c:v>
                </c:pt>
                <c:pt idx="38">
                  <c:v>0.19300000369548798</c:v>
                </c:pt>
                <c:pt idx="39">
                  <c:v>0.19300000369548798</c:v>
                </c:pt>
                <c:pt idx="40">
                  <c:v>0.19300000369548798</c:v>
                </c:pt>
                <c:pt idx="41">
                  <c:v>0.19300000369548798</c:v>
                </c:pt>
                <c:pt idx="42">
                  <c:v>0.19300000369548798</c:v>
                </c:pt>
                <c:pt idx="43">
                  <c:v>0.19300000369548798</c:v>
                </c:pt>
                <c:pt idx="44">
                  <c:v>0.19300000369548798</c:v>
                </c:pt>
                <c:pt idx="45">
                  <c:v>0.19300000369548798</c:v>
                </c:pt>
                <c:pt idx="46">
                  <c:v>0.19300000369548798</c:v>
                </c:pt>
                <c:pt idx="47">
                  <c:v>0.19300000369548798</c:v>
                </c:pt>
                <c:pt idx="48">
                  <c:v>0.19300000369548798</c:v>
                </c:pt>
                <c:pt idx="49">
                  <c:v>0.19300000369548798</c:v>
                </c:pt>
                <c:pt idx="50">
                  <c:v>0.19300000369548798</c:v>
                </c:pt>
                <c:pt idx="51">
                  <c:v>0.19300000369548798</c:v>
                </c:pt>
                <c:pt idx="52">
                  <c:v>0.19300000369548798</c:v>
                </c:pt>
                <c:pt idx="53">
                  <c:v>0.19300000369548798</c:v>
                </c:pt>
                <c:pt idx="54">
                  <c:v>0.19300000369548798</c:v>
                </c:pt>
                <c:pt idx="55">
                  <c:v>0.19300000369548798</c:v>
                </c:pt>
                <c:pt idx="56">
                  <c:v>0.19300000369548798</c:v>
                </c:pt>
                <c:pt idx="57">
                  <c:v>0.19300000369548798</c:v>
                </c:pt>
                <c:pt idx="58">
                  <c:v>0.19300000369548798</c:v>
                </c:pt>
                <c:pt idx="59">
                  <c:v>0.19300000369548798</c:v>
                </c:pt>
                <c:pt idx="60">
                  <c:v>0.19300000369548798</c:v>
                </c:pt>
                <c:pt idx="61">
                  <c:v>0.19300000369548798</c:v>
                </c:pt>
                <c:pt idx="62">
                  <c:v>0.19300000369548798</c:v>
                </c:pt>
                <c:pt idx="63">
                  <c:v>0.19300000369548798</c:v>
                </c:pt>
                <c:pt idx="64">
                  <c:v>0.19300000369548798</c:v>
                </c:pt>
                <c:pt idx="65">
                  <c:v>0.19300000369548798</c:v>
                </c:pt>
                <c:pt idx="66">
                  <c:v>0.19300000369548798</c:v>
                </c:pt>
                <c:pt idx="67">
                  <c:v>0.19300000369548798</c:v>
                </c:pt>
                <c:pt idx="68">
                  <c:v>0.19300000369548798</c:v>
                </c:pt>
                <c:pt idx="69">
                  <c:v>0.19300000369548798</c:v>
                </c:pt>
                <c:pt idx="70">
                  <c:v>0.19233213365077972</c:v>
                </c:pt>
                <c:pt idx="71">
                  <c:v>0.19300000369548798</c:v>
                </c:pt>
                <c:pt idx="72">
                  <c:v>0.19050639867782593</c:v>
                </c:pt>
                <c:pt idx="73">
                  <c:v>0.18872962892055511</c:v>
                </c:pt>
                <c:pt idx="74">
                  <c:v>0.18657645583152771</c:v>
                </c:pt>
                <c:pt idx="75">
                  <c:v>0.18396498262882233</c:v>
                </c:pt>
                <c:pt idx="76">
                  <c:v>0.17965750396251678</c:v>
                </c:pt>
                <c:pt idx="77">
                  <c:v>0.17364977300167084</c:v>
                </c:pt>
                <c:pt idx="78">
                  <c:v>0.16390819847583771</c:v>
                </c:pt>
                <c:pt idx="79">
                  <c:v>0.16395939886569977</c:v>
                </c:pt>
                <c:pt idx="80">
                  <c:v>0.16401250660419464</c:v>
                </c:pt>
                <c:pt idx="81">
                  <c:v>0.16406743228435516</c:v>
                </c:pt>
                <c:pt idx="82">
                  <c:v>0.16412411630153656</c:v>
                </c:pt>
                <c:pt idx="83">
                  <c:v>0.19300000369548798</c:v>
                </c:pt>
                <c:pt idx="84">
                  <c:v>0.19300000369548798</c:v>
                </c:pt>
                <c:pt idx="85">
                  <c:v>0.19300000369548798</c:v>
                </c:pt>
                <c:pt idx="86">
                  <c:v>0.19300000369548798</c:v>
                </c:pt>
                <c:pt idx="87">
                  <c:v>0.19300000369548798</c:v>
                </c:pt>
                <c:pt idx="88">
                  <c:v>0.19300000369548798</c:v>
                </c:pt>
                <c:pt idx="89">
                  <c:v>0.19300000369548798</c:v>
                </c:pt>
                <c:pt idx="90">
                  <c:v>0.19300000369548798</c:v>
                </c:pt>
                <c:pt idx="91">
                  <c:v>0.19300000369548798</c:v>
                </c:pt>
                <c:pt idx="92">
                  <c:v>0.19300000369548798</c:v>
                </c:pt>
                <c:pt idx="93">
                  <c:v>0.19300000369548798</c:v>
                </c:pt>
                <c:pt idx="94">
                  <c:v>0.19300000369548798</c:v>
                </c:pt>
                <c:pt idx="95">
                  <c:v>0.19300000369548798</c:v>
                </c:pt>
                <c:pt idx="96">
                  <c:v>0.19300000369548798</c:v>
                </c:pt>
                <c:pt idx="97">
                  <c:v>0.19300000369548798</c:v>
                </c:pt>
                <c:pt idx="98">
                  <c:v>0.19300000369548798</c:v>
                </c:pt>
                <c:pt idx="99">
                  <c:v>0.19300000369548798</c:v>
                </c:pt>
                <c:pt idx="100">
                  <c:v>0.19300000369548798</c:v>
                </c:pt>
                <c:pt idx="101">
                  <c:v>0.19300000369548798</c:v>
                </c:pt>
                <c:pt idx="102">
                  <c:v>0.19300000369548798</c:v>
                </c:pt>
                <c:pt idx="103">
                  <c:v>0.19300000369548798</c:v>
                </c:pt>
                <c:pt idx="104">
                  <c:v>0.19300000369548798</c:v>
                </c:pt>
                <c:pt idx="105">
                  <c:v>0.19300000369548798</c:v>
                </c:pt>
                <c:pt idx="106">
                  <c:v>0.19300000369548798</c:v>
                </c:pt>
                <c:pt idx="107">
                  <c:v>0.19300000369548798</c:v>
                </c:pt>
                <c:pt idx="108">
                  <c:v>0.19300000369548798</c:v>
                </c:pt>
                <c:pt idx="109">
                  <c:v>0.19300000369548798</c:v>
                </c:pt>
                <c:pt idx="110">
                  <c:v>0.19300000369548798</c:v>
                </c:pt>
                <c:pt idx="111">
                  <c:v>0.19300000369548798</c:v>
                </c:pt>
                <c:pt idx="112">
                  <c:v>0.19300000369548798</c:v>
                </c:pt>
                <c:pt idx="113">
                  <c:v>0.19300000369548798</c:v>
                </c:pt>
                <c:pt idx="114">
                  <c:v>0.19300000369548798</c:v>
                </c:pt>
                <c:pt idx="115">
                  <c:v>0.19300000369548798</c:v>
                </c:pt>
                <c:pt idx="116">
                  <c:v>0.19300000369548798</c:v>
                </c:pt>
                <c:pt idx="117">
                  <c:v>0.19300000369548798</c:v>
                </c:pt>
                <c:pt idx="118">
                  <c:v>0.19300000369548798</c:v>
                </c:pt>
                <c:pt idx="119">
                  <c:v>0.19300000369548798</c:v>
                </c:pt>
                <c:pt idx="120">
                  <c:v>0.19300000369548798</c:v>
                </c:pt>
                <c:pt idx="121">
                  <c:v>0.19300000369548798</c:v>
                </c:pt>
                <c:pt idx="122">
                  <c:v>0.19300000369548798</c:v>
                </c:pt>
                <c:pt idx="123">
                  <c:v>0.19300000369548798</c:v>
                </c:pt>
                <c:pt idx="124">
                  <c:v>0.19300000369548798</c:v>
                </c:pt>
                <c:pt idx="125">
                  <c:v>0.19300000369548798</c:v>
                </c:pt>
                <c:pt idx="126">
                  <c:v>0.19300000369548798</c:v>
                </c:pt>
                <c:pt idx="127">
                  <c:v>0.19300000369548798</c:v>
                </c:pt>
                <c:pt idx="128">
                  <c:v>0.19300000369548798</c:v>
                </c:pt>
                <c:pt idx="129">
                  <c:v>0.19300000369548798</c:v>
                </c:pt>
                <c:pt idx="130">
                  <c:v>0.19300000369548798</c:v>
                </c:pt>
                <c:pt idx="131">
                  <c:v>0.19300000369548798</c:v>
                </c:pt>
                <c:pt idx="132">
                  <c:v>0.19300000369548798</c:v>
                </c:pt>
                <c:pt idx="133">
                  <c:v>0.19300000369548798</c:v>
                </c:pt>
                <c:pt idx="134">
                  <c:v>0.19300000369548798</c:v>
                </c:pt>
                <c:pt idx="135">
                  <c:v>0.19300000369548798</c:v>
                </c:pt>
                <c:pt idx="136">
                  <c:v>0.19300000369548798</c:v>
                </c:pt>
                <c:pt idx="137">
                  <c:v>0.19300000369548798</c:v>
                </c:pt>
                <c:pt idx="138">
                  <c:v>0.19300000369548798</c:v>
                </c:pt>
                <c:pt idx="139">
                  <c:v>0.19300000369548798</c:v>
                </c:pt>
                <c:pt idx="140">
                  <c:v>0.19300000369548798</c:v>
                </c:pt>
                <c:pt idx="141">
                  <c:v>0.19300000369548798</c:v>
                </c:pt>
                <c:pt idx="142">
                  <c:v>0.19300000369548798</c:v>
                </c:pt>
                <c:pt idx="143">
                  <c:v>0.19300000369548798</c:v>
                </c:pt>
                <c:pt idx="144">
                  <c:v>0.19300000369548798</c:v>
                </c:pt>
                <c:pt idx="145">
                  <c:v>0.19300000369548798</c:v>
                </c:pt>
                <c:pt idx="146">
                  <c:v>0.19300000369548798</c:v>
                </c:pt>
                <c:pt idx="147">
                  <c:v>0.19300000369548798</c:v>
                </c:pt>
                <c:pt idx="148">
                  <c:v>0.19300000369548798</c:v>
                </c:pt>
                <c:pt idx="149">
                  <c:v>0.19300000369548798</c:v>
                </c:pt>
                <c:pt idx="150">
                  <c:v>0.19300000369548798</c:v>
                </c:pt>
                <c:pt idx="151">
                  <c:v>0.19300000369548798</c:v>
                </c:pt>
                <c:pt idx="152">
                  <c:v>0.19300000369548798</c:v>
                </c:pt>
                <c:pt idx="153">
                  <c:v>0.19300000369548798</c:v>
                </c:pt>
                <c:pt idx="154">
                  <c:v>0.19300000369548798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0.11000588536262512</c:v>
                </c:pt>
                <c:pt idx="2">
                  <c:v>0.18000000715255737</c:v>
                </c:pt>
                <c:pt idx="3">
                  <c:v>0.18000000715255737</c:v>
                </c:pt>
                <c:pt idx="4">
                  <c:v>0.18000000715255737</c:v>
                </c:pt>
                <c:pt idx="5">
                  <c:v>0.18000000715255737</c:v>
                </c:pt>
                <c:pt idx="6">
                  <c:v>0.18000000715255737</c:v>
                </c:pt>
                <c:pt idx="7">
                  <c:v>0.18000000715255737</c:v>
                </c:pt>
                <c:pt idx="8">
                  <c:v>0.18000000715255737</c:v>
                </c:pt>
                <c:pt idx="9">
                  <c:v>0.18000000715255737</c:v>
                </c:pt>
                <c:pt idx="10">
                  <c:v>0.18000000715255737</c:v>
                </c:pt>
                <c:pt idx="11">
                  <c:v>0.18000000715255737</c:v>
                </c:pt>
                <c:pt idx="12">
                  <c:v>0.18000000715255737</c:v>
                </c:pt>
                <c:pt idx="13">
                  <c:v>0.18000000715255737</c:v>
                </c:pt>
                <c:pt idx="14">
                  <c:v>0.18000000715255737</c:v>
                </c:pt>
                <c:pt idx="15">
                  <c:v>0.18000000715255737</c:v>
                </c:pt>
                <c:pt idx="16">
                  <c:v>0.18000000715255737</c:v>
                </c:pt>
                <c:pt idx="17">
                  <c:v>0.18000000715255737</c:v>
                </c:pt>
                <c:pt idx="18">
                  <c:v>0.18000000715255737</c:v>
                </c:pt>
                <c:pt idx="19">
                  <c:v>0.18000000715255737</c:v>
                </c:pt>
                <c:pt idx="20">
                  <c:v>0.18000000715255737</c:v>
                </c:pt>
                <c:pt idx="21">
                  <c:v>0.18000000715255737</c:v>
                </c:pt>
                <c:pt idx="22">
                  <c:v>0.18000000715255737</c:v>
                </c:pt>
                <c:pt idx="23">
                  <c:v>0.18000000715255737</c:v>
                </c:pt>
                <c:pt idx="24">
                  <c:v>0.18000000715255737</c:v>
                </c:pt>
                <c:pt idx="25">
                  <c:v>0.18000000715255737</c:v>
                </c:pt>
                <c:pt idx="26">
                  <c:v>0.18000000715255737</c:v>
                </c:pt>
                <c:pt idx="27">
                  <c:v>0.18000000715255737</c:v>
                </c:pt>
                <c:pt idx="28">
                  <c:v>0.18000000715255737</c:v>
                </c:pt>
                <c:pt idx="29">
                  <c:v>0.18000000715255737</c:v>
                </c:pt>
                <c:pt idx="30">
                  <c:v>0.18000000715255737</c:v>
                </c:pt>
                <c:pt idx="31">
                  <c:v>0.18000000715255737</c:v>
                </c:pt>
                <c:pt idx="32">
                  <c:v>0.18000000715255737</c:v>
                </c:pt>
                <c:pt idx="33">
                  <c:v>0.18000000715255737</c:v>
                </c:pt>
                <c:pt idx="34">
                  <c:v>0.18000000715255737</c:v>
                </c:pt>
                <c:pt idx="35">
                  <c:v>0.18000000715255737</c:v>
                </c:pt>
                <c:pt idx="36">
                  <c:v>0.18000000715255737</c:v>
                </c:pt>
                <c:pt idx="37">
                  <c:v>0.18000000715255737</c:v>
                </c:pt>
                <c:pt idx="38">
                  <c:v>0.18000000715255737</c:v>
                </c:pt>
                <c:pt idx="39">
                  <c:v>0.18000000715255737</c:v>
                </c:pt>
                <c:pt idx="40">
                  <c:v>0.18000000715255737</c:v>
                </c:pt>
                <c:pt idx="41">
                  <c:v>0.18000000715255737</c:v>
                </c:pt>
                <c:pt idx="42">
                  <c:v>0.18000000715255737</c:v>
                </c:pt>
                <c:pt idx="43">
                  <c:v>0.18000000715255737</c:v>
                </c:pt>
                <c:pt idx="44">
                  <c:v>0.18000000715255737</c:v>
                </c:pt>
                <c:pt idx="45">
                  <c:v>0.18000000715255737</c:v>
                </c:pt>
                <c:pt idx="46">
                  <c:v>0.18000000715255737</c:v>
                </c:pt>
                <c:pt idx="47">
                  <c:v>0.18000000715255737</c:v>
                </c:pt>
                <c:pt idx="48">
                  <c:v>0.18000000715255737</c:v>
                </c:pt>
                <c:pt idx="49">
                  <c:v>0.18000000715255737</c:v>
                </c:pt>
                <c:pt idx="50">
                  <c:v>0.18000000715255737</c:v>
                </c:pt>
                <c:pt idx="51">
                  <c:v>0.18000000715255737</c:v>
                </c:pt>
                <c:pt idx="52">
                  <c:v>0.18000000715255737</c:v>
                </c:pt>
                <c:pt idx="53">
                  <c:v>0.18000000715255737</c:v>
                </c:pt>
                <c:pt idx="54">
                  <c:v>0.18000000715255737</c:v>
                </c:pt>
                <c:pt idx="55">
                  <c:v>0.18000000715255737</c:v>
                </c:pt>
                <c:pt idx="56">
                  <c:v>0.18000000715255737</c:v>
                </c:pt>
                <c:pt idx="57">
                  <c:v>0.18000000715255737</c:v>
                </c:pt>
                <c:pt idx="58">
                  <c:v>0.18000000715255737</c:v>
                </c:pt>
                <c:pt idx="59">
                  <c:v>0.18000000715255737</c:v>
                </c:pt>
                <c:pt idx="60">
                  <c:v>0.18000000715255737</c:v>
                </c:pt>
                <c:pt idx="61">
                  <c:v>0.17803725600242615</c:v>
                </c:pt>
                <c:pt idx="62">
                  <c:v>0.18000000715255737</c:v>
                </c:pt>
                <c:pt idx="63">
                  <c:v>0.17793898284435272</c:v>
                </c:pt>
                <c:pt idx="64">
                  <c:v>0.1773708164691925</c:v>
                </c:pt>
                <c:pt idx="65">
                  <c:v>0.1753154993057251</c:v>
                </c:pt>
                <c:pt idx="66">
                  <c:v>0.17229463160037994</c:v>
                </c:pt>
                <c:pt idx="67">
                  <c:v>0.16895438730716705</c:v>
                </c:pt>
                <c:pt idx="68">
                  <c:v>0.16432690620422363</c:v>
                </c:pt>
                <c:pt idx="69">
                  <c:v>0.18000000715255737</c:v>
                </c:pt>
                <c:pt idx="70">
                  <c:v>0.18000000715255737</c:v>
                </c:pt>
                <c:pt idx="71">
                  <c:v>0.15494222939014435</c:v>
                </c:pt>
                <c:pt idx="72">
                  <c:v>0.1567569375038147</c:v>
                </c:pt>
                <c:pt idx="73">
                  <c:v>0.15706276893615723</c:v>
                </c:pt>
                <c:pt idx="74">
                  <c:v>0.15564268827438354</c:v>
                </c:pt>
                <c:pt idx="75">
                  <c:v>0.15302880108356476</c:v>
                </c:pt>
                <c:pt idx="76">
                  <c:v>0.14851543307304382</c:v>
                </c:pt>
                <c:pt idx="77">
                  <c:v>0.1423749178647995</c:v>
                </c:pt>
                <c:pt idx="78">
                  <c:v>0.13262243568897247</c:v>
                </c:pt>
                <c:pt idx="79">
                  <c:v>0.13273966312408447</c:v>
                </c:pt>
                <c:pt idx="80">
                  <c:v>0.13285277783870697</c:v>
                </c:pt>
                <c:pt idx="81">
                  <c:v>0.13296183943748474</c:v>
                </c:pt>
                <c:pt idx="82">
                  <c:v>0.13306686282157898</c:v>
                </c:pt>
                <c:pt idx="83">
                  <c:v>0.18000000715255737</c:v>
                </c:pt>
                <c:pt idx="84">
                  <c:v>0.18000000715255737</c:v>
                </c:pt>
                <c:pt idx="85">
                  <c:v>0.18000000715255737</c:v>
                </c:pt>
                <c:pt idx="86">
                  <c:v>0.18000000715255737</c:v>
                </c:pt>
                <c:pt idx="87">
                  <c:v>0.18000000715255737</c:v>
                </c:pt>
                <c:pt idx="88">
                  <c:v>0.18000000715255737</c:v>
                </c:pt>
                <c:pt idx="89">
                  <c:v>0.18000000715255737</c:v>
                </c:pt>
                <c:pt idx="90">
                  <c:v>0.18000000715255737</c:v>
                </c:pt>
                <c:pt idx="91">
                  <c:v>0.18000000715255737</c:v>
                </c:pt>
                <c:pt idx="92">
                  <c:v>0.18000000715255737</c:v>
                </c:pt>
                <c:pt idx="93">
                  <c:v>0.18000000715255737</c:v>
                </c:pt>
                <c:pt idx="94">
                  <c:v>0.18000000715255737</c:v>
                </c:pt>
                <c:pt idx="95">
                  <c:v>0.18000000715255737</c:v>
                </c:pt>
                <c:pt idx="96">
                  <c:v>0.18000000715255737</c:v>
                </c:pt>
                <c:pt idx="97">
                  <c:v>0.18000000715255737</c:v>
                </c:pt>
                <c:pt idx="98">
                  <c:v>0.18000000715255737</c:v>
                </c:pt>
                <c:pt idx="99">
                  <c:v>0.18000000715255737</c:v>
                </c:pt>
                <c:pt idx="100">
                  <c:v>0.18000000715255737</c:v>
                </c:pt>
                <c:pt idx="101">
                  <c:v>0.18000000715255737</c:v>
                </c:pt>
                <c:pt idx="102">
                  <c:v>0.18000000715255737</c:v>
                </c:pt>
                <c:pt idx="103">
                  <c:v>0.18000000715255737</c:v>
                </c:pt>
                <c:pt idx="104">
                  <c:v>0.18000000715255737</c:v>
                </c:pt>
                <c:pt idx="105">
                  <c:v>0.18000000715255737</c:v>
                </c:pt>
                <c:pt idx="106">
                  <c:v>0.18000000715255737</c:v>
                </c:pt>
                <c:pt idx="107">
                  <c:v>0.18000000715255737</c:v>
                </c:pt>
                <c:pt idx="108">
                  <c:v>0.18000000715255737</c:v>
                </c:pt>
                <c:pt idx="109">
                  <c:v>0.18000000715255737</c:v>
                </c:pt>
                <c:pt idx="110">
                  <c:v>0.18000000715255737</c:v>
                </c:pt>
                <c:pt idx="111">
                  <c:v>0.18000000715255737</c:v>
                </c:pt>
                <c:pt idx="112">
                  <c:v>0.18000000715255737</c:v>
                </c:pt>
                <c:pt idx="113">
                  <c:v>0.18000000715255737</c:v>
                </c:pt>
                <c:pt idx="114">
                  <c:v>0.18000000715255737</c:v>
                </c:pt>
                <c:pt idx="115">
                  <c:v>0.18000000715255737</c:v>
                </c:pt>
                <c:pt idx="116">
                  <c:v>0.18000000715255737</c:v>
                </c:pt>
                <c:pt idx="117">
                  <c:v>0.18000000715255737</c:v>
                </c:pt>
                <c:pt idx="118">
                  <c:v>0.18000000715255737</c:v>
                </c:pt>
                <c:pt idx="119">
                  <c:v>0.18000000715255737</c:v>
                </c:pt>
                <c:pt idx="120">
                  <c:v>0.18000000715255737</c:v>
                </c:pt>
                <c:pt idx="121">
                  <c:v>0.18000000715255737</c:v>
                </c:pt>
                <c:pt idx="122">
                  <c:v>0.18000000715255737</c:v>
                </c:pt>
                <c:pt idx="123">
                  <c:v>0.18000000715255737</c:v>
                </c:pt>
                <c:pt idx="124">
                  <c:v>0.18000000715255737</c:v>
                </c:pt>
                <c:pt idx="125">
                  <c:v>0.18000000715255737</c:v>
                </c:pt>
                <c:pt idx="126">
                  <c:v>0.18000000715255737</c:v>
                </c:pt>
                <c:pt idx="127">
                  <c:v>0.18000000715255737</c:v>
                </c:pt>
                <c:pt idx="128">
                  <c:v>0.18000000715255737</c:v>
                </c:pt>
                <c:pt idx="129">
                  <c:v>0.18000000715255737</c:v>
                </c:pt>
                <c:pt idx="130">
                  <c:v>0.18000000715255737</c:v>
                </c:pt>
                <c:pt idx="131">
                  <c:v>0.18000000715255737</c:v>
                </c:pt>
                <c:pt idx="132">
                  <c:v>0.18000000715255737</c:v>
                </c:pt>
                <c:pt idx="133">
                  <c:v>0.18000000715255737</c:v>
                </c:pt>
                <c:pt idx="134">
                  <c:v>0.18000000715255737</c:v>
                </c:pt>
                <c:pt idx="135">
                  <c:v>0.18000000715255737</c:v>
                </c:pt>
                <c:pt idx="136">
                  <c:v>0.18000000715255737</c:v>
                </c:pt>
                <c:pt idx="137">
                  <c:v>0.18000000715255737</c:v>
                </c:pt>
                <c:pt idx="138">
                  <c:v>0.18000000715255737</c:v>
                </c:pt>
                <c:pt idx="139">
                  <c:v>0.18000000715255737</c:v>
                </c:pt>
                <c:pt idx="140">
                  <c:v>0.18000000715255737</c:v>
                </c:pt>
                <c:pt idx="141">
                  <c:v>0.18000000715255737</c:v>
                </c:pt>
                <c:pt idx="142">
                  <c:v>0.18000000715255737</c:v>
                </c:pt>
                <c:pt idx="143">
                  <c:v>0.18000000715255737</c:v>
                </c:pt>
                <c:pt idx="144">
                  <c:v>0.18000000715255737</c:v>
                </c:pt>
                <c:pt idx="145">
                  <c:v>0.18000000715255737</c:v>
                </c:pt>
                <c:pt idx="146">
                  <c:v>0.18000000715255737</c:v>
                </c:pt>
                <c:pt idx="147">
                  <c:v>0.18000000715255737</c:v>
                </c:pt>
                <c:pt idx="148">
                  <c:v>0.18000000715255737</c:v>
                </c:pt>
                <c:pt idx="149">
                  <c:v>0.18000000715255737</c:v>
                </c:pt>
                <c:pt idx="150">
                  <c:v>0.18000000715255737</c:v>
                </c:pt>
                <c:pt idx="151">
                  <c:v>0.18000000715255737</c:v>
                </c:pt>
                <c:pt idx="152">
                  <c:v>0.18000000715255737</c:v>
                </c:pt>
                <c:pt idx="153">
                  <c:v>0.18000000715255737</c:v>
                </c:pt>
                <c:pt idx="154">
                  <c:v>0.18000000715255737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0.1099669560790062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0.15899999439716339</c:v>
                </c:pt>
                <c:pt idx="18">
                  <c:v>0.15899999439716339</c:v>
                </c:pt>
                <c:pt idx="19">
                  <c:v>0.15899999439716339</c:v>
                </c:pt>
                <c:pt idx="20">
                  <c:v>0.15899999439716339</c:v>
                </c:pt>
                <c:pt idx="21">
                  <c:v>0.15899999439716339</c:v>
                </c:pt>
                <c:pt idx="22">
                  <c:v>0.15899999439716339</c:v>
                </c:pt>
                <c:pt idx="23">
                  <c:v>0.15899999439716339</c:v>
                </c:pt>
                <c:pt idx="24">
                  <c:v>0.15899999439716339</c:v>
                </c:pt>
                <c:pt idx="25">
                  <c:v>0.15899999439716339</c:v>
                </c:pt>
                <c:pt idx="26">
                  <c:v>0.15899999439716339</c:v>
                </c:pt>
                <c:pt idx="27">
                  <c:v>0.15899999439716339</c:v>
                </c:pt>
                <c:pt idx="28">
                  <c:v>0.15899999439716339</c:v>
                </c:pt>
                <c:pt idx="29">
                  <c:v>0.15899999439716339</c:v>
                </c:pt>
                <c:pt idx="30">
                  <c:v>0.15899999439716339</c:v>
                </c:pt>
                <c:pt idx="31">
                  <c:v>0.15899999439716339</c:v>
                </c:pt>
                <c:pt idx="32">
                  <c:v>0.15899999439716339</c:v>
                </c:pt>
                <c:pt idx="33">
                  <c:v>0.15899999439716339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0.15899999439716339</c:v>
                </c:pt>
                <c:pt idx="37">
                  <c:v>0.15899999439716339</c:v>
                </c:pt>
                <c:pt idx="38">
                  <c:v>0.15899999439716339</c:v>
                </c:pt>
                <c:pt idx="39">
                  <c:v>0.15899999439716339</c:v>
                </c:pt>
                <c:pt idx="40">
                  <c:v>0.15899999439716339</c:v>
                </c:pt>
                <c:pt idx="41">
                  <c:v>0.15899999439716339</c:v>
                </c:pt>
                <c:pt idx="42">
                  <c:v>0.15899999439716339</c:v>
                </c:pt>
                <c:pt idx="43">
                  <c:v>0.15899999439716339</c:v>
                </c:pt>
                <c:pt idx="44">
                  <c:v>0.15899999439716339</c:v>
                </c:pt>
                <c:pt idx="45">
                  <c:v>0.15899999439716339</c:v>
                </c:pt>
                <c:pt idx="46">
                  <c:v>0.15899717807769775</c:v>
                </c:pt>
                <c:pt idx="47">
                  <c:v>0.1589074432849884</c:v>
                </c:pt>
                <c:pt idx="48">
                  <c:v>0.15899999439716339</c:v>
                </c:pt>
                <c:pt idx="49">
                  <c:v>0.15899999439716339</c:v>
                </c:pt>
                <c:pt idx="50">
                  <c:v>0.15899999439716339</c:v>
                </c:pt>
                <c:pt idx="51">
                  <c:v>0.15899999439716339</c:v>
                </c:pt>
                <c:pt idx="52">
                  <c:v>0.15899999439716339</c:v>
                </c:pt>
                <c:pt idx="53">
                  <c:v>0.15465319156646729</c:v>
                </c:pt>
                <c:pt idx="54">
                  <c:v>0.1498246043920517</c:v>
                </c:pt>
                <c:pt idx="55">
                  <c:v>0.14503300189971924</c:v>
                </c:pt>
                <c:pt idx="56">
                  <c:v>0.13928954303264618</c:v>
                </c:pt>
                <c:pt idx="57">
                  <c:v>0.13280761241912842</c:v>
                </c:pt>
                <c:pt idx="58">
                  <c:v>0.12582133710384369</c:v>
                </c:pt>
                <c:pt idx="59">
                  <c:v>0.15899999439716339</c:v>
                </c:pt>
                <c:pt idx="60">
                  <c:v>0.1581171452999115</c:v>
                </c:pt>
                <c:pt idx="61">
                  <c:v>0.15553437173366547</c:v>
                </c:pt>
                <c:pt idx="62">
                  <c:v>0.1442190408706665</c:v>
                </c:pt>
                <c:pt idx="63">
                  <c:v>0.14013871550559998</c:v>
                </c:pt>
                <c:pt idx="64">
                  <c:v>0.13323672115802765</c:v>
                </c:pt>
                <c:pt idx="65">
                  <c:v>0.12640832364559174</c:v>
                </c:pt>
                <c:pt idx="66">
                  <c:v>0.11913096159696579</c:v>
                </c:pt>
                <c:pt idx="67">
                  <c:v>0.11204228550195694</c:v>
                </c:pt>
                <c:pt idx="68">
                  <c:v>0.10406773537397385</c:v>
                </c:pt>
                <c:pt idx="69">
                  <c:v>0.15899999439716339</c:v>
                </c:pt>
                <c:pt idx="70">
                  <c:v>0.15899999439716339</c:v>
                </c:pt>
                <c:pt idx="71">
                  <c:v>0.15814459323883057</c:v>
                </c:pt>
                <c:pt idx="72">
                  <c:v>0.15154135227203369</c:v>
                </c:pt>
                <c:pt idx="73">
                  <c:v>0.14485664665699005</c:v>
                </c:pt>
                <c:pt idx="74">
                  <c:v>0.13838787376880646</c:v>
                </c:pt>
                <c:pt idx="75">
                  <c:v>0.13251510262489319</c:v>
                </c:pt>
                <c:pt idx="76">
                  <c:v>0.12591426074504852</c:v>
                </c:pt>
                <c:pt idx="77">
                  <c:v>0.11851993948221207</c:v>
                </c:pt>
                <c:pt idx="78">
                  <c:v>0.10815710574388504</c:v>
                </c:pt>
                <c:pt idx="79">
                  <c:v>0.10798867046833038</c:v>
                </c:pt>
                <c:pt idx="80">
                  <c:v>0.10782243311405182</c:v>
                </c:pt>
                <c:pt idx="81">
                  <c:v>0.10765843838453293</c:v>
                </c:pt>
                <c:pt idx="82">
                  <c:v>0.1074967235326767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0.11002696305513382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0.15327365696430206</c:v>
                </c:pt>
                <c:pt idx="18">
                  <c:v>0.15167775750160217</c:v>
                </c:pt>
                <c:pt idx="19">
                  <c:v>0.14922086894512177</c:v>
                </c:pt>
                <c:pt idx="20">
                  <c:v>0.14807160198688507</c:v>
                </c:pt>
                <c:pt idx="21">
                  <c:v>0.14666330814361572</c:v>
                </c:pt>
                <c:pt idx="22">
                  <c:v>0.14571720361709595</c:v>
                </c:pt>
                <c:pt idx="23">
                  <c:v>0.1448349803686142</c:v>
                </c:pt>
                <c:pt idx="24">
                  <c:v>0.14407879114151001</c:v>
                </c:pt>
                <c:pt idx="25">
                  <c:v>0.14342144131660461</c:v>
                </c:pt>
                <c:pt idx="26">
                  <c:v>0.14284352958202362</c:v>
                </c:pt>
                <c:pt idx="27">
                  <c:v>0.14233069121837616</c:v>
                </c:pt>
                <c:pt idx="28">
                  <c:v>0.14187203347682953</c:v>
                </c:pt>
                <c:pt idx="29">
                  <c:v>0.14145904779434204</c:v>
                </c:pt>
                <c:pt idx="30">
                  <c:v>0.14108499884605408</c:v>
                </c:pt>
                <c:pt idx="31">
                  <c:v>0.14074447751045227</c:v>
                </c:pt>
                <c:pt idx="32">
                  <c:v>0.14043305814266205</c:v>
                </c:pt>
                <c:pt idx="33">
                  <c:v>0.14014706015586853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0.15407127141952515</c:v>
                </c:pt>
                <c:pt idx="37">
                  <c:v>0.15118682384490967</c:v>
                </c:pt>
                <c:pt idx="38">
                  <c:v>0.14913284778594971</c:v>
                </c:pt>
                <c:pt idx="39">
                  <c:v>0.14755237102508545</c:v>
                </c:pt>
                <c:pt idx="40">
                  <c:v>0.14628864824771881</c:v>
                </c:pt>
                <c:pt idx="41">
                  <c:v>0.14525163173675537</c:v>
                </c:pt>
                <c:pt idx="42">
                  <c:v>0.14438338577747345</c:v>
                </c:pt>
                <c:pt idx="43">
                  <c:v>0.14363791048526764</c:v>
                </c:pt>
                <c:pt idx="44">
                  <c:v>0.13836909830570221</c:v>
                </c:pt>
                <c:pt idx="45">
                  <c:v>0.13311055302619934</c:v>
                </c:pt>
                <c:pt idx="46">
                  <c:v>0.12753616273403168</c:v>
                </c:pt>
                <c:pt idx="47">
                  <c:v>0.12143035233020782</c:v>
                </c:pt>
                <c:pt idx="48">
                  <c:v>0.15899999439716339</c:v>
                </c:pt>
                <c:pt idx="49">
                  <c:v>0.1490035355091095</c:v>
                </c:pt>
                <c:pt idx="50">
                  <c:v>0.14127989113330841</c:v>
                </c:pt>
                <c:pt idx="51">
                  <c:v>0.13505835831165314</c:v>
                </c:pt>
                <c:pt idx="52">
                  <c:v>0.12887305021286011</c:v>
                </c:pt>
                <c:pt idx="53">
                  <c:v>0.12464602291584015</c:v>
                </c:pt>
                <c:pt idx="54">
                  <c:v>0.11997798830270767</c:v>
                </c:pt>
                <c:pt idx="55">
                  <c:v>0.11534786969423294</c:v>
                </c:pt>
                <c:pt idx="56">
                  <c:v>0.11016032844781876</c:v>
                </c:pt>
                <c:pt idx="57">
                  <c:v>0.10493568331003189</c:v>
                </c:pt>
                <c:pt idx="58">
                  <c:v>0.100007563829422</c:v>
                </c:pt>
                <c:pt idx="59">
                  <c:v>0.15899999439716339</c:v>
                </c:pt>
                <c:pt idx="60">
                  <c:v>0.14841924607753754</c:v>
                </c:pt>
                <c:pt idx="61">
                  <c:v>0.13909977674484253</c:v>
                </c:pt>
                <c:pt idx="62">
                  <c:v>0.1306699812412262</c:v>
                </c:pt>
                <c:pt idx="63">
                  <c:v>0.12235052883625031</c:v>
                </c:pt>
                <c:pt idx="64">
                  <c:v>0.11251091957092285</c:v>
                </c:pt>
                <c:pt idx="65">
                  <c:v>0.10233699530363083</c:v>
                </c:pt>
                <c:pt idx="66">
                  <c:v>9.3314513564109802E-2</c:v>
                </c:pt>
                <c:pt idx="67">
                  <c:v>8.6705923080444336E-2</c:v>
                </c:pt>
                <c:pt idx="68">
                  <c:v>8.038010448217392E-2</c:v>
                </c:pt>
                <c:pt idx="69">
                  <c:v>0.15899999439716339</c:v>
                </c:pt>
                <c:pt idx="70">
                  <c:v>0.14682184159755707</c:v>
                </c:pt>
                <c:pt idx="71">
                  <c:v>0.13804161548614502</c:v>
                </c:pt>
                <c:pt idx="72">
                  <c:v>0.12779191136360168</c:v>
                </c:pt>
                <c:pt idx="73">
                  <c:v>0.11701104789972305</c:v>
                </c:pt>
                <c:pt idx="74">
                  <c:v>0.10431522876024246</c:v>
                </c:pt>
                <c:pt idx="75">
                  <c:v>9.4006329774856567E-2</c:v>
                </c:pt>
                <c:pt idx="76">
                  <c:v>8.3938933908939362E-2</c:v>
                </c:pt>
                <c:pt idx="77">
                  <c:v>7.6521217823028564E-2</c:v>
                </c:pt>
                <c:pt idx="78">
                  <c:v>7.1202389895915985E-2</c:v>
                </c:pt>
                <c:pt idx="79">
                  <c:v>7.1202397346496582E-2</c:v>
                </c:pt>
                <c:pt idx="80">
                  <c:v>7.1202404797077179E-2</c:v>
                </c:pt>
                <c:pt idx="81">
                  <c:v>7.1202412247657776E-2</c:v>
                </c:pt>
                <c:pt idx="82">
                  <c:v>7.1202419698238373E-2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0.164000004529953</c:v>
                </c:pt>
                <c:pt idx="3">
                  <c:v>0.164000004529953</c:v>
                </c:pt>
                <c:pt idx="4">
                  <c:v>0.164000004529953</c:v>
                </c:pt>
                <c:pt idx="5">
                  <c:v>0.164000004529953</c:v>
                </c:pt>
                <c:pt idx="6">
                  <c:v>0.164000004529953</c:v>
                </c:pt>
                <c:pt idx="7">
                  <c:v>0.164000004529953</c:v>
                </c:pt>
                <c:pt idx="8">
                  <c:v>0.164000004529953</c:v>
                </c:pt>
                <c:pt idx="9">
                  <c:v>0.164000004529953</c:v>
                </c:pt>
                <c:pt idx="10">
                  <c:v>0.164000004529953</c:v>
                </c:pt>
                <c:pt idx="11">
                  <c:v>0.164000004529953</c:v>
                </c:pt>
                <c:pt idx="12">
                  <c:v>0.164000004529953</c:v>
                </c:pt>
                <c:pt idx="13">
                  <c:v>0.164000004529953</c:v>
                </c:pt>
                <c:pt idx="14">
                  <c:v>0.164000004529953</c:v>
                </c:pt>
                <c:pt idx="15">
                  <c:v>0.164000004529953</c:v>
                </c:pt>
                <c:pt idx="16">
                  <c:v>0.164000004529953</c:v>
                </c:pt>
                <c:pt idx="17">
                  <c:v>0.1649322509765625</c:v>
                </c:pt>
                <c:pt idx="18">
                  <c:v>0.164000004529953</c:v>
                </c:pt>
                <c:pt idx="19">
                  <c:v>0.16437284648418427</c:v>
                </c:pt>
                <c:pt idx="20">
                  <c:v>0.164000004529953</c:v>
                </c:pt>
                <c:pt idx="21">
                  <c:v>0.16411101818084717</c:v>
                </c:pt>
                <c:pt idx="22">
                  <c:v>0.164000004529953</c:v>
                </c:pt>
                <c:pt idx="23">
                  <c:v>0.16396865248680115</c:v>
                </c:pt>
                <c:pt idx="24">
                  <c:v>0.16393280029296875</c:v>
                </c:pt>
                <c:pt idx="25">
                  <c:v>0.16389414668083191</c:v>
                </c:pt>
                <c:pt idx="26">
                  <c:v>0.16385279595851898</c:v>
                </c:pt>
                <c:pt idx="27">
                  <c:v>0.16380932927131653</c:v>
                </c:pt>
                <c:pt idx="28">
                  <c:v>0.16376385092735291</c:v>
                </c:pt>
                <c:pt idx="29">
                  <c:v>0.16371636092662811</c:v>
                </c:pt>
                <c:pt idx="30">
                  <c:v>0.16366685926914215</c:v>
                </c:pt>
                <c:pt idx="31">
                  <c:v>0.16361555457115173</c:v>
                </c:pt>
                <c:pt idx="32">
                  <c:v>0.16356275975704193</c:v>
                </c:pt>
                <c:pt idx="33">
                  <c:v>0.1635085791349411</c:v>
                </c:pt>
                <c:pt idx="34">
                  <c:v>0.164000004529953</c:v>
                </c:pt>
                <c:pt idx="35">
                  <c:v>0.164000004529953</c:v>
                </c:pt>
                <c:pt idx="36">
                  <c:v>0.1593136340379715</c:v>
                </c:pt>
                <c:pt idx="37">
                  <c:v>0.1556016206741333</c:v>
                </c:pt>
                <c:pt idx="38">
                  <c:v>0.15144744515419006</c:v>
                </c:pt>
                <c:pt idx="39">
                  <c:v>0.1467168927192688</c:v>
                </c:pt>
                <c:pt idx="40">
                  <c:v>0.14205005764961243</c:v>
                </c:pt>
                <c:pt idx="41">
                  <c:v>0.137254998087883</c:v>
                </c:pt>
                <c:pt idx="42">
                  <c:v>0.13378331065177917</c:v>
                </c:pt>
                <c:pt idx="43">
                  <c:v>0.12974235415458679</c:v>
                </c:pt>
                <c:pt idx="44">
                  <c:v>0.12592507898807526</c:v>
                </c:pt>
                <c:pt idx="45">
                  <c:v>0.12255696952342987</c:v>
                </c:pt>
                <c:pt idx="46">
                  <c:v>0.11961894482374191</c:v>
                </c:pt>
                <c:pt idx="47">
                  <c:v>0.11711544543504715</c:v>
                </c:pt>
                <c:pt idx="48">
                  <c:v>0.164000004529953</c:v>
                </c:pt>
                <c:pt idx="49">
                  <c:v>0.15841454267501831</c:v>
                </c:pt>
                <c:pt idx="50">
                  <c:v>0.15115487575531006</c:v>
                </c:pt>
                <c:pt idx="51">
                  <c:v>0.1442590057849884</c:v>
                </c:pt>
                <c:pt idx="52">
                  <c:v>0.136819988489151</c:v>
                </c:pt>
                <c:pt idx="53">
                  <c:v>0.13046233355998993</c:v>
                </c:pt>
                <c:pt idx="54">
                  <c:v>0.12505108118057251</c:v>
                </c:pt>
                <c:pt idx="55">
                  <c:v>0.12108873575925827</c:v>
                </c:pt>
                <c:pt idx="56">
                  <c:v>0.11756512522697449</c:v>
                </c:pt>
                <c:pt idx="57">
                  <c:v>0.11483811587095261</c:v>
                </c:pt>
                <c:pt idx="58">
                  <c:v>0.11295180767774582</c:v>
                </c:pt>
                <c:pt idx="59">
                  <c:v>0.164000004529953</c:v>
                </c:pt>
                <c:pt idx="60">
                  <c:v>0.15532916784286499</c:v>
                </c:pt>
                <c:pt idx="61">
                  <c:v>0.14589054882526398</c:v>
                </c:pt>
                <c:pt idx="62">
                  <c:v>0.13600024580955505</c:v>
                </c:pt>
                <c:pt idx="63">
                  <c:v>0.12704674899578094</c:v>
                </c:pt>
                <c:pt idx="64">
                  <c:v>0.11997522413730621</c:v>
                </c:pt>
                <c:pt idx="65">
                  <c:v>0.11503773927688599</c:v>
                </c:pt>
                <c:pt idx="66">
                  <c:v>0.11213526874780655</c:v>
                </c:pt>
                <c:pt idx="67">
                  <c:v>0.11088719964027405</c:v>
                </c:pt>
                <c:pt idx="68">
                  <c:v>0.11019503325223923</c:v>
                </c:pt>
                <c:pt idx="69">
                  <c:v>0.164000004529953</c:v>
                </c:pt>
                <c:pt idx="70">
                  <c:v>0.15568743646144867</c:v>
                </c:pt>
                <c:pt idx="71">
                  <c:v>0.14655971527099609</c:v>
                </c:pt>
                <c:pt idx="72">
                  <c:v>0.13428321480751038</c:v>
                </c:pt>
                <c:pt idx="73">
                  <c:v>0.12329661101102829</c:v>
                </c:pt>
                <c:pt idx="74">
                  <c:v>0.11586988717317581</c:v>
                </c:pt>
                <c:pt idx="75">
                  <c:v>0.11222727596759796</c:v>
                </c:pt>
                <c:pt idx="76">
                  <c:v>0.11030159890651703</c:v>
                </c:pt>
                <c:pt idx="77">
                  <c:v>0.10997103899717331</c:v>
                </c:pt>
                <c:pt idx="78">
                  <c:v>0.10997102409601212</c:v>
                </c:pt>
                <c:pt idx="79">
                  <c:v>0.10997102409601212</c:v>
                </c:pt>
                <c:pt idx="80">
                  <c:v>0.10997102409601212</c:v>
                </c:pt>
                <c:pt idx="81">
                  <c:v>0.10997102409601212</c:v>
                </c:pt>
                <c:pt idx="82">
                  <c:v>0.10997102409601212</c:v>
                </c:pt>
                <c:pt idx="83">
                  <c:v>0.164000004529953</c:v>
                </c:pt>
                <c:pt idx="84">
                  <c:v>0.164000004529953</c:v>
                </c:pt>
                <c:pt idx="85">
                  <c:v>0.164000004529953</c:v>
                </c:pt>
                <c:pt idx="86">
                  <c:v>0.164000004529953</c:v>
                </c:pt>
                <c:pt idx="87">
                  <c:v>0.164000004529953</c:v>
                </c:pt>
                <c:pt idx="88">
                  <c:v>0.164000004529953</c:v>
                </c:pt>
                <c:pt idx="89">
                  <c:v>0.164000004529953</c:v>
                </c:pt>
                <c:pt idx="90">
                  <c:v>0.164000004529953</c:v>
                </c:pt>
                <c:pt idx="91">
                  <c:v>0.164000004529953</c:v>
                </c:pt>
                <c:pt idx="92">
                  <c:v>0.164000004529953</c:v>
                </c:pt>
                <c:pt idx="93">
                  <c:v>0.164000004529953</c:v>
                </c:pt>
                <c:pt idx="94">
                  <c:v>0.164000004529953</c:v>
                </c:pt>
                <c:pt idx="95">
                  <c:v>0.164000004529953</c:v>
                </c:pt>
                <c:pt idx="96">
                  <c:v>0.164000004529953</c:v>
                </c:pt>
                <c:pt idx="97">
                  <c:v>0.164000004529953</c:v>
                </c:pt>
                <c:pt idx="98">
                  <c:v>0.164000004529953</c:v>
                </c:pt>
                <c:pt idx="99">
                  <c:v>0.164000004529953</c:v>
                </c:pt>
                <c:pt idx="100">
                  <c:v>0.164000004529953</c:v>
                </c:pt>
                <c:pt idx="101">
                  <c:v>0.164000004529953</c:v>
                </c:pt>
                <c:pt idx="102">
                  <c:v>0.164000004529953</c:v>
                </c:pt>
                <c:pt idx="103">
                  <c:v>0.164000004529953</c:v>
                </c:pt>
                <c:pt idx="104">
                  <c:v>0.164000004529953</c:v>
                </c:pt>
                <c:pt idx="105">
                  <c:v>0.164000004529953</c:v>
                </c:pt>
                <c:pt idx="106">
                  <c:v>0.164000004529953</c:v>
                </c:pt>
                <c:pt idx="107">
                  <c:v>0.164000004529953</c:v>
                </c:pt>
                <c:pt idx="108">
                  <c:v>0.164000004529953</c:v>
                </c:pt>
                <c:pt idx="109">
                  <c:v>0.164000004529953</c:v>
                </c:pt>
                <c:pt idx="110">
                  <c:v>0.164000004529953</c:v>
                </c:pt>
                <c:pt idx="111">
                  <c:v>0.164000004529953</c:v>
                </c:pt>
                <c:pt idx="112">
                  <c:v>0.164000004529953</c:v>
                </c:pt>
                <c:pt idx="113">
                  <c:v>0.164000004529953</c:v>
                </c:pt>
                <c:pt idx="114">
                  <c:v>0.164000004529953</c:v>
                </c:pt>
                <c:pt idx="115">
                  <c:v>0.164000004529953</c:v>
                </c:pt>
                <c:pt idx="116">
                  <c:v>0.164000004529953</c:v>
                </c:pt>
                <c:pt idx="117">
                  <c:v>0.164000004529953</c:v>
                </c:pt>
                <c:pt idx="118">
                  <c:v>0.164000004529953</c:v>
                </c:pt>
                <c:pt idx="119">
                  <c:v>0.164000004529953</c:v>
                </c:pt>
                <c:pt idx="120">
                  <c:v>0.164000004529953</c:v>
                </c:pt>
                <c:pt idx="121">
                  <c:v>0.164000004529953</c:v>
                </c:pt>
                <c:pt idx="122">
                  <c:v>0.164000004529953</c:v>
                </c:pt>
                <c:pt idx="123">
                  <c:v>0.164000004529953</c:v>
                </c:pt>
                <c:pt idx="124">
                  <c:v>0.164000004529953</c:v>
                </c:pt>
                <c:pt idx="125">
                  <c:v>0.164000004529953</c:v>
                </c:pt>
                <c:pt idx="126">
                  <c:v>0.164000004529953</c:v>
                </c:pt>
                <c:pt idx="127">
                  <c:v>0.164000004529953</c:v>
                </c:pt>
                <c:pt idx="128">
                  <c:v>0.164000004529953</c:v>
                </c:pt>
                <c:pt idx="129">
                  <c:v>0.164000004529953</c:v>
                </c:pt>
                <c:pt idx="130">
                  <c:v>0.164000004529953</c:v>
                </c:pt>
                <c:pt idx="131">
                  <c:v>0.164000004529953</c:v>
                </c:pt>
                <c:pt idx="132">
                  <c:v>0.164000004529953</c:v>
                </c:pt>
                <c:pt idx="133">
                  <c:v>0.164000004529953</c:v>
                </c:pt>
                <c:pt idx="134">
                  <c:v>0.164000004529953</c:v>
                </c:pt>
                <c:pt idx="135">
                  <c:v>0.164000004529953</c:v>
                </c:pt>
                <c:pt idx="136">
                  <c:v>0.164000004529953</c:v>
                </c:pt>
                <c:pt idx="137">
                  <c:v>0.164000004529953</c:v>
                </c:pt>
                <c:pt idx="138">
                  <c:v>0.164000004529953</c:v>
                </c:pt>
                <c:pt idx="139">
                  <c:v>0.164000004529953</c:v>
                </c:pt>
                <c:pt idx="140">
                  <c:v>0.164000004529953</c:v>
                </c:pt>
                <c:pt idx="141">
                  <c:v>0.164000004529953</c:v>
                </c:pt>
                <c:pt idx="142">
                  <c:v>0.164000004529953</c:v>
                </c:pt>
                <c:pt idx="143">
                  <c:v>0.164000004529953</c:v>
                </c:pt>
                <c:pt idx="144">
                  <c:v>0.164000004529953</c:v>
                </c:pt>
                <c:pt idx="145">
                  <c:v>0.164000004529953</c:v>
                </c:pt>
                <c:pt idx="146">
                  <c:v>0.164000004529953</c:v>
                </c:pt>
                <c:pt idx="147">
                  <c:v>0.164000004529953</c:v>
                </c:pt>
                <c:pt idx="148">
                  <c:v>0.164000004529953</c:v>
                </c:pt>
                <c:pt idx="149">
                  <c:v>0.164000004529953</c:v>
                </c:pt>
                <c:pt idx="150">
                  <c:v>0.164000004529953</c:v>
                </c:pt>
                <c:pt idx="151">
                  <c:v>0.164000004529953</c:v>
                </c:pt>
                <c:pt idx="152">
                  <c:v>0.164000004529953</c:v>
                </c:pt>
                <c:pt idx="153">
                  <c:v>0.164000004529953</c:v>
                </c:pt>
                <c:pt idx="154">
                  <c:v>0.164000004529953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0.2070000022649765</c:v>
                </c:pt>
                <c:pt idx="3">
                  <c:v>0.20243187248706818</c:v>
                </c:pt>
                <c:pt idx="4">
                  <c:v>0.19754986464977264</c:v>
                </c:pt>
                <c:pt idx="5">
                  <c:v>0.19416056573390961</c:v>
                </c:pt>
                <c:pt idx="6">
                  <c:v>0.2070000022649765</c:v>
                </c:pt>
                <c:pt idx="7">
                  <c:v>0.20261101424694061</c:v>
                </c:pt>
                <c:pt idx="8">
                  <c:v>0.19859397411346436</c:v>
                </c:pt>
                <c:pt idx="9">
                  <c:v>0.2070000022649765</c:v>
                </c:pt>
                <c:pt idx="10">
                  <c:v>0.20183868706226349</c:v>
                </c:pt>
                <c:pt idx="11">
                  <c:v>0.19660438597202301</c:v>
                </c:pt>
                <c:pt idx="12">
                  <c:v>0.19129730761051178</c:v>
                </c:pt>
                <c:pt idx="13">
                  <c:v>0.1858392059803009</c:v>
                </c:pt>
                <c:pt idx="14">
                  <c:v>0.18103280663490295</c:v>
                </c:pt>
                <c:pt idx="15">
                  <c:v>0.17646300792694092</c:v>
                </c:pt>
                <c:pt idx="16">
                  <c:v>0.17177537083625793</c:v>
                </c:pt>
                <c:pt idx="17">
                  <c:v>0.16763140261173248</c:v>
                </c:pt>
                <c:pt idx="18">
                  <c:v>0.16389341652393341</c:v>
                </c:pt>
                <c:pt idx="19">
                  <c:v>0.15956595540046692</c:v>
                </c:pt>
                <c:pt idx="20">
                  <c:v>0.15498311817646027</c:v>
                </c:pt>
                <c:pt idx="21">
                  <c:v>0.15117837488651276</c:v>
                </c:pt>
                <c:pt idx="22">
                  <c:v>0.14823243021965027</c:v>
                </c:pt>
                <c:pt idx="23">
                  <c:v>0.14526422321796417</c:v>
                </c:pt>
                <c:pt idx="24">
                  <c:v>0.14202401041984558</c:v>
                </c:pt>
                <c:pt idx="25">
                  <c:v>0.13916985690593719</c:v>
                </c:pt>
                <c:pt idx="26">
                  <c:v>0.13620956242084503</c:v>
                </c:pt>
                <c:pt idx="27">
                  <c:v>0.1333610862493515</c:v>
                </c:pt>
                <c:pt idx="28">
                  <c:v>0.13077619671821594</c:v>
                </c:pt>
                <c:pt idx="29">
                  <c:v>0.12858676910400391</c:v>
                </c:pt>
                <c:pt idx="30">
                  <c:v>0.12648852169513702</c:v>
                </c:pt>
                <c:pt idx="31">
                  <c:v>0.1241426020860672</c:v>
                </c:pt>
                <c:pt idx="32">
                  <c:v>0.12216243892908096</c:v>
                </c:pt>
                <c:pt idx="33">
                  <c:v>0.11989766359329224</c:v>
                </c:pt>
                <c:pt idx="34">
                  <c:v>0.2070000022649765</c:v>
                </c:pt>
                <c:pt idx="35">
                  <c:v>0.19667156040668488</c:v>
                </c:pt>
                <c:pt idx="36">
                  <c:v>0.18943840265274048</c:v>
                </c:pt>
                <c:pt idx="37">
                  <c:v>0.18378756940364838</c:v>
                </c:pt>
                <c:pt idx="38">
                  <c:v>0.17751078307628632</c:v>
                </c:pt>
                <c:pt idx="39">
                  <c:v>0.1703857034444809</c:v>
                </c:pt>
                <c:pt idx="40">
                  <c:v>0.16336414217948914</c:v>
                </c:pt>
                <c:pt idx="41">
                  <c:v>0.15615558624267578</c:v>
                </c:pt>
                <c:pt idx="42">
                  <c:v>0.15123988687992096</c:v>
                </c:pt>
                <c:pt idx="43">
                  <c:v>0.14538322389125824</c:v>
                </c:pt>
                <c:pt idx="44">
                  <c:v>0.14004896581172943</c:v>
                </c:pt>
                <c:pt idx="45">
                  <c:v>0.13509422540664673</c:v>
                </c:pt>
                <c:pt idx="46">
                  <c:v>0.13051687180995941</c:v>
                </c:pt>
                <c:pt idx="47">
                  <c:v>0.12635403871536255</c:v>
                </c:pt>
                <c:pt idx="48">
                  <c:v>0.2070000022649765</c:v>
                </c:pt>
                <c:pt idx="49">
                  <c:v>0.19892652332782745</c:v>
                </c:pt>
                <c:pt idx="50">
                  <c:v>0.18879298865795135</c:v>
                </c:pt>
                <c:pt idx="51">
                  <c:v>0.17925876379013062</c:v>
                </c:pt>
                <c:pt idx="52">
                  <c:v>0.16896194219589233</c:v>
                </c:pt>
                <c:pt idx="53">
                  <c:v>0.15918169915676117</c:v>
                </c:pt>
                <c:pt idx="54">
                  <c:v>0.1490810364484787</c:v>
                </c:pt>
                <c:pt idx="55">
                  <c:v>0.14107659459114075</c:v>
                </c:pt>
                <c:pt idx="56">
                  <c:v>0.13338516652584076</c:v>
                </c:pt>
                <c:pt idx="57">
                  <c:v>0.1268160492181778</c:v>
                </c:pt>
                <c:pt idx="58">
                  <c:v>0.12170565873384476</c:v>
                </c:pt>
                <c:pt idx="59">
                  <c:v>0.2070000022649765</c:v>
                </c:pt>
                <c:pt idx="60">
                  <c:v>0.19460700452327728</c:v>
                </c:pt>
                <c:pt idx="61">
                  <c:v>0.18343622982501984</c:v>
                </c:pt>
                <c:pt idx="62">
                  <c:v>0.17175091803073883</c:v>
                </c:pt>
                <c:pt idx="63">
                  <c:v>0.15960693359375</c:v>
                </c:pt>
                <c:pt idx="64">
                  <c:v>0.14592131972312927</c:v>
                </c:pt>
                <c:pt idx="65">
                  <c:v>0.13406218588352203</c:v>
                </c:pt>
                <c:pt idx="66">
                  <c:v>0.12480436265468597</c:v>
                </c:pt>
                <c:pt idx="67">
                  <c:v>0.11902324855327606</c:v>
                </c:pt>
                <c:pt idx="68">
                  <c:v>0.11431935429573059</c:v>
                </c:pt>
                <c:pt idx="69">
                  <c:v>0.2070000022649765</c:v>
                </c:pt>
                <c:pt idx="70">
                  <c:v>0.19692093133926392</c:v>
                </c:pt>
                <c:pt idx="71">
                  <c:v>0.18614862859249115</c:v>
                </c:pt>
                <c:pt idx="72">
                  <c:v>0.17163188755512238</c:v>
                </c:pt>
                <c:pt idx="73">
                  <c:v>0.15564624965190887</c:v>
                </c:pt>
                <c:pt idx="74">
                  <c:v>0.13866497576236725</c:v>
                </c:pt>
                <c:pt idx="75">
                  <c:v>0.12678998708724976</c:v>
                </c:pt>
                <c:pt idx="76">
                  <c:v>0.11709237098693848</c:v>
                </c:pt>
                <c:pt idx="77">
                  <c:v>0.11189716309309006</c:v>
                </c:pt>
                <c:pt idx="78">
                  <c:v>0.10976756364107132</c:v>
                </c:pt>
                <c:pt idx="79">
                  <c:v>0.10976759344339371</c:v>
                </c:pt>
                <c:pt idx="80">
                  <c:v>0.10976762324571609</c:v>
                </c:pt>
                <c:pt idx="81">
                  <c:v>0.10976765304803848</c:v>
                </c:pt>
                <c:pt idx="82">
                  <c:v>0.10976768285036087</c:v>
                </c:pt>
                <c:pt idx="83">
                  <c:v>0.2070000022649765</c:v>
                </c:pt>
                <c:pt idx="84">
                  <c:v>0.2070000022649765</c:v>
                </c:pt>
                <c:pt idx="85">
                  <c:v>0.2070000022649765</c:v>
                </c:pt>
                <c:pt idx="86">
                  <c:v>0.2070000022649765</c:v>
                </c:pt>
                <c:pt idx="87">
                  <c:v>0.2070000022649765</c:v>
                </c:pt>
                <c:pt idx="88">
                  <c:v>0.2070000022649765</c:v>
                </c:pt>
                <c:pt idx="89">
                  <c:v>0.2070000022649765</c:v>
                </c:pt>
                <c:pt idx="90">
                  <c:v>0.2070000022649765</c:v>
                </c:pt>
                <c:pt idx="91">
                  <c:v>0.2070000022649765</c:v>
                </c:pt>
                <c:pt idx="92">
                  <c:v>0.2070000022649765</c:v>
                </c:pt>
                <c:pt idx="93">
                  <c:v>0.2070000022649765</c:v>
                </c:pt>
                <c:pt idx="94">
                  <c:v>0.2070000022649765</c:v>
                </c:pt>
                <c:pt idx="95">
                  <c:v>0.2070000022649765</c:v>
                </c:pt>
                <c:pt idx="96">
                  <c:v>0.2070000022649765</c:v>
                </c:pt>
                <c:pt idx="97">
                  <c:v>0.2070000022649765</c:v>
                </c:pt>
                <c:pt idx="98">
                  <c:v>0.2070000022649765</c:v>
                </c:pt>
                <c:pt idx="99">
                  <c:v>0.2070000022649765</c:v>
                </c:pt>
                <c:pt idx="100">
                  <c:v>0.2070000022649765</c:v>
                </c:pt>
                <c:pt idx="101">
                  <c:v>0.2070000022649765</c:v>
                </c:pt>
                <c:pt idx="102">
                  <c:v>0.2070000022649765</c:v>
                </c:pt>
                <c:pt idx="103">
                  <c:v>0.2070000022649765</c:v>
                </c:pt>
                <c:pt idx="104">
                  <c:v>0.2070000022649765</c:v>
                </c:pt>
                <c:pt idx="105">
                  <c:v>0.2070000022649765</c:v>
                </c:pt>
                <c:pt idx="106">
                  <c:v>0.2070000022649765</c:v>
                </c:pt>
                <c:pt idx="107">
                  <c:v>0.2070000022649765</c:v>
                </c:pt>
                <c:pt idx="108">
                  <c:v>0.2070000022649765</c:v>
                </c:pt>
                <c:pt idx="109">
                  <c:v>0.2070000022649765</c:v>
                </c:pt>
                <c:pt idx="110">
                  <c:v>0.2070000022649765</c:v>
                </c:pt>
                <c:pt idx="111">
                  <c:v>0.2070000022649765</c:v>
                </c:pt>
                <c:pt idx="112">
                  <c:v>0.2070000022649765</c:v>
                </c:pt>
                <c:pt idx="113">
                  <c:v>0.2070000022649765</c:v>
                </c:pt>
                <c:pt idx="114">
                  <c:v>0.2070000022649765</c:v>
                </c:pt>
                <c:pt idx="115">
                  <c:v>0.2070000022649765</c:v>
                </c:pt>
                <c:pt idx="116">
                  <c:v>0.2070000022649765</c:v>
                </c:pt>
                <c:pt idx="117">
                  <c:v>0.2070000022649765</c:v>
                </c:pt>
                <c:pt idx="118">
                  <c:v>0.2070000022649765</c:v>
                </c:pt>
                <c:pt idx="119">
                  <c:v>0.2070000022649765</c:v>
                </c:pt>
                <c:pt idx="120">
                  <c:v>0.2070000022649765</c:v>
                </c:pt>
                <c:pt idx="121">
                  <c:v>0.2070000022649765</c:v>
                </c:pt>
                <c:pt idx="122">
                  <c:v>0.2070000022649765</c:v>
                </c:pt>
                <c:pt idx="123">
                  <c:v>0.2070000022649765</c:v>
                </c:pt>
                <c:pt idx="124">
                  <c:v>0.2070000022649765</c:v>
                </c:pt>
                <c:pt idx="125">
                  <c:v>0.2070000022649765</c:v>
                </c:pt>
                <c:pt idx="126">
                  <c:v>0.2070000022649765</c:v>
                </c:pt>
                <c:pt idx="127">
                  <c:v>0.2070000022649765</c:v>
                </c:pt>
                <c:pt idx="128">
                  <c:v>0.2070000022649765</c:v>
                </c:pt>
                <c:pt idx="129">
                  <c:v>0.2070000022649765</c:v>
                </c:pt>
                <c:pt idx="130">
                  <c:v>0.2070000022649765</c:v>
                </c:pt>
                <c:pt idx="131">
                  <c:v>0.2070000022649765</c:v>
                </c:pt>
                <c:pt idx="132">
                  <c:v>0.2070000022649765</c:v>
                </c:pt>
                <c:pt idx="133">
                  <c:v>0.2070000022649765</c:v>
                </c:pt>
                <c:pt idx="134">
                  <c:v>0.2070000022649765</c:v>
                </c:pt>
                <c:pt idx="135">
                  <c:v>0.2070000022649765</c:v>
                </c:pt>
                <c:pt idx="136">
                  <c:v>0.2070000022649765</c:v>
                </c:pt>
                <c:pt idx="137">
                  <c:v>0.2070000022649765</c:v>
                </c:pt>
                <c:pt idx="138">
                  <c:v>0.2070000022649765</c:v>
                </c:pt>
                <c:pt idx="139">
                  <c:v>0.2070000022649765</c:v>
                </c:pt>
                <c:pt idx="140">
                  <c:v>0.2070000022649765</c:v>
                </c:pt>
                <c:pt idx="141">
                  <c:v>0.2070000022649765</c:v>
                </c:pt>
                <c:pt idx="142">
                  <c:v>0.2070000022649765</c:v>
                </c:pt>
                <c:pt idx="143">
                  <c:v>0.2070000022649765</c:v>
                </c:pt>
                <c:pt idx="144">
                  <c:v>0.2070000022649765</c:v>
                </c:pt>
                <c:pt idx="145">
                  <c:v>0.2070000022649765</c:v>
                </c:pt>
                <c:pt idx="146">
                  <c:v>0.2070000022649765</c:v>
                </c:pt>
                <c:pt idx="147">
                  <c:v>0.2070000022649765</c:v>
                </c:pt>
                <c:pt idx="148">
                  <c:v>0.2070000022649765</c:v>
                </c:pt>
                <c:pt idx="149">
                  <c:v>0.2070000022649765</c:v>
                </c:pt>
                <c:pt idx="150">
                  <c:v>0.2070000022649765</c:v>
                </c:pt>
                <c:pt idx="151">
                  <c:v>0.2070000022649765</c:v>
                </c:pt>
                <c:pt idx="152">
                  <c:v>0.2070000022649765</c:v>
                </c:pt>
                <c:pt idx="153">
                  <c:v>0.2070000022649765</c:v>
                </c:pt>
                <c:pt idx="154">
                  <c:v>0.2070000022649765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0.20999999344348907</c:v>
                </c:pt>
                <c:pt idx="3">
                  <c:v>0.20850013196468353</c:v>
                </c:pt>
                <c:pt idx="4">
                  <c:v>0.20679362118244171</c:v>
                </c:pt>
                <c:pt idx="5">
                  <c:v>0.2054704874753952</c:v>
                </c:pt>
                <c:pt idx="6">
                  <c:v>0.20999999344348907</c:v>
                </c:pt>
                <c:pt idx="7">
                  <c:v>0.20851804316043854</c:v>
                </c:pt>
                <c:pt idx="8">
                  <c:v>0.20688910782337189</c:v>
                </c:pt>
                <c:pt idx="9">
                  <c:v>0.20999999344348907</c:v>
                </c:pt>
                <c:pt idx="10">
                  <c:v>0.20844081044197083</c:v>
                </c:pt>
                <c:pt idx="11">
                  <c:v>0.20672285556793213</c:v>
                </c:pt>
                <c:pt idx="12">
                  <c:v>0.20523837208747864</c:v>
                </c:pt>
                <c:pt idx="13">
                  <c:v>0.20393562316894531</c:v>
                </c:pt>
                <c:pt idx="14">
                  <c:v>0.20286460220813751</c:v>
                </c:pt>
                <c:pt idx="15">
                  <c:v>0.2019408792257309</c:v>
                </c:pt>
                <c:pt idx="16">
                  <c:v>0.20110468566417694</c:v>
                </c:pt>
                <c:pt idx="17">
                  <c:v>0.20040811598300934</c:v>
                </c:pt>
                <c:pt idx="18">
                  <c:v>0.19981466233730316</c:v>
                </c:pt>
                <c:pt idx="19">
                  <c:v>0.19921019673347473</c:v>
                </c:pt>
                <c:pt idx="20">
                  <c:v>0.198589026927948</c:v>
                </c:pt>
                <c:pt idx="21">
                  <c:v>0.19804655015468597</c:v>
                </c:pt>
                <c:pt idx="22">
                  <c:v>0.19759745895862579</c:v>
                </c:pt>
                <c:pt idx="23">
                  <c:v>0.19713078439235687</c:v>
                </c:pt>
                <c:pt idx="24">
                  <c:v>0.19660040736198425</c:v>
                </c:pt>
                <c:pt idx="25">
                  <c:v>0.19609551131725311</c:v>
                </c:pt>
                <c:pt idx="26">
                  <c:v>0.19553215801715851</c:v>
                </c:pt>
                <c:pt idx="27">
                  <c:v>0.19493651390075684</c:v>
                </c:pt>
                <c:pt idx="28">
                  <c:v>0.19433487951755524</c:v>
                </c:pt>
                <c:pt idx="29">
                  <c:v>0.19376452267169952</c:v>
                </c:pt>
                <c:pt idx="30">
                  <c:v>0.19315619766712189</c:v>
                </c:pt>
                <c:pt idx="31">
                  <c:v>0.19239267706871033</c:v>
                </c:pt>
                <c:pt idx="32">
                  <c:v>0.19164256751537323</c:v>
                </c:pt>
                <c:pt idx="33">
                  <c:v>0.19064687192440033</c:v>
                </c:pt>
                <c:pt idx="34">
                  <c:v>0.20999999344348907</c:v>
                </c:pt>
                <c:pt idx="35">
                  <c:v>0.20792409777641296</c:v>
                </c:pt>
                <c:pt idx="36">
                  <c:v>0.20611169934272766</c:v>
                </c:pt>
                <c:pt idx="37">
                  <c:v>0.20475286245346069</c:v>
                </c:pt>
                <c:pt idx="38">
                  <c:v>0.2035018652677536</c:v>
                </c:pt>
                <c:pt idx="39">
                  <c:v>0.20231407880783081</c:v>
                </c:pt>
                <c:pt idx="40">
                  <c:v>0.20127415657043457</c:v>
                </c:pt>
                <c:pt idx="41">
                  <c:v>0.20031055808067322</c:v>
                </c:pt>
                <c:pt idx="42">
                  <c:v>0.19958356022834778</c:v>
                </c:pt>
                <c:pt idx="43">
                  <c:v>0.19867786765098572</c:v>
                </c:pt>
                <c:pt idx="44">
                  <c:v>0.19749006628990173</c:v>
                </c:pt>
                <c:pt idx="45">
                  <c:v>0.19621084630489349</c:v>
                </c:pt>
                <c:pt idx="46">
                  <c:v>0.19480785727500916</c:v>
                </c:pt>
                <c:pt idx="47">
                  <c:v>0.19325441122055054</c:v>
                </c:pt>
                <c:pt idx="48">
                  <c:v>0.20999999344348907</c:v>
                </c:pt>
                <c:pt idx="49">
                  <c:v>0.20776951313018799</c:v>
                </c:pt>
                <c:pt idx="50">
                  <c:v>0.20515604317188263</c:v>
                </c:pt>
                <c:pt idx="51">
                  <c:v>0.20308220386505127</c:v>
                </c:pt>
                <c:pt idx="52">
                  <c:v>0.20116978883743286</c:v>
                </c:pt>
                <c:pt idx="53">
                  <c:v>0.19953179359436035</c:v>
                </c:pt>
                <c:pt idx="54">
                  <c:v>0.19784380495548248</c:v>
                </c:pt>
                <c:pt idx="55">
                  <c:v>0.19622859358787537</c:v>
                </c:pt>
                <c:pt idx="56">
                  <c:v>0.1943172812461853</c:v>
                </c:pt>
                <c:pt idx="57">
                  <c:v>0.19216607511043549</c:v>
                </c:pt>
                <c:pt idx="58">
                  <c:v>0.18984581530094147</c:v>
                </c:pt>
                <c:pt idx="59">
                  <c:v>0.20999999344348907</c:v>
                </c:pt>
                <c:pt idx="60">
                  <c:v>0.20715244114398956</c:v>
                </c:pt>
                <c:pt idx="61">
                  <c:v>0.20420593023300171</c:v>
                </c:pt>
                <c:pt idx="62">
                  <c:v>0.20169492065906525</c:v>
                </c:pt>
                <c:pt idx="63">
                  <c:v>0.19937761127948761</c:v>
                </c:pt>
                <c:pt idx="64">
                  <c:v>0.19679489731788635</c:v>
                </c:pt>
                <c:pt idx="65">
                  <c:v>0.19381748139858246</c:v>
                </c:pt>
                <c:pt idx="66">
                  <c:v>0.19038474559783936</c:v>
                </c:pt>
                <c:pt idx="67">
                  <c:v>0.18690939247608185</c:v>
                </c:pt>
                <c:pt idx="68">
                  <c:v>0.18227294087409973</c:v>
                </c:pt>
                <c:pt idx="69">
                  <c:v>0.20999999344348907</c:v>
                </c:pt>
                <c:pt idx="70">
                  <c:v>0.20722410082817078</c:v>
                </c:pt>
                <c:pt idx="71">
                  <c:v>0.20413674414157867</c:v>
                </c:pt>
                <c:pt idx="72">
                  <c:v>0.20090290904045105</c:v>
                </c:pt>
                <c:pt idx="73">
                  <c:v>0.19791771471500397</c:v>
                </c:pt>
                <c:pt idx="74">
                  <c:v>0.19451318681240082</c:v>
                </c:pt>
                <c:pt idx="75">
                  <c:v>0.19080960750579834</c:v>
                </c:pt>
                <c:pt idx="76">
                  <c:v>0.2057705819606781</c:v>
                </c:pt>
                <c:pt idx="77">
                  <c:v>0.19977416098117828</c:v>
                </c:pt>
                <c:pt idx="78">
                  <c:v>0.18992455303668976</c:v>
                </c:pt>
                <c:pt idx="79">
                  <c:v>0.18987976014614105</c:v>
                </c:pt>
                <c:pt idx="80">
                  <c:v>0.18975119292736053</c:v>
                </c:pt>
                <c:pt idx="81">
                  <c:v>0.18964309990406036</c:v>
                </c:pt>
                <c:pt idx="82">
                  <c:v>0.19014258682727814</c:v>
                </c:pt>
                <c:pt idx="83">
                  <c:v>0.20999999344348907</c:v>
                </c:pt>
                <c:pt idx="84">
                  <c:v>0.20999999344348907</c:v>
                </c:pt>
                <c:pt idx="85">
                  <c:v>0.20999999344348907</c:v>
                </c:pt>
                <c:pt idx="86">
                  <c:v>0.20999999344348907</c:v>
                </c:pt>
                <c:pt idx="87">
                  <c:v>0.20856380462646484</c:v>
                </c:pt>
                <c:pt idx="88">
                  <c:v>0.20999999344348907</c:v>
                </c:pt>
                <c:pt idx="89">
                  <c:v>0.20999999344348907</c:v>
                </c:pt>
                <c:pt idx="90">
                  <c:v>0.20999999344348907</c:v>
                </c:pt>
                <c:pt idx="91">
                  <c:v>0.20999999344348907</c:v>
                </c:pt>
                <c:pt idx="92">
                  <c:v>0.20999999344348907</c:v>
                </c:pt>
                <c:pt idx="93">
                  <c:v>0.20999999344348907</c:v>
                </c:pt>
                <c:pt idx="94">
                  <c:v>0.20999999344348907</c:v>
                </c:pt>
                <c:pt idx="95">
                  <c:v>0.20858582854270935</c:v>
                </c:pt>
                <c:pt idx="96">
                  <c:v>0.20720939338207245</c:v>
                </c:pt>
                <c:pt idx="97">
                  <c:v>0.20608124136924744</c:v>
                </c:pt>
                <c:pt idx="98">
                  <c:v>0.20499251782894135</c:v>
                </c:pt>
                <c:pt idx="99">
                  <c:v>0.20389561355113983</c:v>
                </c:pt>
                <c:pt idx="100">
                  <c:v>0.20999999344348907</c:v>
                </c:pt>
                <c:pt idx="101">
                  <c:v>0.20999999344348907</c:v>
                </c:pt>
                <c:pt idx="102">
                  <c:v>0.20999999344348907</c:v>
                </c:pt>
                <c:pt idx="103">
                  <c:v>0.20850381255149841</c:v>
                </c:pt>
                <c:pt idx="104">
                  <c:v>0.20702794194221497</c:v>
                </c:pt>
                <c:pt idx="105">
                  <c:v>0.2074296623468399</c:v>
                </c:pt>
                <c:pt idx="106">
                  <c:v>0.20671097934246063</c:v>
                </c:pt>
                <c:pt idx="107">
                  <c:v>0.2056361585855484</c:v>
                </c:pt>
                <c:pt idx="108">
                  <c:v>0.20444968342781067</c:v>
                </c:pt>
                <c:pt idx="109">
                  <c:v>0.20330148935317993</c:v>
                </c:pt>
                <c:pt idx="110">
                  <c:v>0.20217965543270111</c:v>
                </c:pt>
                <c:pt idx="111">
                  <c:v>0.20111438632011414</c:v>
                </c:pt>
                <c:pt idx="112">
                  <c:v>0.20999999344348907</c:v>
                </c:pt>
                <c:pt idx="113">
                  <c:v>0.20999999344348907</c:v>
                </c:pt>
                <c:pt idx="114">
                  <c:v>0.20999999344348907</c:v>
                </c:pt>
                <c:pt idx="115">
                  <c:v>0.20843054354190826</c:v>
                </c:pt>
                <c:pt idx="116">
                  <c:v>0.20690715312957764</c:v>
                </c:pt>
                <c:pt idx="117">
                  <c:v>0.20552986860275269</c:v>
                </c:pt>
                <c:pt idx="118">
                  <c:v>0.20423965156078339</c:v>
                </c:pt>
                <c:pt idx="119">
                  <c:v>0.20302635431289673</c:v>
                </c:pt>
                <c:pt idx="120">
                  <c:v>0.20189279317855835</c:v>
                </c:pt>
                <c:pt idx="121">
                  <c:v>0.20084656774997711</c:v>
                </c:pt>
                <c:pt idx="122">
                  <c:v>0.19989107549190521</c:v>
                </c:pt>
                <c:pt idx="123">
                  <c:v>0.19901716709136963</c:v>
                </c:pt>
                <c:pt idx="124">
                  <c:v>0.19816587865352631</c:v>
                </c:pt>
                <c:pt idx="125">
                  <c:v>0.19736810028553009</c:v>
                </c:pt>
                <c:pt idx="126">
                  <c:v>0.19662877917289734</c:v>
                </c:pt>
                <c:pt idx="127">
                  <c:v>0.20999999344348907</c:v>
                </c:pt>
                <c:pt idx="128">
                  <c:v>0.20999999344348907</c:v>
                </c:pt>
                <c:pt idx="129">
                  <c:v>0.20852917432785034</c:v>
                </c:pt>
                <c:pt idx="130">
                  <c:v>0.2070147693157196</c:v>
                </c:pt>
                <c:pt idx="131">
                  <c:v>0.20557457208633423</c:v>
                </c:pt>
                <c:pt idx="132">
                  <c:v>0.20425711572170258</c:v>
                </c:pt>
                <c:pt idx="133">
                  <c:v>0.2030746191740036</c:v>
                </c:pt>
                <c:pt idx="134">
                  <c:v>0.20203311741352081</c:v>
                </c:pt>
                <c:pt idx="135">
                  <c:v>0.2011081725358963</c:v>
                </c:pt>
                <c:pt idx="136">
                  <c:v>0.20027869939804077</c:v>
                </c:pt>
                <c:pt idx="137">
                  <c:v>0.19952426850795746</c:v>
                </c:pt>
                <c:pt idx="138">
                  <c:v>0.19882746040821075</c:v>
                </c:pt>
                <c:pt idx="139">
                  <c:v>0.19817022979259491</c:v>
                </c:pt>
                <c:pt idx="140">
                  <c:v>0.19755636155605316</c:v>
                </c:pt>
                <c:pt idx="141">
                  <c:v>0.19697779417037964</c:v>
                </c:pt>
                <c:pt idx="142">
                  <c:v>0.1964307576417923</c:v>
                </c:pt>
                <c:pt idx="143">
                  <c:v>0.19591261446475983</c:v>
                </c:pt>
                <c:pt idx="144">
                  <c:v>0.19542123377323151</c:v>
                </c:pt>
                <c:pt idx="145">
                  <c:v>0.19495464861392975</c:v>
                </c:pt>
                <c:pt idx="146">
                  <c:v>0.19451110064983368</c:v>
                </c:pt>
                <c:pt idx="147">
                  <c:v>0.19408896565437317</c:v>
                </c:pt>
                <c:pt idx="148">
                  <c:v>0.19368678331375122</c:v>
                </c:pt>
                <c:pt idx="149">
                  <c:v>0.19330321252346039</c:v>
                </c:pt>
                <c:pt idx="150">
                  <c:v>0.19293701648712158</c:v>
                </c:pt>
                <c:pt idx="151">
                  <c:v>0.19258707761764526</c:v>
                </c:pt>
                <c:pt idx="152">
                  <c:v>0.19225236773490906</c:v>
                </c:pt>
                <c:pt idx="153">
                  <c:v>0.19193194806575775</c:v>
                </c:pt>
                <c:pt idx="154">
                  <c:v>0.19162493944168091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</c:strCache>
            </c:strRef>
          </c:tx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50" noThreeD="1" sel="32" val="25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6</xdr:row>
          <xdr:rowOff>137160</xdr:rowOff>
        </xdr:from>
        <xdr:to>
          <xdr:col>8</xdr:col>
          <xdr:colOff>518160</xdr:colOff>
          <xdr:row>9</xdr:row>
          <xdr:rowOff>99060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</xdr:row>
          <xdr:rowOff>22860</xdr:rowOff>
        </xdr:from>
        <xdr:to>
          <xdr:col>8</xdr:col>
          <xdr:colOff>518160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12</xdr:row>
          <xdr:rowOff>152400</xdr:rowOff>
        </xdr:from>
        <xdr:to>
          <xdr:col>9</xdr:col>
          <xdr:colOff>0</xdr:colOff>
          <xdr:row>16</xdr:row>
          <xdr:rowOff>99060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22</xdr:row>
          <xdr:rowOff>60960</xdr:rowOff>
        </xdr:from>
        <xdr:to>
          <xdr:col>5</xdr:col>
          <xdr:colOff>533400</xdr:colOff>
          <xdr:row>23</xdr:row>
          <xdr:rowOff>99060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</xdr:row>
          <xdr:rowOff>175260</xdr:rowOff>
        </xdr:from>
        <xdr:to>
          <xdr:col>12</xdr:col>
          <xdr:colOff>365760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1</xdr:row>
          <xdr:rowOff>175260</xdr:rowOff>
        </xdr:from>
        <xdr:to>
          <xdr:col>14</xdr:col>
          <xdr:colOff>289560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16</xdr:row>
          <xdr:rowOff>99060</xdr:rowOff>
        </xdr:from>
        <xdr:to>
          <xdr:col>8</xdr:col>
          <xdr:colOff>228600</xdr:colOff>
          <xdr:row>19</xdr:row>
          <xdr:rowOff>68580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5</xdr:row>
          <xdr:rowOff>76200</xdr:rowOff>
        </xdr:from>
        <xdr:to>
          <xdr:col>8</xdr:col>
          <xdr:colOff>251460</xdr:colOff>
          <xdr:row>7</xdr:row>
          <xdr:rowOff>99060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7</xdr:row>
          <xdr:rowOff>137160</xdr:rowOff>
        </xdr:from>
        <xdr:to>
          <xdr:col>8</xdr:col>
          <xdr:colOff>251460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9</xdr:row>
          <xdr:rowOff>60960</xdr:rowOff>
        </xdr:from>
        <xdr:to>
          <xdr:col>8</xdr:col>
          <xdr:colOff>251460</xdr:colOff>
          <xdr:row>10</xdr:row>
          <xdr:rowOff>137160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11</xdr:row>
          <xdr:rowOff>22860</xdr:rowOff>
        </xdr:from>
        <xdr:to>
          <xdr:col>8</xdr:col>
          <xdr:colOff>251460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3</xdr:row>
          <xdr:rowOff>114300</xdr:rowOff>
        </xdr:from>
        <xdr:to>
          <xdr:col>7</xdr:col>
          <xdr:colOff>0</xdr:colOff>
          <xdr:row>4</xdr:row>
          <xdr:rowOff>175260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</xdr:row>
          <xdr:rowOff>99060</xdr:rowOff>
        </xdr:from>
        <xdr:to>
          <xdr:col>8</xdr:col>
          <xdr:colOff>213360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19</xdr:row>
          <xdr:rowOff>137160</xdr:rowOff>
        </xdr:from>
        <xdr:to>
          <xdr:col>8</xdr:col>
          <xdr:colOff>228600</xdr:colOff>
          <xdr:row>22</xdr:row>
          <xdr:rowOff>137160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13</xdr:row>
          <xdr:rowOff>99060</xdr:rowOff>
        </xdr:from>
        <xdr:to>
          <xdr:col>8</xdr:col>
          <xdr:colOff>251460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3</xdr:row>
          <xdr:rowOff>137160</xdr:rowOff>
        </xdr:from>
        <xdr:to>
          <xdr:col>8</xdr:col>
          <xdr:colOff>175260</xdr:colOff>
          <xdr:row>5</xdr:row>
          <xdr:rowOff>22860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3</xdr:row>
          <xdr:rowOff>160020</xdr:rowOff>
        </xdr:from>
        <xdr:to>
          <xdr:col>10</xdr:col>
          <xdr:colOff>68580</xdr:colOff>
          <xdr:row>5</xdr:row>
          <xdr:rowOff>7620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23</xdr:row>
          <xdr:rowOff>83820</xdr:rowOff>
        </xdr:from>
        <xdr:to>
          <xdr:col>8</xdr:col>
          <xdr:colOff>228600</xdr:colOff>
          <xdr:row>26</xdr:row>
          <xdr:rowOff>144780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60960</xdr:rowOff>
        </xdr:from>
        <xdr:to>
          <xdr:col>0</xdr:col>
          <xdr:colOff>1127760</xdr:colOff>
          <xdr:row>1</xdr:row>
          <xdr:rowOff>99060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175260</xdr:rowOff>
        </xdr:from>
        <xdr:to>
          <xdr:col>0</xdr:col>
          <xdr:colOff>1127760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</xdr:row>
          <xdr:rowOff>289560</xdr:rowOff>
        </xdr:from>
        <xdr:to>
          <xdr:col>0</xdr:col>
          <xdr:colOff>1143000</xdr:colOff>
          <xdr:row>5</xdr:row>
          <xdr:rowOff>22860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0</xdr:row>
          <xdr:rowOff>99060</xdr:rowOff>
        </xdr:from>
        <xdr:to>
          <xdr:col>9</xdr:col>
          <xdr:colOff>480060</xdr:colOff>
          <xdr:row>1</xdr:row>
          <xdr:rowOff>198120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0</xdr:row>
          <xdr:rowOff>60960</xdr:rowOff>
        </xdr:from>
        <xdr:to>
          <xdr:col>4</xdr:col>
          <xdr:colOff>480060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0</xdr:row>
          <xdr:rowOff>60960</xdr:rowOff>
        </xdr:from>
        <xdr:to>
          <xdr:col>6</xdr:col>
          <xdr:colOff>403860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468404</xdr:colOff>
      <xdr:row>0</xdr:row>
      <xdr:rowOff>0</xdr:rowOff>
    </xdr:from>
    <xdr:to>
      <xdr:col>21</xdr:col>
      <xdr:colOff>106170</xdr:colOff>
      <xdr:row>31</xdr:row>
      <xdr:rowOff>68089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0</xdr:row>
          <xdr:rowOff>60960</xdr:rowOff>
        </xdr:from>
        <xdr:to>
          <xdr:col>2</xdr:col>
          <xdr:colOff>441960</xdr:colOff>
          <xdr:row>2</xdr:row>
          <xdr:rowOff>22860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0</xdr:row>
          <xdr:rowOff>60960</xdr:rowOff>
        </xdr:from>
        <xdr:to>
          <xdr:col>5</xdr:col>
          <xdr:colOff>99060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60960</xdr:rowOff>
        </xdr:from>
        <xdr:to>
          <xdr:col>7</xdr:col>
          <xdr:colOff>22860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99060</xdr:rowOff>
        </xdr:from>
        <xdr:to>
          <xdr:col>5</xdr:col>
          <xdr:colOff>419100</xdr:colOff>
          <xdr:row>2</xdr:row>
          <xdr:rowOff>60960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0</xdr:row>
          <xdr:rowOff>99060</xdr:rowOff>
        </xdr:from>
        <xdr:to>
          <xdr:col>7</xdr:col>
          <xdr:colOff>327660</xdr:colOff>
          <xdr:row>2</xdr:row>
          <xdr:rowOff>137160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0</xdr:row>
          <xdr:rowOff>99060</xdr:rowOff>
        </xdr:from>
        <xdr:to>
          <xdr:col>9</xdr:col>
          <xdr:colOff>251460</xdr:colOff>
          <xdr:row>2</xdr:row>
          <xdr:rowOff>137160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99060</xdr:rowOff>
        </xdr:from>
        <xdr:to>
          <xdr:col>14</xdr:col>
          <xdr:colOff>441960</xdr:colOff>
          <xdr:row>2</xdr:row>
          <xdr:rowOff>99060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B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518160</xdr:colOff>
          <xdr:row>0</xdr:row>
          <xdr:rowOff>99060</xdr:rowOff>
        </xdr:from>
        <xdr:to>
          <xdr:col>16</xdr:col>
          <xdr:colOff>327660</xdr:colOff>
          <xdr:row>2</xdr:row>
          <xdr:rowOff>99060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B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1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9.xml"/><Relationship Id="rId4" Type="http://schemas.openxmlformats.org/officeDocument/2006/relationships/hyperlink" Target="http://ag.arizona.edu/azmet/data/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E29" sqref="E29"/>
    </sheetView>
  </sheetViews>
  <sheetFormatPr defaultColWidth="8.6640625" defaultRowHeight="13.2"/>
  <cols>
    <col min="1" max="4" width="14.6640625" style="19" customWidth="1"/>
    <col min="5" max="5" width="23.44140625" style="19" customWidth="1"/>
    <col min="6" max="6" width="8.6640625" style="19"/>
    <col min="7" max="7" width="9.109375" style="19" customWidth="1"/>
    <col min="8" max="8" width="11.109375" style="19" customWidth="1"/>
    <col min="9" max="9" width="8.6640625" style="19"/>
    <col min="10" max="10" width="10" style="19" customWidth="1"/>
    <col min="11" max="12" width="8.6640625" style="19"/>
    <col min="13" max="13" width="9.109375" style="19" customWidth="1"/>
    <col min="14" max="19" width="8.6640625" style="19"/>
    <col min="20" max="20" width="15.109375" style="19" bestFit="1" customWidth="1"/>
    <col min="21" max="16384" width="8.6640625" style="19"/>
  </cols>
  <sheetData>
    <row r="1" spans="1:20">
      <c r="A1" s="122"/>
      <c r="B1" s="123"/>
      <c r="C1" s="124" t="s">
        <v>0</v>
      </c>
      <c r="D1" s="123"/>
      <c r="E1" s="95" t="s">
        <v>1</v>
      </c>
      <c r="F1" s="94">
        <v>50</v>
      </c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</row>
    <row r="2" spans="1:20">
      <c r="A2" s="126" t="s">
        <v>2</v>
      </c>
      <c r="B2" s="127">
        <v>1</v>
      </c>
      <c r="C2" s="127">
        <v>2</v>
      </c>
      <c r="D2" s="127">
        <v>3</v>
      </c>
      <c r="E2" s="93" t="s">
        <v>3</v>
      </c>
      <c r="F2" s="92">
        <v>50</v>
      </c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S2" s="19">
        <v>2</v>
      </c>
      <c r="T2" s="19" t="s">
        <v>4</v>
      </c>
    </row>
    <row r="3" spans="1:20">
      <c r="A3" s="128">
        <v>1</v>
      </c>
      <c r="B3" s="128"/>
      <c r="C3" s="128">
        <f ca="1">NORMINV(RAND(),0.35,0.03)</f>
        <v>0.32845710236061354</v>
      </c>
      <c r="D3" s="128"/>
      <c r="E3" s="93" t="s">
        <v>5</v>
      </c>
      <c r="F3" s="92">
        <v>6</v>
      </c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T3" s="19" t="s">
        <v>6</v>
      </c>
    </row>
    <row r="4" spans="1:20">
      <c r="A4" s="128">
        <v>2</v>
      </c>
      <c r="B4" s="128"/>
      <c r="C4" s="128">
        <f t="shared" ref="C4:C67" ca="1" si="0">NORMINV(RAND(),0.35,0.03)</f>
        <v>0.38466587334779284</v>
      </c>
      <c r="D4" s="128"/>
      <c r="E4" s="93" t="s">
        <v>7</v>
      </c>
      <c r="F4" s="92">
        <v>74</v>
      </c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</row>
    <row r="5" spans="1:20">
      <c r="A5" s="128">
        <v>3</v>
      </c>
      <c r="B5" s="128"/>
      <c r="C5" s="128">
        <f t="shared" ca="1" si="0"/>
        <v>0.3139514608222056</v>
      </c>
      <c r="D5" s="128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</row>
    <row r="6" spans="1:20" ht="13.8" thickBot="1">
      <c r="A6" s="128">
        <v>4</v>
      </c>
      <c r="B6" s="128"/>
      <c r="C6" s="128">
        <f t="shared" ca="1" si="0"/>
        <v>0.3114423528077343</v>
      </c>
      <c r="D6" s="128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</row>
    <row r="7" spans="1:20">
      <c r="A7" s="128">
        <v>5</v>
      </c>
      <c r="B7" s="128"/>
      <c r="C7" s="128">
        <f t="shared" ca="1" si="0"/>
        <v>0.33037955541362313</v>
      </c>
      <c r="D7" s="128"/>
      <c r="E7" s="95" t="s">
        <v>8</v>
      </c>
      <c r="F7" s="94" t="b">
        <v>0</v>
      </c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</row>
    <row r="8" spans="1:20">
      <c r="A8" s="128">
        <v>6</v>
      </c>
      <c r="B8" s="128"/>
      <c r="C8" s="128">
        <f t="shared" ca="1" si="0"/>
        <v>0.36682836463916318</v>
      </c>
      <c r="D8" s="128"/>
      <c r="E8" s="93" t="s">
        <v>9</v>
      </c>
      <c r="F8" s="92">
        <v>0.85</v>
      </c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</row>
    <row r="9" spans="1:20">
      <c r="A9" s="128">
        <v>7</v>
      </c>
      <c r="B9" s="128"/>
      <c r="C9" s="128">
        <f t="shared" ca="1" si="0"/>
        <v>0.34493717722396794</v>
      </c>
      <c r="D9" s="128"/>
      <c r="E9" s="93" t="s">
        <v>10</v>
      </c>
      <c r="F9" s="92">
        <v>0.12</v>
      </c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</row>
    <row r="10" spans="1:20">
      <c r="A10" s="128">
        <v>8</v>
      </c>
      <c r="B10" s="128"/>
      <c r="C10" s="128">
        <f t="shared" ca="1" si="0"/>
        <v>0.34135754823690817</v>
      </c>
      <c r="D10" s="128"/>
      <c r="E10" s="93" t="s">
        <v>11</v>
      </c>
      <c r="F10" s="92">
        <v>87</v>
      </c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</row>
    <row r="11" spans="1:20">
      <c r="A11" s="128">
        <v>9</v>
      </c>
      <c r="B11" s="128"/>
      <c r="C11" s="128">
        <f t="shared" ca="1" si="0"/>
        <v>0.3169102178938889</v>
      </c>
      <c r="D11" s="128"/>
      <c r="E11" s="93" t="s">
        <v>12</v>
      </c>
      <c r="F11" s="92">
        <v>1</v>
      </c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</row>
    <row r="12" spans="1:20" ht="13.8" thickBot="1">
      <c r="A12" s="128">
        <v>10</v>
      </c>
      <c r="B12" s="128"/>
      <c r="C12" s="128">
        <f t="shared" ca="1" si="0"/>
        <v>0.3292397393748443</v>
      </c>
      <c r="D12" s="128"/>
      <c r="E12" s="91" t="s">
        <v>13</v>
      </c>
      <c r="F12" s="90">
        <v>12</v>
      </c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</row>
    <row r="13" spans="1:20">
      <c r="A13" s="128">
        <v>11</v>
      </c>
      <c r="B13" s="128"/>
      <c r="C13" s="128">
        <f t="shared" ca="1" si="0"/>
        <v>0.36079036410760462</v>
      </c>
      <c r="D13" s="128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</row>
    <row r="14" spans="1:20" ht="13.8" thickBot="1">
      <c r="A14" s="128">
        <v>12</v>
      </c>
      <c r="B14" s="128"/>
      <c r="C14" s="128">
        <f t="shared" ca="1" si="0"/>
        <v>0.3135996461886309</v>
      </c>
      <c r="D14" s="128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</row>
    <row r="15" spans="1:20" ht="13.8" thickBot="1">
      <c r="A15" s="128">
        <v>13</v>
      </c>
      <c r="B15" s="128"/>
      <c r="C15" s="128">
        <f t="shared" ca="1" si="0"/>
        <v>0.34222189673860254</v>
      </c>
      <c r="D15" s="128"/>
      <c r="E15" s="129" t="s">
        <v>14</v>
      </c>
      <c r="F15" s="130">
        <v>50</v>
      </c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</row>
    <row r="16" spans="1:20" ht="13.8" thickBot="1">
      <c r="A16" s="128">
        <v>14</v>
      </c>
      <c r="B16" s="128"/>
      <c r="C16" s="128">
        <f t="shared" ca="1" si="0"/>
        <v>0.35707757420239944</v>
      </c>
      <c r="D16" s="128"/>
      <c r="E16" s="129" t="s">
        <v>15</v>
      </c>
      <c r="F16" s="130">
        <v>50</v>
      </c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13.8" thickBot="1">
      <c r="A17" s="128">
        <v>15</v>
      </c>
      <c r="B17" s="128"/>
      <c r="C17" s="128">
        <f t="shared" ca="1" si="0"/>
        <v>0.37963249966016921</v>
      </c>
      <c r="D17" s="128"/>
      <c r="E17" s="129" t="s">
        <v>16</v>
      </c>
      <c r="F17" s="130">
        <v>71</v>
      </c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13.8" thickBot="1">
      <c r="A18" s="128">
        <v>16</v>
      </c>
      <c r="B18" s="128"/>
      <c r="C18" s="128">
        <f t="shared" ca="1" si="0"/>
        <v>0.3488619029900199</v>
      </c>
      <c r="D18" s="128"/>
      <c r="E18" s="129" t="s">
        <v>17</v>
      </c>
      <c r="F18" s="130">
        <v>95</v>
      </c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</row>
    <row r="19" spans="1:17" ht="13.8" thickBot="1">
      <c r="A19" s="128">
        <v>17</v>
      </c>
      <c r="B19" s="128"/>
      <c r="C19" s="128">
        <f t="shared" ca="1" si="0"/>
        <v>0.33410332704909779</v>
      </c>
      <c r="D19" s="128"/>
      <c r="E19" s="125"/>
      <c r="F19" s="125"/>
      <c r="G19" s="125"/>
      <c r="H19" s="60" t="s">
        <v>18</v>
      </c>
      <c r="I19" s="61" t="b">
        <v>1</v>
      </c>
      <c r="J19" s="60" t="s">
        <v>19</v>
      </c>
      <c r="K19" s="61" t="b">
        <v>1</v>
      </c>
      <c r="L19" s="60" t="s">
        <v>20</v>
      </c>
      <c r="M19" s="61" t="b">
        <v>1</v>
      </c>
      <c r="N19" s="60" t="s">
        <v>21</v>
      </c>
      <c r="O19" s="61" t="b">
        <v>1</v>
      </c>
      <c r="P19" s="125"/>
      <c r="Q19" s="125"/>
    </row>
    <row r="20" spans="1:17" ht="13.8" thickBot="1">
      <c r="A20" s="128">
        <v>18</v>
      </c>
      <c r="B20" s="128"/>
      <c r="C20" s="128">
        <f t="shared" ca="1" si="0"/>
        <v>0.3192107092478047</v>
      </c>
      <c r="D20" s="128"/>
      <c r="E20" s="125"/>
      <c r="F20" s="125"/>
      <c r="G20" s="125"/>
      <c r="H20" s="60" t="s">
        <v>22</v>
      </c>
      <c r="I20" s="25"/>
      <c r="J20" s="60" t="s">
        <v>23</v>
      </c>
      <c r="K20" s="25"/>
      <c r="L20" s="60" t="s">
        <v>24</v>
      </c>
      <c r="M20" s="25"/>
      <c r="N20" s="96" t="s">
        <v>25</v>
      </c>
      <c r="O20" s="25"/>
      <c r="P20" s="125"/>
      <c r="Q20" s="125"/>
    </row>
    <row r="21" spans="1:17">
      <c r="A21" s="128">
        <v>19</v>
      </c>
      <c r="B21" s="128"/>
      <c r="C21" s="128">
        <f t="shared" ca="1" si="0"/>
        <v>0.32166335993052347</v>
      </c>
      <c r="D21" s="128"/>
      <c r="E21" s="125" t="s">
        <v>26</v>
      </c>
      <c r="F21" s="125"/>
      <c r="G21" s="125"/>
      <c r="H21" s="95" t="s">
        <v>27</v>
      </c>
      <c r="I21" s="94">
        <v>0.15049999999999999</v>
      </c>
      <c r="J21" s="95" t="s">
        <v>28</v>
      </c>
      <c r="K21" s="94">
        <v>1.0018100000000001</v>
      </c>
      <c r="L21" s="95" t="s">
        <v>29</v>
      </c>
      <c r="M21" s="94">
        <v>6.9004999999999997E-2</v>
      </c>
      <c r="N21" s="95" t="s">
        <v>30</v>
      </c>
      <c r="O21" s="94">
        <v>0.25</v>
      </c>
      <c r="P21" s="125"/>
      <c r="Q21" s="125"/>
    </row>
    <row r="22" spans="1:17">
      <c r="A22" s="128">
        <v>20</v>
      </c>
      <c r="B22" s="128"/>
      <c r="C22" s="128">
        <f t="shared" ca="1" si="0"/>
        <v>0.30278842554613433</v>
      </c>
      <c r="D22" s="128"/>
      <c r="E22" s="125" t="s">
        <v>31</v>
      </c>
      <c r="F22" s="125"/>
      <c r="G22" s="125"/>
      <c r="H22" s="93" t="s">
        <v>32</v>
      </c>
      <c r="I22" s="92">
        <v>1.8466</v>
      </c>
      <c r="J22" s="93" t="s">
        <v>33</v>
      </c>
      <c r="K22" s="92">
        <v>-1.4240999999999999</v>
      </c>
      <c r="L22" s="93" t="s">
        <v>34</v>
      </c>
      <c r="M22" s="92">
        <v>0.39547300000000002</v>
      </c>
      <c r="N22" s="93" t="s">
        <v>35</v>
      </c>
      <c r="O22" s="92">
        <v>1.1499999999999999</v>
      </c>
      <c r="P22" s="125"/>
      <c r="Q22" s="125"/>
    </row>
    <row r="23" spans="1:17">
      <c r="A23" s="128">
        <v>21</v>
      </c>
      <c r="B23" s="128"/>
      <c r="C23" s="128">
        <f t="shared" ca="1" si="0"/>
        <v>0.33251551236032434</v>
      </c>
      <c r="D23" s="128"/>
      <c r="E23" s="125"/>
      <c r="F23" s="125"/>
      <c r="G23" s="125"/>
      <c r="H23" s="93" t="s">
        <v>36</v>
      </c>
      <c r="I23" s="92">
        <v>-0.75860000000000005</v>
      </c>
      <c r="J23" s="93" t="s">
        <v>37</v>
      </c>
      <c r="K23" s="92">
        <v>0.78661999999999999</v>
      </c>
      <c r="L23" s="93" t="s">
        <v>38</v>
      </c>
      <c r="M23" s="92">
        <v>0.251251</v>
      </c>
      <c r="N23" s="93" t="s">
        <v>39</v>
      </c>
      <c r="O23" s="92">
        <v>0</v>
      </c>
      <c r="P23" s="125"/>
      <c r="Q23" s="125"/>
    </row>
    <row r="24" spans="1:17">
      <c r="A24" s="128">
        <v>22</v>
      </c>
      <c r="B24" s="128"/>
      <c r="C24" s="128">
        <f t="shared" ca="1" si="0"/>
        <v>0.37721007787499283</v>
      </c>
      <c r="D24" s="128"/>
      <c r="E24" s="125"/>
      <c r="F24" s="125"/>
      <c r="G24" s="125"/>
      <c r="H24" s="93" t="s">
        <v>40</v>
      </c>
      <c r="I24" s="92">
        <v>0</v>
      </c>
      <c r="J24" s="93" t="s">
        <v>41</v>
      </c>
      <c r="K24" s="92">
        <v>-0.42804999999999999</v>
      </c>
      <c r="L24" s="93" t="s">
        <v>42</v>
      </c>
      <c r="M24" s="92">
        <v>0</v>
      </c>
      <c r="N24" s="93" t="s">
        <v>43</v>
      </c>
      <c r="O24" s="92">
        <v>0</v>
      </c>
      <c r="P24" s="125"/>
      <c r="Q24" s="125"/>
    </row>
    <row r="25" spans="1:17">
      <c r="A25" s="128">
        <v>23</v>
      </c>
      <c r="B25" s="128"/>
      <c r="C25" s="128">
        <f t="shared" ca="1" si="0"/>
        <v>0.30351061740073748</v>
      </c>
      <c r="D25" s="128"/>
      <c r="E25" s="125"/>
      <c r="F25" s="125"/>
      <c r="G25" s="125"/>
      <c r="H25" s="93" t="s">
        <v>44</v>
      </c>
      <c r="I25" s="92">
        <v>1.25</v>
      </c>
      <c r="J25" s="93" t="s">
        <v>45</v>
      </c>
      <c r="K25" s="92">
        <v>1</v>
      </c>
      <c r="L25" s="93" t="s">
        <v>46</v>
      </c>
      <c r="M25" s="92">
        <v>0.7</v>
      </c>
      <c r="N25" s="93" t="s">
        <v>47</v>
      </c>
      <c r="O25" s="92">
        <v>1.4</v>
      </c>
      <c r="P25" s="125"/>
      <c r="Q25" s="125"/>
    </row>
    <row r="26" spans="1:17" ht="13.8" thickBot="1">
      <c r="A26" s="128">
        <v>24</v>
      </c>
      <c r="B26" s="128"/>
      <c r="C26" s="128">
        <f t="shared" ca="1" si="0"/>
        <v>0.4318002625856468</v>
      </c>
      <c r="D26" s="128"/>
      <c r="E26" s="125"/>
      <c r="F26" s="125"/>
      <c r="G26" s="125"/>
      <c r="H26" s="91" t="s">
        <v>48</v>
      </c>
      <c r="I26" s="90">
        <v>0.15</v>
      </c>
      <c r="J26" s="91" t="s">
        <v>49</v>
      </c>
      <c r="K26" s="90">
        <v>0.01</v>
      </c>
      <c r="L26" s="91" t="s">
        <v>50</v>
      </c>
      <c r="M26" s="90">
        <v>0.05</v>
      </c>
      <c r="N26" s="91" t="s">
        <v>51</v>
      </c>
      <c r="O26" s="90">
        <v>0.25</v>
      </c>
      <c r="P26" s="125"/>
      <c r="Q26" s="125"/>
    </row>
    <row r="27" spans="1:17">
      <c r="A27" s="128">
        <v>25</v>
      </c>
      <c r="B27" s="128"/>
      <c r="C27" s="128">
        <f t="shared" ca="1" si="0"/>
        <v>0.39572598687989069</v>
      </c>
      <c r="D27" s="128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</row>
    <row r="28" spans="1:17">
      <c r="A28" s="128">
        <v>26</v>
      </c>
      <c r="B28" s="128"/>
      <c r="C28" s="128">
        <f t="shared" ca="1" si="0"/>
        <v>0.32325601376512675</v>
      </c>
      <c r="D28" s="128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</row>
    <row r="29" spans="1:17">
      <c r="A29" s="128">
        <v>27</v>
      </c>
      <c r="B29" s="128"/>
      <c r="C29" s="128">
        <f t="shared" ca="1" si="0"/>
        <v>0.32626527559827634</v>
      </c>
      <c r="D29" s="128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</row>
    <row r="30" spans="1:17">
      <c r="A30" s="128">
        <v>28</v>
      </c>
      <c r="B30" s="128"/>
      <c r="C30" s="128">
        <f t="shared" ca="1" si="0"/>
        <v>0.30925654603270131</v>
      </c>
      <c r="D30" s="128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</row>
    <row r="31" spans="1:17">
      <c r="A31" s="128">
        <v>29</v>
      </c>
      <c r="B31" s="128"/>
      <c r="C31" s="128">
        <f t="shared" ca="1" si="0"/>
        <v>0.34075432324225147</v>
      </c>
      <c r="D31" s="128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</row>
    <row r="32" spans="1:17">
      <c r="A32" s="128">
        <v>30</v>
      </c>
      <c r="B32" s="128"/>
      <c r="C32" s="128">
        <f t="shared" ca="1" si="0"/>
        <v>0.37064974094772146</v>
      </c>
      <c r="D32" s="128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</row>
    <row r="33" spans="1:17">
      <c r="A33" s="128">
        <v>31</v>
      </c>
      <c r="B33" s="128"/>
      <c r="C33" s="128">
        <f t="shared" ca="1" si="0"/>
        <v>0.36428229269777673</v>
      </c>
      <c r="D33" s="128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</row>
    <row r="34" spans="1:17">
      <c r="A34" s="128">
        <v>32</v>
      </c>
      <c r="B34" s="128"/>
      <c r="C34" s="128">
        <f t="shared" ca="1" si="0"/>
        <v>0.30847564138185118</v>
      </c>
      <c r="D34" s="128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</row>
    <row r="35" spans="1:17">
      <c r="A35" s="128">
        <v>33</v>
      </c>
      <c r="B35" s="128"/>
      <c r="C35" s="128">
        <f t="shared" ca="1" si="0"/>
        <v>0.31531048032377135</v>
      </c>
      <c r="D35" s="128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</row>
    <row r="36" spans="1:17">
      <c r="A36" s="128">
        <v>34</v>
      </c>
      <c r="B36" s="128"/>
      <c r="C36" s="128">
        <f t="shared" ca="1" si="0"/>
        <v>0.38190916566064254</v>
      </c>
      <c r="D36" s="128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</row>
    <row r="37" spans="1:17">
      <c r="A37" s="128">
        <v>35</v>
      </c>
      <c r="B37" s="128"/>
      <c r="C37" s="128">
        <f t="shared" ca="1" si="0"/>
        <v>0.34372477061483231</v>
      </c>
      <c r="D37" s="128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</row>
    <row r="38" spans="1:17">
      <c r="A38" s="128">
        <v>36</v>
      </c>
      <c r="B38" s="128"/>
      <c r="C38" s="128">
        <f t="shared" ca="1" si="0"/>
        <v>0.31750355998966495</v>
      </c>
      <c r="D38" s="128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</row>
    <row r="39" spans="1:17">
      <c r="A39" s="128">
        <v>37</v>
      </c>
      <c r="B39" s="128"/>
      <c r="C39" s="128">
        <f t="shared" ca="1" si="0"/>
        <v>0.36132477411695291</v>
      </c>
      <c r="D39" s="128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</row>
    <row r="40" spans="1:17">
      <c r="A40" s="128">
        <v>38</v>
      </c>
      <c r="B40" s="128"/>
      <c r="C40" s="128">
        <f t="shared" ca="1" si="0"/>
        <v>0.37696770570383586</v>
      </c>
      <c r="D40" s="128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</row>
    <row r="41" spans="1:17">
      <c r="A41" s="128">
        <v>39</v>
      </c>
      <c r="B41" s="128"/>
      <c r="C41" s="128">
        <f t="shared" ca="1" si="0"/>
        <v>0.35776062239505846</v>
      </c>
      <c r="D41" s="128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</row>
    <row r="42" spans="1:17">
      <c r="A42" s="128">
        <v>40</v>
      </c>
      <c r="B42" s="128"/>
      <c r="C42" s="128">
        <f t="shared" ca="1" si="0"/>
        <v>0.36614996603061445</v>
      </c>
      <c r="D42" s="128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</row>
    <row r="43" spans="1:17">
      <c r="A43" s="128">
        <v>41</v>
      </c>
      <c r="B43" s="128"/>
      <c r="C43" s="128">
        <f t="shared" ca="1" si="0"/>
        <v>0.39316991829187931</v>
      </c>
      <c r="D43" s="128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</row>
    <row r="44" spans="1:17">
      <c r="A44" s="128">
        <v>42</v>
      </c>
      <c r="B44" s="128"/>
      <c r="C44" s="128">
        <f t="shared" ca="1" si="0"/>
        <v>0.36149687627889437</v>
      </c>
      <c r="D44" s="128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</row>
    <row r="45" spans="1:17">
      <c r="A45" s="128">
        <v>43</v>
      </c>
      <c r="B45" s="128"/>
      <c r="C45" s="128">
        <f t="shared" ca="1" si="0"/>
        <v>0.36236871864561965</v>
      </c>
      <c r="D45" s="128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</row>
    <row r="46" spans="1:17">
      <c r="A46" s="128">
        <v>44</v>
      </c>
      <c r="B46" s="128"/>
      <c r="C46" s="128">
        <f t="shared" ca="1" si="0"/>
        <v>0.32478406637959939</v>
      </c>
      <c r="D46" s="128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</row>
    <row r="47" spans="1:17">
      <c r="A47" s="128">
        <v>45</v>
      </c>
      <c r="B47" s="128"/>
      <c r="C47" s="128">
        <f t="shared" ca="1" si="0"/>
        <v>0.33955361360093739</v>
      </c>
      <c r="D47" s="128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</row>
    <row r="48" spans="1:17">
      <c r="A48" s="128">
        <v>46</v>
      </c>
      <c r="B48" s="128"/>
      <c r="C48" s="128">
        <f t="shared" ca="1" si="0"/>
        <v>0.31060840524044131</v>
      </c>
      <c r="D48" s="128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</row>
    <row r="49" spans="1:17">
      <c r="A49" s="128">
        <v>47</v>
      </c>
      <c r="B49" s="128"/>
      <c r="C49" s="128">
        <f t="shared" ca="1" si="0"/>
        <v>0.33497656239675216</v>
      </c>
      <c r="D49" s="128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</row>
    <row r="50" spans="1:17">
      <c r="A50" s="128">
        <v>48</v>
      </c>
      <c r="B50" s="128"/>
      <c r="C50" s="128">
        <f t="shared" ca="1" si="0"/>
        <v>0.32905291092995276</v>
      </c>
      <c r="D50" s="128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</row>
    <row r="51" spans="1:17">
      <c r="A51" s="128">
        <v>49</v>
      </c>
      <c r="B51" s="128"/>
      <c r="C51" s="128">
        <f t="shared" ca="1" si="0"/>
        <v>0.32475730227512678</v>
      </c>
      <c r="D51" s="128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>
      <c r="A52" s="128">
        <v>50</v>
      </c>
      <c r="B52" s="128"/>
      <c r="C52" s="128">
        <f t="shared" ca="1" si="0"/>
        <v>0.36062442441337872</v>
      </c>
      <c r="D52" s="128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>
      <c r="A53" s="128">
        <v>51</v>
      </c>
      <c r="B53" s="128"/>
      <c r="C53" s="128">
        <f t="shared" ca="1" si="0"/>
        <v>0.31564582847795791</v>
      </c>
      <c r="D53" s="128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>
      <c r="A54" s="128">
        <v>52</v>
      </c>
      <c r="B54" s="128"/>
      <c r="C54" s="128">
        <f t="shared" ca="1" si="0"/>
        <v>0.31779611646339939</v>
      </c>
      <c r="D54" s="128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>
      <c r="A55" s="128">
        <v>53</v>
      </c>
      <c r="B55" s="128"/>
      <c r="C55" s="128">
        <f t="shared" ca="1" si="0"/>
        <v>0.40525563975637163</v>
      </c>
      <c r="D55" s="128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</row>
    <row r="56" spans="1:17">
      <c r="A56" s="128">
        <v>54</v>
      </c>
      <c r="B56" s="128"/>
      <c r="C56" s="128">
        <f t="shared" ca="1" si="0"/>
        <v>0.36851206723020213</v>
      </c>
      <c r="D56" s="128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</row>
    <row r="57" spans="1:17">
      <c r="A57" s="128">
        <v>55</v>
      </c>
      <c r="B57" s="128"/>
      <c r="C57" s="128">
        <f t="shared" ca="1" si="0"/>
        <v>0.29314472568103361</v>
      </c>
      <c r="D57" s="128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</row>
    <row r="58" spans="1:17">
      <c r="A58" s="128">
        <v>56</v>
      </c>
      <c r="B58" s="128"/>
      <c r="C58" s="128">
        <f t="shared" ca="1" si="0"/>
        <v>0.40602326254636573</v>
      </c>
      <c r="D58" s="128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</row>
    <row r="59" spans="1:17">
      <c r="A59" s="128">
        <v>57</v>
      </c>
      <c r="B59" s="128"/>
      <c r="C59" s="128">
        <f t="shared" ca="1" si="0"/>
        <v>0.36581638096036051</v>
      </c>
      <c r="D59" s="128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</row>
    <row r="60" spans="1:17">
      <c r="A60" s="128">
        <v>58</v>
      </c>
      <c r="B60" s="128"/>
      <c r="C60" s="128">
        <f t="shared" ca="1" si="0"/>
        <v>0.28346640061135786</v>
      </c>
      <c r="D60" s="128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</row>
    <row r="61" spans="1:17">
      <c r="A61" s="128">
        <v>59</v>
      </c>
      <c r="B61" s="128"/>
      <c r="C61" s="128">
        <f t="shared" ca="1" si="0"/>
        <v>0.34274219670849826</v>
      </c>
      <c r="D61" s="128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</row>
    <row r="62" spans="1:17">
      <c r="A62" s="128">
        <v>60</v>
      </c>
      <c r="B62" s="128"/>
      <c r="C62" s="128">
        <f t="shared" ca="1" si="0"/>
        <v>0.34732004723650639</v>
      </c>
      <c r="D62" s="128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</row>
    <row r="63" spans="1:17">
      <c r="A63" s="128">
        <v>61</v>
      </c>
      <c r="B63" s="128"/>
      <c r="C63" s="128">
        <f t="shared" ca="1" si="0"/>
        <v>0.3329526058647706</v>
      </c>
      <c r="D63" s="128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</row>
    <row r="64" spans="1:17">
      <c r="A64" s="128">
        <v>62</v>
      </c>
      <c r="B64" s="128"/>
      <c r="C64" s="128">
        <f t="shared" ca="1" si="0"/>
        <v>0.32564840311017762</v>
      </c>
      <c r="D64" s="128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</row>
    <row r="65" spans="1:17">
      <c r="A65" s="128">
        <v>63</v>
      </c>
      <c r="B65" s="128"/>
      <c r="C65" s="128">
        <f t="shared" ca="1" si="0"/>
        <v>0.38224766484730155</v>
      </c>
      <c r="D65" s="128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</row>
    <row r="66" spans="1:17">
      <c r="A66" s="128">
        <v>64</v>
      </c>
      <c r="B66" s="128"/>
      <c r="C66" s="128">
        <f t="shared" ca="1" si="0"/>
        <v>0.3057915711183668</v>
      </c>
      <c r="D66" s="128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</row>
    <row r="67" spans="1:17">
      <c r="A67" s="128">
        <v>65</v>
      </c>
      <c r="B67" s="128"/>
      <c r="C67" s="128">
        <f t="shared" ca="1" si="0"/>
        <v>0.38735781313943435</v>
      </c>
      <c r="D67" s="128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</row>
    <row r="68" spans="1:17">
      <c r="A68" s="128">
        <v>66</v>
      </c>
      <c r="B68" s="128"/>
      <c r="C68" s="128">
        <f t="shared" ref="C68:C131" ca="1" si="1">NORMINV(RAND(),0.35,0.03)</f>
        <v>0.37782194163293464</v>
      </c>
      <c r="D68" s="128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</row>
    <row r="69" spans="1:17">
      <c r="A69" s="128">
        <v>67</v>
      </c>
      <c r="B69" s="128"/>
      <c r="C69" s="128">
        <f t="shared" ca="1" si="1"/>
        <v>0.34781791477972479</v>
      </c>
      <c r="D69" s="128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</row>
    <row r="70" spans="1:17">
      <c r="A70" s="128">
        <v>68</v>
      </c>
      <c r="B70" s="128"/>
      <c r="C70" s="128">
        <f t="shared" ca="1" si="1"/>
        <v>0.41002286571417162</v>
      </c>
      <c r="D70" s="128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</row>
    <row r="71" spans="1:17">
      <c r="A71" s="128">
        <v>69</v>
      </c>
      <c r="B71" s="128"/>
      <c r="C71" s="128">
        <f t="shared" ca="1" si="1"/>
        <v>0.29015100129080246</v>
      </c>
      <c r="D71" s="128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</row>
    <row r="72" spans="1:17">
      <c r="A72" s="128">
        <v>70</v>
      </c>
      <c r="B72" s="128"/>
      <c r="C72" s="128">
        <f t="shared" ca="1" si="1"/>
        <v>0.37231767842202318</v>
      </c>
      <c r="D72" s="128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</row>
    <row r="73" spans="1:17">
      <c r="A73" s="128">
        <v>71</v>
      </c>
      <c r="B73" s="128"/>
      <c r="C73" s="128">
        <f t="shared" ca="1" si="1"/>
        <v>0.33788656596746941</v>
      </c>
      <c r="D73" s="128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</row>
    <row r="74" spans="1:17">
      <c r="A74" s="128">
        <v>72</v>
      </c>
      <c r="B74" s="128"/>
      <c r="C74" s="128">
        <f t="shared" ca="1" si="1"/>
        <v>0.31597288439044557</v>
      </c>
      <c r="D74" s="128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</row>
    <row r="75" spans="1:17">
      <c r="A75" s="128">
        <v>73</v>
      </c>
      <c r="B75" s="128"/>
      <c r="C75" s="128">
        <f t="shared" ca="1" si="1"/>
        <v>0.39960535577283185</v>
      </c>
      <c r="D75" s="128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</row>
    <row r="76" spans="1:17">
      <c r="A76" s="128">
        <v>74</v>
      </c>
      <c r="B76" s="128"/>
      <c r="C76" s="128">
        <f t="shared" ca="1" si="1"/>
        <v>0.35018892671407159</v>
      </c>
      <c r="D76" s="128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</row>
    <row r="77" spans="1:17">
      <c r="A77" s="128">
        <v>75</v>
      </c>
      <c r="B77" s="128"/>
      <c r="C77" s="128">
        <f t="shared" ca="1" si="1"/>
        <v>0.34300497016822917</v>
      </c>
      <c r="D77" s="128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</row>
    <row r="78" spans="1:17">
      <c r="A78" s="128">
        <v>76</v>
      </c>
      <c r="B78" s="128"/>
      <c r="C78" s="128">
        <f t="shared" ca="1" si="1"/>
        <v>0.34461767415015804</v>
      </c>
      <c r="D78" s="128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</row>
    <row r="79" spans="1:17">
      <c r="A79" s="128">
        <v>77</v>
      </c>
      <c r="B79" s="128"/>
      <c r="C79" s="128">
        <f t="shared" ca="1" si="1"/>
        <v>0.37890727560586479</v>
      </c>
      <c r="D79" s="128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</row>
    <row r="80" spans="1:17">
      <c r="A80" s="128">
        <v>78</v>
      </c>
      <c r="B80" s="128"/>
      <c r="C80" s="128">
        <f t="shared" ca="1" si="1"/>
        <v>0.3403558419697893</v>
      </c>
      <c r="D80" s="128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</row>
    <row r="81" spans="1:17">
      <c r="A81" s="128">
        <v>79</v>
      </c>
      <c r="B81" s="128"/>
      <c r="C81" s="128">
        <f t="shared" ca="1" si="1"/>
        <v>0.39477409756505344</v>
      </c>
      <c r="D81" s="128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</row>
    <row r="82" spans="1:17">
      <c r="A82" s="128">
        <v>80</v>
      </c>
      <c r="B82" s="128"/>
      <c r="C82" s="128">
        <f t="shared" ca="1" si="1"/>
        <v>0.33311960667255297</v>
      </c>
      <c r="D82" s="128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</row>
    <row r="83" spans="1:17">
      <c r="A83" s="128">
        <v>81</v>
      </c>
      <c r="B83" s="128"/>
      <c r="C83" s="128">
        <f t="shared" ca="1" si="1"/>
        <v>0.36984981506034154</v>
      </c>
      <c r="D83" s="128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</row>
    <row r="84" spans="1:17">
      <c r="A84" s="128">
        <v>82</v>
      </c>
      <c r="B84" s="128"/>
      <c r="C84" s="128">
        <f t="shared" ca="1" si="1"/>
        <v>0.39848031316228544</v>
      </c>
      <c r="D84" s="128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</row>
    <row r="85" spans="1:17">
      <c r="A85" s="128">
        <v>83</v>
      </c>
      <c r="B85" s="128"/>
      <c r="C85" s="128">
        <f t="shared" ca="1" si="1"/>
        <v>0.4089400046876378</v>
      </c>
      <c r="D85" s="128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</row>
    <row r="86" spans="1:17">
      <c r="A86" s="128">
        <v>84</v>
      </c>
      <c r="B86" s="128"/>
      <c r="C86" s="128">
        <f t="shared" ca="1" si="1"/>
        <v>0.37845808948338416</v>
      </c>
      <c r="D86" s="128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</row>
    <row r="87" spans="1:17">
      <c r="A87" s="128">
        <v>85</v>
      </c>
      <c r="B87" s="128"/>
      <c r="C87" s="128">
        <f t="shared" ca="1" si="1"/>
        <v>0.38543048725149781</v>
      </c>
      <c r="D87" s="128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</row>
    <row r="88" spans="1:17">
      <c r="A88" s="128">
        <v>86</v>
      </c>
      <c r="B88" s="128"/>
      <c r="C88" s="128">
        <f t="shared" ca="1" si="1"/>
        <v>0.38772207000434195</v>
      </c>
      <c r="D88" s="128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</row>
    <row r="89" spans="1:17">
      <c r="A89" s="128">
        <v>87</v>
      </c>
      <c r="B89" s="128"/>
      <c r="C89" s="128">
        <f t="shared" ca="1" si="1"/>
        <v>0.42038906905517665</v>
      </c>
      <c r="D89" s="128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</row>
    <row r="90" spans="1:17">
      <c r="A90" s="128">
        <v>88</v>
      </c>
      <c r="B90" s="128"/>
      <c r="C90" s="128">
        <f t="shared" ca="1" si="1"/>
        <v>0.30661254433231511</v>
      </c>
      <c r="D90" s="128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</row>
    <row r="91" spans="1:17">
      <c r="A91" s="128">
        <v>89</v>
      </c>
      <c r="B91" s="128"/>
      <c r="C91" s="128">
        <f t="shared" ca="1" si="1"/>
        <v>0.3716489494007213</v>
      </c>
      <c r="D91" s="128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</row>
    <row r="92" spans="1:17">
      <c r="A92" s="128">
        <v>90</v>
      </c>
      <c r="B92" s="128"/>
      <c r="C92" s="128">
        <f t="shared" ca="1" si="1"/>
        <v>0.37532154082363639</v>
      </c>
      <c r="D92" s="128"/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</row>
    <row r="93" spans="1:17">
      <c r="A93" s="128">
        <v>91</v>
      </c>
      <c r="B93" s="128"/>
      <c r="C93" s="128">
        <f t="shared" ca="1" si="1"/>
        <v>0.31874873787891322</v>
      </c>
      <c r="D93" s="128"/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</row>
    <row r="94" spans="1:17">
      <c r="A94" s="128">
        <v>92</v>
      </c>
      <c r="B94" s="128"/>
      <c r="C94" s="128">
        <f t="shared" ca="1" si="1"/>
        <v>0.34386792849908093</v>
      </c>
      <c r="D94" s="128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</row>
    <row r="95" spans="1:17">
      <c r="A95" s="128">
        <v>93</v>
      </c>
      <c r="B95" s="128"/>
      <c r="C95" s="128">
        <f t="shared" ca="1" si="1"/>
        <v>0.35516838685780566</v>
      </c>
      <c r="D95" s="128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</row>
    <row r="96" spans="1:17">
      <c r="A96" s="128">
        <v>94</v>
      </c>
      <c r="B96" s="128"/>
      <c r="C96" s="128">
        <f t="shared" ca="1" si="1"/>
        <v>0.27162706275202247</v>
      </c>
      <c r="D96" s="128"/>
      <c r="E96" s="125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</row>
    <row r="97" spans="1:17">
      <c r="A97" s="128">
        <v>95</v>
      </c>
      <c r="B97" s="128"/>
      <c r="C97" s="128">
        <f t="shared" ca="1" si="1"/>
        <v>0.36682078442061328</v>
      </c>
      <c r="D97" s="128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</row>
    <row r="98" spans="1:17">
      <c r="A98" s="128">
        <v>96</v>
      </c>
      <c r="B98" s="128"/>
      <c r="C98" s="128">
        <f t="shared" ca="1" si="1"/>
        <v>0.37347673077817439</v>
      </c>
      <c r="D98" s="128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</row>
    <row r="99" spans="1:17">
      <c r="A99" s="128">
        <v>97</v>
      </c>
      <c r="B99" s="128"/>
      <c r="C99" s="128">
        <f t="shared" ca="1" si="1"/>
        <v>0.3559805252463798</v>
      </c>
      <c r="D99" s="128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</row>
    <row r="100" spans="1:17">
      <c r="A100" s="128">
        <v>98</v>
      </c>
      <c r="B100" s="128"/>
      <c r="C100" s="128">
        <f t="shared" ca="1" si="1"/>
        <v>0.3109430730640782</v>
      </c>
      <c r="D100" s="128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</row>
    <row r="101" spans="1:17">
      <c r="A101" s="128">
        <v>99</v>
      </c>
      <c r="B101" s="128"/>
      <c r="C101" s="128">
        <f t="shared" ca="1" si="1"/>
        <v>0.34118468370513522</v>
      </c>
      <c r="D101" s="128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</row>
    <row r="102" spans="1:17">
      <c r="A102" s="128">
        <v>100</v>
      </c>
      <c r="B102" s="128"/>
      <c r="C102" s="128">
        <f t="shared" ca="1" si="1"/>
        <v>0.3654128903633459</v>
      </c>
      <c r="D102" s="128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</row>
    <row r="103" spans="1:17">
      <c r="A103" s="128">
        <v>101</v>
      </c>
      <c r="B103" s="128"/>
      <c r="C103" s="128">
        <f t="shared" ca="1" si="1"/>
        <v>0.33298955051984735</v>
      </c>
      <c r="D103" s="128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</row>
    <row r="104" spans="1:17">
      <c r="A104" s="128">
        <v>102</v>
      </c>
      <c r="B104" s="128"/>
      <c r="C104" s="128">
        <f t="shared" ca="1" si="1"/>
        <v>0.35452080617114246</v>
      </c>
      <c r="D104" s="128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</row>
    <row r="105" spans="1:17">
      <c r="A105" s="128">
        <v>103</v>
      </c>
      <c r="B105" s="128"/>
      <c r="C105" s="128">
        <f t="shared" ca="1" si="1"/>
        <v>0.38405721243830537</v>
      </c>
      <c r="D105" s="128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</row>
    <row r="106" spans="1:17">
      <c r="A106" s="128">
        <v>104</v>
      </c>
      <c r="B106" s="128"/>
      <c r="C106" s="128">
        <f t="shared" ca="1" si="1"/>
        <v>0.30165218065936744</v>
      </c>
      <c r="D106" s="128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</row>
    <row r="107" spans="1:17">
      <c r="A107" s="128">
        <v>105</v>
      </c>
      <c r="B107" s="128"/>
      <c r="C107" s="128">
        <f t="shared" ca="1" si="1"/>
        <v>0.34544011328117336</v>
      </c>
      <c r="D107" s="128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</row>
    <row r="108" spans="1:17">
      <c r="A108" s="128">
        <v>106</v>
      </c>
      <c r="B108" s="128"/>
      <c r="C108" s="128">
        <f t="shared" ca="1" si="1"/>
        <v>0.3220471260326494</v>
      </c>
      <c r="D108" s="128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</row>
    <row r="109" spans="1:17">
      <c r="A109" s="128">
        <v>107</v>
      </c>
      <c r="B109" s="128"/>
      <c r="C109" s="128">
        <f t="shared" ca="1" si="1"/>
        <v>0.37776870438793037</v>
      </c>
      <c r="D109" s="128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</row>
    <row r="110" spans="1:17">
      <c r="A110" s="128">
        <v>108</v>
      </c>
      <c r="B110" s="128"/>
      <c r="C110" s="128">
        <f t="shared" ca="1" si="1"/>
        <v>0.32926284057666849</v>
      </c>
      <c r="D110" s="128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</row>
    <row r="111" spans="1:17">
      <c r="A111" s="128">
        <v>109</v>
      </c>
      <c r="B111" s="128"/>
      <c r="C111" s="128">
        <f t="shared" ca="1" si="1"/>
        <v>0.38075714800662841</v>
      </c>
      <c r="D111" s="128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</row>
    <row r="112" spans="1:17">
      <c r="A112" s="128">
        <v>110</v>
      </c>
      <c r="B112" s="128"/>
      <c r="C112" s="128">
        <f t="shared" ca="1" si="1"/>
        <v>0.29864975503810803</v>
      </c>
      <c r="D112" s="128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</row>
    <row r="113" spans="1:17">
      <c r="A113" s="128">
        <v>111</v>
      </c>
      <c r="B113" s="128"/>
      <c r="C113" s="128">
        <f t="shared" ca="1" si="1"/>
        <v>0.38406067266373939</v>
      </c>
      <c r="D113" s="128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</row>
    <row r="114" spans="1:17">
      <c r="A114" s="128">
        <v>112</v>
      </c>
      <c r="B114" s="128"/>
      <c r="C114" s="128">
        <f t="shared" ca="1" si="1"/>
        <v>0.37766434398032606</v>
      </c>
      <c r="D114" s="128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</row>
    <row r="115" spans="1:17">
      <c r="A115" s="128">
        <v>113</v>
      </c>
      <c r="B115" s="128"/>
      <c r="C115" s="128">
        <f t="shared" ca="1" si="1"/>
        <v>0.29685392633764801</v>
      </c>
      <c r="D115" s="128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</row>
    <row r="116" spans="1:17">
      <c r="A116" s="128">
        <v>114</v>
      </c>
      <c r="B116" s="128"/>
      <c r="C116" s="128">
        <f t="shared" ca="1" si="1"/>
        <v>0.31654585211068192</v>
      </c>
      <c r="D116" s="128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</row>
    <row r="117" spans="1:17">
      <c r="A117" s="128">
        <v>115</v>
      </c>
      <c r="B117" s="128"/>
      <c r="C117" s="128">
        <f t="shared" ca="1" si="1"/>
        <v>0.33600353367731606</v>
      </c>
      <c r="D117" s="128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</row>
    <row r="118" spans="1:17">
      <c r="A118" s="128">
        <v>116</v>
      </c>
      <c r="B118" s="128"/>
      <c r="C118" s="128">
        <f t="shared" ca="1" si="1"/>
        <v>0.36845665671852718</v>
      </c>
      <c r="D118" s="128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</row>
    <row r="119" spans="1:17">
      <c r="A119" s="128">
        <v>117</v>
      </c>
      <c r="B119" s="128"/>
      <c r="C119" s="128">
        <f t="shared" ca="1" si="1"/>
        <v>0.34060835368590697</v>
      </c>
      <c r="D119" s="128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</row>
    <row r="120" spans="1:17">
      <c r="A120" s="128">
        <v>118</v>
      </c>
      <c r="B120" s="128"/>
      <c r="C120" s="128">
        <f t="shared" ca="1" si="1"/>
        <v>0.34975838380208379</v>
      </c>
      <c r="D120" s="128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</row>
    <row r="121" spans="1:17">
      <c r="A121" s="128">
        <v>119</v>
      </c>
      <c r="B121" s="128"/>
      <c r="C121" s="128">
        <f t="shared" ca="1" si="1"/>
        <v>0.33344494509592987</v>
      </c>
      <c r="D121" s="128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</row>
    <row r="122" spans="1:17">
      <c r="A122" s="128">
        <v>120</v>
      </c>
      <c r="B122" s="128"/>
      <c r="C122" s="128">
        <f t="shared" ca="1" si="1"/>
        <v>0.3542310580658336</v>
      </c>
      <c r="D122" s="128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</row>
    <row r="123" spans="1:17">
      <c r="A123" s="128">
        <v>121</v>
      </c>
      <c r="B123" s="128"/>
      <c r="C123" s="128">
        <f t="shared" ca="1" si="1"/>
        <v>0.37461860983579315</v>
      </c>
      <c r="D123" s="128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</row>
    <row r="124" spans="1:17">
      <c r="A124" s="128">
        <v>122</v>
      </c>
      <c r="B124" s="128"/>
      <c r="C124" s="128">
        <f t="shared" ca="1" si="1"/>
        <v>0.30564872802910881</v>
      </c>
      <c r="D124" s="128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</row>
    <row r="125" spans="1:17">
      <c r="A125" s="128">
        <v>123</v>
      </c>
      <c r="B125" s="128"/>
      <c r="C125" s="128">
        <f t="shared" ca="1" si="1"/>
        <v>0.39105729297974118</v>
      </c>
      <c r="D125" s="128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</row>
    <row r="126" spans="1:17">
      <c r="A126" s="128">
        <v>124</v>
      </c>
      <c r="B126" s="128"/>
      <c r="C126" s="128">
        <f t="shared" ca="1" si="1"/>
        <v>0.37302728735999324</v>
      </c>
      <c r="D126" s="128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</row>
    <row r="127" spans="1:17">
      <c r="A127" s="128">
        <v>125</v>
      </c>
      <c r="B127" s="128"/>
      <c r="C127" s="128">
        <f t="shared" ca="1" si="1"/>
        <v>0.40497614940607218</v>
      </c>
      <c r="D127" s="128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</row>
    <row r="128" spans="1:17">
      <c r="A128" s="128">
        <v>126</v>
      </c>
      <c r="B128" s="128"/>
      <c r="C128" s="128">
        <f t="shared" ca="1" si="1"/>
        <v>0.3533051710844568</v>
      </c>
      <c r="D128" s="128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</row>
    <row r="129" spans="1:17">
      <c r="A129" s="128">
        <v>127</v>
      </c>
      <c r="B129" s="128"/>
      <c r="C129" s="128">
        <f t="shared" ca="1" si="1"/>
        <v>0.35628413344282894</v>
      </c>
      <c r="D129" s="128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</row>
    <row r="130" spans="1:17">
      <c r="A130" s="128">
        <v>128</v>
      </c>
      <c r="B130" s="128"/>
      <c r="C130" s="128">
        <f t="shared" ca="1" si="1"/>
        <v>0.35788063918845009</v>
      </c>
      <c r="D130" s="128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</row>
    <row r="131" spans="1:17">
      <c r="A131" s="128">
        <v>129</v>
      </c>
      <c r="B131" s="128"/>
      <c r="C131" s="128">
        <f t="shared" ca="1" si="1"/>
        <v>0.3425720696007909</v>
      </c>
      <c r="D131" s="128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</row>
    <row r="132" spans="1:17">
      <c r="A132" s="128">
        <v>130</v>
      </c>
      <c r="B132" s="128"/>
      <c r="C132" s="128">
        <f t="shared" ref="C132:C195" ca="1" si="2">NORMINV(RAND(),0.35,0.03)</f>
        <v>0.37932081710276155</v>
      </c>
      <c r="D132" s="128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</row>
    <row r="133" spans="1:17">
      <c r="A133" s="128">
        <v>131</v>
      </c>
      <c r="B133" s="128"/>
      <c r="C133" s="128">
        <f t="shared" ca="1" si="2"/>
        <v>0.33443451577635552</v>
      </c>
      <c r="D133" s="128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</row>
    <row r="134" spans="1:17">
      <c r="A134" s="128">
        <v>132</v>
      </c>
      <c r="B134" s="128"/>
      <c r="C134" s="128">
        <f t="shared" ca="1" si="2"/>
        <v>0.40793558375527011</v>
      </c>
      <c r="D134" s="128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</row>
    <row r="135" spans="1:17">
      <c r="A135" s="128">
        <v>133</v>
      </c>
      <c r="B135" s="128"/>
      <c r="C135" s="128">
        <f t="shared" ca="1" si="2"/>
        <v>0.31351766569076306</v>
      </c>
      <c r="D135" s="128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</row>
    <row r="136" spans="1:17">
      <c r="A136" s="128">
        <v>134</v>
      </c>
      <c r="B136" s="128"/>
      <c r="C136" s="128">
        <f t="shared" ca="1" si="2"/>
        <v>0.37185988836105088</v>
      </c>
      <c r="D136" s="128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</row>
    <row r="137" spans="1:17">
      <c r="A137" s="128">
        <v>135</v>
      </c>
      <c r="B137" s="128"/>
      <c r="C137" s="128">
        <f t="shared" ca="1" si="2"/>
        <v>0.38024433262324264</v>
      </c>
      <c r="D137" s="128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</row>
    <row r="138" spans="1:17">
      <c r="A138" s="128">
        <v>136</v>
      </c>
      <c r="B138" s="128"/>
      <c r="C138" s="128">
        <f t="shared" ca="1" si="2"/>
        <v>0.32697260263223937</v>
      </c>
      <c r="D138" s="128"/>
      <c r="E138" s="125"/>
      <c r="F138" s="125"/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</row>
    <row r="139" spans="1:17">
      <c r="A139" s="128">
        <v>137</v>
      </c>
      <c r="B139" s="128"/>
      <c r="C139" s="128">
        <f t="shared" ca="1" si="2"/>
        <v>0.38908480142661833</v>
      </c>
      <c r="D139" s="128"/>
      <c r="E139" s="125"/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</row>
    <row r="140" spans="1:17">
      <c r="A140" s="128">
        <v>138</v>
      </c>
      <c r="B140" s="128"/>
      <c r="C140" s="128">
        <f t="shared" ca="1" si="2"/>
        <v>0.31001888342987299</v>
      </c>
      <c r="D140" s="128"/>
      <c r="E140" s="125"/>
      <c r="F140" s="125"/>
      <c r="G140" s="125"/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</row>
    <row r="141" spans="1:17">
      <c r="A141" s="128">
        <v>139</v>
      </c>
      <c r="B141" s="128"/>
      <c r="C141" s="128">
        <f t="shared" ca="1" si="2"/>
        <v>0.37248284514710811</v>
      </c>
      <c r="D141" s="128"/>
      <c r="E141" s="125"/>
      <c r="F141" s="125"/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</row>
    <row r="142" spans="1:17">
      <c r="A142" s="128">
        <v>140</v>
      </c>
      <c r="B142" s="128"/>
      <c r="C142" s="128">
        <f t="shared" ca="1" si="2"/>
        <v>0.35415415274447626</v>
      </c>
      <c r="D142" s="128"/>
      <c r="E142" s="125"/>
      <c r="F142" s="125"/>
      <c r="G142" s="125"/>
      <c r="H142" s="125"/>
      <c r="I142" s="125"/>
      <c r="J142" s="125"/>
      <c r="K142" s="125"/>
      <c r="L142" s="125"/>
      <c r="M142" s="125"/>
      <c r="N142" s="125"/>
      <c r="O142" s="125"/>
      <c r="P142" s="125"/>
      <c r="Q142" s="125"/>
    </row>
    <row r="143" spans="1:17">
      <c r="A143" s="128">
        <v>141</v>
      </c>
      <c r="B143" s="128"/>
      <c r="C143" s="128">
        <f t="shared" ca="1" si="2"/>
        <v>0.31470658313540939</v>
      </c>
      <c r="D143" s="128"/>
      <c r="E143" s="125"/>
      <c r="F143" s="125"/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5"/>
    </row>
    <row r="144" spans="1:17">
      <c r="A144" s="128">
        <v>142</v>
      </c>
      <c r="B144" s="128"/>
      <c r="C144" s="128">
        <f t="shared" ca="1" si="2"/>
        <v>0.30028987239714289</v>
      </c>
      <c r="D144" s="128"/>
      <c r="E144" s="125"/>
      <c r="F144" s="125"/>
      <c r="G144" s="125"/>
      <c r="H144" s="125"/>
      <c r="I144" s="125"/>
      <c r="J144" s="125"/>
      <c r="K144" s="125"/>
      <c r="L144" s="125"/>
      <c r="M144" s="125"/>
      <c r="N144" s="125"/>
      <c r="O144" s="125"/>
      <c r="P144" s="125"/>
      <c r="Q144" s="125"/>
    </row>
    <row r="145" spans="1:17">
      <c r="A145" s="128">
        <v>143</v>
      </c>
      <c r="B145" s="128"/>
      <c r="C145" s="128">
        <f t="shared" ca="1" si="2"/>
        <v>0.35564090369179935</v>
      </c>
      <c r="D145" s="128"/>
      <c r="E145" s="125"/>
      <c r="F145" s="125"/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</row>
    <row r="146" spans="1:17">
      <c r="A146" s="128">
        <v>144</v>
      </c>
      <c r="B146" s="128"/>
      <c r="C146" s="128">
        <f t="shared" ca="1" si="2"/>
        <v>0.37255053141866934</v>
      </c>
      <c r="D146" s="128"/>
      <c r="E146" s="125"/>
      <c r="F146" s="125"/>
      <c r="G146" s="125"/>
      <c r="H146" s="125"/>
      <c r="I146" s="125"/>
      <c r="J146" s="125"/>
      <c r="K146" s="125"/>
      <c r="L146" s="125"/>
      <c r="M146" s="125"/>
      <c r="N146" s="125"/>
      <c r="O146" s="125"/>
      <c r="P146" s="125"/>
      <c r="Q146" s="125"/>
    </row>
    <row r="147" spans="1:17">
      <c r="A147" s="128">
        <v>145</v>
      </c>
      <c r="B147" s="128"/>
      <c r="C147" s="128">
        <f t="shared" ca="1" si="2"/>
        <v>0.34837359709198679</v>
      </c>
      <c r="D147" s="128"/>
      <c r="E147" s="125"/>
      <c r="F147" s="125"/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</row>
    <row r="148" spans="1:17">
      <c r="A148" s="128">
        <v>146</v>
      </c>
      <c r="B148" s="128"/>
      <c r="C148" s="128">
        <f t="shared" ca="1" si="2"/>
        <v>0.36741763903002767</v>
      </c>
      <c r="D148" s="128"/>
      <c r="E148" s="125"/>
      <c r="F148" s="125"/>
      <c r="G148" s="125"/>
      <c r="H148" s="125"/>
      <c r="I148" s="125"/>
      <c r="J148" s="125"/>
      <c r="K148" s="125"/>
      <c r="L148" s="125"/>
      <c r="M148" s="125"/>
      <c r="N148" s="125"/>
      <c r="O148" s="125"/>
      <c r="P148" s="125"/>
      <c r="Q148" s="125"/>
    </row>
    <row r="149" spans="1:17">
      <c r="A149" s="128">
        <v>147</v>
      </c>
      <c r="B149" s="128"/>
      <c r="C149" s="128">
        <f t="shared" ca="1" si="2"/>
        <v>0.38033239179180578</v>
      </c>
      <c r="D149" s="128"/>
      <c r="E149" s="125"/>
      <c r="F149" s="125"/>
      <c r="G149" s="125"/>
      <c r="H149" s="125"/>
      <c r="I149" s="125"/>
      <c r="J149" s="125"/>
      <c r="K149" s="125"/>
      <c r="L149" s="125"/>
      <c r="M149" s="125"/>
      <c r="N149" s="125"/>
      <c r="O149" s="125"/>
      <c r="P149" s="125"/>
      <c r="Q149" s="125"/>
    </row>
    <row r="150" spans="1:17">
      <c r="A150" s="128">
        <v>148</v>
      </c>
      <c r="B150" s="128"/>
      <c r="C150" s="128">
        <f t="shared" ca="1" si="2"/>
        <v>0.32512264290058085</v>
      </c>
      <c r="D150" s="128"/>
      <c r="E150" s="125"/>
      <c r="F150" s="125"/>
      <c r="G150" s="125"/>
      <c r="H150" s="125"/>
      <c r="I150" s="125"/>
      <c r="J150" s="125"/>
      <c r="K150" s="125"/>
      <c r="L150" s="125"/>
      <c r="M150" s="125"/>
      <c r="N150" s="125"/>
      <c r="O150" s="125"/>
      <c r="P150" s="125"/>
      <c r="Q150" s="125"/>
    </row>
    <row r="151" spans="1:17">
      <c r="A151" s="128">
        <v>149</v>
      </c>
      <c r="B151" s="128"/>
      <c r="C151" s="128">
        <f t="shared" ca="1" si="2"/>
        <v>0.3599950116332517</v>
      </c>
      <c r="D151" s="128"/>
      <c r="E151" s="125"/>
      <c r="F151" s="125"/>
      <c r="G151" s="125"/>
      <c r="H151" s="125"/>
      <c r="I151" s="125"/>
      <c r="J151" s="125"/>
      <c r="K151" s="125"/>
      <c r="L151" s="125"/>
      <c r="M151" s="125"/>
      <c r="N151" s="125"/>
      <c r="O151" s="125"/>
      <c r="P151" s="125"/>
      <c r="Q151" s="125"/>
    </row>
    <row r="152" spans="1:17">
      <c r="A152" s="128">
        <v>150</v>
      </c>
      <c r="B152" s="128"/>
      <c r="C152" s="128">
        <f t="shared" ca="1" si="2"/>
        <v>0.3372258388283727</v>
      </c>
      <c r="D152" s="128"/>
      <c r="E152" s="125"/>
      <c r="F152" s="125"/>
      <c r="G152" s="125"/>
      <c r="H152" s="125"/>
      <c r="I152" s="125"/>
      <c r="J152" s="125"/>
      <c r="K152" s="125"/>
      <c r="L152" s="125"/>
      <c r="M152" s="125"/>
      <c r="N152" s="125"/>
      <c r="O152" s="125"/>
      <c r="P152" s="125"/>
      <c r="Q152" s="125"/>
    </row>
    <row r="153" spans="1:17">
      <c r="A153" s="128">
        <v>151</v>
      </c>
      <c r="B153" s="128"/>
      <c r="C153" s="128">
        <f t="shared" ca="1" si="2"/>
        <v>0.39499098726090143</v>
      </c>
      <c r="D153" s="128"/>
      <c r="E153" s="125"/>
      <c r="F153" s="125"/>
      <c r="G153" s="125"/>
      <c r="H153" s="125"/>
      <c r="I153" s="125"/>
      <c r="J153" s="125"/>
      <c r="K153" s="125"/>
      <c r="L153" s="125"/>
      <c r="M153" s="125"/>
      <c r="N153" s="125"/>
      <c r="O153" s="125"/>
      <c r="P153" s="125"/>
      <c r="Q153" s="125"/>
    </row>
    <row r="154" spans="1:17">
      <c r="A154" s="128">
        <v>152</v>
      </c>
      <c r="B154" s="128"/>
      <c r="C154" s="128">
        <f t="shared" ca="1" si="2"/>
        <v>0.33293684839465965</v>
      </c>
      <c r="D154" s="128"/>
      <c r="E154" s="125"/>
      <c r="F154" s="125"/>
      <c r="G154" s="125"/>
      <c r="H154" s="125"/>
      <c r="I154" s="125"/>
      <c r="J154" s="125"/>
      <c r="K154" s="125"/>
      <c r="L154" s="125"/>
      <c r="M154" s="125"/>
      <c r="N154" s="125"/>
      <c r="O154" s="125"/>
      <c r="P154" s="125"/>
      <c r="Q154" s="125"/>
    </row>
    <row r="155" spans="1:17">
      <c r="A155" s="128">
        <v>153</v>
      </c>
      <c r="B155" s="128"/>
      <c r="C155" s="128">
        <f t="shared" ca="1" si="2"/>
        <v>0.31609408236486591</v>
      </c>
      <c r="D155" s="128"/>
      <c r="E155" s="125"/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5"/>
      <c r="Q155" s="125"/>
    </row>
    <row r="156" spans="1:17">
      <c r="A156" s="128">
        <v>154</v>
      </c>
      <c r="B156" s="128"/>
      <c r="C156" s="128">
        <f t="shared" ca="1" si="2"/>
        <v>0.37356947553192532</v>
      </c>
      <c r="D156" s="128"/>
      <c r="E156" s="125"/>
      <c r="F156" s="125"/>
      <c r="G156" s="125"/>
      <c r="H156" s="125"/>
      <c r="I156" s="125"/>
      <c r="J156" s="125"/>
      <c r="K156" s="125"/>
      <c r="L156" s="125"/>
      <c r="M156" s="125"/>
      <c r="N156" s="125"/>
      <c r="O156" s="125"/>
      <c r="P156" s="125"/>
      <c r="Q156" s="125"/>
    </row>
    <row r="157" spans="1:17">
      <c r="A157" s="128">
        <v>155</v>
      </c>
      <c r="B157" s="128"/>
      <c r="C157" s="128">
        <f t="shared" ca="1" si="2"/>
        <v>0.30234756375199556</v>
      </c>
      <c r="D157" s="128"/>
      <c r="E157" s="125"/>
      <c r="F157" s="125"/>
      <c r="G157" s="125"/>
      <c r="H157" s="125"/>
      <c r="I157" s="125"/>
      <c r="J157" s="125"/>
      <c r="K157" s="125"/>
      <c r="L157" s="125"/>
      <c r="M157" s="125"/>
      <c r="N157" s="125"/>
      <c r="O157" s="125"/>
      <c r="P157" s="125"/>
      <c r="Q157" s="125"/>
    </row>
    <row r="158" spans="1:17">
      <c r="A158" s="128">
        <v>156</v>
      </c>
      <c r="B158" s="128"/>
      <c r="C158" s="128">
        <f t="shared" ca="1" si="2"/>
        <v>0.33528696568602268</v>
      </c>
      <c r="D158" s="128"/>
      <c r="E158" s="125"/>
      <c r="F158" s="125"/>
      <c r="G158" s="125"/>
      <c r="H158" s="125"/>
      <c r="I158" s="125"/>
      <c r="J158" s="125"/>
      <c r="K158" s="125"/>
      <c r="L158" s="125"/>
      <c r="M158" s="125"/>
      <c r="N158" s="125"/>
      <c r="O158" s="125"/>
      <c r="P158" s="125"/>
      <c r="Q158" s="125"/>
    </row>
    <row r="159" spans="1:17">
      <c r="A159" s="128">
        <v>157</v>
      </c>
      <c r="B159" s="128"/>
      <c r="C159" s="128">
        <f t="shared" ca="1" si="2"/>
        <v>0.41100388100980256</v>
      </c>
      <c r="D159" s="128"/>
      <c r="E159" s="125"/>
      <c r="F159" s="125"/>
      <c r="G159" s="125"/>
      <c r="H159" s="125"/>
      <c r="I159" s="125"/>
      <c r="J159" s="125"/>
      <c r="K159" s="125"/>
      <c r="L159" s="125"/>
      <c r="M159" s="125"/>
      <c r="N159" s="125"/>
      <c r="O159" s="125"/>
      <c r="P159" s="125"/>
      <c r="Q159" s="125"/>
    </row>
    <row r="160" spans="1:17">
      <c r="A160" s="128">
        <v>158</v>
      </c>
      <c r="B160" s="128"/>
      <c r="C160" s="128">
        <f t="shared" ca="1" si="2"/>
        <v>0.3409146060371811</v>
      </c>
      <c r="D160" s="128"/>
      <c r="E160" s="125"/>
      <c r="F160" s="125"/>
      <c r="G160" s="125"/>
      <c r="H160" s="125"/>
      <c r="I160" s="125"/>
      <c r="J160" s="125"/>
      <c r="K160" s="125"/>
      <c r="L160" s="125"/>
      <c r="M160" s="125"/>
      <c r="N160" s="125"/>
      <c r="O160" s="125"/>
      <c r="P160" s="125"/>
      <c r="Q160" s="125"/>
    </row>
    <row r="161" spans="1:17">
      <c r="A161" s="128">
        <v>159</v>
      </c>
      <c r="B161" s="128"/>
      <c r="C161" s="128">
        <f t="shared" ca="1" si="2"/>
        <v>0.36767876831349511</v>
      </c>
      <c r="D161" s="128"/>
      <c r="E161" s="125"/>
      <c r="F161" s="125"/>
      <c r="G161" s="125"/>
      <c r="H161" s="125"/>
      <c r="I161" s="125"/>
      <c r="J161" s="125"/>
      <c r="K161" s="125"/>
      <c r="L161" s="125"/>
      <c r="M161" s="125"/>
      <c r="N161" s="125"/>
      <c r="O161" s="125"/>
      <c r="P161" s="125"/>
      <c r="Q161" s="125"/>
    </row>
    <row r="162" spans="1:17">
      <c r="A162" s="128">
        <v>160</v>
      </c>
      <c r="B162" s="128"/>
      <c r="C162" s="128">
        <f t="shared" ca="1" si="2"/>
        <v>0.32650297112944554</v>
      </c>
      <c r="D162" s="128"/>
      <c r="E162" s="125"/>
      <c r="F162" s="125"/>
      <c r="G162" s="125"/>
      <c r="H162" s="125"/>
      <c r="I162" s="125"/>
      <c r="J162" s="125"/>
      <c r="K162" s="125"/>
      <c r="L162" s="125"/>
      <c r="M162" s="125"/>
      <c r="N162" s="125"/>
      <c r="O162" s="125"/>
      <c r="P162" s="125"/>
      <c r="Q162" s="125"/>
    </row>
    <row r="163" spans="1:17">
      <c r="A163" s="128">
        <v>161</v>
      </c>
      <c r="B163" s="128"/>
      <c r="C163" s="128">
        <f t="shared" ca="1" si="2"/>
        <v>0.31739345837846566</v>
      </c>
      <c r="D163" s="128"/>
      <c r="E163" s="125"/>
      <c r="F163" s="125"/>
      <c r="G163" s="125"/>
      <c r="H163" s="125"/>
      <c r="I163" s="125"/>
      <c r="J163" s="125"/>
      <c r="K163" s="125"/>
      <c r="L163" s="125"/>
      <c r="M163" s="125"/>
      <c r="N163" s="125"/>
      <c r="O163" s="125"/>
      <c r="P163" s="125"/>
      <c r="Q163" s="125"/>
    </row>
    <row r="164" spans="1:17">
      <c r="A164" s="128">
        <v>162</v>
      </c>
      <c r="B164" s="128"/>
      <c r="C164" s="128">
        <f t="shared" ca="1" si="2"/>
        <v>0.39504231313151267</v>
      </c>
      <c r="D164" s="128"/>
      <c r="E164" s="125"/>
      <c r="F164" s="125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</row>
    <row r="165" spans="1:17">
      <c r="A165" s="128">
        <v>163</v>
      </c>
      <c r="B165" s="128"/>
      <c r="C165" s="128">
        <f t="shared" ca="1" si="2"/>
        <v>0.38351816791197668</v>
      </c>
      <c r="D165" s="128"/>
      <c r="E165" s="125"/>
      <c r="F165" s="125"/>
      <c r="G165" s="125"/>
      <c r="H165" s="125"/>
      <c r="I165" s="125"/>
      <c r="J165" s="125"/>
      <c r="K165" s="125"/>
      <c r="L165" s="125"/>
      <c r="M165" s="125"/>
      <c r="N165" s="125"/>
      <c r="O165" s="125"/>
      <c r="P165" s="125"/>
      <c r="Q165" s="125"/>
    </row>
    <row r="166" spans="1:17">
      <c r="A166" s="128">
        <v>164</v>
      </c>
      <c r="B166" s="128"/>
      <c r="C166" s="128">
        <f t="shared" ca="1" si="2"/>
        <v>0.42297396190139591</v>
      </c>
      <c r="D166" s="128"/>
      <c r="E166" s="125"/>
      <c r="F166" s="125"/>
      <c r="G166" s="125"/>
      <c r="H166" s="125"/>
      <c r="I166" s="125"/>
      <c r="J166" s="125"/>
      <c r="K166" s="125"/>
      <c r="L166" s="125"/>
      <c r="M166" s="125"/>
      <c r="N166" s="125"/>
      <c r="O166" s="125"/>
      <c r="P166" s="125"/>
      <c r="Q166" s="125"/>
    </row>
    <row r="167" spans="1:17">
      <c r="A167" s="128">
        <v>165</v>
      </c>
      <c r="B167" s="128"/>
      <c r="C167" s="128">
        <f t="shared" ca="1" si="2"/>
        <v>0.34819849136109704</v>
      </c>
      <c r="D167" s="128"/>
      <c r="E167" s="125"/>
      <c r="F167" s="125"/>
      <c r="G167" s="125"/>
      <c r="H167" s="125"/>
      <c r="I167" s="125"/>
      <c r="J167" s="125"/>
      <c r="K167" s="125"/>
      <c r="L167" s="125"/>
      <c r="M167" s="125"/>
      <c r="N167" s="125"/>
      <c r="O167" s="125"/>
      <c r="P167" s="125"/>
      <c r="Q167" s="125"/>
    </row>
    <row r="168" spans="1:17">
      <c r="A168" s="128">
        <v>166</v>
      </c>
      <c r="B168" s="128"/>
      <c r="C168" s="128">
        <f t="shared" ca="1" si="2"/>
        <v>0.35429059416216147</v>
      </c>
      <c r="D168" s="128"/>
      <c r="E168" s="125"/>
      <c r="F168" s="125"/>
      <c r="G168" s="125"/>
      <c r="H168" s="125"/>
      <c r="I168" s="125"/>
      <c r="J168" s="125"/>
      <c r="K168" s="125"/>
      <c r="L168" s="125"/>
      <c r="M168" s="125"/>
      <c r="N168" s="125"/>
      <c r="O168" s="125"/>
      <c r="P168" s="125"/>
      <c r="Q168" s="125"/>
    </row>
    <row r="169" spans="1:17">
      <c r="A169" s="128">
        <v>167</v>
      </c>
      <c r="B169" s="128"/>
      <c r="C169" s="128">
        <f t="shared" ca="1" si="2"/>
        <v>0.38503650995680022</v>
      </c>
      <c r="D169" s="128"/>
      <c r="E169" s="125"/>
      <c r="F169" s="125"/>
      <c r="G169" s="125"/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</row>
    <row r="170" spans="1:17">
      <c r="A170" s="128">
        <v>168</v>
      </c>
      <c r="B170" s="128"/>
      <c r="C170" s="128">
        <f t="shared" ca="1" si="2"/>
        <v>0.32876957109390087</v>
      </c>
      <c r="D170" s="128"/>
      <c r="E170" s="125"/>
      <c r="F170" s="125"/>
      <c r="G170" s="125"/>
      <c r="H170" s="125"/>
      <c r="I170" s="125"/>
      <c r="J170" s="125"/>
      <c r="K170" s="125"/>
      <c r="L170" s="125"/>
      <c r="M170" s="125"/>
      <c r="N170" s="125"/>
      <c r="O170" s="125"/>
      <c r="P170" s="125"/>
      <c r="Q170" s="125"/>
    </row>
    <row r="171" spans="1:17">
      <c r="A171" s="128">
        <v>169</v>
      </c>
      <c r="B171" s="128"/>
      <c r="C171" s="128">
        <f t="shared" ca="1" si="2"/>
        <v>0.34537635966723329</v>
      </c>
      <c r="D171" s="128"/>
      <c r="E171" s="125"/>
      <c r="F171" s="125"/>
      <c r="G171" s="125"/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</row>
    <row r="172" spans="1:17">
      <c r="A172" s="128">
        <v>170</v>
      </c>
      <c r="B172" s="128"/>
      <c r="C172" s="128">
        <f t="shared" ca="1" si="2"/>
        <v>0.33649113240395312</v>
      </c>
      <c r="D172" s="128"/>
      <c r="E172" s="125"/>
      <c r="F172" s="125"/>
      <c r="G172" s="125"/>
      <c r="H172" s="125"/>
      <c r="I172" s="125"/>
      <c r="J172" s="125"/>
      <c r="K172" s="125"/>
      <c r="L172" s="125"/>
      <c r="M172" s="125"/>
      <c r="N172" s="125"/>
      <c r="O172" s="125"/>
      <c r="P172" s="125"/>
      <c r="Q172" s="125"/>
    </row>
    <row r="173" spans="1:17">
      <c r="A173" s="128">
        <v>171</v>
      </c>
      <c r="B173" s="128"/>
      <c r="C173" s="128">
        <f t="shared" ca="1" si="2"/>
        <v>0.39240027596726068</v>
      </c>
      <c r="D173" s="128"/>
      <c r="E173" s="125"/>
      <c r="F173" s="125"/>
      <c r="G173" s="125"/>
      <c r="H173" s="125"/>
      <c r="I173" s="125"/>
      <c r="J173" s="125"/>
      <c r="K173" s="125"/>
      <c r="L173" s="125"/>
      <c r="M173" s="125"/>
      <c r="N173" s="125"/>
      <c r="O173" s="125"/>
      <c r="P173" s="125"/>
      <c r="Q173" s="125"/>
    </row>
    <row r="174" spans="1:17">
      <c r="A174" s="128">
        <v>172</v>
      </c>
      <c r="B174" s="128"/>
      <c r="C174" s="128">
        <f t="shared" ca="1" si="2"/>
        <v>0.35398453729961904</v>
      </c>
      <c r="D174" s="128"/>
      <c r="E174" s="125"/>
      <c r="F174" s="125"/>
      <c r="G174" s="125"/>
      <c r="H174" s="125"/>
      <c r="I174" s="125"/>
      <c r="J174" s="125"/>
      <c r="K174" s="125"/>
      <c r="L174" s="125"/>
      <c r="M174" s="125"/>
      <c r="N174" s="125"/>
      <c r="O174" s="125"/>
      <c r="P174" s="125"/>
      <c r="Q174" s="125"/>
    </row>
    <row r="175" spans="1:17">
      <c r="A175" s="128">
        <v>173</v>
      </c>
      <c r="B175" s="128"/>
      <c r="C175" s="128">
        <f t="shared" ca="1" si="2"/>
        <v>0.38108119943268376</v>
      </c>
      <c r="D175" s="128"/>
      <c r="E175" s="125"/>
      <c r="F175" s="125"/>
      <c r="G175" s="125"/>
      <c r="H175" s="125"/>
      <c r="I175" s="125"/>
      <c r="J175" s="125"/>
      <c r="K175" s="125"/>
      <c r="L175" s="125"/>
      <c r="M175" s="125"/>
      <c r="N175" s="125"/>
      <c r="O175" s="125"/>
      <c r="P175" s="125"/>
      <c r="Q175" s="125"/>
    </row>
    <row r="176" spans="1:17">
      <c r="A176" s="128">
        <v>174</v>
      </c>
      <c r="B176" s="128"/>
      <c r="C176" s="128">
        <f t="shared" ca="1" si="2"/>
        <v>0.37168875150688191</v>
      </c>
      <c r="D176" s="128"/>
      <c r="E176" s="125"/>
      <c r="F176" s="125"/>
      <c r="G176" s="125"/>
      <c r="H176" s="125"/>
      <c r="I176" s="125"/>
      <c r="J176" s="125"/>
      <c r="K176" s="125"/>
      <c r="L176" s="125"/>
      <c r="M176" s="125"/>
      <c r="N176" s="125"/>
      <c r="O176" s="125"/>
      <c r="P176" s="125"/>
      <c r="Q176" s="125"/>
    </row>
    <row r="177" spans="1:17">
      <c r="A177" s="128">
        <v>175</v>
      </c>
      <c r="B177" s="128"/>
      <c r="C177" s="128">
        <f t="shared" ca="1" si="2"/>
        <v>0.33156067759374169</v>
      </c>
      <c r="D177" s="128"/>
      <c r="E177" s="125"/>
      <c r="F177" s="125"/>
      <c r="G177" s="125"/>
      <c r="H177" s="125"/>
      <c r="I177" s="125"/>
      <c r="J177" s="125"/>
      <c r="K177" s="125"/>
      <c r="L177" s="125"/>
      <c r="M177" s="125"/>
      <c r="N177" s="125"/>
      <c r="O177" s="125"/>
      <c r="P177" s="125"/>
      <c r="Q177" s="125"/>
    </row>
    <row r="178" spans="1:17">
      <c r="A178" s="128">
        <v>176</v>
      </c>
      <c r="B178" s="128"/>
      <c r="C178" s="128">
        <f t="shared" ca="1" si="2"/>
        <v>0.37917356277462749</v>
      </c>
      <c r="D178" s="128"/>
      <c r="E178" s="125"/>
      <c r="F178" s="125"/>
      <c r="G178" s="125"/>
      <c r="H178" s="125"/>
      <c r="I178" s="125"/>
      <c r="J178" s="125"/>
      <c r="K178" s="125"/>
      <c r="L178" s="125"/>
      <c r="M178" s="125"/>
      <c r="N178" s="125"/>
      <c r="O178" s="125"/>
      <c r="P178" s="125"/>
      <c r="Q178" s="125"/>
    </row>
    <row r="179" spans="1:17">
      <c r="A179" s="128">
        <v>177</v>
      </c>
      <c r="B179" s="128"/>
      <c r="C179" s="128">
        <f t="shared" ca="1" si="2"/>
        <v>0.4382174585887933</v>
      </c>
      <c r="D179" s="128"/>
      <c r="E179" s="125"/>
      <c r="F179" s="125"/>
      <c r="G179" s="125"/>
      <c r="H179" s="125"/>
      <c r="I179" s="125"/>
      <c r="J179" s="125"/>
      <c r="K179" s="125"/>
      <c r="L179" s="125"/>
      <c r="M179" s="125"/>
      <c r="N179" s="125"/>
      <c r="O179" s="125"/>
      <c r="P179" s="125"/>
      <c r="Q179" s="125"/>
    </row>
    <row r="180" spans="1:17">
      <c r="A180" s="128">
        <v>178</v>
      </c>
      <c r="B180" s="128"/>
      <c r="C180" s="128">
        <f t="shared" ca="1" si="2"/>
        <v>0.33719138554720318</v>
      </c>
      <c r="D180" s="128"/>
      <c r="E180" s="125"/>
      <c r="F180" s="125"/>
      <c r="G180" s="125"/>
      <c r="H180" s="125"/>
      <c r="I180" s="125"/>
      <c r="J180" s="125"/>
      <c r="K180" s="125"/>
      <c r="L180" s="125"/>
      <c r="M180" s="125"/>
      <c r="N180" s="125"/>
      <c r="O180" s="125"/>
      <c r="P180" s="125"/>
      <c r="Q180" s="125"/>
    </row>
    <row r="181" spans="1:17">
      <c r="A181" s="128">
        <v>179</v>
      </c>
      <c r="B181" s="128"/>
      <c r="C181" s="128">
        <f t="shared" ca="1" si="2"/>
        <v>0.37462374156091927</v>
      </c>
      <c r="D181" s="128"/>
      <c r="E181" s="125"/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5"/>
      <c r="Q181" s="125"/>
    </row>
    <row r="182" spans="1:17">
      <c r="A182" s="128">
        <v>180</v>
      </c>
      <c r="B182" s="128"/>
      <c r="C182" s="128">
        <f t="shared" ca="1" si="2"/>
        <v>0.29374763318691111</v>
      </c>
      <c r="D182" s="128"/>
      <c r="E182" s="125"/>
      <c r="F182" s="125"/>
      <c r="G182" s="125"/>
      <c r="H182" s="125"/>
      <c r="I182" s="125"/>
      <c r="J182" s="125"/>
      <c r="K182" s="125"/>
      <c r="L182" s="125"/>
      <c r="M182" s="125"/>
      <c r="N182" s="125"/>
      <c r="O182" s="125"/>
      <c r="P182" s="125"/>
      <c r="Q182" s="125"/>
    </row>
    <row r="183" spans="1:17">
      <c r="A183" s="128">
        <v>181</v>
      </c>
      <c r="B183" s="128"/>
      <c r="C183" s="128">
        <f t="shared" ca="1" si="2"/>
        <v>0.32552811071811427</v>
      </c>
      <c r="D183" s="128"/>
      <c r="E183" s="125"/>
      <c r="F183" s="125"/>
      <c r="G183" s="125"/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</row>
    <row r="184" spans="1:17">
      <c r="A184" s="128">
        <v>182</v>
      </c>
      <c r="B184" s="128"/>
      <c r="C184" s="128">
        <f t="shared" ca="1" si="2"/>
        <v>0.39930321839706046</v>
      </c>
      <c r="D184" s="128"/>
      <c r="E184" s="125"/>
      <c r="F184" s="125"/>
      <c r="G184" s="125"/>
      <c r="H184" s="125"/>
      <c r="I184" s="125"/>
      <c r="J184" s="125"/>
      <c r="K184" s="125"/>
      <c r="L184" s="125"/>
      <c r="M184" s="125"/>
      <c r="N184" s="125"/>
      <c r="O184" s="125"/>
      <c r="P184" s="125"/>
      <c r="Q184" s="125"/>
    </row>
    <row r="185" spans="1:17">
      <c r="A185" s="128">
        <v>183</v>
      </c>
      <c r="B185" s="128"/>
      <c r="C185" s="128">
        <f t="shared" ca="1" si="2"/>
        <v>0.34166399879884396</v>
      </c>
      <c r="D185" s="128"/>
      <c r="E185" s="125"/>
      <c r="F185" s="125"/>
      <c r="G185" s="125"/>
      <c r="H185" s="125"/>
      <c r="I185" s="125"/>
      <c r="J185" s="125"/>
      <c r="K185" s="125"/>
      <c r="L185" s="125"/>
      <c r="M185" s="125"/>
      <c r="N185" s="125"/>
      <c r="O185" s="125"/>
      <c r="P185" s="125"/>
      <c r="Q185" s="125"/>
    </row>
    <row r="186" spans="1:17">
      <c r="A186" s="128">
        <v>184</v>
      </c>
      <c r="B186" s="128"/>
      <c r="C186" s="128">
        <f t="shared" ca="1" si="2"/>
        <v>0.28504963237521319</v>
      </c>
      <c r="D186" s="128"/>
      <c r="E186" s="125"/>
      <c r="F186" s="125"/>
      <c r="G186" s="125"/>
      <c r="H186" s="125"/>
      <c r="I186" s="125"/>
      <c r="J186" s="125"/>
      <c r="K186" s="125"/>
      <c r="L186" s="125"/>
      <c r="M186" s="125"/>
      <c r="N186" s="125"/>
      <c r="O186" s="125"/>
      <c r="P186" s="125"/>
      <c r="Q186" s="125"/>
    </row>
    <row r="187" spans="1:17">
      <c r="A187" s="128">
        <v>185</v>
      </c>
      <c r="B187" s="128"/>
      <c r="C187" s="128">
        <f t="shared" ca="1" si="2"/>
        <v>0.34536281571971889</v>
      </c>
      <c r="D187" s="128"/>
      <c r="E187" s="125"/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</row>
    <row r="188" spans="1:17">
      <c r="A188" s="128">
        <v>186</v>
      </c>
      <c r="B188" s="128"/>
      <c r="C188" s="128">
        <f t="shared" ca="1" si="2"/>
        <v>0.42029518940140964</v>
      </c>
      <c r="D188" s="128"/>
      <c r="E188" s="125"/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</row>
    <row r="189" spans="1:17">
      <c r="A189" s="128">
        <v>187</v>
      </c>
      <c r="B189" s="128"/>
      <c r="C189" s="128">
        <f t="shared" ca="1" si="2"/>
        <v>0.36601752947763266</v>
      </c>
      <c r="D189" s="128"/>
      <c r="E189" s="125"/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</row>
    <row r="190" spans="1:17">
      <c r="A190" s="128">
        <v>188</v>
      </c>
      <c r="B190" s="128"/>
      <c r="C190" s="128">
        <f t="shared" ca="1" si="2"/>
        <v>0.36593820219682793</v>
      </c>
      <c r="D190" s="128"/>
      <c r="E190" s="125"/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</row>
    <row r="191" spans="1:17">
      <c r="A191" s="128">
        <v>189</v>
      </c>
      <c r="B191" s="128"/>
      <c r="C191" s="128">
        <f t="shared" ca="1" si="2"/>
        <v>0.37810427295562554</v>
      </c>
      <c r="D191" s="128"/>
      <c r="E191" s="125"/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</row>
    <row r="192" spans="1:17">
      <c r="A192" s="128">
        <v>190</v>
      </c>
      <c r="B192" s="128"/>
      <c r="C192" s="128">
        <f t="shared" ca="1" si="2"/>
        <v>0.3330173670834034</v>
      </c>
      <c r="D192" s="128"/>
      <c r="E192" s="125"/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</row>
    <row r="193" spans="1:17">
      <c r="A193" s="128">
        <v>191</v>
      </c>
      <c r="B193" s="128"/>
      <c r="C193" s="128">
        <f t="shared" ca="1" si="2"/>
        <v>0.39986735499491283</v>
      </c>
      <c r="D193" s="128"/>
      <c r="E193" s="125"/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</row>
    <row r="194" spans="1:17">
      <c r="A194" s="128">
        <v>192</v>
      </c>
      <c r="B194" s="128"/>
      <c r="C194" s="128">
        <f t="shared" ca="1" si="2"/>
        <v>0.38578510420027096</v>
      </c>
      <c r="D194" s="128"/>
      <c r="E194" s="125"/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</row>
    <row r="195" spans="1:17">
      <c r="A195" s="128">
        <v>193</v>
      </c>
      <c r="B195" s="128"/>
      <c r="C195" s="128">
        <f t="shared" ca="1" si="2"/>
        <v>0.37267911939575743</v>
      </c>
      <c r="D195" s="128"/>
      <c r="E195" s="125"/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</row>
    <row r="196" spans="1:17">
      <c r="A196" s="128">
        <v>194</v>
      </c>
      <c r="B196" s="128"/>
      <c r="C196" s="128">
        <f t="shared" ref="C196:C259" ca="1" si="3">NORMINV(RAND(),0.35,0.03)</f>
        <v>0.37338295772379959</v>
      </c>
      <c r="D196" s="128"/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</row>
    <row r="197" spans="1:17">
      <c r="A197" s="128">
        <v>195</v>
      </c>
      <c r="B197" s="128"/>
      <c r="C197" s="128">
        <f t="shared" ca="1" si="3"/>
        <v>0.35705294744613814</v>
      </c>
      <c r="D197" s="128"/>
      <c r="E197" s="125"/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</row>
    <row r="198" spans="1:17">
      <c r="A198" s="128">
        <v>196</v>
      </c>
      <c r="B198" s="128"/>
      <c r="C198" s="128">
        <f t="shared" ca="1" si="3"/>
        <v>0.40430920624738298</v>
      </c>
      <c r="D198" s="128"/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</row>
    <row r="199" spans="1:17">
      <c r="A199" s="128">
        <v>197</v>
      </c>
      <c r="B199" s="128"/>
      <c r="C199" s="128">
        <f t="shared" ca="1" si="3"/>
        <v>0.36511904582421262</v>
      </c>
      <c r="D199" s="128"/>
      <c r="E199" s="125"/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</row>
    <row r="200" spans="1:17">
      <c r="A200" s="128">
        <v>198</v>
      </c>
      <c r="B200" s="128"/>
      <c r="C200" s="128">
        <f t="shared" ca="1" si="3"/>
        <v>0.35358469726621539</v>
      </c>
      <c r="D200" s="128"/>
      <c r="E200" s="125"/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</row>
    <row r="201" spans="1:17">
      <c r="A201" s="128">
        <v>199</v>
      </c>
      <c r="B201" s="128"/>
      <c r="C201" s="128">
        <f t="shared" ca="1" si="3"/>
        <v>0.35514954827234363</v>
      </c>
      <c r="D201" s="128"/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</row>
    <row r="202" spans="1:17">
      <c r="A202" s="128">
        <v>200</v>
      </c>
      <c r="B202" s="128"/>
      <c r="C202" s="128">
        <f t="shared" ca="1" si="3"/>
        <v>0.3541287331327061</v>
      </c>
      <c r="D202" s="128"/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</row>
    <row r="203" spans="1:17">
      <c r="A203" s="128">
        <v>201</v>
      </c>
      <c r="B203" s="128"/>
      <c r="C203" s="128">
        <f t="shared" ca="1" si="3"/>
        <v>0.36276339961711757</v>
      </c>
      <c r="D203" s="128"/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</row>
    <row r="204" spans="1:17">
      <c r="A204" s="128">
        <v>202</v>
      </c>
      <c r="B204" s="128"/>
      <c r="C204" s="128">
        <f t="shared" ca="1" si="3"/>
        <v>0.35588039202234428</v>
      </c>
      <c r="D204" s="128"/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</row>
    <row r="205" spans="1:17">
      <c r="A205" s="128">
        <v>203</v>
      </c>
      <c r="B205" s="128"/>
      <c r="C205" s="128">
        <f t="shared" ca="1" si="3"/>
        <v>0.37750465898808661</v>
      </c>
      <c r="D205" s="128"/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</row>
    <row r="206" spans="1:17">
      <c r="A206" s="128">
        <v>204</v>
      </c>
      <c r="B206" s="128"/>
      <c r="C206" s="128">
        <f t="shared" ca="1" si="3"/>
        <v>0.33300575547867756</v>
      </c>
      <c r="D206" s="128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</row>
    <row r="207" spans="1:17">
      <c r="A207" s="128">
        <v>205</v>
      </c>
      <c r="B207" s="128"/>
      <c r="C207" s="128">
        <f t="shared" ca="1" si="3"/>
        <v>0.36761313269444257</v>
      </c>
      <c r="D207" s="128"/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</row>
    <row r="208" spans="1:17">
      <c r="A208" s="128">
        <v>206</v>
      </c>
      <c r="B208" s="128"/>
      <c r="C208" s="128">
        <f t="shared" ca="1" si="3"/>
        <v>0.33522785066852323</v>
      </c>
      <c r="D208" s="128"/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</row>
    <row r="209" spans="1:17">
      <c r="A209" s="128">
        <v>207</v>
      </c>
      <c r="B209" s="128"/>
      <c r="C209" s="128">
        <f t="shared" ca="1" si="3"/>
        <v>0.33970519032603302</v>
      </c>
      <c r="D209" s="128"/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</row>
    <row r="210" spans="1:17">
      <c r="A210" s="128">
        <v>208</v>
      </c>
      <c r="B210" s="128"/>
      <c r="C210" s="128">
        <f t="shared" ca="1" si="3"/>
        <v>0.42339673319474114</v>
      </c>
      <c r="D210" s="128"/>
      <c r="E210" s="125"/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</row>
    <row r="211" spans="1:17">
      <c r="A211" s="128">
        <v>209</v>
      </c>
      <c r="B211" s="128"/>
      <c r="C211" s="128">
        <f t="shared" ca="1" si="3"/>
        <v>0.31394711908426387</v>
      </c>
      <c r="D211" s="128"/>
      <c r="E211" s="125"/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</row>
    <row r="212" spans="1:17">
      <c r="A212" s="128">
        <v>210</v>
      </c>
      <c r="B212" s="128"/>
      <c r="C212" s="128">
        <f t="shared" ca="1" si="3"/>
        <v>0.31352833394601642</v>
      </c>
      <c r="D212" s="128"/>
      <c r="E212" s="125"/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</row>
    <row r="213" spans="1:17">
      <c r="A213" s="128">
        <v>211</v>
      </c>
      <c r="B213" s="128"/>
      <c r="C213" s="128">
        <f t="shared" ca="1" si="3"/>
        <v>0.30189813815237349</v>
      </c>
      <c r="D213" s="128"/>
      <c r="E213" s="125"/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</row>
    <row r="214" spans="1:17">
      <c r="A214" s="128">
        <v>212</v>
      </c>
      <c r="B214" s="128"/>
      <c r="C214" s="128">
        <f t="shared" ca="1" si="3"/>
        <v>0.3673208345680366</v>
      </c>
      <c r="D214" s="128"/>
      <c r="E214" s="125"/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</row>
    <row r="215" spans="1:17">
      <c r="A215" s="128">
        <v>213</v>
      </c>
      <c r="B215" s="128"/>
      <c r="C215" s="128">
        <f t="shared" ca="1" si="3"/>
        <v>0.37334573325416709</v>
      </c>
      <c r="D215" s="128"/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</row>
    <row r="216" spans="1:17">
      <c r="A216" s="128">
        <v>214</v>
      </c>
      <c r="B216" s="128"/>
      <c r="C216" s="128">
        <f t="shared" ca="1" si="3"/>
        <v>0.32101049913854895</v>
      </c>
      <c r="D216" s="128"/>
      <c r="E216" s="125"/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</row>
    <row r="217" spans="1:17">
      <c r="A217" s="128">
        <v>215</v>
      </c>
      <c r="B217" s="128"/>
      <c r="C217" s="128">
        <f t="shared" ca="1" si="3"/>
        <v>0.38451828376813818</v>
      </c>
      <c r="D217" s="128"/>
      <c r="E217" s="125"/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</row>
    <row r="218" spans="1:17">
      <c r="A218" s="128">
        <v>216</v>
      </c>
      <c r="B218" s="128"/>
      <c r="C218" s="128">
        <f t="shared" ca="1" si="3"/>
        <v>0.34513984503990042</v>
      </c>
      <c r="D218" s="128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</row>
    <row r="219" spans="1:17">
      <c r="A219" s="128">
        <v>217</v>
      </c>
      <c r="B219" s="128"/>
      <c r="C219" s="128">
        <f t="shared" ca="1" si="3"/>
        <v>0.37115723224369723</v>
      </c>
      <c r="D219" s="128"/>
      <c r="E219" s="125"/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</row>
    <row r="220" spans="1:17">
      <c r="A220" s="128">
        <v>218</v>
      </c>
      <c r="B220" s="128"/>
      <c r="C220" s="128">
        <f t="shared" ca="1" si="3"/>
        <v>0.3573240426944807</v>
      </c>
      <c r="D220" s="128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</row>
    <row r="221" spans="1:17">
      <c r="A221" s="128">
        <v>219</v>
      </c>
      <c r="B221" s="128"/>
      <c r="C221" s="128">
        <f t="shared" ca="1" si="3"/>
        <v>0.37765793155397165</v>
      </c>
      <c r="D221" s="128"/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</row>
    <row r="222" spans="1:17">
      <c r="A222" s="128">
        <v>220</v>
      </c>
      <c r="B222" s="128"/>
      <c r="C222" s="128">
        <f t="shared" ca="1" si="3"/>
        <v>0.40807621266118366</v>
      </c>
      <c r="D222" s="128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</row>
    <row r="223" spans="1:17">
      <c r="A223" s="128">
        <v>221</v>
      </c>
      <c r="B223" s="128"/>
      <c r="C223" s="128">
        <f t="shared" ca="1" si="3"/>
        <v>0.35009277436754371</v>
      </c>
      <c r="D223" s="128"/>
      <c r="E223" s="125"/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</row>
    <row r="224" spans="1:17">
      <c r="A224" s="128">
        <v>222</v>
      </c>
      <c r="B224" s="128"/>
      <c r="C224" s="128">
        <f t="shared" ca="1" si="3"/>
        <v>0.3233822877076879</v>
      </c>
      <c r="D224" s="128"/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</row>
    <row r="225" spans="1:17">
      <c r="A225" s="128">
        <v>223</v>
      </c>
      <c r="B225" s="128"/>
      <c r="C225" s="128">
        <f t="shared" ca="1" si="3"/>
        <v>0.35118107086511996</v>
      </c>
      <c r="D225" s="128"/>
      <c r="E225" s="125"/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</row>
    <row r="226" spans="1:17">
      <c r="A226" s="128">
        <v>224</v>
      </c>
      <c r="B226" s="128"/>
      <c r="C226" s="128">
        <f t="shared" ca="1" si="3"/>
        <v>0.36374849670224713</v>
      </c>
      <c r="D226" s="128"/>
      <c r="E226" s="125"/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</row>
    <row r="227" spans="1:17">
      <c r="A227" s="128">
        <v>225</v>
      </c>
      <c r="B227" s="128"/>
      <c r="C227" s="128">
        <f t="shared" ca="1" si="3"/>
        <v>0.32386739954748434</v>
      </c>
      <c r="D227" s="128"/>
      <c r="E227" s="125"/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</row>
    <row r="228" spans="1:17">
      <c r="A228" s="128">
        <v>226</v>
      </c>
      <c r="B228" s="128"/>
      <c r="C228" s="128">
        <f t="shared" ca="1" si="3"/>
        <v>0.38311050272879166</v>
      </c>
      <c r="D228" s="128"/>
      <c r="E228" s="125"/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</row>
    <row r="229" spans="1:17">
      <c r="A229" s="128">
        <v>227</v>
      </c>
      <c r="B229" s="128"/>
      <c r="C229" s="128">
        <f t="shared" ca="1" si="3"/>
        <v>0.3467354082602791</v>
      </c>
      <c r="D229" s="128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</row>
    <row r="230" spans="1:17">
      <c r="A230" s="128">
        <v>228</v>
      </c>
      <c r="B230" s="128"/>
      <c r="C230" s="128">
        <f t="shared" ca="1" si="3"/>
        <v>0.38225099974490406</v>
      </c>
      <c r="D230" s="128"/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</row>
    <row r="231" spans="1:17">
      <c r="A231" s="128">
        <v>229</v>
      </c>
      <c r="B231" s="128"/>
      <c r="C231" s="128">
        <f t="shared" ca="1" si="3"/>
        <v>0.35814070383150332</v>
      </c>
      <c r="D231" s="128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</row>
    <row r="232" spans="1:17">
      <c r="A232" s="128">
        <v>230</v>
      </c>
      <c r="B232" s="128"/>
      <c r="C232" s="128">
        <f t="shared" ca="1" si="3"/>
        <v>0.37684865501015108</v>
      </c>
      <c r="D232" s="128"/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</row>
    <row r="233" spans="1:17">
      <c r="A233" s="128">
        <v>231</v>
      </c>
      <c r="B233" s="128"/>
      <c r="C233" s="128">
        <f t="shared" ca="1" si="3"/>
        <v>0.3642121487324092</v>
      </c>
      <c r="D233" s="128"/>
      <c r="E233" s="125"/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</row>
    <row r="234" spans="1:17">
      <c r="A234" s="128">
        <v>232</v>
      </c>
      <c r="B234" s="128"/>
      <c r="C234" s="128">
        <f t="shared" ca="1" si="3"/>
        <v>0.32858487458088254</v>
      </c>
      <c r="D234" s="128"/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</row>
    <row r="235" spans="1:17">
      <c r="A235" s="128">
        <v>233</v>
      </c>
      <c r="B235" s="128"/>
      <c r="C235" s="128">
        <f t="shared" ca="1" si="3"/>
        <v>0.30240275619977808</v>
      </c>
      <c r="D235" s="128"/>
      <c r="E235" s="125"/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</row>
    <row r="236" spans="1:17">
      <c r="A236" s="128">
        <v>234</v>
      </c>
      <c r="B236" s="128"/>
      <c r="C236" s="128">
        <f t="shared" ca="1" si="3"/>
        <v>0.37566054192005055</v>
      </c>
      <c r="D236" s="128"/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</row>
    <row r="237" spans="1:17">
      <c r="A237" s="128">
        <v>235</v>
      </c>
      <c r="B237" s="128"/>
      <c r="C237" s="128">
        <f t="shared" ca="1" si="3"/>
        <v>0.32014754215365215</v>
      </c>
      <c r="D237" s="128"/>
      <c r="E237" s="125"/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</row>
    <row r="238" spans="1:17">
      <c r="A238" s="128">
        <v>236</v>
      </c>
      <c r="B238" s="128"/>
      <c r="C238" s="128">
        <f t="shared" ca="1" si="3"/>
        <v>0.33013319118885009</v>
      </c>
      <c r="D238" s="128"/>
      <c r="E238" s="125"/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</row>
    <row r="239" spans="1:17">
      <c r="A239" s="128">
        <v>237</v>
      </c>
      <c r="B239" s="128"/>
      <c r="C239" s="128">
        <f t="shared" ca="1" si="3"/>
        <v>0.38011192890003642</v>
      </c>
      <c r="D239" s="128"/>
      <c r="E239" s="125"/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</row>
    <row r="240" spans="1:17">
      <c r="A240" s="128">
        <v>238</v>
      </c>
      <c r="B240" s="128"/>
      <c r="C240" s="128">
        <f t="shared" ca="1" si="3"/>
        <v>0.31675830876049604</v>
      </c>
      <c r="D240" s="128"/>
      <c r="E240" s="125"/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</row>
    <row r="241" spans="1:17">
      <c r="A241" s="128">
        <v>239</v>
      </c>
      <c r="B241" s="128"/>
      <c r="C241" s="128">
        <f t="shared" ca="1" si="3"/>
        <v>0.32686951168529749</v>
      </c>
      <c r="D241" s="128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</row>
    <row r="242" spans="1:17">
      <c r="A242" s="128">
        <v>240</v>
      </c>
      <c r="B242" s="128"/>
      <c r="C242" s="128">
        <f t="shared" ca="1" si="3"/>
        <v>0.32618220903228801</v>
      </c>
      <c r="D242" s="128"/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</row>
    <row r="243" spans="1:17">
      <c r="A243" s="128">
        <v>241</v>
      </c>
      <c r="B243" s="128"/>
      <c r="C243" s="128">
        <f t="shared" ca="1" si="3"/>
        <v>0.32676754795947138</v>
      </c>
      <c r="D243" s="128"/>
      <c r="E243" s="125"/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</row>
    <row r="244" spans="1:17">
      <c r="A244" s="128">
        <v>242</v>
      </c>
      <c r="B244" s="128"/>
      <c r="C244" s="128">
        <f t="shared" ca="1" si="3"/>
        <v>0.33165062524439459</v>
      </c>
      <c r="D244" s="128"/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</row>
    <row r="245" spans="1:17">
      <c r="A245" s="128">
        <v>243</v>
      </c>
      <c r="B245" s="128"/>
      <c r="C245" s="128">
        <f t="shared" ca="1" si="3"/>
        <v>0.37773747050073225</v>
      </c>
      <c r="D245" s="128"/>
      <c r="E245" s="125"/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</row>
    <row r="246" spans="1:17">
      <c r="A246" s="128">
        <v>244</v>
      </c>
      <c r="B246" s="128"/>
      <c r="C246" s="128">
        <f t="shared" ca="1" si="3"/>
        <v>0.32751492045843278</v>
      </c>
      <c r="D246" s="128"/>
      <c r="E246" s="125"/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</row>
    <row r="247" spans="1:17">
      <c r="A247" s="128">
        <v>245</v>
      </c>
      <c r="B247" s="128"/>
      <c r="C247" s="128">
        <f t="shared" ca="1" si="3"/>
        <v>0.32621382292516582</v>
      </c>
      <c r="D247" s="128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</row>
    <row r="248" spans="1:17">
      <c r="A248" s="128">
        <v>246</v>
      </c>
      <c r="B248" s="128"/>
      <c r="C248" s="128">
        <f t="shared" ca="1" si="3"/>
        <v>0.34116901336105954</v>
      </c>
      <c r="D248" s="128"/>
      <c r="E248" s="125"/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</row>
    <row r="249" spans="1:17">
      <c r="A249" s="128">
        <v>247</v>
      </c>
      <c r="B249" s="128"/>
      <c r="C249" s="128">
        <f t="shared" ca="1" si="3"/>
        <v>0.3430566157219278</v>
      </c>
      <c r="D249" s="128"/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</row>
    <row r="250" spans="1:17">
      <c r="A250" s="128">
        <v>248</v>
      </c>
      <c r="B250" s="128"/>
      <c r="C250" s="128">
        <f t="shared" ca="1" si="3"/>
        <v>0.30747295593988111</v>
      </c>
      <c r="D250" s="128"/>
      <c r="E250" s="125"/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</row>
    <row r="251" spans="1:17">
      <c r="A251" s="128">
        <v>249</v>
      </c>
      <c r="B251" s="128"/>
      <c r="C251" s="128">
        <f t="shared" ca="1" si="3"/>
        <v>0.39883309623879021</v>
      </c>
      <c r="D251" s="128"/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</row>
    <row r="252" spans="1:17">
      <c r="A252" s="128">
        <v>250</v>
      </c>
      <c r="B252" s="128"/>
      <c r="C252" s="128">
        <f t="shared" ca="1" si="3"/>
        <v>0.38260594064042408</v>
      </c>
      <c r="D252" s="128"/>
      <c r="E252" s="125"/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</row>
    <row r="253" spans="1:17">
      <c r="A253" s="128">
        <v>251</v>
      </c>
      <c r="B253" s="128"/>
      <c r="C253" s="128">
        <f t="shared" ca="1" si="3"/>
        <v>0.33970012786424914</v>
      </c>
      <c r="D253" s="128"/>
      <c r="E253" s="125"/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</row>
    <row r="254" spans="1:17">
      <c r="A254" s="128">
        <v>252</v>
      </c>
      <c r="B254" s="128"/>
      <c r="C254" s="128">
        <f t="shared" ca="1" si="3"/>
        <v>0.37996463805954456</v>
      </c>
      <c r="D254" s="128"/>
      <c r="E254" s="125"/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</row>
    <row r="255" spans="1:17">
      <c r="A255" s="128">
        <v>253</v>
      </c>
      <c r="B255" s="128"/>
      <c r="C255" s="128">
        <f t="shared" ca="1" si="3"/>
        <v>0.38758377246188608</v>
      </c>
      <c r="D255" s="128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</row>
    <row r="256" spans="1:17">
      <c r="A256" s="128">
        <v>254</v>
      </c>
      <c r="B256" s="128"/>
      <c r="C256" s="128">
        <f t="shared" ca="1" si="3"/>
        <v>0.3129528060151669</v>
      </c>
      <c r="D256" s="128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</row>
    <row r="257" spans="1:17">
      <c r="A257" s="128">
        <v>255</v>
      </c>
      <c r="B257" s="128"/>
      <c r="C257" s="128">
        <f t="shared" ca="1" si="3"/>
        <v>0.32495548381436695</v>
      </c>
      <c r="D257" s="128"/>
      <c r="E257" s="125"/>
      <c r="F257" s="125"/>
      <c r="G257" s="125"/>
      <c r="H257" s="125"/>
      <c r="I257" s="125"/>
      <c r="J257" s="125"/>
      <c r="K257" s="125"/>
      <c r="L257" s="125"/>
      <c r="M257" s="125"/>
      <c r="N257" s="125"/>
      <c r="O257" s="125"/>
      <c r="P257" s="125"/>
      <c r="Q257" s="125"/>
    </row>
    <row r="258" spans="1:17">
      <c r="A258" s="128">
        <v>256</v>
      </c>
      <c r="B258" s="128"/>
      <c r="C258" s="128">
        <f t="shared" ca="1" si="3"/>
        <v>0.35843937809020504</v>
      </c>
      <c r="D258" s="128"/>
      <c r="E258" s="125"/>
      <c r="F258" s="125"/>
      <c r="G258" s="125"/>
      <c r="H258" s="125"/>
      <c r="I258" s="125"/>
      <c r="J258" s="125"/>
      <c r="K258" s="125"/>
      <c r="L258" s="125"/>
      <c r="M258" s="125"/>
      <c r="N258" s="125"/>
      <c r="O258" s="125"/>
      <c r="P258" s="125"/>
      <c r="Q258" s="125"/>
    </row>
    <row r="259" spans="1:17">
      <c r="A259" s="128">
        <v>257</v>
      </c>
      <c r="B259" s="128"/>
      <c r="C259" s="128">
        <f t="shared" ca="1" si="3"/>
        <v>0.36116641109112779</v>
      </c>
      <c r="D259" s="128"/>
      <c r="E259" s="125"/>
      <c r="F259" s="125"/>
      <c r="G259" s="125"/>
      <c r="H259" s="125"/>
      <c r="I259" s="125"/>
      <c r="J259" s="125"/>
      <c r="K259" s="125"/>
      <c r="L259" s="125"/>
      <c r="M259" s="125"/>
      <c r="N259" s="125"/>
      <c r="O259" s="125"/>
      <c r="P259" s="125"/>
      <c r="Q259" s="125"/>
    </row>
    <row r="260" spans="1:17">
      <c r="A260" s="128">
        <v>258</v>
      </c>
      <c r="B260" s="128"/>
      <c r="C260" s="128">
        <f t="shared" ref="C260:C323" ca="1" si="4">NORMINV(RAND(),0.35,0.03)</f>
        <v>0.35776807622887213</v>
      </c>
      <c r="D260" s="128"/>
      <c r="E260" s="125"/>
      <c r="F260" s="125"/>
      <c r="G260" s="125"/>
      <c r="H260" s="125"/>
      <c r="I260" s="125"/>
      <c r="J260" s="125"/>
      <c r="K260" s="125"/>
      <c r="L260" s="125"/>
      <c r="M260" s="125"/>
      <c r="N260" s="125"/>
      <c r="O260" s="125"/>
      <c r="P260" s="125"/>
      <c r="Q260" s="125"/>
    </row>
    <row r="261" spans="1:17">
      <c r="A261" s="128">
        <v>259</v>
      </c>
      <c r="B261" s="128"/>
      <c r="C261" s="128">
        <f t="shared" ca="1" si="4"/>
        <v>0.42711611863885368</v>
      </c>
      <c r="D261" s="128"/>
      <c r="E261" s="125"/>
      <c r="F261" s="125"/>
      <c r="G261" s="125"/>
      <c r="H261" s="125"/>
      <c r="I261" s="125"/>
      <c r="J261" s="125"/>
      <c r="K261" s="125"/>
      <c r="L261" s="125"/>
      <c r="M261" s="125"/>
      <c r="N261" s="125"/>
      <c r="O261" s="125"/>
      <c r="P261" s="125"/>
      <c r="Q261" s="125"/>
    </row>
    <row r="262" spans="1:17">
      <c r="A262" s="128">
        <v>260</v>
      </c>
      <c r="B262" s="128"/>
      <c r="C262" s="128">
        <f t="shared" ca="1" si="4"/>
        <v>0.31236733071724021</v>
      </c>
      <c r="D262" s="128"/>
      <c r="E262" s="125"/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</row>
    <row r="263" spans="1:17">
      <c r="A263" s="128">
        <v>261</v>
      </c>
      <c r="B263" s="128"/>
      <c r="C263" s="128">
        <f t="shared" ca="1" si="4"/>
        <v>0.34785068495826404</v>
      </c>
      <c r="D263" s="128"/>
      <c r="E263" s="125"/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</row>
    <row r="264" spans="1:17">
      <c r="A264" s="128">
        <v>262</v>
      </c>
      <c r="B264" s="128"/>
      <c r="C264" s="128">
        <f t="shared" ca="1" si="4"/>
        <v>0.33266299541439137</v>
      </c>
      <c r="D264" s="128"/>
      <c r="E264" s="125"/>
      <c r="F264" s="125"/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</row>
    <row r="265" spans="1:17">
      <c r="A265" s="128">
        <v>263</v>
      </c>
      <c r="B265" s="128"/>
      <c r="C265" s="128">
        <f t="shared" ca="1" si="4"/>
        <v>0.41805496039238144</v>
      </c>
      <c r="D265" s="128"/>
      <c r="E265" s="125"/>
      <c r="F265" s="125"/>
      <c r="G265" s="125"/>
      <c r="H265" s="125"/>
      <c r="I265" s="125"/>
      <c r="J265" s="125"/>
      <c r="K265" s="125"/>
      <c r="L265" s="125"/>
      <c r="M265" s="125"/>
      <c r="N265" s="125"/>
      <c r="O265" s="125"/>
      <c r="P265" s="125"/>
      <c r="Q265" s="125"/>
    </row>
    <row r="266" spans="1:17">
      <c r="A266" s="128">
        <v>264</v>
      </c>
      <c r="B266" s="128"/>
      <c r="C266" s="128">
        <f t="shared" ca="1" si="4"/>
        <v>0.3771185000860619</v>
      </c>
      <c r="D266" s="128"/>
      <c r="E266" s="125"/>
      <c r="F266" s="125"/>
      <c r="G266" s="125"/>
      <c r="H266" s="125"/>
      <c r="I266" s="125"/>
      <c r="J266" s="125"/>
      <c r="K266" s="125"/>
      <c r="L266" s="125"/>
      <c r="M266" s="125"/>
      <c r="N266" s="125"/>
      <c r="O266" s="125"/>
      <c r="P266" s="125"/>
      <c r="Q266" s="125"/>
    </row>
    <row r="267" spans="1:17">
      <c r="A267" s="128">
        <v>265</v>
      </c>
      <c r="B267" s="128"/>
      <c r="C267" s="128">
        <f t="shared" ca="1" si="4"/>
        <v>0.34739650985567927</v>
      </c>
      <c r="D267" s="128"/>
      <c r="E267" s="125"/>
      <c r="F267" s="125"/>
      <c r="G267" s="125"/>
      <c r="H267" s="125"/>
      <c r="I267" s="125"/>
      <c r="J267" s="125"/>
      <c r="K267" s="125"/>
      <c r="L267" s="125"/>
      <c r="M267" s="125"/>
      <c r="N267" s="125"/>
      <c r="O267" s="125"/>
      <c r="P267" s="125"/>
      <c r="Q267" s="125"/>
    </row>
    <row r="268" spans="1:17">
      <c r="A268" s="128">
        <v>266</v>
      </c>
      <c r="B268" s="128"/>
      <c r="C268" s="128">
        <f t="shared" ca="1" si="4"/>
        <v>0.38747113217081286</v>
      </c>
      <c r="D268" s="128"/>
      <c r="E268" s="125"/>
      <c r="F268" s="125"/>
      <c r="G268" s="125"/>
      <c r="H268" s="125"/>
      <c r="I268" s="125"/>
      <c r="J268" s="125"/>
      <c r="K268" s="125"/>
      <c r="L268" s="125"/>
      <c r="M268" s="125"/>
      <c r="N268" s="125"/>
      <c r="O268" s="125"/>
      <c r="P268" s="125"/>
      <c r="Q268" s="125"/>
    </row>
    <row r="269" spans="1:17">
      <c r="A269" s="128">
        <v>267</v>
      </c>
      <c r="B269" s="128"/>
      <c r="C269" s="128">
        <f t="shared" ca="1" si="4"/>
        <v>0.32551692321110004</v>
      </c>
      <c r="D269" s="128"/>
      <c r="E269" s="125"/>
      <c r="F269" s="125"/>
      <c r="G269" s="125"/>
      <c r="H269" s="125"/>
      <c r="I269" s="125"/>
      <c r="J269" s="125"/>
      <c r="K269" s="125"/>
      <c r="L269" s="125"/>
      <c r="M269" s="125"/>
      <c r="N269" s="125"/>
      <c r="O269" s="125"/>
      <c r="P269" s="125"/>
      <c r="Q269" s="125"/>
    </row>
    <row r="270" spans="1:17">
      <c r="A270" s="128">
        <v>268</v>
      </c>
      <c r="B270" s="128"/>
      <c r="C270" s="128">
        <f t="shared" ca="1" si="4"/>
        <v>0.34982096769794946</v>
      </c>
      <c r="D270" s="128"/>
      <c r="E270" s="125"/>
      <c r="F270" s="125"/>
      <c r="G270" s="125"/>
      <c r="H270" s="125"/>
      <c r="I270" s="125"/>
      <c r="J270" s="125"/>
      <c r="K270" s="125"/>
      <c r="L270" s="125"/>
      <c r="M270" s="125"/>
      <c r="N270" s="125"/>
      <c r="O270" s="125"/>
      <c r="P270" s="125"/>
      <c r="Q270" s="125"/>
    </row>
    <row r="271" spans="1:17">
      <c r="A271" s="128">
        <v>269</v>
      </c>
      <c r="B271" s="128"/>
      <c r="C271" s="128">
        <f t="shared" ca="1" si="4"/>
        <v>0.33268648837295728</v>
      </c>
      <c r="D271" s="128"/>
      <c r="E271" s="125"/>
      <c r="F271" s="125"/>
      <c r="G271" s="125"/>
      <c r="H271" s="125"/>
      <c r="I271" s="125"/>
      <c r="J271" s="125"/>
      <c r="K271" s="125"/>
      <c r="L271" s="125"/>
      <c r="M271" s="125"/>
      <c r="N271" s="125"/>
      <c r="O271" s="125"/>
      <c r="P271" s="125"/>
      <c r="Q271" s="125"/>
    </row>
    <row r="272" spans="1:17">
      <c r="A272" s="128">
        <v>270</v>
      </c>
      <c r="B272" s="128"/>
      <c r="C272" s="128">
        <f t="shared" ca="1" si="4"/>
        <v>0.31518925185789853</v>
      </c>
      <c r="D272" s="128"/>
      <c r="E272" s="125"/>
      <c r="F272" s="125"/>
      <c r="G272" s="125"/>
      <c r="H272" s="125"/>
      <c r="I272" s="125"/>
      <c r="J272" s="125"/>
      <c r="K272" s="125"/>
      <c r="L272" s="125"/>
      <c r="M272" s="125"/>
      <c r="N272" s="125"/>
      <c r="O272" s="125"/>
      <c r="P272" s="125"/>
      <c r="Q272" s="125"/>
    </row>
    <row r="273" spans="1:17">
      <c r="A273" s="128">
        <v>271</v>
      </c>
      <c r="B273" s="128"/>
      <c r="C273" s="128">
        <f t="shared" ca="1" si="4"/>
        <v>0.34573514166562169</v>
      </c>
      <c r="D273" s="128"/>
      <c r="E273" s="125"/>
      <c r="F273" s="125"/>
      <c r="G273" s="125"/>
      <c r="H273" s="125"/>
      <c r="I273" s="125"/>
      <c r="J273" s="125"/>
      <c r="K273" s="125"/>
      <c r="L273" s="125"/>
      <c r="M273" s="125"/>
      <c r="N273" s="125"/>
      <c r="O273" s="125"/>
      <c r="P273" s="125"/>
      <c r="Q273" s="125"/>
    </row>
    <row r="274" spans="1:17">
      <c r="A274" s="128">
        <v>272</v>
      </c>
      <c r="B274" s="128"/>
      <c r="C274" s="128">
        <f t="shared" ca="1" si="4"/>
        <v>0.36555707564496809</v>
      </c>
      <c r="D274" s="128"/>
      <c r="E274" s="125"/>
      <c r="F274" s="125"/>
      <c r="G274" s="125"/>
      <c r="H274" s="125"/>
      <c r="I274" s="125"/>
      <c r="J274" s="125"/>
      <c r="K274" s="125"/>
      <c r="L274" s="125"/>
      <c r="M274" s="125"/>
      <c r="N274" s="125"/>
      <c r="O274" s="125"/>
      <c r="P274" s="125"/>
      <c r="Q274" s="125"/>
    </row>
    <row r="275" spans="1:17">
      <c r="A275" s="128">
        <v>273</v>
      </c>
      <c r="B275" s="128"/>
      <c r="C275" s="128">
        <f t="shared" ca="1" si="4"/>
        <v>0.35435136973337428</v>
      </c>
      <c r="D275" s="128"/>
      <c r="E275" s="125"/>
      <c r="F275" s="125"/>
      <c r="G275" s="125"/>
      <c r="H275" s="125"/>
      <c r="I275" s="125"/>
      <c r="J275" s="125"/>
      <c r="K275" s="125"/>
      <c r="L275" s="125"/>
      <c r="M275" s="125"/>
      <c r="N275" s="125"/>
      <c r="O275" s="125"/>
      <c r="P275" s="125"/>
      <c r="Q275" s="125"/>
    </row>
    <row r="276" spans="1:17">
      <c r="A276" s="128">
        <v>274</v>
      </c>
      <c r="B276" s="128"/>
      <c r="C276" s="128">
        <f t="shared" ca="1" si="4"/>
        <v>0.34456352914825028</v>
      </c>
      <c r="D276" s="128"/>
      <c r="E276" s="125"/>
      <c r="F276" s="125"/>
      <c r="G276" s="125"/>
      <c r="H276" s="125"/>
      <c r="I276" s="125"/>
      <c r="J276" s="125"/>
      <c r="K276" s="125"/>
      <c r="L276" s="125"/>
      <c r="M276" s="125"/>
      <c r="N276" s="125"/>
      <c r="O276" s="125"/>
      <c r="P276" s="125"/>
      <c r="Q276" s="125"/>
    </row>
    <row r="277" spans="1:17">
      <c r="A277" s="128">
        <v>275</v>
      </c>
      <c r="B277" s="128"/>
      <c r="C277" s="128">
        <f t="shared" ca="1" si="4"/>
        <v>0.388222356840909</v>
      </c>
      <c r="D277" s="128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</row>
    <row r="278" spans="1:17">
      <c r="A278" s="128">
        <v>276</v>
      </c>
      <c r="B278" s="128"/>
      <c r="C278" s="128">
        <f t="shared" ca="1" si="4"/>
        <v>0.33973590268070741</v>
      </c>
      <c r="D278" s="128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</row>
    <row r="279" spans="1:17">
      <c r="A279" s="128">
        <v>277</v>
      </c>
      <c r="B279" s="128"/>
      <c r="C279" s="128">
        <f t="shared" ca="1" si="4"/>
        <v>0.33753113058685308</v>
      </c>
      <c r="D279" s="128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</row>
    <row r="280" spans="1:17">
      <c r="A280" s="128">
        <v>278</v>
      </c>
      <c r="B280" s="128"/>
      <c r="C280" s="128">
        <f t="shared" ca="1" si="4"/>
        <v>0.33156995598000949</v>
      </c>
      <c r="D280" s="128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</row>
    <row r="281" spans="1:17">
      <c r="A281" s="128">
        <v>279</v>
      </c>
      <c r="B281" s="128"/>
      <c r="C281" s="128">
        <f t="shared" ca="1" si="4"/>
        <v>0.31146658451713577</v>
      </c>
      <c r="D281" s="128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</row>
    <row r="282" spans="1:17">
      <c r="A282" s="128">
        <v>280</v>
      </c>
      <c r="B282" s="128"/>
      <c r="C282" s="128">
        <f t="shared" ca="1" si="4"/>
        <v>0.33613407723986422</v>
      </c>
      <c r="D282" s="128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</row>
    <row r="283" spans="1:17">
      <c r="A283" s="128">
        <v>281</v>
      </c>
      <c r="B283" s="128"/>
      <c r="C283" s="128">
        <f t="shared" ca="1" si="4"/>
        <v>0.35309576385189734</v>
      </c>
      <c r="D283" s="128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</row>
    <row r="284" spans="1:17">
      <c r="A284" s="128">
        <v>282</v>
      </c>
      <c r="B284" s="128"/>
      <c r="C284" s="128">
        <f t="shared" ca="1" si="4"/>
        <v>0.40222121502968294</v>
      </c>
      <c r="D284" s="128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</row>
    <row r="285" spans="1:17">
      <c r="A285" s="128">
        <v>283</v>
      </c>
      <c r="B285" s="128"/>
      <c r="C285" s="128">
        <f t="shared" ca="1" si="4"/>
        <v>0.33914534314959105</v>
      </c>
      <c r="D285" s="128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</row>
    <row r="286" spans="1:17">
      <c r="A286" s="128">
        <v>284</v>
      </c>
      <c r="B286" s="128"/>
      <c r="C286" s="128">
        <f t="shared" ca="1" si="4"/>
        <v>0.36612232707942655</v>
      </c>
      <c r="D286" s="128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</row>
    <row r="287" spans="1:17">
      <c r="A287" s="128">
        <v>285</v>
      </c>
      <c r="B287" s="128"/>
      <c r="C287" s="128">
        <f t="shared" ca="1" si="4"/>
        <v>0.35941573406406585</v>
      </c>
      <c r="D287" s="128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</row>
    <row r="288" spans="1:17">
      <c r="A288" s="128">
        <v>286</v>
      </c>
      <c r="B288" s="128"/>
      <c r="C288" s="128">
        <f t="shared" ca="1" si="4"/>
        <v>0.3219685994518483</v>
      </c>
      <c r="D288" s="128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</row>
    <row r="289" spans="1:17">
      <c r="A289" s="128">
        <v>287</v>
      </c>
      <c r="B289" s="128"/>
      <c r="C289" s="128">
        <f t="shared" ca="1" si="4"/>
        <v>0.31729595402881638</v>
      </c>
      <c r="D289" s="128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</row>
    <row r="290" spans="1:17">
      <c r="A290" s="128">
        <v>288</v>
      </c>
      <c r="B290" s="128"/>
      <c r="C290" s="128">
        <f t="shared" ca="1" si="4"/>
        <v>0.33904862310791967</v>
      </c>
      <c r="D290" s="128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</row>
    <row r="291" spans="1:17">
      <c r="A291" s="128">
        <v>289</v>
      </c>
      <c r="B291" s="128"/>
      <c r="C291" s="128">
        <f t="shared" ca="1" si="4"/>
        <v>0.33156075058638645</v>
      </c>
      <c r="D291" s="128"/>
      <c r="E291" s="125"/>
      <c r="F291" s="125"/>
      <c r="G291" s="125"/>
      <c r="H291" s="125"/>
      <c r="I291" s="125"/>
      <c r="J291" s="125"/>
      <c r="K291" s="125"/>
      <c r="L291" s="125"/>
      <c r="M291" s="125"/>
      <c r="N291" s="125"/>
      <c r="O291" s="125"/>
      <c r="P291" s="125"/>
      <c r="Q291" s="125"/>
    </row>
    <row r="292" spans="1:17">
      <c r="A292" s="128">
        <v>290</v>
      </c>
      <c r="B292" s="128"/>
      <c r="C292" s="128">
        <f t="shared" ca="1" si="4"/>
        <v>0.34172745320561293</v>
      </c>
      <c r="D292" s="128"/>
      <c r="E292" s="125"/>
      <c r="F292" s="125"/>
      <c r="G292" s="125"/>
      <c r="H292" s="125"/>
      <c r="I292" s="125"/>
      <c r="J292" s="125"/>
      <c r="K292" s="125"/>
      <c r="L292" s="125"/>
      <c r="M292" s="125"/>
      <c r="N292" s="125"/>
      <c r="O292" s="125"/>
      <c r="P292" s="125"/>
      <c r="Q292" s="125"/>
    </row>
    <row r="293" spans="1:17">
      <c r="A293" s="128">
        <v>291</v>
      </c>
      <c r="B293" s="128"/>
      <c r="C293" s="128">
        <f t="shared" ca="1" si="4"/>
        <v>0.37660351722835861</v>
      </c>
      <c r="D293" s="128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</row>
    <row r="294" spans="1:17">
      <c r="A294" s="128">
        <v>292</v>
      </c>
      <c r="B294" s="128"/>
      <c r="C294" s="128">
        <f t="shared" ca="1" si="4"/>
        <v>0.3648640467730408</v>
      </c>
      <c r="D294" s="128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</row>
    <row r="295" spans="1:17">
      <c r="A295" s="128">
        <v>293</v>
      </c>
      <c r="B295" s="128"/>
      <c r="C295" s="128">
        <f t="shared" ca="1" si="4"/>
        <v>0.30174298903210006</v>
      </c>
      <c r="D295" s="128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</row>
    <row r="296" spans="1:17">
      <c r="A296" s="128">
        <v>294</v>
      </c>
      <c r="B296" s="128"/>
      <c r="C296" s="128">
        <f t="shared" ca="1" si="4"/>
        <v>0.37430865400480856</v>
      </c>
      <c r="D296" s="128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</row>
    <row r="297" spans="1:17">
      <c r="A297" s="128">
        <v>295</v>
      </c>
      <c r="B297" s="128"/>
      <c r="C297" s="128">
        <f t="shared" ca="1" si="4"/>
        <v>0.37332529886780036</v>
      </c>
      <c r="D297" s="128"/>
      <c r="E297" s="125"/>
      <c r="F297" s="125"/>
      <c r="G297" s="125"/>
      <c r="H297" s="125"/>
      <c r="I297" s="125"/>
      <c r="J297" s="125"/>
      <c r="K297" s="125"/>
      <c r="L297" s="125"/>
      <c r="M297" s="125"/>
      <c r="N297" s="125"/>
      <c r="O297" s="125"/>
      <c r="P297" s="125"/>
      <c r="Q297" s="125"/>
    </row>
    <row r="298" spans="1:17">
      <c r="A298" s="128">
        <v>296</v>
      </c>
      <c r="B298" s="128"/>
      <c r="C298" s="128">
        <f t="shared" ca="1" si="4"/>
        <v>0.38508129641843897</v>
      </c>
      <c r="D298" s="128"/>
      <c r="E298" s="125"/>
      <c r="F298" s="125"/>
      <c r="G298" s="125"/>
      <c r="H298" s="125"/>
      <c r="I298" s="125"/>
      <c r="J298" s="125"/>
      <c r="K298" s="125"/>
      <c r="L298" s="125"/>
      <c r="M298" s="125"/>
      <c r="N298" s="125"/>
      <c r="O298" s="125"/>
      <c r="P298" s="125"/>
      <c r="Q298" s="125"/>
    </row>
    <row r="299" spans="1:17">
      <c r="A299" s="128">
        <v>297</v>
      </c>
      <c r="B299" s="128"/>
      <c r="C299" s="128">
        <f t="shared" ca="1" si="4"/>
        <v>0.29208978001103691</v>
      </c>
      <c r="D299" s="128"/>
      <c r="E299" s="125"/>
      <c r="F299" s="125"/>
      <c r="G299" s="125"/>
      <c r="H299" s="125"/>
      <c r="I299" s="125"/>
      <c r="J299" s="125"/>
      <c r="K299" s="125"/>
      <c r="L299" s="125"/>
      <c r="M299" s="125"/>
      <c r="N299" s="125"/>
      <c r="O299" s="125"/>
      <c r="P299" s="125"/>
      <c r="Q299" s="125"/>
    </row>
    <row r="300" spans="1:17">
      <c r="A300" s="128">
        <v>298</v>
      </c>
      <c r="B300" s="128"/>
      <c r="C300" s="128">
        <f t="shared" ca="1" si="4"/>
        <v>0.34125383355327393</v>
      </c>
      <c r="D300" s="128"/>
      <c r="E300" s="125"/>
      <c r="F300" s="125"/>
      <c r="G300" s="125"/>
      <c r="H300" s="125"/>
      <c r="I300" s="125"/>
      <c r="J300" s="125"/>
      <c r="K300" s="125"/>
      <c r="L300" s="125"/>
      <c r="M300" s="125"/>
      <c r="N300" s="125"/>
      <c r="O300" s="125"/>
      <c r="P300" s="125"/>
      <c r="Q300" s="125"/>
    </row>
    <row r="301" spans="1:17">
      <c r="A301" s="128">
        <v>299</v>
      </c>
      <c r="B301" s="128"/>
      <c r="C301" s="128">
        <f t="shared" ca="1" si="4"/>
        <v>0.35462228117027289</v>
      </c>
      <c r="D301" s="128"/>
      <c r="E301" s="125"/>
      <c r="F301" s="125"/>
      <c r="G301" s="125"/>
      <c r="H301" s="125"/>
      <c r="I301" s="125"/>
      <c r="J301" s="125"/>
      <c r="K301" s="125"/>
      <c r="L301" s="125"/>
      <c r="M301" s="125"/>
      <c r="N301" s="125"/>
      <c r="O301" s="125"/>
      <c r="P301" s="125"/>
      <c r="Q301" s="125"/>
    </row>
    <row r="302" spans="1:17">
      <c r="A302" s="128">
        <v>300</v>
      </c>
      <c r="B302" s="128"/>
      <c r="C302" s="128">
        <f t="shared" ca="1" si="4"/>
        <v>0.36196015904142548</v>
      </c>
      <c r="D302" s="128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</row>
    <row r="303" spans="1:17">
      <c r="A303" s="128">
        <v>301</v>
      </c>
      <c r="B303" s="128"/>
      <c r="C303" s="128">
        <f t="shared" ca="1" si="4"/>
        <v>0.3504448793221368</v>
      </c>
      <c r="D303" s="128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</row>
    <row r="304" spans="1:17">
      <c r="A304" s="128">
        <v>302</v>
      </c>
      <c r="B304" s="128"/>
      <c r="C304" s="128">
        <f t="shared" ca="1" si="4"/>
        <v>0.26697425974651118</v>
      </c>
      <c r="D304" s="128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</row>
    <row r="305" spans="1:17">
      <c r="A305" s="128">
        <v>303</v>
      </c>
      <c r="B305" s="128"/>
      <c r="C305" s="128">
        <f t="shared" ca="1" si="4"/>
        <v>0.29333525603109356</v>
      </c>
      <c r="D305" s="128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</row>
    <row r="306" spans="1:17">
      <c r="A306" s="128">
        <v>304</v>
      </c>
      <c r="B306" s="128"/>
      <c r="C306" s="128">
        <f t="shared" ca="1" si="4"/>
        <v>0.3385582669381394</v>
      </c>
      <c r="D306" s="128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</row>
    <row r="307" spans="1:17">
      <c r="A307" s="128">
        <v>305</v>
      </c>
      <c r="B307" s="128"/>
      <c r="C307" s="128">
        <f t="shared" ca="1" si="4"/>
        <v>0.31762816222096923</v>
      </c>
      <c r="D307" s="128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</row>
    <row r="308" spans="1:17">
      <c r="A308" s="128">
        <v>306</v>
      </c>
      <c r="B308" s="128"/>
      <c r="C308" s="128">
        <f t="shared" ca="1" si="4"/>
        <v>0.33789191101684279</v>
      </c>
      <c r="D308" s="128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</row>
    <row r="309" spans="1:17">
      <c r="A309" s="128">
        <v>307</v>
      </c>
      <c r="B309" s="128"/>
      <c r="C309" s="128">
        <f t="shared" ca="1" si="4"/>
        <v>0.37051974668209653</v>
      </c>
      <c r="D309" s="128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</row>
    <row r="310" spans="1:17">
      <c r="A310" s="128">
        <v>308</v>
      </c>
      <c r="B310" s="128"/>
      <c r="C310" s="128">
        <f t="shared" ca="1" si="4"/>
        <v>0.35027205893561514</v>
      </c>
      <c r="D310" s="128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</row>
    <row r="311" spans="1:17">
      <c r="A311" s="128">
        <v>309</v>
      </c>
      <c r="B311" s="128"/>
      <c r="C311" s="128">
        <f t="shared" ca="1" si="4"/>
        <v>0.40841624333961313</v>
      </c>
      <c r="D311" s="128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</row>
    <row r="312" spans="1:17">
      <c r="A312" s="128">
        <v>310</v>
      </c>
      <c r="B312" s="128"/>
      <c r="C312" s="128">
        <f t="shared" ca="1" si="4"/>
        <v>0.33414380225302204</v>
      </c>
      <c r="D312" s="128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</row>
    <row r="313" spans="1:17">
      <c r="A313" s="128">
        <v>311</v>
      </c>
      <c r="B313" s="128"/>
      <c r="C313" s="128">
        <f t="shared" ca="1" si="4"/>
        <v>0.39828943435567049</v>
      </c>
      <c r="D313" s="128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</row>
    <row r="314" spans="1:17">
      <c r="A314" s="128">
        <v>312</v>
      </c>
      <c r="B314" s="128"/>
      <c r="C314" s="128">
        <f t="shared" ca="1" si="4"/>
        <v>0.31515525435429542</v>
      </c>
      <c r="D314" s="128"/>
      <c r="E314" s="125"/>
      <c r="F314" s="125"/>
      <c r="G314" s="125"/>
      <c r="H314" s="125"/>
      <c r="I314" s="125"/>
      <c r="J314" s="125"/>
      <c r="K314" s="125"/>
      <c r="L314" s="125"/>
      <c r="M314" s="125"/>
      <c r="N314" s="125"/>
      <c r="O314" s="125"/>
      <c r="P314" s="125"/>
      <c r="Q314" s="125"/>
    </row>
    <row r="315" spans="1:17">
      <c r="A315" s="128">
        <v>313</v>
      </c>
      <c r="B315" s="128"/>
      <c r="C315" s="128">
        <f t="shared" ca="1" si="4"/>
        <v>0.29692160334814327</v>
      </c>
      <c r="D315" s="128"/>
      <c r="E315" s="125"/>
      <c r="F315" s="125"/>
      <c r="G315" s="125"/>
      <c r="H315" s="125"/>
      <c r="I315" s="125"/>
      <c r="J315" s="125"/>
      <c r="K315" s="125"/>
      <c r="L315" s="125"/>
      <c r="M315" s="125"/>
      <c r="N315" s="125"/>
      <c r="O315" s="125"/>
      <c r="P315" s="125"/>
      <c r="Q315" s="125"/>
    </row>
    <row r="316" spans="1:17">
      <c r="A316" s="128">
        <v>314</v>
      </c>
      <c r="B316" s="128"/>
      <c r="C316" s="128">
        <f t="shared" ca="1" si="4"/>
        <v>0.36217096280655864</v>
      </c>
      <c r="D316" s="128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</row>
    <row r="317" spans="1:17">
      <c r="A317" s="128">
        <v>315</v>
      </c>
      <c r="B317" s="128"/>
      <c r="C317" s="128">
        <f t="shared" ca="1" si="4"/>
        <v>0.34213094994572341</v>
      </c>
      <c r="D317" s="128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</row>
    <row r="318" spans="1:17">
      <c r="A318" s="128">
        <v>316</v>
      </c>
      <c r="B318" s="128"/>
      <c r="C318" s="128">
        <f t="shared" ca="1" si="4"/>
        <v>0.33460255170602465</v>
      </c>
      <c r="D318" s="128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</row>
    <row r="319" spans="1:17">
      <c r="A319" s="128">
        <v>317</v>
      </c>
      <c r="B319" s="128"/>
      <c r="C319" s="128">
        <f t="shared" ca="1" si="4"/>
        <v>0.37039984621413774</v>
      </c>
      <c r="D319" s="128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</row>
    <row r="320" spans="1:17">
      <c r="A320" s="128">
        <v>318</v>
      </c>
      <c r="B320" s="128"/>
      <c r="C320" s="128">
        <f t="shared" ca="1" si="4"/>
        <v>0.3870673253416137</v>
      </c>
      <c r="D320" s="128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</row>
    <row r="321" spans="1:17">
      <c r="A321" s="128">
        <v>319</v>
      </c>
      <c r="B321" s="128"/>
      <c r="C321" s="128">
        <f t="shared" ca="1" si="4"/>
        <v>0.34435377274705042</v>
      </c>
      <c r="D321" s="128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</row>
    <row r="322" spans="1:17">
      <c r="A322" s="128">
        <v>320</v>
      </c>
      <c r="B322" s="128"/>
      <c r="C322" s="128">
        <f t="shared" ca="1" si="4"/>
        <v>0.32228179844089089</v>
      </c>
      <c r="D322" s="128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</row>
    <row r="323" spans="1:17">
      <c r="A323" s="128">
        <v>321</v>
      </c>
      <c r="B323" s="128"/>
      <c r="C323" s="128">
        <f t="shared" ca="1" si="4"/>
        <v>0.35111823874326537</v>
      </c>
      <c r="D323" s="128"/>
      <c r="E323" s="125"/>
      <c r="F323" s="125"/>
      <c r="G323" s="125"/>
      <c r="H323" s="125"/>
      <c r="I323" s="125"/>
      <c r="J323" s="125"/>
      <c r="K323" s="125"/>
      <c r="L323" s="125"/>
      <c r="M323" s="125"/>
      <c r="N323" s="125"/>
      <c r="O323" s="125"/>
      <c r="P323" s="125"/>
      <c r="Q323" s="125"/>
    </row>
    <row r="324" spans="1:17">
      <c r="A324" s="128">
        <v>322</v>
      </c>
      <c r="B324" s="128"/>
      <c r="C324" s="128">
        <f t="shared" ref="C324:C370" ca="1" si="5">NORMINV(RAND(),0.35,0.03)</f>
        <v>0.4142161815211643</v>
      </c>
      <c r="D324" s="128"/>
      <c r="E324" s="125"/>
      <c r="F324" s="125"/>
      <c r="G324" s="125"/>
      <c r="H324" s="125"/>
      <c r="I324" s="125"/>
      <c r="J324" s="125"/>
      <c r="K324" s="125"/>
      <c r="L324" s="125"/>
      <c r="M324" s="125"/>
      <c r="N324" s="125"/>
      <c r="O324" s="125"/>
      <c r="P324" s="125"/>
      <c r="Q324" s="125"/>
    </row>
    <row r="325" spans="1:17">
      <c r="A325" s="128">
        <v>323</v>
      </c>
      <c r="B325" s="128"/>
      <c r="C325" s="128">
        <f t="shared" ca="1" si="5"/>
        <v>0.32984852155551603</v>
      </c>
      <c r="D325" s="128"/>
      <c r="E325" s="125"/>
      <c r="F325" s="125"/>
      <c r="G325" s="125"/>
      <c r="H325" s="125"/>
      <c r="I325" s="125"/>
      <c r="J325" s="125"/>
      <c r="K325" s="125"/>
      <c r="L325" s="125"/>
      <c r="M325" s="125"/>
      <c r="N325" s="125"/>
      <c r="O325" s="125"/>
      <c r="P325" s="125"/>
      <c r="Q325" s="125"/>
    </row>
    <row r="326" spans="1:17">
      <c r="A326" s="128">
        <v>324</v>
      </c>
      <c r="B326" s="128"/>
      <c r="C326" s="128">
        <f t="shared" ca="1" si="5"/>
        <v>0.36832807187943234</v>
      </c>
      <c r="D326" s="128"/>
      <c r="E326" s="125"/>
      <c r="F326" s="125"/>
      <c r="G326" s="125"/>
      <c r="H326" s="125"/>
      <c r="I326" s="125"/>
      <c r="J326" s="125"/>
      <c r="K326" s="125"/>
      <c r="L326" s="125"/>
      <c r="M326" s="125"/>
      <c r="N326" s="125"/>
      <c r="O326" s="125"/>
      <c r="P326" s="125"/>
      <c r="Q326" s="125"/>
    </row>
    <row r="327" spans="1:17">
      <c r="A327" s="128">
        <v>325</v>
      </c>
      <c r="B327" s="128"/>
      <c r="C327" s="128">
        <f t="shared" ca="1" si="5"/>
        <v>0.36297077141604611</v>
      </c>
      <c r="D327" s="128"/>
      <c r="E327" s="125"/>
      <c r="F327" s="125"/>
      <c r="G327" s="125"/>
      <c r="H327" s="125"/>
      <c r="I327" s="125"/>
      <c r="J327" s="125"/>
      <c r="K327" s="125"/>
      <c r="L327" s="125"/>
      <c r="M327" s="125"/>
      <c r="N327" s="125"/>
      <c r="O327" s="125"/>
      <c r="P327" s="125"/>
      <c r="Q327" s="125"/>
    </row>
    <row r="328" spans="1:17">
      <c r="A328" s="128">
        <v>326</v>
      </c>
      <c r="B328" s="128"/>
      <c r="C328" s="128">
        <f t="shared" ca="1" si="5"/>
        <v>0.34388940494087133</v>
      </c>
      <c r="D328" s="128"/>
      <c r="E328" s="125"/>
      <c r="F328" s="125"/>
      <c r="G328" s="125"/>
      <c r="H328" s="125"/>
      <c r="I328" s="125"/>
      <c r="J328" s="125"/>
      <c r="K328" s="125"/>
      <c r="L328" s="125"/>
      <c r="M328" s="125"/>
      <c r="N328" s="125"/>
      <c r="O328" s="125"/>
      <c r="P328" s="125"/>
      <c r="Q328" s="125"/>
    </row>
    <row r="329" spans="1:17">
      <c r="A329" s="128">
        <v>327</v>
      </c>
      <c r="B329" s="128"/>
      <c r="C329" s="128">
        <f t="shared" ca="1" si="5"/>
        <v>0.35530178282812824</v>
      </c>
      <c r="D329" s="128"/>
      <c r="E329" s="125"/>
      <c r="F329" s="125"/>
      <c r="G329" s="125"/>
      <c r="H329" s="125"/>
      <c r="I329" s="125"/>
      <c r="J329" s="125"/>
      <c r="K329" s="125"/>
      <c r="L329" s="125"/>
      <c r="M329" s="125"/>
      <c r="N329" s="125"/>
      <c r="O329" s="125"/>
      <c r="P329" s="125"/>
      <c r="Q329" s="125"/>
    </row>
    <row r="330" spans="1:17">
      <c r="A330" s="128">
        <v>328</v>
      </c>
      <c r="B330" s="128"/>
      <c r="C330" s="128">
        <f t="shared" ca="1" si="5"/>
        <v>0.35758081065868408</v>
      </c>
      <c r="D330" s="128"/>
      <c r="E330" s="125"/>
      <c r="F330" s="125"/>
      <c r="G330" s="125"/>
      <c r="H330" s="125"/>
      <c r="I330" s="125"/>
      <c r="J330" s="125"/>
      <c r="K330" s="125"/>
      <c r="L330" s="125"/>
      <c r="M330" s="125"/>
      <c r="N330" s="125"/>
      <c r="O330" s="125"/>
      <c r="P330" s="125"/>
      <c r="Q330" s="125"/>
    </row>
    <row r="331" spans="1:17">
      <c r="A331" s="128">
        <v>329</v>
      </c>
      <c r="B331" s="128"/>
      <c r="C331" s="128">
        <f t="shared" ca="1" si="5"/>
        <v>0.31871238830832299</v>
      </c>
      <c r="D331" s="128"/>
      <c r="E331" s="125"/>
      <c r="F331" s="125"/>
      <c r="G331" s="125"/>
      <c r="H331" s="125"/>
      <c r="I331" s="125"/>
      <c r="J331" s="125"/>
      <c r="K331" s="125"/>
      <c r="L331" s="125"/>
      <c r="M331" s="125"/>
      <c r="N331" s="125"/>
      <c r="O331" s="125"/>
      <c r="P331" s="125"/>
      <c r="Q331" s="125"/>
    </row>
    <row r="332" spans="1:17">
      <c r="A332" s="128">
        <v>330</v>
      </c>
      <c r="B332" s="128"/>
      <c r="C332" s="128">
        <f t="shared" ca="1" si="5"/>
        <v>0.33285319089146748</v>
      </c>
      <c r="D332" s="128"/>
      <c r="E332" s="125"/>
      <c r="F332" s="125"/>
      <c r="G332" s="125"/>
      <c r="H332" s="125"/>
      <c r="I332" s="125"/>
      <c r="J332" s="125"/>
      <c r="K332" s="125"/>
      <c r="L332" s="125"/>
      <c r="M332" s="125"/>
      <c r="N332" s="125"/>
      <c r="O332" s="125"/>
      <c r="P332" s="125"/>
      <c r="Q332" s="125"/>
    </row>
    <row r="333" spans="1:17">
      <c r="A333" s="128">
        <v>331</v>
      </c>
      <c r="B333" s="128"/>
      <c r="C333" s="128">
        <f t="shared" ca="1" si="5"/>
        <v>0.35651665782615416</v>
      </c>
      <c r="D333" s="128"/>
      <c r="E333" s="125"/>
      <c r="F333" s="125"/>
      <c r="G333" s="125"/>
      <c r="H333" s="125"/>
      <c r="I333" s="125"/>
      <c r="J333" s="125"/>
      <c r="K333" s="125"/>
      <c r="L333" s="125"/>
      <c r="M333" s="125"/>
      <c r="N333" s="125"/>
      <c r="O333" s="125"/>
      <c r="P333" s="125"/>
      <c r="Q333" s="125"/>
    </row>
    <row r="334" spans="1:17">
      <c r="A334" s="128">
        <v>332</v>
      </c>
      <c r="B334" s="128"/>
      <c r="C334" s="128">
        <f t="shared" ca="1" si="5"/>
        <v>0.34350315467040587</v>
      </c>
      <c r="D334" s="128"/>
      <c r="E334" s="125"/>
      <c r="F334" s="125"/>
      <c r="G334" s="125"/>
      <c r="H334" s="125"/>
      <c r="I334" s="125"/>
      <c r="J334" s="125"/>
      <c r="K334" s="125"/>
      <c r="L334" s="125"/>
      <c r="M334" s="125"/>
      <c r="N334" s="125"/>
      <c r="O334" s="125"/>
      <c r="P334" s="125"/>
      <c r="Q334" s="125"/>
    </row>
    <row r="335" spans="1:17">
      <c r="A335" s="128">
        <v>333</v>
      </c>
      <c r="B335" s="128"/>
      <c r="C335" s="128">
        <f t="shared" ca="1" si="5"/>
        <v>0.36207267211784983</v>
      </c>
      <c r="D335" s="128"/>
      <c r="E335" s="125"/>
      <c r="F335" s="125"/>
      <c r="G335" s="125"/>
      <c r="H335" s="125"/>
      <c r="I335" s="125"/>
      <c r="J335" s="125"/>
      <c r="K335" s="125"/>
      <c r="L335" s="125"/>
      <c r="M335" s="125"/>
      <c r="N335" s="125"/>
      <c r="O335" s="125"/>
      <c r="P335" s="125"/>
      <c r="Q335" s="125"/>
    </row>
    <row r="336" spans="1:17">
      <c r="A336" s="128">
        <v>334</v>
      </c>
      <c r="B336" s="128"/>
      <c r="C336" s="128">
        <f t="shared" ca="1" si="5"/>
        <v>0.36916773092176891</v>
      </c>
      <c r="D336" s="128"/>
      <c r="E336" s="125"/>
      <c r="F336" s="125"/>
      <c r="G336" s="125"/>
      <c r="H336" s="125"/>
      <c r="I336" s="125"/>
      <c r="J336" s="125"/>
      <c r="K336" s="125"/>
      <c r="L336" s="125"/>
      <c r="M336" s="125"/>
      <c r="N336" s="125"/>
      <c r="O336" s="125"/>
      <c r="P336" s="125"/>
      <c r="Q336" s="125"/>
    </row>
    <row r="337" spans="1:17">
      <c r="A337" s="128">
        <v>335</v>
      </c>
      <c r="B337" s="128"/>
      <c r="C337" s="128">
        <f t="shared" ca="1" si="5"/>
        <v>0.38839907479396879</v>
      </c>
      <c r="D337" s="128"/>
      <c r="E337" s="125"/>
      <c r="F337" s="125"/>
      <c r="G337" s="125"/>
      <c r="H337" s="125"/>
      <c r="I337" s="125"/>
      <c r="J337" s="125"/>
      <c r="K337" s="125"/>
      <c r="L337" s="125"/>
      <c r="M337" s="125"/>
      <c r="N337" s="125"/>
      <c r="O337" s="125"/>
      <c r="P337" s="125"/>
      <c r="Q337" s="125"/>
    </row>
    <row r="338" spans="1:17">
      <c r="A338" s="128">
        <v>336</v>
      </c>
      <c r="B338" s="128"/>
      <c r="C338" s="128">
        <f t="shared" ca="1" si="5"/>
        <v>0.33753222936596422</v>
      </c>
      <c r="D338" s="128"/>
      <c r="E338" s="125"/>
      <c r="F338" s="125"/>
      <c r="G338" s="125"/>
      <c r="H338" s="125"/>
      <c r="I338" s="125"/>
      <c r="J338" s="125"/>
      <c r="K338" s="125"/>
      <c r="L338" s="125"/>
      <c r="M338" s="125"/>
      <c r="N338" s="125"/>
      <c r="O338" s="125"/>
      <c r="P338" s="125"/>
      <c r="Q338" s="125"/>
    </row>
    <row r="339" spans="1:17">
      <c r="A339" s="128">
        <v>337</v>
      </c>
      <c r="B339" s="128"/>
      <c r="C339" s="128">
        <f t="shared" ca="1" si="5"/>
        <v>0.32092565592612199</v>
      </c>
      <c r="D339" s="128"/>
      <c r="E339" s="125"/>
      <c r="F339" s="125"/>
      <c r="G339" s="125"/>
      <c r="H339" s="125"/>
      <c r="I339" s="125"/>
      <c r="J339" s="125"/>
      <c r="K339" s="125"/>
      <c r="L339" s="125"/>
      <c r="M339" s="125"/>
      <c r="N339" s="125"/>
      <c r="O339" s="125"/>
      <c r="P339" s="125"/>
      <c r="Q339" s="125"/>
    </row>
    <row r="340" spans="1:17">
      <c r="A340" s="128">
        <v>338</v>
      </c>
      <c r="B340" s="128"/>
      <c r="C340" s="128">
        <f t="shared" ca="1" si="5"/>
        <v>0.3104518279010422</v>
      </c>
      <c r="D340" s="128"/>
      <c r="E340" s="125"/>
      <c r="F340" s="125"/>
      <c r="G340" s="125"/>
      <c r="H340" s="125"/>
      <c r="I340" s="125"/>
      <c r="J340" s="125"/>
      <c r="K340" s="125"/>
      <c r="L340" s="125"/>
      <c r="M340" s="125"/>
      <c r="N340" s="125"/>
      <c r="O340" s="125"/>
      <c r="P340" s="125"/>
      <c r="Q340" s="125"/>
    </row>
    <row r="341" spans="1:17">
      <c r="A341" s="128">
        <v>339</v>
      </c>
      <c r="B341" s="128"/>
      <c r="C341" s="128">
        <f t="shared" ca="1" si="5"/>
        <v>0.38619244733736818</v>
      </c>
      <c r="D341" s="128"/>
      <c r="E341" s="125"/>
      <c r="F341" s="125"/>
      <c r="G341" s="125"/>
      <c r="H341" s="125"/>
      <c r="I341" s="125"/>
      <c r="J341" s="125"/>
      <c r="K341" s="125"/>
      <c r="L341" s="125"/>
      <c r="M341" s="125"/>
      <c r="N341" s="125"/>
      <c r="O341" s="125"/>
      <c r="P341" s="125"/>
      <c r="Q341" s="125"/>
    </row>
    <row r="342" spans="1:17">
      <c r="A342" s="128">
        <v>340</v>
      </c>
      <c r="B342" s="128"/>
      <c r="C342" s="128">
        <f t="shared" ca="1" si="5"/>
        <v>0.34534307783820023</v>
      </c>
      <c r="D342" s="128"/>
      <c r="E342" s="125"/>
      <c r="F342" s="125"/>
      <c r="G342" s="125"/>
      <c r="H342" s="125"/>
      <c r="I342" s="125"/>
      <c r="J342" s="125"/>
      <c r="K342" s="125"/>
      <c r="L342" s="125"/>
      <c r="M342" s="125"/>
      <c r="N342" s="125"/>
      <c r="O342" s="125"/>
      <c r="P342" s="125"/>
      <c r="Q342" s="125"/>
    </row>
    <row r="343" spans="1:17">
      <c r="A343" s="128">
        <v>341</v>
      </c>
      <c r="B343" s="128"/>
      <c r="C343" s="128">
        <f t="shared" ca="1" si="5"/>
        <v>0.34186299456068814</v>
      </c>
      <c r="D343" s="128"/>
      <c r="E343" s="125"/>
      <c r="F343" s="125"/>
      <c r="G343" s="125"/>
      <c r="H343" s="125"/>
      <c r="I343" s="125"/>
      <c r="J343" s="125"/>
      <c r="K343" s="125"/>
      <c r="L343" s="125"/>
      <c r="M343" s="125"/>
      <c r="N343" s="125"/>
      <c r="O343" s="125"/>
      <c r="P343" s="125"/>
      <c r="Q343" s="125"/>
    </row>
    <row r="344" spans="1:17">
      <c r="A344" s="128">
        <v>342</v>
      </c>
      <c r="B344" s="128"/>
      <c r="C344" s="128">
        <f t="shared" ca="1" si="5"/>
        <v>0.33927598766530948</v>
      </c>
      <c r="D344" s="128"/>
      <c r="E344" s="125"/>
      <c r="F344" s="125"/>
      <c r="G344" s="125"/>
      <c r="H344" s="125"/>
      <c r="I344" s="125"/>
      <c r="J344" s="125"/>
      <c r="K344" s="125"/>
      <c r="L344" s="125"/>
      <c r="M344" s="125"/>
      <c r="N344" s="125"/>
      <c r="O344" s="125"/>
      <c r="P344" s="125"/>
      <c r="Q344" s="125"/>
    </row>
    <row r="345" spans="1:17">
      <c r="A345" s="128">
        <v>343</v>
      </c>
      <c r="B345" s="128"/>
      <c r="C345" s="128">
        <f t="shared" ca="1" si="5"/>
        <v>0.31723883659127672</v>
      </c>
      <c r="D345" s="128"/>
      <c r="E345" s="125"/>
      <c r="F345" s="125"/>
      <c r="G345" s="125"/>
      <c r="H345" s="125"/>
      <c r="I345" s="125"/>
      <c r="J345" s="125"/>
      <c r="K345" s="125"/>
      <c r="L345" s="125"/>
      <c r="M345" s="125"/>
      <c r="N345" s="125"/>
      <c r="O345" s="125"/>
      <c r="P345" s="125"/>
      <c r="Q345" s="125"/>
    </row>
    <row r="346" spans="1:17">
      <c r="A346" s="128">
        <v>344</v>
      </c>
      <c r="B346" s="128"/>
      <c r="C346" s="128">
        <f t="shared" ca="1" si="5"/>
        <v>0.30239915409664592</v>
      </c>
      <c r="D346" s="128"/>
      <c r="E346" s="125"/>
      <c r="F346" s="125"/>
      <c r="G346" s="125"/>
      <c r="H346" s="125"/>
      <c r="I346" s="125"/>
      <c r="J346" s="125"/>
      <c r="K346" s="125"/>
      <c r="L346" s="125"/>
      <c r="M346" s="125"/>
      <c r="N346" s="125"/>
      <c r="O346" s="125"/>
      <c r="P346" s="125"/>
      <c r="Q346" s="125"/>
    </row>
    <row r="347" spans="1:17">
      <c r="A347" s="128">
        <v>345</v>
      </c>
      <c r="B347" s="128"/>
      <c r="C347" s="128">
        <f t="shared" ca="1" si="5"/>
        <v>0.38603319983664508</v>
      </c>
      <c r="D347" s="128"/>
      <c r="E347" s="125"/>
      <c r="F347" s="125"/>
      <c r="G347" s="125"/>
      <c r="H347" s="125"/>
      <c r="I347" s="125"/>
      <c r="J347" s="125"/>
      <c r="K347" s="125"/>
      <c r="L347" s="125"/>
      <c r="M347" s="125"/>
      <c r="N347" s="125"/>
      <c r="O347" s="125"/>
      <c r="P347" s="125"/>
      <c r="Q347" s="125"/>
    </row>
    <row r="348" spans="1:17">
      <c r="A348" s="128">
        <v>346</v>
      </c>
      <c r="B348" s="128"/>
      <c r="C348" s="128">
        <f t="shared" ca="1" si="5"/>
        <v>0.34389735346652828</v>
      </c>
      <c r="D348" s="128"/>
      <c r="E348" s="125"/>
      <c r="F348" s="125"/>
      <c r="G348" s="125"/>
      <c r="H348" s="125"/>
      <c r="I348" s="125"/>
      <c r="J348" s="125"/>
      <c r="K348" s="125"/>
      <c r="L348" s="125"/>
      <c r="M348" s="125"/>
      <c r="N348" s="125"/>
      <c r="O348" s="125"/>
      <c r="P348" s="125"/>
      <c r="Q348" s="125"/>
    </row>
    <row r="349" spans="1:17">
      <c r="A349" s="128">
        <v>347</v>
      </c>
      <c r="B349" s="128"/>
      <c r="C349" s="128">
        <f t="shared" ca="1" si="5"/>
        <v>0.32572820182355183</v>
      </c>
      <c r="D349" s="128"/>
      <c r="E349" s="125"/>
      <c r="F349" s="125"/>
      <c r="G349" s="125"/>
      <c r="H349" s="125"/>
      <c r="I349" s="125"/>
      <c r="J349" s="125"/>
      <c r="K349" s="125"/>
      <c r="L349" s="125"/>
      <c r="M349" s="125"/>
      <c r="N349" s="125"/>
      <c r="O349" s="125"/>
      <c r="P349" s="125"/>
      <c r="Q349" s="125"/>
    </row>
    <row r="350" spans="1:17">
      <c r="A350" s="128">
        <v>348</v>
      </c>
      <c r="B350" s="128"/>
      <c r="C350" s="128">
        <f t="shared" ca="1" si="5"/>
        <v>0.34480991398526628</v>
      </c>
      <c r="D350" s="128"/>
      <c r="E350" s="125"/>
      <c r="F350" s="125"/>
      <c r="G350" s="125"/>
      <c r="H350" s="125"/>
      <c r="I350" s="125"/>
      <c r="J350" s="125"/>
      <c r="K350" s="125"/>
      <c r="L350" s="125"/>
      <c r="M350" s="125"/>
      <c r="N350" s="125"/>
      <c r="O350" s="125"/>
      <c r="P350" s="125"/>
      <c r="Q350" s="125"/>
    </row>
    <row r="351" spans="1:17">
      <c r="A351" s="128">
        <v>349</v>
      </c>
      <c r="B351" s="128"/>
      <c r="C351" s="128">
        <f t="shared" ca="1" si="5"/>
        <v>0.36470555960809331</v>
      </c>
      <c r="D351" s="128"/>
      <c r="E351" s="125"/>
      <c r="F351" s="125"/>
      <c r="G351" s="125"/>
      <c r="H351" s="125"/>
      <c r="I351" s="125"/>
      <c r="J351" s="125"/>
      <c r="K351" s="125"/>
      <c r="L351" s="125"/>
      <c r="M351" s="125"/>
      <c r="N351" s="125"/>
      <c r="O351" s="125"/>
      <c r="P351" s="125"/>
      <c r="Q351" s="125"/>
    </row>
    <row r="352" spans="1:17">
      <c r="A352" s="128">
        <v>350</v>
      </c>
      <c r="B352" s="128"/>
      <c r="C352" s="128">
        <f t="shared" ca="1" si="5"/>
        <v>0.32023898419441504</v>
      </c>
      <c r="D352" s="128"/>
      <c r="E352" s="125"/>
      <c r="F352" s="125"/>
      <c r="G352" s="125"/>
      <c r="H352" s="125"/>
      <c r="I352" s="125"/>
      <c r="J352" s="125"/>
      <c r="K352" s="125"/>
      <c r="L352" s="125"/>
      <c r="M352" s="125"/>
      <c r="N352" s="125"/>
      <c r="O352" s="125"/>
      <c r="P352" s="125"/>
      <c r="Q352" s="125"/>
    </row>
    <row r="353" spans="1:17">
      <c r="A353" s="128">
        <v>351</v>
      </c>
      <c r="B353" s="128"/>
      <c r="C353" s="128">
        <f t="shared" ca="1" si="5"/>
        <v>0.32954034172504948</v>
      </c>
      <c r="D353" s="128"/>
      <c r="E353" s="125"/>
      <c r="F353" s="125"/>
      <c r="G353" s="125"/>
      <c r="H353" s="125"/>
      <c r="I353" s="125"/>
      <c r="J353" s="125"/>
      <c r="K353" s="125"/>
      <c r="L353" s="125"/>
      <c r="M353" s="125"/>
      <c r="N353" s="125"/>
      <c r="O353" s="125"/>
      <c r="P353" s="125"/>
      <c r="Q353" s="125"/>
    </row>
    <row r="354" spans="1:17">
      <c r="A354" s="128">
        <v>352</v>
      </c>
      <c r="B354" s="128"/>
      <c r="C354" s="128">
        <f t="shared" ca="1" si="5"/>
        <v>0.33527582714659865</v>
      </c>
      <c r="D354" s="128"/>
      <c r="E354" s="125"/>
      <c r="F354" s="125"/>
      <c r="G354" s="125"/>
      <c r="H354" s="125"/>
      <c r="I354" s="125"/>
      <c r="J354" s="125"/>
      <c r="K354" s="125"/>
      <c r="L354" s="125"/>
      <c r="M354" s="125"/>
      <c r="N354" s="125"/>
      <c r="O354" s="125"/>
      <c r="P354" s="125"/>
      <c r="Q354" s="125"/>
    </row>
    <row r="355" spans="1:17">
      <c r="A355" s="128">
        <v>353</v>
      </c>
      <c r="B355" s="128"/>
      <c r="C355" s="128">
        <f t="shared" ca="1" si="5"/>
        <v>0.36752898772173775</v>
      </c>
      <c r="D355" s="128"/>
      <c r="E355" s="125"/>
      <c r="F355" s="125"/>
      <c r="G355" s="125"/>
      <c r="H355" s="125"/>
      <c r="I355" s="125"/>
      <c r="J355" s="125"/>
      <c r="K355" s="125"/>
      <c r="L355" s="125"/>
      <c r="M355" s="125"/>
      <c r="N355" s="125"/>
      <c r="O355" s="125"/>
      <c r="P355" s="125"/>
      <c r="Q355" s="125"/>
    </row>
    <row r="356" spans="1:17">
      <c r="A356" s="128">
        <v>354</v>
      </c>
      <c r="B356" s="128"/>
      <c r="C356" s="128">
        <f t="shared" ca="1" si="5"/>
        <v>0.36966192251400715</v>
      </c>
      <c r="D356" s="128"/>
      <c r="E356" s="125"/>
      <c r="F356" s="125"/>
      <c r="G356" s="125"/>
      <c r="H356" s="125"/>
      <c r="I356" s="125"/>
      <c r="J356" s="125"/>
      <c r="K356" s="125"/>
      <c r="L356" s="125"/>
      <c r="M356" s="125"/>
      <c r="N356" s="125"/>
      <c r="O356" s="125"/>
      <c r="P356" s="125"/>
      <c r="Q356" s="125"/>
    </row>
    <row r="357" spans="1:17">
      <c r="A357" s="128">
        <v>355</v>
      </c>
      <c r="B357" s="128"/>
      <c r="C357" s="128">
        <f t="shared" ca="1" si="5"/>
        <v>0.35004076345868346</v>
      </c>
      <c r="D357" s="128"/>
      <c r="E357" s="125"/>
      <c r="F357" s="125"/>
      <c r="G357" s="125"/>
      <c r="H357" s="125"/>
      <c r="I357" s="125"/>
      <c r="J357" s="125"/>
      <c r="K357" s="125"/>
      <c r="L357" s="125"/>
      <c r="M357" s="125"/>
      <c r="N357" s="125"/>
      <c r="O357" s="125"/>
      <c r="P357" s="125"/>
      <c r="Q357" s="125"/>
    </row>
    <row r="358" spans="1:17">
      <c r="A358" s="128">
        <v>356</v>
      </c>
      <c r="B358" s="128"/>
      <c r="C358" s="128">
        <f t="shared" ca="1" si="5"/>
        <v>0.33843834298672987</v>
      </c>
      <c r="D358" s="128"/>
      <c r="E358" s="125"/>
      <c r="F358" s="125"/>
      <c r="G358" s="125"/>
      <c r="H358" s="125"/>
      <c r="I358" s="125"/>
      <c r="J358" s="125"/>
      <c r="K358" s="125"/>
      <c r="L358" s="125"/>
      <c r="M358" s="125"/>
      <c r="N358" s="125"/>
      <c r="O358" s="125"/>
      <c r="P358" s="125"/>
      <c r="Q358" s="125"/>
    </row>
    <row r="359" spans="1:17">
      <c r="A359" s="128">
        <v>357</v>
      </c>
      <c r="B359" s="128"/>
      <c r="C359" s="128">
        <f t="shared" ca="1" si="5"/>
        <v>0.41680384045218732</v>
      </c>
      <c r="D359" s="128"/>
      <c r="E359" s="125"/>
      <c r="F359" s="125"/>
      <c r="G359" s="125"/>
      <c r="H359" s="125"/>
      <c r="I359" s="125"/>
      <c r="J359" s="125"/>
      <c r="K359" s="125"/>
      <c r="L359" s="125"/>
      <c r="M359" s="125"/>
      <c r="N359" s="125"/>
      <c r="O359" s="125"/>
      <c r="P359" s="125"/>
      <c r="Q359" s="125"/>
    </row>
    <row r="360" spans="1:17">
      <c r="A360" s="128">
        <v>358</v>
      </c>
      <c r="B360" s="128"/>
      <c r="C360" s="128">
        <f t="shared" ca="1" si="5"/>
        <v>0.3069000232177323</v>
      </c>
      <c r="D360" s="128"/>
      <c r="E360" s="125"/>
      <c r="F360" s="125"/>
      <c r="G360" s="125"/>
      <c r="H360" s="125"/>
      <c r="I360" s="125"/>
      <c r="J360" s="125"/>
      <c r="K360" s="125"/>
      <c r="L360" s="125"/>
      <c r="M360" s="125"/>
      <c r="N360" s="125"/>
      <c r="O360" s="125"/>
      <c r="P360" s="125"/>
      <c r="Q360" s="125"/>
    </row>
    <row r="361" spans="1:17">
      <c r="A361" s="128">
        <v>359</v>
      </c>
      <c r="B361" s="128"/>
      <c r="C361" s="128">
        <f t="shared" ca="1" si="5"/>
        <v>0.36422901818488551</v>
      </c>
      <c r="D361" s="128"/>
      <c r="E361" s="125"/>
      <c r="F361" s="125"/>
      <c r="G361" s="125"/>
      <c r="H361" s="125"/>
      <c r="I361" s="125"/>
      <c r="J361" s="125"/>
      <c r="K361" s="125"/>
      <c r="L361" s="125"/>
      <c r="M361" s="125"/>
      <c r="N361" s="125"/>
      <c r="O361" s="125"/>
      <c r="P361" s="125"/>
      <c r="Q361" s="125"/>
    </row>
    <row r="362" spans="1:17">
      <c r="A362" s="128">
        <v>360</v>
      </c>
      <c r="B362" s="128"/>
      <c r="C362" s="128">
        <f t="shared" ca="1" si="5"/>
        <v>0.28219277495519213</v>
      </c>
      <c r="D362" s="128"/>
      <c r="E362" s="125"/>
      <c r="F362" s="125"/>
      <c r="G362" s="125"/>
      <c r="H362" s="125"/>
      <c r="I362" s="125"/>
      <c r="J362" s="125"/>
      <c r="K362" s="125"/>
      <c r="L362" s="125"/>
      <c r="M362" s="125"/>
      <c r="N362" s="125"/>
      <c r="O362" s="125"/>
      <c r="P362" s="125"/>
      <c r="Q362" s="125"/>
    </row>
    <row r="363" spans="1:17">
      <c r="A363" s="128">
        <v>361</v>
      </c>
      <c r="B363" s="128"/>
      <c r="C363" s="128">
        <f t="shared" ca="1" si="5"/>
        <v>0.36414476507993182</v>
      </c>
      <c r="D363" s="128"/>
      <c r="E363" s="125"/>
      <c r="F363" s="125"/>
      <c r="G363" s="125"/>
      <c r="H363" s="125"/>
      <c r="I363" s="125"/>
      <c r="J363" s="125"/>
      <c r="K363" s="125"/>
      <c r="L363" s="125"/>
      <c r="M363" s="125"/>
      <c r="N363" s="125"/>
      <c r="O363" s="125"/>
      <c r="P363" s="125"/>
      <c r="Q363" s="125"/>
    </row>
    <row r="364" spans="1:17">
      <c r="A364" s="128">
        <v>362</v>
      </c>
      <c r="B364" s="128"/>
      <c r="C364" s="128">
        <f t="shared" ca="1" si="5"/>
        <v>0.3411569264530076</v>
      </c>
      <c r="D364" s="128"/>
      <c r="E364" s="125"/>
      <c r="F364" s="125"/>
      <c r="G364" s="125"/>
      <c r="H364" s="125"/>
      <c r="I364" s="125"/>
      <c r="J364" s="125"/>
      <c r="K364" s="125"/>
      <c r="L364" s="125"/>
      <c r="M364" s="125"/>
      <c r="N364" s="125"/>
      <c r="O364" s="125"/>
      <c r="P364" s="125"/>
      <c r="Q364" s="125"/>
    </row>
    <row r="365" spans="1:17">
      <c r="A365" s="128">
        <v>363</v>
      </c>
      <c r="B365" s="128"/>
      <c r="C365" s="128">
        <f t="shared" ca="1" si="5"/>
        <v>0.40462987084410551</v>
      </c>
      <c r="D365" s="128"/>
      <c r="E365" s="125"/>
      <c r="F365" s="125"/>
      <c r="G365" s="125"/>
      <c r="H365" s="125"/>
      <c r="I365" s="125"/>
      <c r="J365" s="125"/>
      <c r="K365" s="125"/>
      <c r="L365" s="125"/>
      <c r="M365" s="125"/>
      <c r="N365" s="125"/>
      <c r="O365" s="125"/>
      <c r="P365" s="125"/>
      <c r="Q365" s="125"/>
    </row>
    <row r="366" spans="1:17">
      <c r="A366" s="128">
        <v>364</v>
      </c>
      <c r="B366" s="128"/>
      <c r="C366" s="128">
        <f t="shared" ca="1" si="5"/>
        <v>0.29040761863862863</v>
      </c>
      <c r="D366" s="128"/>
      <c r="E366" s="125"/>
      <c r="F366" s="125"/>
      <c r="G366" s="125"/>
      <c r="H366" s="125"/>
      <c r="I366" s="125"/>
      <c r="J366" s="125"/>
      <c r="K366" s="125"/>
      <c r="L366" s="125"/>
      <c r="M366" s="125"/>
      <c r="N366" s="125"/>
      <c r="O366" s="125"/>
      <c r="P366" s="125"/>
      <c r="Q366" s="125"/>
    </row>
    <row r="367" spans="1:17">
      <c r="A367" s="128">
        <v>365</v>
      </c>
      <c r="B367" s="128"/>
      <c r="C367" s="128">
        <f t="shared" ca="1" si="5"/>
        <v>0.35745074968206919</v>
      </c>
      <c r="D367" s="128"/>
      <c r="E367" s="125"/>
      <c r="F367" s="125"/>
      <c r="G367" s="125"/>
      <c r="H367" s="125"/>
      <c r="I367" s="125"/>
      <c r="J367" s="125"/>
      <c r="K367" s="125"/>
      <c r="L367" s="125"/>
      <c r="M367" s="125"/>
      <c r="N367" s="125"/>
      <c r="O367" s="125"/>
      <c r="P367" s="125"/>
      <c r="Q367" s="125"/>
    </row>
    <row r="368" spans="1:17">
      <c r="A368" s="128">
        <v>366</v>
      </c>
      <c r="B368" s="128"/>
      <c r="C368" s="128">
        <f t="shared" ca="1" si="5"/>
        <v>0.37300264734428296</v>
      </c>
      <c r="D368" s="128"/>
      <c r="E368" s="125"/>
      <c r="F368" s="125"/>
      <c r="G368" s="125"/>
      <c r="H368" s="125"/>
      <c r="I368" s="125"/>
      <c r="J368" s="125"/>
      <c r="K368" s="125"/>
      <c r="L368" s="125"/>
      <c r="M368" s="125"/>
      <c r="N368" s="125"/>
      <c r="O368" s="125"/>
      <c r="P368" s="125"/>
      <c r="Q368" s="125"/>
    </row>
    <row r="369" spans="1:17">
      <c r="A369" s="128">
        <v>367</v>
      </c>
      <c r="B369" s="128"/>
      <c r="C369" s="128">
        <f t="shared" ca="1" si="5"/>
        <v>0.33695929201342373</v>
      </c>
      <c r="D369" s="128"/>
      <c r="E369" s="125"/>
      <c r="F369" s="125"/>
      <c r="G369" s="125"/>
      <c r="H369" s="125"/>
      <c r="I369" s="125"/>
      <c r="J369" s="125"/>
      <c r="K369" s="125"/>
      <c r="L369" s="125"/>
      <c r="M369" s="125"/>
      <c r="N369" s="125"/>
      <c r="O369" s="125"/>
      <c r="P369" s="125"/>
      <c r="Q369" s="125"/>
    </row>
    <row r="370" spans="1:17">
      <c r="A370" s="128">
        <v>368</v>
      </c>
      <c r="B370" s="128"/>
      <c r="C370" s="128">
        <f t="shared" ca="1" si="5"/>
        <v>0.37533318694099527</v>
      </c>
      <c r="D370" s="128"/>
      <c r="E370" s="125"/>
      <c r="F370" s="125"/>
      <c r="G370" s="125"/>
      <c r="H370" s="125"/>
      <c r="I370" s="125"/>
      <c r="J370" s="125"/>
      <c r="K370" s="125"/>
      <c r="L370" s="125"/>
      <c r="M370" s="125"/>
      <c r="N370" s="125"/>
      <c r="O370" s="125"/>
      <c r="P370" s="125"/>
      <c r="Q370" s="125"/>
    </row>
    <row r="371" spans="1:17">
      <c r="A371" s="128">
        <v>369</v>
      </c>
      <c r="B371" s="128"/>
      <c r="C371" s="128"/>
      <c r="D371" s="128"/>
      <c r="E371" s="125"/>
      <c r="F371" s="125"/>
      <c r="G371" s="125"/>
      <c r="H371" s="125"/>
      <c r="I371" s="125"/>
      <c r="J371" s="125"/>
      <c r="K371" s="125"/>
      <c r="L371" s="125"/>
      <c r="M371" s="125"/>
      <c r="N371" s="125"/>
      <c r="O371" s="125"/>
      <c r="P371" s="125"/>
      <c r="Q371" s="125"/>
    </row>
    <row r="372" spans="1:17">
      <c r="A372" s="128">
        <v>370</v>
      </c>
      <c r="B372" s="128"/>
      <c r="C372" s="128"/>
      <c r="D372" s="128"/>
      <c r="E372" s="125"/>
      <c r="F372" s="125"/>
      <c r="G372" s="125"/>
      <c r="H372" s="125"/>
      <c r="I372" s="125"/>
      <c r="J372" s="125"/>
      <c r="K372" s="125"/>
      <c r="L372" s="125"/>
      <c r="M372" s="125"/>
      <c r="N372" s="125"/>
      <c r="O372" s="125"/>
      <c r="P372" s="125"/>
      <c r="Q372" s="125"/>
    </row>
    <row r="373" spans="1:17">
      <c r="A373" s="128">
        <v>371</v>
      </c>
      <c r="B373" s="128"/>
      <c r="C373" s="128"/>
      <c r="D373" s="128"/>
      <c r="E373" s="125"/>
      <c r="F373" s="125"/>
      <c r="G373" s="125"/>
      <c r="H373" s="125"/>
      <c r="I373" s="125"/>
      <c r="J373" s="125"/>
      <c r="K373" s="125"/>
      <c r="L373" s="125"/>
      <c r="M373" s="125"/>
      <c r="N373" s="125"/>
      <c r="O373" s="125"/>
      <c r="P373" s="125"/>
      <c r="Q373" s="125"/>
    </row>
    <row r="374" spans="1:17">
      <c r="A374" s="128">
        <v>372</v>
      </c>
      <c r="B374" s="128"/>
      <c r="C374" s="128"/>
      <c r="D374" s="128"/>
      <c r="E374" s="125"/>
      <c r="F374" s="125"/>
      <c r="G374" s="125"/>
      <c r="H374" s="125"/>
      <c r="I374" s="125"/>
      <c r="J374" s="125"/>
      <c r="K374" s="125"/>
      <c r="L374" s="125"/>
      <c r="M374" s="125"/>
      <c r="N374" s="125"/>
      <c r="O374" s="125"/>
      <c r="P374" s="125"/>
      <c r="Q374" s="125"/>
    </row>
    <row r="375" spans="1:17">
      <c r="A375" s="128">
        <v>373</v>
      </c>
      <c r="B375" s="128"/>
      <c r="C375" s="128"/>
      <c r="D375" s="128"/>
      <c r="E375" s="125"/>
      <c r="F375" s="125"/>
      <c r="G375" s="125"/>
      <c r="H375" s="125"/>
      <c r="I375" s="125"/>
      <c r="J375" s="125"/>
      <c r="K375" s="125"/>
      <c r="L375" s="125"/>
      <c r="M375" s="125"/>
      <c r="N375" s="125"/>
      <c r="O375" s="125"/>
      <c r="P375" s="125"/>
      <c r="Q375" s="125"/>
    </row>
    <row r="376" spans="1:17">
      <c r="A376" s="128">
        <v>374</v>
      </c>
      <c r="B376" s="128"/>
      <c r="C376" s="128"/>
      <c r="D376" s="128"/>
      <c r="E376" s="125"/>
      <c r="F376" s="125"/>
      <c r="G376" s="125"/>
      <c r="H376" s="125"/>
      <c r="I376" s="125"/>
      <c r="J376" s="125"/>
      <c r="K376" s="125"/>
      <c r="L376" s="125"/>
      <c r="M376" s="125"/>
      <c r="N376" s="125"/>
      <c r="O376" s="125"/>
      <c r="P376" s="125"/>
      <c r="Q376" s="125"/>
    </row>
    <row r="377" spans="1:17">
      <c r="A377" s="128">
        <v>375</v>
      </c>
      <c r="B377" s="128"/>
      <c r="C377" s="128"/>
      <c r="D377" s="128"/>
      <c r="E377" s="125"/>
      <c r="F377" s="125"/>
      <c r="G377" s="125"/>
      <c r="H377" s="125"/>
      <c r="I377" s="125"/>
      <c r="J377" s="125"/>
      <c r="K377" s="125"/>
      <c r="L377" s="125"/>
      <c r="M377" s="125"/>
      <c r="N377" s="125"/>
      <c r="O377" s="125"/>
      <c r="P377" s="125"/>
      <c r="Q377" s="125"/>
    </row>
    <row r="378" spans="1:17">
      <c r="A378" s="128">
        <v>376</v>
      </c>
      <c r="B378" s="128"/>
      <c r="C378" s="128"/>
      <c r="D378" s="128"/>
      <c r="E378" s="125"/>
      <c r="F378" s="125"/>
      <c r="G378" s="125"/>
      <c r="H378" s="125"/>
      <c r="I378" s="125"/>
      <c r="J378" s="125"/>
      <c r="K378" s="125"/>
      <c r="L378" s="125"/>
      <c r="M378" s="125"/>
      <c r="N378" s="125"/>
      <c r="O378" s="125"/>
      <c r="P378" s="125"/>
      <c r="Q378" s="125"/>
    </row>
    <row r="379" spans="1:17">
      <c r="A379" s="128">
        <v>377</v>
      </c>
      <c r="B379" s="128"/>
      <c r="C379" s="128"/>
      <c r="D379" s="128"/>
      <c r="E379" s="125"/>
      <c r="F379" s="125"/>
      <c r="G379" s="125"/>
      <c r="H379" s="125"/>
      <c r="I379" s="125"/>
      <c r="J379" s="125"/>
      <c r="K379" s="125"/>
      <c r="L379" s="125"/>
      <c r="M379" s="125"/>
      <c r="N379" s="125"/>
      <c r="O379" s="125"/>
      <c r="P379" s="125"/>
      <c r="Q379" s="125"/>
    </row>
    <row r="380" spans="1:17">
      <c r="A380" s="128">
        <v>378</v>
      </c>
      <c r="B380" s="128"/>
      <c r="C380" s="128"/>
      <c r="D380" s="128"/>
      <c r="E380" s="125"/>
      <c r="F380" s="125"/>
      <c r="G380" s="125"/>
      <c r="H380" s="125"/>
      <c r="I380" s="125"/>
      <c r="J380" s="125"/>
      <c r="K380" s="125"/>
      <c r="L380" s="125"/>
      <c r="M380" s="125"/>
      <c r="N380" s="125"/>
      <c r="O380" s="125"/>
      <c r="P380" s="125"/>
      <c r="Q380" s="125"/>
    </row>
    <row r="381" spans="1:17">
      <c r="A381" s="128">
        <v>379</v>
      </c>
      <c r="B381" s="128"/>
      <c r="C381" s="128"/>
      <c r="D381" s="128"/>
      <c r="E381" s="125"/>
      <c r="F381" s="125"/>
      <c r="G381" s="125"/>
      <c r="H381" s="125"/>
      <c r="I381" s="125"/>
      <c r="J381" s="125"/>
      <c r="K381" s="125"/>
      <c r="L381" s="125"/>
      <c r="M381" s="125"/>
      <c r="N381" s="125"/>
      <c r="O381" s="125"/>
      <c r="P381" s="125"/>
      <c r="Q381" s="125"/>
    </row>
    <row r="382" spans="1:17">
      <c r="A382" s="128">
        <v>380</v>
      </c>
      <c r="B382" s="128"/>
      <c r="C382" s="128"/>
      <c r="D382" s="128"/>
      <c r="E382" s="125"/>
      <c r="F382" s="125"/>
      <c r="G382" s="125"/>
      <c r="H382" s="125"/>
      <c r="I382" s="125"/>
      <c r="J382" s="125"/>
      <c r="K382" s="125"/>
      <c r="L382" s="125"/>
      <c r="M382" s="125"/>
      <c r="N382" s="125"/>
      <c r="O382" s="125"/>
      <c r="P382" s="125"/>
      <c r="Q382" s="125"/>
    </row>
    <row r="383" spans="1:17">
      <c r="A383" s="128">
        <v>381</v>
      </c>
      <c r="B383" s="128"/>
      <c r="C383" s="128"/>
      <c r="D383" s="128"/>
      <c r="E383" s="125"/>
      <c r="F383" s="125"/>
      <c r="G383" s="125"/>
      <c r="H383" s="125"/>
      <c r="I383" s="125"/>
      <c r="J383" s="125"/>
      <c r="K383" s="125"/>
      <c r="L383" s="125"/>
      <c r="M383" s="125"/>
      <c r="N383" s="125"/>
      <c r="O383" s="125"/>
      <c r="P383" s="125"/>
      <c r="Q383" s="125"/>
    </row>
    <row r="384" spans="1:17">
      <c r="A384" s="128">
        <v>382</v>
      </c>
      <c r="B384" s="128"/>
      <c r="C384" s="128"/>
      <c r="D384" s="128"/>
      <c r="E384" s="125"/>
      <c r="F384" s="125"/>
      <c r="G384" s="125"/>
      <c r="H384" s="125"/>
      <c r="I384" s="125"/>
      <c r="J384" s="125"/>
      <c r="K384" s="125"/>
      <c r="L384" s="125"/>
      <c r="M384" s="125"/>
      <c r="N384" s="125"/>
      <c r="O384" s="125"/>
      <c r="P384" s="125"/>
      <c r="Q384" s="125"/>
    </row>
    <row r="385" spans="1:17">
      <c r="A385" s="128">
        <v>383</v>
      </c>
      <c r="B385" s="128"/>
      <c r="C385" s="128"/>
      <c r="D385" s="128"/>
      <c r="E385" s="125"/>
      <c r="F385" s="125"/>
      <c r="G385" s="125"/>
      <c r="H385" s="125"/>
      <c r="I385" s="125"/>
      <c r="J385" s="125"/>
      <c r="K385" s="125"/>
      <c r="L385" s="125"/>
      <c r="M385" s="125"/>
      <c r="N385" s="125"/>
      <c r="O385" s="125"/>
      <c r="P385" s="125"/>
      <c r="Q385" s="125"/>
    </row>
    <row r="386" spans="1:17">
      <c r="A386" s="128">
        <v>384</v>
      </c>
      <c r="B386" s="128"/>
      <c r="C386" s="128"/>
      <c r="D386" s="128"/>
      <c r="E386" s="125"/>
      <c r="F386" s="125"/>
      <c r="G386" s="125"/>
      <c r="H386" s="125"/>
      <c r="I386" s="125"/>
      <c r="J386" s="125"/>
      <c r="K386" s="125"/>
      <c r="L386" s="125"/>
      <c r="M386" s="125"/>
      <c r="N386" s="125"/>
      <c r="O386" s="125"/>
      <c r="P386" s="125"/>
      <c r="Q386" s="125"/>
    </row>
    <row r="387" spans="1:17">
      <c r="A387" s="128">
        <v>385</v>
      </c>
      <c r="B387" s="128"/>
      <c r="C387" s="128"/>
      <c r="D387" s="128"/>
      <c r="E387" s="125"/>
      <c r="F387" s="125"/>
      <c r="G387" s="125"/>
      <c r="H387" s="125"/>
      <c r="I387" s="125"/>
      <c r="J387" s="125"/>
      <c r="K387" s="125"/>
      <c r="L387" s="125"/>
      <c r="M387" s="125"/>
      <c r="N387" s="125"/>
      <c r="O387" s="125"/>
      <c r="P387" s="125"/>
      <c r="Q387" s="125"/>
    </row>
    <row r="388" spans="1:17">
      <c r="A388" s="128">
        <v>386</v>
      </c>
      <c r="B388" s="128"/>
      <c r="C388" s="128"/>
      <c r="D388" s="128"/>
      <c r="E388" s="125"/>
      <c r="F388" s="125"/>
      <c r="G388" s="125"/>
      <c r="H388" s="125"/>
      <c r="I388" s="125"/>
      <c r="J388" s="125"/>
      <c r="K388" s="125"/>
      <c r="L388" s="125"/>
      <c r="M388" s="125"/>
      <c r="N388" s="125"/>
      <c r="O388" s="125"/>
      <c r="P388" s="125"/>
      <c r="Q388" s="125"/>
    </row>
    <row r="389" spans="1:17">
      <c r="A389" s="128">
        <v>387</v>
      </c>
      <c r="B389" s="128"/>
      <c r="C389" s="128"/>
      <c r="D389" s="128"/>
      <c r="E389" s="125"/>
      <c r="F389" s="125"/>
      <c r="G389" s="125"/>
      <c r="H389" s="125"/>
      <c r="I389" s="125"/>
      <c r="J389" s="125"/>
      <c r="K389" s="125"/>
      <c r="L389" s="125"/>
      <c r="M389" s="125"/>
      <c r="N389" s="125"/>
      <c r="O389" s="125"/>
      <c r="P389" s="125"/>
      <c r="Q389" s="125"/>
    </row>
    <row r="390" spans="1:17">
      <c r="A390" s="128">
        <v>388</v>
      </c>
      <c r="B390" s="128"/>
      <c r="C390" s="128"/>
      <c r="D390" s="128"/>
      <c r="E390" s="125"/>
      <c r="F390" s="125"/>
      <c r="G390" s="125"/>
      <c r="H390" s="125"/>
      <c r="I390" s="125"/>
      <c r="J390" s="125"/>
      <c r="K390" s="125"/>
      <c r="L390" s="125"/>
      <c r="M390" s="125"/>
      <c r="N390" s="125"/>
      <c r="O390" s="125"/>
      <c r="P390" s="125"/>
      <c r="Q390" s="125"/>
    </row>
    <row r="391" spans="1:17">
      <c r="A391" s="128">
        <v>389</v>
      </c>
      <c r="B391" s="128"/>
      <c r="C391" s="128"/>
      <c r="D391" s="128"/>
      <c r="E391" s="125"/>
      <c r="F391" s="125"/>
      <c r="G391" s="125"/>
      <c r="H391" s="125"/>
      <c r="I391" s="125"/>
      <c r="J391" s="125"/>
      <c r="K391" s="125"/>
      <c r="L391" s="125"/>
      <c r="M391" s="125"/>
      <c r="N391" s="125"/>
      <c r="O391" s="125"/>
      <c r="P391" s="125"/>
      <c r="Q391" s="125"/>
    </row>
    <row r="392" spans="1:17">
      <c r="A392" s="128">
        <v>390</v>
      </c>
      <c r="B392" s="128"/>
      <c r="C392" s="128"/>
      <c r="D392" s="128"/>
      <c r="E392" s="125"/>
      <c r="F392" s="125"/>
      <c r="G392" s="125"/>
      <c r="H392" s="125"/>
      <c r="I392" s="125"/>
      <c r="J392" s="125"/>
      <c r="K392" s="125"/>
      <c r="L392" s="125"/>
      <c r="M392" s="125"/>
      <c r="N392" s="125"/>
      <c r="O392" s="125"/>
      <c r="P392" s="125"/>
      <c r="Q392" s="125"/>
    </row>
    <row r="393" spans="1:17">
      <c r="A393" s="128">
        <v>391</v>
      </c>
      <c r="B393" s="128"/>
      <c r="C393" s="128"/>
      <c r="D393" s="128"/>
      <c r="E393" s="125"/>
      <c r="F393" s="125"/>
      <c r="G393" s="125"/>
      <c r="H393" s="125"/>
      <c r="I393" s="125"/>
      <c r="J393" s="125"/>
      <c r="K393" s="125"/>
      <c r="L393" s="125"/>
      <c r="M393" s="125"/>
      <c r="N393" s="125"/>
      <c r="O393" s="125"/>
      <c r="P393" s="125"/>
      <c r="Q393" s="125"/>
    </row>
    <row r="394" spans="1:17">
      <c r="A394" s="128">
        <v>392</v>
      </c>
      <c r="B394" s="128"/>
      <c r="C394" s="128"/>
      <c r="D394" s="128"/>
      <c r="E394" s="125"/>
      <c r="F394" s="125"/>
      <c r="G394" s="125"/>
      <c r="H394" s="125"/>
      <c r="I394" s="125"/>
      <c r="J394" s="125"/>
      <c r="K394" s="125"/>
      <c r="L394" s="125"/>
      <c r="M394" s="125"/>
      <c r="N394" s="125"/>
      <c r="O394" s="125"/>
      <c r="P394" s="125"/>
      <c r="Q394" s="125"/>
    </row>
    <row r="395" spans="1:17">
      <c r="A395" s="128">
        <v>393</v>
      </c>
      <c r="B395" s="128"/>
      <c r="C395" s="128"/>
      <c r="D395" s="128"/>
      <c r="E395" s="125"/>
      <c r="F395" s="125"/>
      <c r="G395" s="125"/>
      <c r="H395" s="125"/>
      <c r="I395" s="125"/>
      <c r="J395" s="125"/>
      <c r="K395" s="125"/>
      <c r="L395" s="125"/>
      <c r="M395" s="125"/>
      <c r="N395" s="125"/>
      <c r="O395" s="125"/>
      <c r="P395" s="125"/>
      <c r="Q395" s="125"/>
    </row>
    <row r="396" spans="1:17">
      <c r="A396" s="128">
        <v>394</v>
      </c>
      <c r="B396" s="128"/>
      <c r="C396" s="128"/>
      <c r="D396" s="128"/>
      <c r="E396" s="125"/>
      <c r="F396" s="125"/>
      <c r="G396" s="125"/>
      <c r="H396" s="125"/>
      <c r="I396" s="125"/>
      <c r="J396" s="125"/>
      <c r="K396" s="125"/>
      <c r="L396" s="125"/>
      <c r="M396" s="125"/>
      <c r="N396" s="125"/>
      <c r="O396" s="125"/>
      <c r="P396" s="125"/>
      <c r="Q396" s="125"/>
    </row>
    <row r="397" spans="1:17">
      <c r="A397" s="128">
        <v>395</v>
      </c>
      <c r="B397" s="128"/>
      <c r="C397" s="128"/>
      <c r="D397" s="128"/>
      <c r="E397" s="125"/>
      <c r="F397" s="125"/>
      <c r="G397" s="125"/>
      <c r="H397" s="125"/>
      <c r="I397" s="125"/>
      <c r="J397" s="125"/>
      <c r="K397" s="125"/>
      <c r="L397" s="125"/>
      <c r="M397" s="125"/>
      <c r="N397" s="125"/>
      <c r="O397" s="125"/>
      <c r="P397" s="125"/>
      <c r="Q397" s="125"/>
    </row>
    <row r="398" spans="1:17">
      <c r="A398" s="128">
        <v>396</v>
      </c>
      <c r="B398" s="128"/>
      <c r="C398" s="128"/>
      <c r="D398" s="128"/>
      <c r="E398" s="125"/>
      <c r="F398" s="125"/>
      <c r="G398" s="125"/>
      <c r="H398" s="125"/>
      <c r="I398" s="125"/>
      <c r="J398" s="125"/>
      <c r="K398" s="125"/>
      <c r="L398" s="125"/>
      <c r="M398" s="125"/>
      <c r="N398" s="125"/>
      <c r="O398" s="125"/>
      <c r="P398" s="125"/>
      <c r="Q398" s="125"/>
    </row>
    <row r="399" spans="1:17">
      <c r="A399" s="128">
        <v>397</v>
      </c>
      <c r="B399" s="128"/>
      <c r="C399" s="128"/>
      <c r="D399" s="128"/>
      <c r="E399" s="125"/>
      <c r="F399" s="125"/>
      <c r="G399" s="125"/>
      <c r="H399" s="125"/>
      <c r="I399" s="125"/>
      <c r="J399" s="125"/>
      <c r="K399" s="125"/>
      <c r="L399" s="125"/>
      <c r="M399" s="125"/>
      <c r="N399" s="125"/>
      <c r="O399" s="125"/>
      <c r="P399" s="125"/>
      <c r="Q399" s="125"/>
    </row>
    <row r="400" spans="1:17">
      <c r="A400" s="128">
        <v>398</v>
      </c>
      <c r="B400" s="128"/>
      <c r="C400" s="128"/>
      <c r="D400" s="128"/>
      <c r="E400" s="125"/>
      <c r="F400" s="125"/>
      <c r="G400" s="125"/>
      <c r="H400" s="125"/>
      <c r="I400" s="125"/>
      <c r="J400" s="125"/>
      <c r="K400" s="125"/>
      <c r="L400" s="125"/>
      <c r="M400" s="125"/>
      <c r="N400" s="125"/>
      <c r="O400" s="125"/>
      <c r="P400" s="125"/>
      <c r="Q400" s="125"/>
    </row>
    <row r="401" spans="1:17">
      <c r="A401" s="128">
        <v>399</v>
      </c>
      <c r="B401" s="128"/>
      <c r="C401" s="128"/>
      <c r="D401" s="128"/>
      <c r="E401" s="125"/>
      <c r="F401" s="125"/>
      <c r="G401" s="125"/>
      <c r="H401" s="125"/>
      <c r="I401" s="125"/>
      <c r="J401" s="125"/>
      <c r="K401" s="125"/>
      <c r="L401" s="125"/>
      <c r="M401" s="125"/>
      <c r="N401" s="125"/>
      <c r="O401" s="125"/>
      <c r="P401" s="125"/>
      <c r="Q401" s="125"/>
    </row>
    <row r="402" spans="1:17">
      <c r="A402" s="128">
        <v>400</v>
      </c>
      <c r="B402" s="128"/>
      <c r="C402" s="128"/>
      <c r="D402" s="128"/>
      <c r="E402" s="125"/>
      <c r="F402" s="125"/>
      <c r="G402" s="125"/>
      <c r="H402" s="125"/>
      <c r="I402" s="125"/>
      <c r="J402" s="125"/>
      <c r="K402" s="125"/>
      <c r="L402" s="125"/>
      <c r="M402" s="125"/>
      <c r="N402" s="125"/>
      <c r="O402" s="125"/>
      <c r="P402" s="125"/>
      <c r="Q402" s="125"/>
    </row>
    <row r="403" spans="1:17">
      <c r="A403" s="128">
        <v>401</v>
      </c>
      <c r="B403" s="128"/>
      <c r="C403" s="128"/>
      <c r="D403" s="128"/>
      <c r="E403" s="125"/>
      <c r="F403" s="125"/>
      <c r="G403" s="125"/>
      <c r="H403" s="125"/>
      <c r="I403" s="125"/>
      <c r="J403" s="125"/>
      <c r="K403" s="125"/>
      <c r="L403" s="125"/>
      <c r="M403" s="125"/>
      <c r="N403" s="125"/>
      <c r="O403" s="125"/>
      <c r="P403" s="125"/>
      <c r="Q403" s="125"/>
    </row>
    <row r="404" spans="1:17">
      <c r="A404" s="128">
        <v>402</v>
      </c>
      <c r="B404" s="128"/>
      <c r="C404" s="128"/>
      <c r="D404" s="128"/>
      <c r="E404" s="125"/>
      <c r="F404" s="125"/>
      <c r="G404" s="125"/>
      <c r="H404" s="125"/>
      <c r="I404" s="125"/>
      <c r="J404" s="125"/>
      <c r="K404" s="125"/>
      <c r="L404" s="125"/>
      <c r="M404" s="125"/>
      <c r="N404" s="125"/>
      <c r="O404" s="125"/>
      <c r="P404" s="125"/>
      <c r="Q404" s="125"/>
    </row>
    <row r="405" spans="1:17">
      <c r="A405" s="128">
        <v>403</v>
      </c>
      <c r="B405" s="128"/>
      <c r="C405" s="128"/>
      <c r="D405" s="128"/>
      <c r="E405" s="125"/>
      <c r="F405" s="125"/>
      <c r="G405" s="125"/>
      <c r="H405" s="125"/>
      <c r="I405" s="125"/>
      <c r="J405" s="125"/>
      <c r="K405" s="125"/>
      <c r="L405" s="125"/>
      <c r="M405" s="125"/>
      <c r="N405" s="125"/>
      <c r="O405" s="125"/>
      <c r="P405" s="125"/>
      <c r="Q405" s="125"/>
    </row>
    <row r="406" spans="1:17">
      <c r="A406" s="128">
        <v>404</v>
      </c>
      <c r="B406" s="128"/>
      <c r="C406" s="128"/>
      <c r="D406" s="128"/>
      <c r="E406" s="125"/>
      <c r="F406" s="125"/>
      <c r="G406" s="125"/>
      <c r="H406" s="125"/>
      <c r="I406" s="125"/>
      <c r="J406" s="125"/>
      <c r="K406" s="125"/>
      <c r="L406" s="125"/>
      <c r="M406" s="125"/>
      <c r="N406" s="125"/>
      <c r="O406" s="125"/>
      <c r="P406" s="125"/>
      <c r="Q406" s="125"/>
    </row>
    <row r="407" spans="1:17">
      <c r="A407" s="128">
        <v>405</v>
      </c>
      <c r="B407" s="128"/>
      <c r="C407" s="128"/>
      <c r="D407" s="128"/>
      <c r="E407" s="125"/>
      <c r="F407" s="125"/>
      <c r="G407" s="125"/>
      <c r="H407" s="125"/>
      <c r="I407" s="125"/>
      <c r="J407" s="125"/>
      <c r="K407" s="125"/>
      <c r="L407" s="125"/>
      <c r="M407" s="125"/>
      <c r="N407" s="125"/>
      <c r="O407" s="125"/>
      <c r="P407" s="125"/>
      <c r="Q407" s="125"/>
    </row>
    <row r="408" spans="1:17">
      <c r="A408" s="128">
        <v>406</v>
      </c>
      <c r="B408" s="128"/>
      <c r="C408" s="128"/>
      <c r="D408" s="128"/>
      <c r="E408" s="125"/>
      <c r="F408" s="125"/>
      <c r="G408" s="125"/>
      <c r="H408" s="125"/>
      <c r="I408" s="125"/>
      <c r="J408" s="125"/>
      <c r="K408" s="125"/>
      <c r="L408" s="125"/>
      <c r="M408" s="125"/>
      <c r="N408" s="125"/>
      <c r="O408" s="125"/>
      <c r="P408" s="125"/>
      <c r="Q408" s="125"/>
    </row>
    <row r="409" spans="1:17">
      <c r="A409" s="128">
        <v>407</v>
      </c>
      <c r="B409" s="128"/>
      <c r="C409" s="128"/>
      <c r="D409" s="128"/>
      <c r="E409" s="125"/>
      <c r="F409" s="125"/>
      <c r="G409" s="125"/>
      <c r="H409" s="125"/>
      <c r="I409" s="125"/>
      <c r="J409" s="125"/>
      <c r="K409" s="125"/>
      <c r="L409" s="125"/>
      <c r="M409" s="125"/>
      <c r="N409" s="125"/>
      <c r="O409" s="125"/>
      <c r="P409" s="125"/>
      <c r="Q409" s="125"/>
    </row>
    <row r="410" spans="1:17">
      <c r="A410" s="128">
        <v>408</v>
      </c>
      <c r="B410" s="128"/>
      <c r="C410" s="128"/>
      <c r="D410" s="128"/>
      <c r="E410" s="125"/>
      <c r="F410" s="125"/>
      <c r="G410" s="125"/>
      <c r="H410" s="125"/>
      <c r="I410" s="125"/>
      <c r="J410" s="125"/>
      <c r="K410" s="125"/>
      <c r="L410" s="125"/>
      <c r="M410" s="125"/>
      <c r="N410" s="125"/>
      <c r="O410" s="125"/>
      <c r="P410" s="125"/>
      <c r="Q410" s="125"/>
    </row>
    <row r="411" spans="1:17">
      <c r="A411" s="128">
        <v>409</v>
      </c>
      <c r="B411" s="128"/>
      <c r="C411" s="128"/>
      <c r="D411" s="128"/>
      <c r="E411" s="125"/>
      <c r="F411" s="125"/>
      <c r="G411" s="125"/>
      <c r="H411" s="125"/>
      <c r="I411" s="125"/>
      <c r="J411" s="125"/>
      <c r="K411" s="125"/>
      <c r="L411" s="125"/>
      <c r="M411" s="125"/>
      <c r="N411" s="125"/>
      <c r="O411" s="125"/>
      <c r="P411" s="125"/>
      <c r="Q411" s="125"/>
    </row>
    <row r="412" spans="1:17">
      <c r="A412" s="128">
        <v>410</v>
      </c>
      <c r="B412" s="128"/>
      <c r="C412" s="128"/>
      <c r="D412" s="128"/>
      <c r="E412" s="125"/>
      <c r="F412" s="125"/>
      <c r="G412" s="125"/>
      <c r="H412" s="125"/>
      <c r="I412" s="125"/>
      <c r="J412" s="125"/>
      <c r="K412" s="125"/>
      <c r="L412" s="125"/>
      <c r="M412" s="125"/>
      <c r="N412" s="125"/>
      <c r="O412" s="125"/>
      <c r="P412" s="125"/>
      <c r="Q412" s="125"/>
    </row>
    <row r="413" spans="1:17">
      <c r="A413" s="128">
        <v>411</v>
      </c>
      <c r="B413" s="128"/>
      <c r="C413" s="128"/>
      <c r="D413" s="128"/>
      <c r="E413" s="125"/>
      <c r="F413" s="125"/>
      <c r="G413" s="125"/>
      <c r="H413" s="125"/>
      <c r="I413" s="125"/>
      <c r="J413" s="125"/>
      <c r="K413" s="125"/>
      <c r="L413" s="125"/>
      <c r="M413" s="125"/>
      <c r="N413" s="125"/>
      <c r="O413" s="125"/>
      <c r="P413" s="125"/>
      <c r="Q413" s="125"/>
    </row>
    <row r="414" spans="1:17">
      <c r="A414" s="128">
        <v>412</v>
      </c>
      <c r="B414" s="128"/>
      <c r="C414" s="128"/>
      <c r="D414" s="128"/>
      <c r="E414" s="125"/>
      <c r="F414" s="125"/>
      <c r="G414" s="125"/>
      <c r="H414" s="125"/>
      <c r="I414" s="125"/>
      <c r="J414" s="125"/>
      <c r="K414" s="125"/>
      <c r="L414" s="125"/>
      <c r="M414" s="125"/>
      <c r="N414" s="125"/>
      <c r="O414" s="125"/>
      <c r="P414" s="125"/>
      <c r="Q414" s="125"/>
    </row>
    <row r="415" spans="1:17">
      <c r="A415" s="128">
        <v>413</v>
      </c>
      <c r="B415" s="128"/>
      <c r="C415" s="128"/>
      <c r="D415" s="128"/>
      <c r="E415" s="125"/>
      <c r="F415" s="125"/>
      <c r="G415" s="125"/>
      <c r="H415" s="125"/>
      <c r="I415" s="125"/>
      <c r="J415" s="125"/>
      <c r="K415" s="125"/>
      <c r="L415" s="125"/>
      <c r="M415" s="125"/>
      <c r="N415" s="125"/>
      <c r="O415" s="125"/>
      <c r="P415" s="125"/>
      <c r="Q415" s="125"/>
    </row>
    <row r="416" spans="1:17">
      <c r="A416" s="128">
        <v>414</v>
      </c>
      <c r="B416" s="128"/>
      <c r="C416" s="128"/>
      <c r="D416" s="128"/>
      <c r="E416" s="125"/>
      <c r="F416" s="125"/>
      <c r="G416" s="125"/>
      <c r="H416" s="125"/>
      <c r="I416" s="125"/>
      <c r="J416" s="125"/>
      <c r="K416" s="125"/>
      <c r="L416" s="125"/>
      <c r="M416" s="125"/>
      <c r="N416" s="125"/>
      <c r="O416" s="125"/>
      <c r="P416" s="125"/>
      <c r="Q416" s="125"/>
    </row>
    <row r="417" spans="1:17">
      <c r="A417" s="128">
        <v>415</v>
      </c>
      <c r="B417" s="128"/>
      <c r="C417" s="128"/>
      <c r="D417" s="128"/>
      <c r="E417" s="125"/>
      <c r="F417" s="125"/>
      <c r="G417" s="125"/>
      <c r="H417" s="125"/>
      <c r="I417" s="125"/>
      <c r="J417" s="125"/>
      <c r="K417" s="125"/>
      <c r="L417" s="125"/>
      <c r="M417" s="125"/>
      <c r="N417" s="125"/>
      <c r="O417" s="125"/>
      <c r="P417" s="125"/>
      <c r="Q417" s="125"/>
    </row>
    <row r="418" spans="1:17">
      <c r="A418" s="128">
        <v>416</v>
      </c>
      <c r="B418" s="128"/>
      <c r="C418" s="128"/>
      <c r="D418" s="128"/>
      <c r="E418" s="125"/>
      <c r="F418" s="125"/>
      <c r="G418" s="125"/>
      <c r="H418" s="125"/>
      <c r="I418" s="125"/>
      <c r="J418" s="125"/>
      <c r="K418" s="125"/>
      <c r="L418" s="125"/>
      <c r="M418" s="125"/>
      <c r="N418" s="125"/>
      <c r="O418" s="125"/>
      <c r="P418" s="125"/>
      <c r="Q418" s="125"/>
    </row>
    <row r="419" spans="1:17">
      <c r="A419" s="128">
        <v>417</v>
      </c>
      <c r="B419" s="128"/>
      <c r="C419" s="128"/>
      <c r="D419" s="128"/>
      <c r="E419" s="125"/>
      <c r="F419" s="125"/>
      <c r="G419" s="125"/>
      <c r="H419" s="125"/>
      <c r="I419" s="125"/>
      <c r="J419" s="125"/>
      <c r="K419" s="125"/>
      <c r="L419" s="125"/>
      <c r="M419" s="125"/>
      <c r="N419" s="125"/>
      <c r="O419" s="125"/>
      <c r="P419" s="125"/>
      <c r="Q419" s="125"/>
    </row>
    <row r="420" spans="1:17">
      <c r="A420" s="128">
        <v>418</v>
      </c>
      <c r="B420" s="128"/>
      <c r="C420" s="128"/>
      <c r="D420" s="128"/>
      <c r="E420" s="125"/>
      <c r="F420" s="125"/>
      <c r="G420" s="125"/>
      <c r="H420" s="125"/>
      <c r="I420" s="125"/>
      <c r="J420" s="125"/>
      <c r="K420" s="125"/>
      <c r="L420" s="125"/>
      <c r="M420" s="125"/>
      <c r="N420" s="125"/>
      <c r="O420" s="125"/>
      <c r="P420" s="125"/>
      <c r="Q420" s="125"/>
    </row>
    <row r="421" spans="1:17">
      <c r="A421" s="128">
        <v>419</v>
      </c>
      <c r="B421" s="128"/>
      <c r="C421" s="128"/>
      <c r="D421" s="128"/>
      <c r="E421" s="125"/>
      <c r="F421" s="125"/>
      <c r="G421" s="125"/>
      <c r="H421" s="125"/>
      <c r="I421" s="125"/>
      <c r="J421" s="125"/>
      <c r="K421" s="125"/>
      <c r="L421" s="125"/>
      <c r="M421" s="125"/>
      <c r="N421" s="125"/>
      <c r="O421" s="125"/>
      <c r="P421" s="125"/>
      <c r="Q421" s="125"/>
    </row>
    <row r="422" spans="1:17">
      <c r="A422" s="128">
        <v>420</v>
      </c>
      <c r="B422" s="128"/>
      <c r="C422" s="128"/>
      <c r="D422" s="128"/>
      <c r="E422" s="125"/>
      <c r="F422" s="125"/>
      <c r="G422" s="125"/>
      <c r="H422" s="125"/>
      <c r="I422" s="125"/>
      <c r="J422" s="125"/>
      <c r="K422" s="125"/>
      <c r="L422" s="125"/>
      <c r="M422" s="125"/>
      <c r="N422" s="125"/>
      <c r="O422" s="125"/>
      <c r="P422" s="125"/>
      <c r="Q422" s="125"/>
    </row>
    <row r="423" spans="1:17">
      <c r="A423" s="128">
        <v>421</v>
      </c>
      <c r="B423" s="128"/>
      <c r="C423" s="128"/>
      <c r="D423" s="128"/>
      <c r="E423" s="125"/>
      <c r="F423" s="125"/>
      <c r="G423" s="125"/>
      <c r="H423" s="125"/>
      <c r="I423" s="125"/>
      <c r="J423" s="125"/>
      <c r="K423" s="125"/>
      <c r="L423" s="125"/>
      <c r="M423" s="125"/>
      <c r="N423" s="125"/>
      <c r="O423" s="125"/>
      <c r="P423" s="125"/>
      <c r="Q423" s="125"/>
    </row>
    <row r="424" spans="1:17">
      <c r="A424" s="128">
        <v>422</v>
      </c>
      <c r="B424" s="128"/>
      <c r="C424" s="128"/>
      <c r="D424" s="128"/>
      <c r="E424" s="125"/>
      <c r="F424" s="125"/>
      <c r="G424" s="125"/>
      <c r="H424" s="125"/>
      <c r="I424" s="125"/>
      <c r="J424" s="125"/>
      <c r="K424" s="125"/>
      <c r="L424" s="125"/>
      <c r="M424" s="125"/>
      <c r="N424" s="125"/>
      <c r="O424" s="125"/>
      <c r="P424" s="125"/>
      <c r="Q424" s="125"/>
    </row>
    <row r="425" spans="1:17">
      <c r="A425" s="128">
        <v>423</v>
      </c>
      <c r="B425" s="128"/>
      <c r="C425" s="128"/>
      <c r="D425" s="128"/>
      <c r="E425" s="125"/>
      <c r="F425" s="125"/>
      <c r="G425" s="125"/>
      <c r="H425" s="125"/>
      <c r="I425" s="125"/>
      <c r="J425" s="125"/>
      <c r="K425" s="125"/>
      <c r="L425" s="125"/>
      <c r="M425" s="125"/>
      <c r="N425" s="125"/>
      <c r="O425" s="125"/>
      <c r="P425" s="125"/>
      <c r="Q425" s="125"/>
    </row>
    <row r="426" spans="1:17">
      <c r="A426" s="128">
        <v>424</v>
      </c>
      <c r="B426" s="128"/>
      <c r="C426" s="128"/>
      <c r="D426" s="128"/>
      <c r="E426" s="125"/>
      <c r="F426" s="125"/>
      <c r="G426" s="125"/>
      <c r="H426" s="125"/>
      <c r="I426" s="125"/>
      <c r="J426" s="125"/>
      <c r="K426" s="125"/>
      <c r="L426" s="125"/>
      <c r="M426" s="125"/>
      <c r="N426" s="125"/>
      <c r="O426" s="125"/>
      <c r="P426" s="125"/>
      <c r="Q426" s="125"/>
    </row>
    <row r="427" spans="1:17">
      <c r="A427" s="128">
        <v>425</v>
      </c>
      <c r="B427" s="128"/>
      <c r="C427" s="128"/>
      <c r="D427" s="128"/>
      <c r="E427" s="125"/>
      <c r="F427" s="125"/>
      <c r="G427" s="125"/>
      <c r="H427" s="125"/>
      <c r="I427" s="125"/>
      <c r="J427" s="125"/>
      <c r="K427" s="125"/>
      <c r="L427" s="125"/>
      <c r="M427" s="125"/>
      <c r="N427" s="125"/>
      <c r="O427" s="125"/>
      <c r="P427" s="125"/>
      <c r="Q427" s="125"/>
    </row>
    <row r="428" spans="1:17">
      <c r="A428" s="128">
        <v>426</v>
      </c>
      <c r="B428" s="128"/>
      <c r="C428" s="128"/>
      <c r="D428" s="128"/>
      <c r="E428" s="125"/>
      <c r="F428" s="125"/>
      <c r="G428" s="125"/>
      <c r="H428" s="125"/>
      <c r="I428" s="125"/>
      <c r="J428" s="125"/>
      <c r="K428" s="125"/>
      <c r="L428" s="125"/>
      <c r="M428" s="125"/>
      <c r="N428" s="125"/>
      <c r="O428" s="125"/>
      <c r="P428" s="125"/>
      <c r="Q428" s="125"/>
    </row>
    <row r="429" spans="1:17">
      <c r="A429" s="128">
        <v>427</v>
      </c>
      <c r="B429" s="128"/>
      <c r="C429" s="128"/>
      <c r="D429" s="128"/>
      <c r="E429" s="125"/>
      <c r="F429" s="125"/>
      <c r="G429" s="125"/>
      <c r="H429" s="125"/>
      <c r="I429" s="125"/>
      <c r="J429" s="125"/>
      <c r="K429" s="125"/>
      <c r="L429" s="125"/>
      <c r="M429" s="125"/>
      <c r="N429" s="125"/>
      <c r="O429" s="125"/>
      <c r="P429" s="125"/>
      <c r="Q429" s="125"/>
    </row>
    <row r="430" spans="1:17">
      <c r="A430" s="128">
        <v>428</v>
      </c>
      <c r="B430" s="128"/>
      <c r="C430" s="128"/>
      <c r="D430" s="128"/>
      <c r="E430" s="125"/>
      <c r="F430" s="125"/>
      <c r="G430" s="125"/>
      <c r="H430" s="125"/>
      <c r="I430" s="125"/>
      <c r="J430" s="125"/>
      <c r="K430" s="125"/>
      <c r="L430" s="125"/>
      <c r="M430" s="125"/>
      <c r="N430" s="125"/>
      <c r="O430" s="125"/>
      <c r="P430" s="125"/>
      <c r="Q430" s="125"/>
    </row>
    <row r="431" spans="1:17">
      <c r="A431" s="128">
        <v>429</v>
      </c>
      <c r="B431" s="128"/>
      <c r="C431" s="128"/>
      <c r="D431" s="128"/>
      <c r="E431" s="125"/>
      <c r="F431" s="125"/>
      <c r="G431" s="125"/>
      <c r="H431" s="125"/>
      <c r="I431" s="125"/>
      <c r="J431" s="125"/>
      <c r="K431" s="125"/>
      <c r="L431" s="125"/>
      <c r="M431" s="125"/>
      <c r="N431" s="125"/>
      <c r="O431" s="125"/>
      <c r="P431" s="125"/>
      <c r="Q431" s="125"/>
    </row>
    <row r="432" spans="1:17">
      <c r="A432" s="128">
        <v>430</v>
      </c>
      <c r="B432" s="128"/>
      <c r="C432" s="128"/>
      <c r="D432" s="128"/>
      <c r="E432" s="125"/>
      <c r="F432" s="125"/>
      <c r="G432" s="125"/>
      <c r="H432" s="125"/>
      <c r="I432" s="125"/>
      <c r="J432" s="125"/>
      <c r="K432" s="125"/>
      <c r="L432" s="125"/>
      <c r="M432" s="125"/>
      <c r="N432" s="125"/>
      <c r="O432" s="125"/>
      <c r="P432" s="125"/>
      <c r="Q432" s="125"/>
    </row>
    <row r="433" spans="1:17">
      <c r="A433" s="128">
        <v>431</v>
      </c>
      <c r="B433" s="128"/>
      <c r="C433" s="128"/>
      <c r="D433" s="128"/>
      <c r="E433" s="125"/>
      <c r="F433" s="125"/>
      <c r="G433" s="125"/>
      <c r="H433" s="125"/>
      <c r="I433" s="125"/>
      <c r="J433" s="125"/>
      <c r="K433" s="125"/>
      <c r="L433" s="125"/>
      <c r="M433" s="125"/>
      <c r="N433" s="125"/>
      <c r="O433" s="125"/>
      <c r="P433" s="125"/>
      <c r="Q433" s="125"/>
    </row>
    <row r="434" spans="1:17">
      <c r="A434" s="128">
        <v>432</v>
      </c>
      <c r="B434" s="128"/>
      <c r="C434" s="128"/>
      <c r="D434" s="128"/>
      <c r="E434" s="125"/>
      <c r="F434" s="125"/>
      <c r="G434" s="125"/>
      <c r="H434" s="125"/>
      <c r="I434" s="125"/>
      <c r="J434" s="125"/>
      <c r="K434" s="125"/>
      <c r="L434" s="125"/>
      <c r="M434" s="125"/>
      <c r="N434" s="125"/>
      <c r="O434" s="125"/>
      <c r="P434" s="125"/>
      <c r="Q434" s="125"/>
    </row>
    <row r="435" spans="1:17">
      <c r="A435" s="128">
        <v>433</v>
      </c>
      <c r="B435" s="128"/>
      <c r="C435" s="128"/>
      <c r="D435" s="128"/>
      <c r="E435" s="125"/>
      <c r="F435" s="125"/>
      <c r="G435" s="125"/>
      <c r="H435" s="125"/>
      <c r="I435" s="125"/>
      <c r="J435" s="125"/>
      <c r="K435" s="125"/>
      <c r="L435" s="125"/>
      <c r="M435" s="125"/>
      <c r="N435" s="125"/>
      <c r="O435" s="125"/>
      <c r="P435" s="125"/>
      <c r="Q435" s="125"/>
    </row>
    <row r="436" spans="1:17">
      <c r="A436" s="128">
        <v>434</v>
      </c>
      <c r="B436" s="128"/>
      <c r="C436" s="128"/>
      <c r="D436" s="128"/>
      <c r="E436" s="125"/>
      <c r="F436" s="125"/>
      <c r="G436" s="125"/>
      <c r="H436" s="125"/>
      <c r="I436" s="125"/>
      <c r="J436" s="125"/>
      <c r="K436" s="125"/>
      <c r="L436" s="125"/>
      <c r="M436" s="125"/>
      <c r="N436" s="125"/>
      <c r="O436" s="125"/>
      <c r="P436" s="125"/>
      <c r="Q436" s="125"/>
    </row>
    <row r="437" spans="1:17">
      <c r="A437" s="128">
        <v>435</v>
      </c>
      <c r="B437" s="128"/>
      <c r="C437" s="128"/>
      <c r="D437" s="128"/>
      <c r="E437" s="125"/>
      <c r="F437" s="125"/>
      <c r="G437" s="125"/>
      <c r="H437" s="125"/>
      <c r="I437" s="125"/>
      <c r="J437" s="125"/>
      <c r="K437" s="125"/>
      <c r="L437" s="125"/>
      <c r="M437" s="125"/>
      <c r="N437" s="125"/>
      <c r="O437" s="125"/>
      <c r="P437" s="125"/>
      <c r="Q437" s="125"/>
    </row>
    <row r="438" spans="1:17">
      <c r="A438" s="128">
        <v>436</v>
      </c>
      <c r="B438" s="128"/>
      <c r="C438" s="128"/>
      <c r="D438" s="128"/>
      <c r="E438" s="125"/>
      <c r="F438" s="125"/>
      <c r="G438" s="125"/>
      <c r="H438" s="125"/>
      <c r="I438" s="125"/>
      <c r="J438" s="125"/>
      <c r="K438" s="125"/>
      <c r="L438" s="125"/>
      <c r="M438" s="125"/>
      <c r="N438" s="125"/>
      <c r="O438" s="125"/>
      <c r="P438" s="125"/>
      <c r="Q438" s="125"/>
    </row>
    <row r="439" spans="1:17">
      <c r="A439" s="128">
        <v>437</v>
      </c>
      <c r="B439" s="128"/>
      <c r="C439" s="128"/>
      <c r="D439" s="128"/>
      <c r="E439" s="125"/>
      <c r="F439" s="125"/>
      <c r="G439" s="125"/>
      <c r="H439" s="125"/>
      <c r="I439" s="125"/>
      <c r="J439" s="125"/>
      <c r="K439" s="125"/>
      <c r="L439" s="125"/>
      <c r="M439" s="125"/>
      <c r="N439" s="125"/>
      <c r="O439" s="125"/>
      <c r="P439" s="125"/>
      <c r="Q439" s="125"/>
    </row>
    <row r="440" spans="1:17">
      <c r="A440" s="128">
        <v>438</v>
      </c>
      <c r="B440" s="128"/>
      <c r="C440" s="128"/>
      <c r="D440" s="128"/>
      <c r="E440" s="125"/>
      <c r="F440" s="125"/>
      <c r="G440" s="125"/>
      <c r="H440" s="125"/>
      <c r="I440" s="125"/>
      <c r="J440" s="125"/>
      <c r="K440" s="125"/>
      <c r="L440" s="125"/>
      <c r="M440" s="125"/>
      <c r="N440" s="125"/>
      <c r="O440" s="125"/>
      <c r="P440" s="125"/>
      <c r="Q440" s="125"/>
    </row>
    <row r="441" spans="1:17">
      <c r="A441" s="128">
        <v>439</v>
      </c>
      <c r="B441" s="128"/>
      <c r="C441" s="128"/>
      <c r="D441" s="128"/>
      <c r="E441" s="125"/>
      <c r="F441" s="125"/>
      <c r="G441" s="125"/>
      <c r="H441" s="125"/>
      <c r="I441" s="125"/>
      <c r="J441" s="125"/>
      <c r="K441" s="125"/>
      <c r="L441" s="125"/>
      <c r="M441" s="125"/>
      <c r="N441" s="125"/>
      <c r="O441" s="125"/>
      <c r="P441" s="125"/>
      <c r="Q441" s="125"/>
    </row>
    <row r="442" spans="1:17">
      <c r="A442" s="128">
        <v>440</v>
      </c>
      <c r="B442" s="128"/>
      <c r="C442" s="128"/>
      <c r="D442" s="128"/>
      <c r="E442" s="125"/>
      <c r="F442" s="125"/>
      <c r="G442" s="125"/>
      <c r="H442" s="125"/>
      <c r="I442" s="125"/>
      <c r="J442" s="125"/>
      <c r="K442" s="125"/>
      <c r="L442" s="125"/>
      <c r="M442" s="125"/>
      <c r="N442" s="125"/>
      <c r="O442" s="125"/>
      <c r="P442" s="125"/>
      <c r="Q442" s="125"/>
    </row>
    <row r="443" spans="1:17">
      <c r="A443" s="128">
        <v>441</v>
      </c>
      <c r="B443" s="128"/>
      <c r="C443" s="128"/>
      <c r="D443" s="128"/>
      <c r="E443" s="125"/>
      <c r="F443" s="125"/>
      <c r="G443" s="125"/>
      <c r="H443" s="125"/>
      <c r="I443" s="125"/>
      <c r="J443" s="125"/>
      <c r="K443" s="125"/>
      <c r="L443" s="125"/>
      <c r="M443" s="125"/>
      <c r="N443" s="125"/>
      <c r="O443" s="125"/>
      <c r="P443" s="125"/>
      <c r="Q443" s="125"/>
    </row>
    <row r="444" spans="1:17">
      <c r="A444" s="128">
        <v>442</v>
      </c>
      <c r="B444" s="128"/>
      <c r="C444" s="128"/>
      <c r="D444" s="128"/>
      <c r="E444" s="125"/>
      <c r="F444" s="125"/>
      <c r="G444" s="125"/>
      <c r="H444" s="125"/>
      <c r="I444" s="125"/>
      <c r="J444" s="125"/>
      <c r="K444" s="125"/>
      <c r="L444" s="125"/>
      <c r="M444" s="125"/>
      <c r="N444" s="125"/>
      <c r="O444" s="125"/>
      <c r="P444" s="125"/>
      <c r="Q444" s="125"/>
    </row>
    <row r="445" spans="1:17">
      <c r="A445" s="128">
        <v>443</v>
      </c>
      <c r="B445" s="128"/>
      <c r="C445" s="128"/>
      <c r="D445" s="128"/>
      <c r="E445" s="125"/>
      <c r="F445" s="125"/>
      <c r="G445" s="125"/>
      <c r="H445" s="125"/>
      <c r="I445" s="125"/>
      <c r="J445" s="125"/>
      <c r="K445" s="125"/>
      <c r="L445" s="125"/>
      <c r="M445" s="125"/>
      <c r="N445" s="125"/>
      <c r="O445" s="125"/>
      <c r="P445" s="125"/>
      <c r="Q445" s="125"/>
    </row>
    <row r="446" spans="1:17">
      <c r="A446" s="128">
        <v>444</v>
      </c>
      <c r="B446" s="128"/>
      <c r="C446" s="128"/>
      <c r="D446" s="128"/>
      <c r="E446" s="125"/>
      <c r="F446" s="125"/>
      <c r="G446" s="125"/>
      <c r="H446" s="125"/>
      <c r="I446" s="125"/>
      <c r="J446" s="125"/>
      <c r="K446" s="125"/>
      <c r="L446" s="125"/>
      <c r="M446" s="125"/>
      <c r="N446" s="125"/>
      <c r="O446" s="125"/>
      <c r="P446" s="125"/>
      <c r="Q446" s="125"/>
    </row>
    <row r="447" spans="1:17">
      <c r="A447" s="128">
        <v>445</v>
      </c>
      <c r="B447" s="128"/>
      <c r="C447" s="128"/>
      <c r="D447" s="128"/>
      <c r="E447" s="125"/>
      <c r="F447" s="125"/>
      <c r="G447" s="125"/>
      <c r="H447" s="125"/>
      <c r="I447" s="125"/>
      <c r="J447" s="125"/>
      <c r="K447" s="125"/>
      <c r="L447" s="125"/>
      <c r="M447" s="125"/>
      <c r="N447" s="125"/>
      <c r="O447" s="125"/>
      <c r="P447" s="125"/>
      <c r="Q447" s="125"/>
    </row>
    <row r="448" spans="1:17">
      <c r="A448" s="128">
        <v>446</v>
      </c>
      <c r="B448" s="128"/>
      <c r="C448" s="128"/>
      <c r="D448" s="128"/>
      <c r="E448" s="125"/>
      <c r="F448" s="125"/>
      <c r="G448" s="125"/>
      <c r="H448" s="125"/>
      <c r="I448" s="125"/>
      <c r="J448" s="125"/>
      <c r="K448" s="125"/>
      <c r="L448" s="125"/>
      <c r="M448" s="125"/>
      <c r="N448" s="125"/>
      <c r="O448" s="125"/>
      <c r="P448" s="125"/>
      <c r="Q448" s="125"/>
    </row>
    <row r="449" spans="1:17">
      <c r="A449" s="128">
        <v>447</v>
      </c>
      <c r="B449" s="128"/>
      <c r="C449" s="128"/>
      <c r="D449" s="128"/>
      <c r="E449" s="125"/>
      <c r="F449" s="125"/>
      <c r="G449" s="125"/>
      <c r="H449" s="125"/>
      <c r="I449" s="125"/>
      <c r="J449" s="125"/>
      <c r="K449" s="125"/>
      <c r="L449" s="125"/>
      <c r="M449" s="125"/>
      <c r="N449" s="125"/>
      <c r="O449" s="125"/>
      <c r="P449" s="125"/>
      <c r="Q449" s="125"/>
    </row>
    <row r="450" spans="1:17">
      <c r="A450" s="128">
        <v>448</v>
      </c>
      <c r="B450" s="128"/>
      <c r="C450" s="128"/>
      <c r="D450" s="128"/>
      <c r="E450" s="125"/>
      <c r="F450" s="125"/>
      <c r="G450" s="125"/>
      <c r="H450" s="125"/>
      <c r="I450" s="125"/>
      <c r="J450" s="125"/>
      <c r="K450" s="125"/>
      <c r="L450" s="125"/>
      <c r="M450" s="125"/>
      <c r="N450" s="125"/>
      <c r="O450" s="125"/>
      <c r="P450" s="125"/>
      <c r="Q450" s="125"/>
    </row>
    <row r="451" spans="1:17">
      <c r="A451" s="128">
        <v>449</v>
      </c>
      <c r="B451" s="128"/>
      <c r="C451" s="128"/>
      <c r="D451" s="128"/>
      <c r="E451" s="125"/>
      <c r="F451" s="125"/>
      <c r="G451" s="125"/>
      <c r="H451" s="125"/>
      <c r="I451" s="125"/>
      <c r="J451" s="125"/>
      <c r="K451" s="125"/>
      <c r="L451" s="125"/>
      <c r="M451" s="125"/>
      <c r="N451" s="125"/>
      <c r="O451" s="125"/>
      <c r="P451" s="125"/>
      <c r="Q451" s="125"/>
    </row>
    <row r="452" spans="1:17">
      <c r="A452" s="128">
        <v>450</v>
      </c>
      <c r="B452" s="128"/>
      <c r="C452" s="128"/>
      <c r="D452" s="128"/>
      <c r="E452" s="125"/>
      <c r="F452" s="125"/>
      <c r="G452" s="125"/>
      <c r="H452" s="125"/>
      <c r="I452" s="125"/>
      <c r="J452" s="125"/>
      <c r="K452" s="125"/>
      <c r="L452" s="125"/>
      <c r="M452" s="125"/>
      <c r="N452" s="125"/>
      <c r="O452" s="125"/>
      <c r="P452" s="125"/>
      <c r="Q452" s="125"/>
    </row>
    <row r="453" spans="1:17">
      <c r="A453" s="128">
        <v>451</v>
      </c>
      <c r="B453" s="128"/>
      <c r="C453" s="128"/>
      <c r="D453" s="128"/>
      <c r="E453" s="125"/>
      <c r="F453" s="125"/>
      <c r="G453" s="125"/>
      <c r="H453" s="125"/>
      <c r="I453" s="125"/>
      <c r="J453" s="125"/>
      <c r="K453" s="125"/>
      <c r="L453" s="125"/>
      <c r="M453" s="125"/>
      <c r="N453" s="125"/>
      <c r="O453" s="125"/>
      <c r="P453" s="125"/>
      <c r="Q453" s="125"/>
    </row>
    <row r="454" spans="1:17">
      <c r="A454" s="128">
        <v>452</v>
      </c>
      <c r="B454" s="128"/>
      <c r="C454" s="128"/>
      <c r="D454" s="128"/>
      <c r="E454" s="125"/>
      <c r="F454" s="125"/>
      <c r="G454" s="125"/>
      <c r="H454" s="125"/>
      <c r="I454" s="125"/>
      <c r="J454" s="125"/>
      <c r="K454" s="125"/>
      <c r="L454" s="125"/>
      <c r="M454" s="125"/>
      <c r="N454" s="125"/>
      <c r="O454" s="125"/>
      <c r="P454" s="125"/>
      <c r="Q454" s="125"/>
    </row>
    <row r="455" spans="1:17">
      <c r="A455" s="128">
        <v>453</v>
      </c>
      <c r="B455" s="128"/>
      <c r="C455" s="128"/>
      <c r="D455" s="128"/>
      <c r="E455" s="125"/>
      <c r="F455" s="125"/>
      <c r="G455" s="125"/>
      <c r="H455" s="125"/>
      <c r="I455" s="125"/>
      <c r="J455" s="125"/>
      <c r="K455" s="125"/>
      <c r="L455" s="125"/>
      <c r="M455" s="125"/>
      <c r="N455" s="125"/>
      <c r="O455" s="125"/>
      <c r="P455" s="125"/>
      <c r="Q455" s="125"/>
    </row>
    <row r="456" spans="1:17">
      <c r="A456" s="128">
        <v>454</v>
      </c>
      <c r="B456" s="128"/>
      <c r="C456" s="128"/>
      <c r="D456" s="128"/>
      <c r="E456" s="125"/>
      <c r="F456" s="125"/>
      <c r="G456" s="125"/>
      <c r="H456" s="125"/>
      <c r="I456" s="125"/>
      <c r="J456" s="125"/>
      <c r="K456" s="125"/>
      <c r="L456" s="125"/>
      <c r="M456" s="125"/>
      <c r="N456" s="125"/>
      <c r="O456" s="125"/>
      <c r="P456" s="125"/>
      <c r="Q456" s="125"/>
    </row>
    <row r="457" spans="1:17">
      <c r="A457" s="128">
        <v>455</v>
      </c>
      <c r="B457" s="128"/>
      <c r="C457" s="128"/>
      <c r="D457" s="128"/>
      <c r="E457" s="125"/>
      <c r="F457" s="125"/>
      <c r="G457" s="125"/>
      <c r="H457" s="125"/>
      <c r="I457" s="125"/>
      <c r="J457" s="125"/>
      <c r="K457" s="125"/>
      <c r="L457" s="125"/>
      <c r="M457" s="125"/>
      <c r="N457" s="125"/>
      <c r="O457" s="125"/>
      <c r="P457" s="125"/>
      <c r="Q457" s="125"/>
    </row>
    <row r="458" spans="1:17">
      <c r="A458" s="128">
        <v>456</v>
      </c>
      <c r="B458" s="128"/>
      <c r="C458" s="128"/>
      <c r="D458" s="128"/>
      <c r="E458" s="125"/>
      <c r="F458" s="125"/>
      <c r="G458" s="125"/>
      <c r="H458" s="125"/>
      <c r="I458" s="125"/>
      <c r="J458" s="125"/>
      <c r="K458" s="125"/>
      <c r="L458" s="125"/>
      <c r="M458" s="125"/>
      <c r="N458" s="125"/>
      <c r="O458" s="125"/>
      <c r="P458" s="125"/>
      <c r="Q458" s="125"/>
    </row>
    <row r="459" spans="1:17">
      <c r="A459" s="128">
        <v>457</v>
      </c>
      <c r="B459" s="128"/>
      <c r="C459" s="128"/>
      <c r="D459" s="128"/>
      <c r="E459" s="125"/>
      <c r="F459" s="125"/>
      <c r="G459" s="125"/>
      <c r="H459" s="125"/>
      <c r="I459" s="125"/>
      <c r="J459" s="125"/>
      <c r="K459" s="125"/>
      <c r="L459" s="125"/>
      <c r="M459" s="125"/>
      <c r="N459" s="125"/>
      <c r="O459" s="125"/>
      <c r="P459" s="125"/>
      <c r="Q459" s="125"/>
    </row>
    <row r="460" spans="1:17">
      <c r="A460" s="128">
        <v>458</v>
      </c>
      <c r="B460" s="128"/>
      <c r="C460" s="128"/>
      <c r="D460" s="128"/>
      <c r="E460" s="125"/>
      <c r="F460" s="125"/>
      <c r="G460" s="125"/>
      <c r="H460" s="125"/>
      <c r="I460" s="125"/>
      <c r="J460" s="125"/>
      <c r="K460" s="125"/>
      <c r="L460" s="125"/>
      <c r="M460" s="125"/>
      <c r="N460" s="125"/>
      <c r="O460" s="125"/>
      <c r="P460" s="125"/>
      <c r="Q460" s="125"/>
    </row>
    <row r="461" spans="1:17">
      <c r="A461" s="128">
        <v>459</v>
      </c>
      <c r="B461" s="128"/>
      <c r="C461" s="128"/>
      <c r="D461" s="128"/>
      <c r="E461" s="125"/>
      <c r="F461" s="125"/>
      <c r="G461" s="125"/>
      <c r="H461" s="125"/>
      <c r="I461" s="125"/>
      <c r="J461" s="125"/>
      <c r="K461" s="125"/>
      <c r="L461" s="125"/>
      <c r="M461" s="125"/>
      <c r="N461" s="125"/>
      <c r="O461" s="125"/>
      <c r="P461" s="125"/>
      <c r="Q461" s="125"/>
    </row>
    <row r="462" spans="1:17">
      <c r="A462" s="128">
        <v>460</v>
      </c>
      <c r="B462" s="128"/>
      <c r="C462" s="128"/>
      <c r="D462" s="128"/>
      <c r="E462" s="125"/>
      <c r="F462" s="125"/>
      <c r="G462" s="125"/>
      <c r="H462" s="125"/>
      <c r="I462" s="125"/>
      <c r="J462" s="125"/>
      <c r="K462" s="125"/>
      <c r="L462" s="125"/>
      <c r="M462" s="125"/>
      <c r="N462" s="125"/>
      <c r="O462" s="125"/>
      <c r="P462" s="125"/>
      <c r="Q462" s="125"/>
    </row>
    <row r="463" spans="1:17">
      <c r="A463" s="128">
        <v>461</v>
      </c>
      <c r="B463" s="128"/>
      <c r="C463" s="128"/>
      <c r="D463" s="128"/>
      <c r="E463" s="125"/>
      <c r="F463" s="125"/>
      <c r="G463" s="125"/>
      <c r="H463" s="125"/>
      <c r="I463" s="125"/>
      <c r="J463" s="125"/>
      <c r="K463" s="125"/>
      <c r="L463" s="125"/>
      <c r="M463" s="125"/>
      <c r="N463" s="125"/>
      <c r="O463" s="125"/>
      <c r="P463" s="125"/>
      <c r="Q463" s="125"/>
    </row>
    <row r="464" spans="1:17">
      <c r="A464" s="128">
        <v>462</v>
      </c>
      <c r="B464" s="128"/>
      <c r="C464" s="128"/>
      <c r="D464" s="128"/>
      <c r="E464" s="125"/>
      <c r="F464" s="125"/>
      <c r="G464" s="125"/>
      <c r="H464" s="125"/>
      <c r="I464" s="125"/>
      <c r="J464" s="125"/>
      <c r="K464" s="125"/>
      <c r="L464" s="125"/>
      <c r="M464" s="125"/>
      <c r="N464" s="125"/>
      <c r="O464" s="125"/>
      <c r="P464" s="125"/>
      <c r="Q464" s="125"/>
    </row>
    <row r="465" spans="1:17">
      <c r="A465" s="128">
        <v>463</v>
      </c>
      <c r="B465" s="128"/>
      <c r="C465" s="128"/>
      <c r="D465" s="128"/>
      <c r="E465" s="125"/>
      <c r="F465" s="125"/>
      <c r="G465" s="125"/>
      <c r="H465" s="125"/>
      <c r="I465" s="125"/>
      <c r="J465" s="125"/>
      <c r="K465" s="125"/>
      <c r="L465" s="125"/>
      <c r="M465" s="125"/>
      <c r="N465" s="125"/>
      <c r="O465" s="125"/>
      <c r="P465" s="125"/>
      <c r="Q465" s="125"/>
    </row>
    <row r="466" spans="1:17">
      <c r="A466" s="128">
        <v>464</v>
      </c>
      <c r="B466" s="128"/>
      <c r="C466" s="128"/>
      <c r="D466" s="128"/>
      <c r="E466" s="125"/>
      <c r="F466" s="125"/>
      <c r="G466" s="125"/>
      <c r="H466" s="125"/>
      <c r="I466" s="125"/>
      <c r="J466" s="125"/>
      <c r="K466" s="125"/>
      <c r="L466" s="125"/>
      <c r="M466" s="125"/>
      <c r="N466" s="125"/>
      <c r="O466" s="125"/>
      <c r="P466" s="125"/>
      <c r="Q466" s="125"/>
    </row>
    <row r="467" spans="1:17">
      <c r="A467" s="128">
        <v>465</v>
      </c>
      <c r="B467" s="128"/>
      <c r="C467" s="128"/>
      <c r="D467" s="128"/>
      <c r="E467" s="125"/>
      <c r="F467" s="125"/>
      <c r="G467" s="125"/>
      <c r="H467" s="125"/>
      <c r="I467" s="125"/>
      <c r="J467" s="125"/>
      <c r="K467" s="125"/>
      <c r="L467" s="125"/>
      <c r="M467" s="125"/>
      <c r="N467" s="125"/>
      <c r="O467" s="125"/>
      <c r="P467" s="125"/>
      <c r="Q467" s="125"/>
    </row>
    <row r="468" spans="1:17">
      <c r="A468" s="128">
        <v>466</v>
      </c>
      <c r="B468" s="128"/>
      <c r="C468" s="128"/>
      <c r="D468" s="128"/>
      <c r="E468" s="125"/>
      <c r="F468" s="125"/>
      <c r="G468" s="125"/>
      <c r="H468" s="125"/>
      <c r="I468" s="125"/>
      <c r="J468" s="125"/>
      <c r="K468" s="125"/>
      <c r="L468" s="125"/>
      <c r="M468" s="125"/>
      <c r="N468" s="125"/>
      <c r="O468" s="125"/>
      <c r="P468" s="125"/>
      <c r="Q468" s="125"/>
    </row>
    <row r="469" spans="1:17">
      <c r="A469" s="128">
        <v>467</v>
      </c>
      <c r="B469" s="128"/>
      <c r="C469" s="128"/>
      <c r="D469" s="128"/>
      <c r="E469" s="125"/>
      <c r="F469" s="125"/>
      <c r="G469" s="125"/>
      <c r="H469" s="125"/>
      <c r="I469" s="125"/>
      <c r="J469" s="125"/>
      <c r="K469" s="125"/>
      <c r="L469" s="125"/>
      <c r="M469" s="125"/>
      <c r="N469" s="125"/>
      <c r="O469" s="125"/>
      <c r="P469" s="125"/>
      <c r="Q469" s="125"/>
    </row>
    <row r="470" spans="1:17">
      <c r="A470" s="128">
        <v>468</v>
      </c>
      <c r="B470" s="128"/>
      <c r="C470" s="128"/>
      <c r="D470" s="128"/>
      <c r="E470" s="125"/>
      <c r="F470" s="125"/>
      <c r="G470" s="125"/>
      <c r="H470" s="125"/>
      <c r="I470" s="125"/>
      <c r="J470" s="125"/>
      <c r="K470" s="125"/>
      <c r="L470" s="125"/>
      <c r="M470" s="125"/>
      <c r="N470" s="125"/>
      <c r="O470" s="125"/>
      <c r="P470" s="125"/>
      <c r="Q470" s="125"/>
    </row>
    <row r="471" spans="1:17">
      <c r="A471" s="128">
        <v>469</v>
      </c>
      <c r="B471" s="128"/>
      <c r="C471" s="128"/>
      <c r="D471" s="128"/>
      <c r="E471" s="125"/>
      <c r="F471" s="125"/>
      <c r="G471" s="125"/>
      <c r="H471" s="125"/>
      <c r="I471" s="125"/>
      <c r="J471" s="125"/>
      <c r="K471" s="125"/>
      <c r="L471" s="125"/>
      <c r="M471" s="125"/>
      <c r="N471" s="125"/>
      <c r="O471" s="125"/>
      <c r="P471" s="125"/>
      <c r="Q471" s="125"/>
    </row>
    <row r="472" spans="1:17">
      <c r="A472" s="128">
        <v>470</v>
      </c>
      <c r="B472" s="128"/>
      <c r="C472" s="128"/>
      <c r="D472" s="128"/>
      <c r="E472" s="125"/>
      <c r="F472" s="125"/>
      <c r="G472" s="125"/>
      <c r="H472" s="125"/>
      <c r="I472" s="125"/>
      <c r="J472" s="125"/>
      <c r="K472" s="125"/>
      <c r="L472" s="125"/>
      <c r="M472" s="125"/>
      <c r="N472" s="125"/>
      <c r="O472" s="125"/>
      <c r="P472" s="125"/>
      <c r="Q472" s="125"/>
    </row>
    <row r="473" spans="1:17">
      <c r="A473" s="128">
        <v>471</v>
      </c>
      <c r="B473" s="128"/>
      <c r="C473" s="128"/>
      <c r="D473" s="128"/>
      <c r="E473" s="125"/>
      <c r="F473" s="125"/>
      <c r="G473" s="125"/>
      <c r="H473" s="125"/>
      <c r="I473" s="125"/>
      <c r="J473" s="125"/>
      <c r="K473" s="125"/>
      <c r="L473" s="125"/>
      <c r="M473" s="125"/>
      <c r="N473" s="125"/>
      <c r="O473" s="125"/>
      <c r="P473" s="125"/>
      <c r="Q473" s="125"/>
    </row>
    <row r="474" spans="1:17">
      <c r="A474" s="128">
        <v>472</v>
      </c>
      <c r="B474" s="128"/>
      <c r="C474" s="128"/>
      <c r="D474" s="128"/>
      <c r="E474" s="125"/>
      <c r="F474" s="125"/>
      <c r="G474" s="125"/>
      <c r="H474" s="125"/>
      <c r="I474" s="125"/>
      <c r="J474" s="125"/>
      <c r="K474" s="125"/>
      <c r="L474" s="125"/>
      <c r="M474" s="125"/>
      <c r="N474" s="125"/>
      <c r="O474" s="125"/>
      <c r="P474" s="125"/>
      <c r="Q474" s="125"/>
    </row>
    <row r="475" spans="1:17">
      <c r="A475" s="128">
        <v>473</v>
      </c>
      <c r="B475" s="128"/>
      <c r="C475" s="128"/>
      <c r="D475" s="128"/>
      <c r="E475" s="125"/>
      <c r="F475" s="125"/>
      <c r="G475" s="125"/>
      <c r="H475" s="125"/>
      <c r="I475" s="125"/>
      <c r="J475" s="125"/>
      <c r="K475" s="125"/>
      <c r="L475" s="125"/>
      <c r="M475" s="125"/>
      <c r="N475" s="125"/>
      <c r="O475" s="125"/>
      <c r="P475" s="125"/>
      <c r="Q475" s="125"/>
    </row>
    <row r="476" spans="1:17">
      <c r="A476" s="128">
        <v>474</v>
      </c>
      <c r="B476" s="128"/>
      <c r="C476" s="128"/>
      <c r="D476" s="128"/>
      <c r="E476" s="125"/>
      <c r="F476" s="125"/>
      <c r="G476" s="125"/>
      <c r="H476" s="125"/>
      <c r="I476" s="125"/>
      <c r="J476" s="125"/>
      <c r="K476" s="125"/>
      <c r="L476" s="125"/>
      <c r="M476" s="125"/>
      <c r="N476" s="125"/>
      <c r="O476" s="125"/>
      <c r="P476" s="125"/>
      <c r="Q476" s="125"/>
    </row>
    <row r="477" spans="1:17">
      <c r="A477" s="128">
        <v>475</v>
      </c>
      <c r="B477" s="128"/>
      <c r="C477" s="128"/>
      <c r="D477" s="128"/>
      <c r="E477" s="125"/>
      <c r="F477" s="125"/>
      <c r="G477" s="125"/>
      <c r="H477" s="125"/>
      <c r="I477" s="125"/>
      <c r="J477" s="125"/>
      <c r="K477" s="125"/>
      <c r="L477" s="125"/>
      <c r="M477" s="125"/>
      <c r="N477" s="125"/>
      <c r="O477" s="125"/>
      <c r="P477" s="125"/>
      <c r="Q477" s="125"/>
    </row>
    <row r="478" spans="1:17">
      <c r="A478" s="128">
        <v>476</v>
      </c>
      <c r="B478" s="128"/>
      <c r="C478" s="128"/>
      <c r="D478" s="128"/>
      <c r="E478" s="125"/>
      <c r="F478" s="125"/>
      <c r="G478" s="125"/>
      <c r="H478" s="125"/>
      <c r="I478" s="125"/>
      <c r="J478" s="125"/>
      <c r="K478" s="125"/>
      <c r="L478" s="125"/>
      <c r="M478" s="125"/>
      <c r="N478" s="125"/>
      <c r="O478" s="125"/>
      <c r="P478" s="125"/>
      <c r="Q478" s="125"/>
    </row>
    <row r="479" spans="1:17">
      <c r="A479" s="128">
        <v>477</v>
      </c>
      <c r="B479" s="128"/>
      <c r="C479" s="128"/>
      <c r="D479" s="128"/>
      <c r="E479" s="125"/>
      <c r="F479" s="125"/>
      <c r="G479" s="125"/>
      <c r="H479" s="125"/>
      <c r="I479" s="125"/>
      <c r="J479" s="125"/>
      <c r="K479" s="125"/>
      <c r="L479" s="125"/>
      <c r="M479" s="125"/>
      <c r="N479" s="125"/>
      <c r="O479" s="125"/>
      <c r="P479" s="125"/>
      <c r="Q479" s="125"/>
    </row>
    <row r="480" spans="1:17">
      <c r="A480" s="128">
        <v>478</v>
      </c>
      <c r="B480" s="128"/>
      <c r="C480" s="128"/>
      <c r="D480" s="128"/>
      <c r="E480" s="125"/>
      <c r="F480" s="125"/>
      <c r="G480" s="125"/>
      <c r="H480" s="125"/>
      <c r="I480" s="125"/>
      <c r="J480" s="125"/>
      <c r="K480" s="125"/>
      <c r="L480" s="125"/>
      <c r="M480" s="125"/>
      <c r="N480" s="125"/>
      <c r="O480" s="125"/>
      <c r="P480" s="125"/>
      <c r="Q480" s="125"/>
    </row>
    <row r="481" spans="1:17">
      <c r="A481" s="128">
        <v>479</v>
      </c>
      <c r="B481" s="128"/>
      <c r="C481" s="128"/>
      <c r="D481" s="128"/>
      <c r="E481" s="125"/>
      <c r="F481" s="125"/>
      <c r="G481" s="125"/>
      <c r="H481" s="125"/>
      <c r="I481" s="125"/>
      <c r="J481" s="125"/>
      <c r="K481" s="125"/>
      <c r="L481" s="125"/>
      <c r="M481" s="125"/>
      <c r="N481" s="125"/>
      <c r="O481" s="125"/>
      <c r="P481" s="125"/>
      <c r="Q481" s="125"/>
    </row>
    <row r="482" spans="1:17">
      <c r="A482" s="128">
        <v>480</v>
      </c>
      <c r="B482" s="128"/>
      <c r="C482" s="128"/>
      <c r="D482" s="128"/>
      <c r="E482" s="125"/>
      <c r="F482" s="125"/>
      <c r="G482" s="125"/>
      <c r="H482" s="125"/>
      <c r="I482" s="125"/>
      <c r="J482" s="125"/>
      <c r="K482" s="125"/>
      <c r="L482" s="125"/>
      <c r="M482" s="125"/>
      <c r="N482" s="125"/>
      <c r="O482" s="125"/>
      <c r="P482" s="125"/>
      <c r="Q482" s="125"/>
    </row>
    <row r="483" spans="1:17">
      <c r="A483" s="128">
        <v>481</v>
      </c>
      <c r="B483" s="128"/>
      <c r="C483" s="128"/>
      <c r="D483" s="128"/>
      <c r="E483" s="125"/>
      <c r="F483" s="125"/>
      <c r="G483" s="125"/>
      <c r="H483" s="125"/>
      <c r="I483" s="125"/>
      <c r="J483" s="125"/>
      <c r="K483" s="125"/>
      <c r="L483" s="125"/>
      <c r="M483" s="125"/>
      <c r="N483" s="125"/>
      <c r="O483" s="125"/>
      <c r="P483" s="125"/>
      <c r="Q483" s="125"/>
    </row>
    <row r="484" spans="1:17">
      <c r="A484" s="128">
        <v>482</v>
      </c>
      <c r="B484" s="128"/>
      <c r="C484" s="128"/>
      <c r="D484" s="128"/>
      <c r="E484" s="125"/>
      <c r="F484" s="125"/>
      <c r="G484" s="125"/>
      <c r="H484" s="125"/>
      <c r="I484" s="125"/>
      <c r="J484" s="125"/>
      <c r="K484" s="125"/>
      <c r="L484" s="125"/>
      <c r="M484" s="125"/>
      <c r="N484" s="125"/>
      <c r="O484" s="125"/>
      <c r="P484" s="125"/>
      <c r="Q484" s="125"/>
    </row>
    <row r="485" spans="1:17">
      <c r="A485" s="128">
        <v>483</v>
      </c>
      <c r="B485" s="128"/>
      <c r="C485" s="128"/>
      <c r="D485" s="128"/>
      <c r="E485" s="125"/>
      <c r="F485" s="125"/>
      <c r="G485" s="125"/>
      <c r="H485" s="125"/>
      <c r="I485" s="125"/>
      <c r="J485" s="125"/>
      <c r="K485" s="125"/>
      <c r="L485" s="125"/>
      <c r="M485" s="125"/>
      <c r="N485" s="125"/>
      <c r="O485" s="125"/>
      <c r="P485" s="125"/>
      <c r="Q485" s="125"/>
    </row>
    <row r="486" spans="1:17">
      <c r="A486" s="128">
        <v>484</v>
      </c>
      <c r="B486" s="128"/>
      <c r="C486" s="128"/>
      <c r="D486" s="128"/>
      <c r="E486" s="125"/>
      <c r="F486" s="125"/>
      <c r="G486" s="125"/>
      <c r="H486" s="125"/>
      <c r="I486" s="125"/>
      <c r="J486" s="125"/>
      <c r="K486" s="125"/>
      <c r="L486" s="125"/>
      <c r="M486" s="125"/>
      <c r="N486" s="125"/>
      <c r="O486" s="125"/>
      <c r="P486" s="125"/>
      <c r="Q486" s="125"/>
    </row>
    <row r="487" spans="1:17">
      <c r="A487" s="128">
        <v>485</v>
      </c>
      <c r="B487" s="128"/>
      <c r="C487" s="128"/>
      <c r="D487" s="128"/>
      <c r="E487" s="125"/>
      <c r="F487" s="125"/>
      <c r="G487" s="125"/>
      <c r="H487" s="125"/>
      <c r="I487" s="125"/>
      <c r="J487" s="125"/>
      <c r="K487" s="125"/>
      <c r="L487" s="125"/>
      <c r="M487" s="125"/>
      <c r="N487" s="125"/>
      <c r="O487" s="125"/>
      <c r="P487" s="125"/>
      <c r="Q487" s="125"/>
    </row>
    <row r="488" spans="1:17">
      <c r="A488" s="128">
        <v>486</v>
      </c>
      <c r="B488" s="128"/>
      <c r="C488" s="128"/>
      <c r="D488" s="128"/>
      <c r="E488" s="125"/>
      <c r="F488" s="125"/>
      <c r="G488" s="125"/>
      <c r="H488" s="125"/>
      <c r="I488" s="125"/>
      <c r="J488" s="125"/>
      <c r="K488" s="125"/>
      <c r="L488" s="125"/>
      <c r="M488" s="125"/>
      <c r="N488" s="125"/>
      <c r="O488" s="125"/>
      <c r="P488" s="125"/>
      <c r="Q488" s="125"/>
    </row>
    <row r="489" spans="1:17">
      <c r="A489" s="128">
        <v>487</v>
      </c>
      <c r="B489" s="128"/>
      <c r="C489" s="128"/>
      <c r="D489" s="128"/>
      <c r="E489" s="125"/>
      <c r="F489" s="125"/>
      <c r="G489" s="125"/>
      <c r="H489" s="125"/>
      <c r="I489" s="125"/>
      <c r="J489" s="125"/>
      <c r="K489" s="125"/>
      <c r="L489" s="125"/>
      <c r="M489" s="125"/>
      <c r="N489" s="125"/>
      <c r="O489" s="125"/>
      <c r="P489" s="125"/>
      <c r="Q489" s="125"/>
    </row>
    <row r="490" spans="1:17">
      <c r="A490" s="128">
        <v>488</v>
      </c>
      <c r="B490" s="128"/>
      <c r="C490" s="128"/>
      <c r="D490" s="128"/>
      <c r="E490" s="125"/>
      <c r="F490" s="125"/>
      <c r="G490" s="125"/>
      <c r="H490" s="125"/>
      <c r="I490" s="125"/>
      <c r="J490" s="125"/>
      <c r="K490" s="125"/>
      <c r="L490" s="125"/>
      <c r="M490" s="125"/>
      <c r="N490" s="125"/>
      <c r="O490" s="125"/>
      <c r="P490" s="125"/>
      <c r="Q490" s="125"/>
    </row>
    <row r="491" spans="1:17">
      <c r="A491" s="128">
        <v>489</v>
      </c>
      <c r="B491" s="128"/>
      <c r="C491" s="128"/>
      <c r="D491" s="128"/>
      <c r="E491" s="125"/>
      <c r="F491" s="125"/>
      <c r="G491" s="125"/>
      <c r="H491" s="125"/>
      <c r="I491" s="125"/>
      <c r="J491" s="125"/>
      <c r="K491" s="125"/>
      <c r="L491" s="125"/>
      <c r="M491" s="125"/>
      <c r="N491" s="125"/>
      <c r="O491" s="125"/>
      <c r="P491" s="125"/>
      <c r="Q491" s="125"/>
    </row>
    <row r="492" spans="1:17">
      <c r="A492" s="128">
        <v>490</v>
      </c>
      <c r="B492" s="128"/>
      <c r="C492" s="128"/>
      <c r="D492" s="128"/>
      <c r="E492" s="125"/>
      <c r="F492" s="125"/>
      <c r="G492" s="125"/>
      <c r="H492" s="125"/>
      <c r="I492" s="125"/>
      <c r="J492" s="125"/>
      <c r="K492" s="125"/>
      <c r="L492" s="125"/>
      <c r="M492" s="125"/>
      <c r="N492" s="125"/>
      <c r="O492" s="125"/>
      <c r="P492" s="125"/>
      <c r="Q492" s="125"/>
    </row>
    <row r="493" spans="1:17">
      <c r="A493" s="128">
        <v>491</v>
      </c>
      <c r="B493" s="128"/>
      <c r="C493" s="128"/>
      <c r="D493" s="128"/>
      <c r="E493" s="125"/>
      <c r="F493" s="125"/>
      <c r="G493" s="125"/>
      <c r="H493" s="125"/>
      <c r="I493" s="125"/>
      <c r="J493" s="125"/>
      <c r="K493" s="125"/>
      <c r="L493" s="125"/>
      <c r="M493" s="125"/>
      <c r="N493" s="125"/>
      <c r="O493" s="125"/>
      <c r="P493" s="125"/>
      <c r="Q493" s="125"/>
    </row>
    <row r="494" spans="1:17">
      <c r="A494" s="128">
        <v>492</v>
      </c>
      <c r="B494" s="128"/>
      <c r="C494" s="128"/>
      <c r="D494" s="128"/>
      <c r="E494" s="125"/>
      <c r="F494" s="125"/>
      <c r="G494" s="125"/>
      <c r="H494" s="125"/>
      <c r="I494" s="125"/>
      <c r="J494" s="125"/>
      <c r="K494" s="125"/>
      <c r="L494" s="125"/>
      <c r="M494" s="125"/>
      <c r="N494" s="125"/>
      <c r="O494" s="125"/>
      <c r="P494" s="125"/>
      <c r="Q494" s="125"/>
    </row>
    <row r="495" spans="1:17">
      <c r="A495" s="128">
        <v>493</v>
      </c>
      <c r="B495" s="128"/>
      <c r="C495" s="128"/>
      <c r="D495" s="128"/>
      <c r="E495" s="125"/>
      <c r="F495" s="125"/>
      <c r="G495" s="125"/>
      <c r="H495" s="125"/>
      <c r="I495" s="125"/>
      <c r="J495" s="125"/>
      <c r="K495" s="125"/>
      <c r="L495" s="125"/>
      <c r="M495" s="125"/>
      <c r="N495" s="125"/>
      <c r="O495" s="125"/>
      <c r="P495" s="125"/>
      <c r="Q495" s="125"/>
    </row>
    <row r="496" spans="1:17">
      <c r="A496" s="128">
        <v>494</v>
      </c>
      <c r="B496" s="128"/>
      <c r="C496" s="128"/>
      <c r="D496" s="128"/>
      <c r="E496" s="125"/>
      <c r="F496" s="125"/>
      <c r="G496" s="125"/>
      <c r="H496" s="125"/>
      <c r="I496" s="125"/>
      <c r="J496" s="125"/>
      <c r="K496" s="125"/>
      <c r="L496" s="125"/>
      <c r="M496" s="125"/>
      <c r="N496" s="125"/>
      <c r="O496" s="125"/>
      <c r="P496" s="125"/>
      <c r="Q496" s="125"/>
    </row>
    <row r="497" spans="1:17">
      <c r="A497" s="128">
        <v>495</v>
      </c>
      <c r="B497" s="128"/>
      <c r="C497" s="128"/>
      <c r="D497" s="128"/>
      <c r="E497" s="125"/>
      <c r="F497" s="125"/>
      <c r="G497" s="125"/>
      <c r="H497" s="125"/>
      <c r="I497" s="125"/>
      <c r="J497" s="125"/>
      <c r="K497" s="125"/>
      <c r="L497" s="125"/>
      <c r="M497" s="125"/>
      <c r="N497" s="125"/>
      <c r="O497" s="125"/>
      <c r="P497" s="125"/>
      <c r="Q497" s="125"/>
    </row>
    <row r="498" spans="1:17">
      <c r="A498" s="128">
        <v>496</v>
      </c>
      <c r="B498" s="128"/>
      <c r="C498" s="128"/>
      <c r="D498" s="128"/>
      <c r="E498" s="125"/>
      <c r="F498" s="125"/>
      <c r="G498" s="125"/>
      <c r="H498" s="125"/>
      <c r="I498" s="125"/>
      <c r="J498" s="125"/>
      <c r="K498" s="125"/>
      <c r="L498" s="125"/>
      <c r="M498" s="125"/>
      <c r="N498" s="125"/>
      <c r="O498" s="125"/>
      <c r="P498" s="125"/>
      <c r="Q498" s="125"/>
    </row>
    <row r="499" spans="1:17">
      <c r="A499" s="128">
        <v>497</v>
      </c>
      <c r="B499" s="128"/>
      <c r="C499" s="128"/>
      <c r="D499" s="128"/>
      <c r="E499" s="125"/>
      <c r="F499" s="125"/>
      <c r="G499" s="125"/>
      <c r="H499" s="125"/>
      <c r="I499" s="125"/>
      <c r="J499" s="125"/>
      <c r="K499" s="125"/>
      <c r="L499" s="125"/>
      <c r="M499" s="125"/>
      <c r="N499" s="125"/>
      <c r="O499" s="125"/>
      <c r="P499" s="125"/>
      <c r="Q499" s="125"/>
    </row>
    <row r="500" spans="1:17">
      <c r="A500" s="128">
        <v>498</v>
      </c>
      <c r="B500" s="128"/>
      <c r="C500" s="128"/>
      <c r="D500" s="128"/>
      <c r="E500" s="125"/>
      <c r="F500" s="125"/>
      <c r="G500" s="125"/>
      <c r="H500" s="125"/>
      <c r="I500" s="125"/>
      <c r="J500" s="125"/>
      <c r="K500" s="125"/>
      <c r="L500" s="125"/>
      <c r="M500" s="125"/>
      <c r="N500" s="125"/>
      <c r="O500" s="125"/>
      <c r="P500" s="125"/>
      <c r="Q500" s="125"/>
    </row>
    <row r="501" spans="1:17">
      <c r="A501" s="128">
        <v>499</v>
      </c>
      <c r="B501" s="128"/>
      <c r="C501" s="128"/>
      <c r="D501" s="128"/>
      <c r="E501" s="125"/>
      <c r="F501" s="125"/>
      <c r="G501" s="125"/>
      <c r="H501" s="125"/>
      <c r="I501" s="125"/>
      <c r="J501" s="125"/>
      <c r="K501" s="125"/>
      <c r="L501" s="125"/>
      <c r="M501" s="125"/>
      <c r="N501" s="125"/>
      <c r="O501" s="125"/>
      <c r="P501" s="125"/>
      <c r="Q501" s="125"/>
    </row>
    <row r="502" spans="1:17">
      <c r="A502" s="128">
        <v>500</v>
      </c>
      <c r="B502" s="128"/>
      <c r="C502" s="128"/>
      <c r="D502" s="128"/>
      <c r="E502" s="125"/>
      <c r="F502" s="125"/>
      <c r="G502" s="125"/>
      <c r="H502" s="125"/>
      <c r="I502" s="125"/>
      <c r="J502" s="125"/>
      <c r="K502" s="125"/>
      <c r="L502" s="125"/>
      <c r="M502" s="125"/>
      <c r="N502" s="125"/>
      <c r="O502" s="125"/>
      <c r="P502" s="125"/>
      <c r="Q502" s="125"/>
    </row>
    <row r="503" spans="1:17">
      <c r="A503" s="128">
        <v>501</v>
      </c>
      <c r="B503" s="128"/>
      <c r="C503" s="128"/>
      <c r="D503" s="128"/>
      <c r="E503" s="125"/>
      <c r="F503" s="125"/>
      <c r="G503" s="125"/>
      <c r="H503" s="125"/>
      <c r="I503" s="125"/>
      <c r="J503" s="125"/>
      <c r="K503" s="125"/>
      <c r="L503" s="125"/>
      <c r="M503" s="125"/>
      <c r="N503" s="125"/>
      <c r="O503" s="125"/>
      <c r="P503" s="125"/>
      <c r="Q503" s="125"/>
    </row>
    <row r="504" spans="1:17">
      <c r="A504" s="128">
        <v>502</v>
      </c>
      <c r="B504" s="128"/>
      <c r="C504" s="128"/>
      <c r="D504" s="128"/>
      <c r="E504" s="125"/>
      <c r="F504" s="125"/>
      <c r="G504" s="125"/>
      <c r="H504" s="125"/>
      <c r="I504" s="125"/>
      <c r="J504" s="125"/>
      <c r="K504" s="125"/>
      <c r="L504" s="125"/>
      <c r="M504" s="125"/>
      <c r="N504" s="125"/>
      <c r="O504" s="125"/>
      <c r="P504" s="125"/>
      <c r="Q504" s="125"/>
    </row>
    <row r="505" spans="1:17">
      <c r="A505" s="128">
        <v>503</v>
      </c>
      <c r="B505" s="128"/>
      <c r="C505" s="128"/>
      <c r="D505" s="128"/>
      <c r="E505" s="125"/>
      <c r="F505" s="125"/>
      <c r="G505" s="125"/>
      <c r="H505" s="125"/>
      <c r="I505" s="125"/>
      <c r="J505" s="125"/>
      <c r="K505" s="125"/>
      <c r="L505" s="125"/>
      <c r="M505" s="125"/>
      <c r="N505" s="125"/>
      <c r="O505" s="125"/>
      <c r="P505" s="125"/>
      <c r="Q505" s="125"/>
    </row>
    <row r="506" spans="1:17">
      <c r="A506" s="128">
        <v>504</v>
      </c>
      <c r="B506" s="128"/>
      <c r="C506" s="128"/>
      <c r="D506" s="128"/>
      <c r="E506" s="125"/>
      <c r="F506" s="125"/>
      <c r="G506" s="125"/>
      <c r="H506" s="125"/>
      <c r="I506" s="125"/>
      <c r="J506" s="125"/>
      <c r="K506" s="125"/>
      <c r="L506" s="125"/>
      <c r="M506" s="125"/>
      <c r="N506" s="125"/>
      <c r="O506" s="125"/>
      <c r="P506" s="125"/>
      <c r="Q506" s="125"/>
    </row>
    <row r="507" spans="1:17">
      <c r="A507" s="128">
        <v>505</v>
      </c>
      <c r="B507" s="128"/>
      <c r="C507" s="128"/>
      <c r="D507" s="128"/>
      <c r="E507" s="125"/>
      <c r="F507" s="125"/>
      <c r="G507" s="125"/>
      <c r="H507" s="125"/>
      <c r="I507" s="125"/>
      <c r="J507" s="125"/>
      <c r="K507" s="125"/>
      <c r="L507" s="125"/>
      <c r="M507" s="125"/>
      <c r="N507" s="125"/>
      <c r="O507" s="125"/>
      <c r="P507" s="125"/>
      <c r="Q507" s="125"/>
    </row>
    <row r="508" spans="1:17">
      <c r="A508" s="128">
        <v>506</v>
      </c>
      <c r="B508" s="128"/>
      <c r="C508" s="128"/>
      <c r="D508" s="128"/>
      <c r="E508" s="125"/>
      <c r="F508" s="125"/>
      <c r="G508" s="125"/>
      <c r="H508" s="125"/>
      <c r="I508" s="125"/>
      <c r="J508" s="125"/>
      <c r="K508" s="125"/>
      <c r="L508" s="125"/>
      <c r="M508" s="125"/>
      <c r="N508" s="125"/>
      <c r="O508" s="125"/>
      <c r="P508" s="125"/>
      <c r="Q508" s="125"/>
    </row>
    <row r="509" spans="1:17">
      <c r="A509" s="128">
        <v>507</v>
      </c>
      <c r="B509" s="128"/>
      <c r="C509" s="128"/>
      <c r="D509" s="128"/>
      <c r="E509" s="125"/>
      <c r="F509" s="125"/>
      <c r="G509" s="125"/>
      <c r="H509" s="125"/>
      <c r="I509" s="125"/>
      <c r="J509" s="125"/>
      <c r="K509" s="125"/>
      <c r="L509" s="125"/>
      <c r="M509" s="125"/>
      <c r="N509" s="125"/>
      <c r="O509" s="125"/>
      <c r="P509" s="125"/>
      <c r="Q509" s="125"/>
    </row>
    <row r="510" spans="1:17">
      <c r="A510" s="128">
        <v>508</v>
      </c>
      <c r="B510" s="128"/>
      <c r="C510" s="128"/>
      <c r="D510" s="128"/>
      <c r="E510" s="125"/>
      <c r="F510" s="125"/>
      <c r="G510" s="125"/>
      <c r="H510" s="125"/>
      <c r="I510" s="125"/>
      <c r="J510" s="125"/>
      <c r="K510" s="125"/>
      <c r="L510" s="125"/>
      <c r="M510" s="125"/>
      <c r="N510" s="125"/>
      <c r="O510" s="125"/>
      <c r="P510" s="125"/>
      <c r="Q510" s="125"/>
    </row>
    <row r="511" spans="1:17">
      <c r="A511" s="128">
        <v>509</v>
      </c>
      <c r="B511" s="128"/>
      <c r="C511" s="128"/>
      <c r="D511" s="128"/>
      <c r="E511" s="125"/>
      <c r="F511" s="125"/>
      <c r="G511" s="125"/>
      <c r="H511" s="125"/>
      <c r="I511" s="125"/>
      <c r="J511" s="125"/>
      <c r="K511" s="125"/>
      <c r="L511" s="125"/>
      <c r="M511" s="125"/>
      <c r="N511" s="125"/>
      <c r="O511" s="125"/>
      <c r="P511" s="125"/>
      <c r="Q511" s="125"/>
    </row>
    <row r="512" spans="1:17">
      <c r="A512" s="128">
        <v>510</v>
      </c>
      <c r="B512" s="128"/>
      <c r="C512" s="128"/>
      <c r="D512" s="128"/>
      <c r="E512" s="125"/>
      <c r="F512" s="125"/>
      <c r="G512" s="125"/>
      <c r="H512" s="125"/>
      <c r="I512" s="125"/>
      <c r="J512" s="125"/>
      <c r="K512" s="125"/>
      <c r="L512" s="125"/>
      <c r="M512" s="125"/>
      <c r="N512" s="125"/>
      <c r="O512" s="125"/>
      <c r="P512" s="125"/>
      <c r="Q512" s="125"/>
    </row>
    <row r="513" spans="1:17">
      <c r="A513" s="128">
        <v>511</v>
      </c>
      <c r="B513" s="128"/>
      <c r="C513" s="128"/>
      <c r="D513" s="128"/>
      <c r="E513" s="125"/>
      <c r="F513" s="125"/>
      <c r="G513" s="125"/>
      <c r="H513" s="125"/>
      <c r="I513" s="125"/>
      <c r="J513" s="125"/>
      <c r="K513" s="125"/>
      <c r="L513" s="125"/>
      <c r="M513" s="125"/>
      <c r="N513" s="125"/>
      <c r="O513" s="125"/>
      <c r="P513" s="125"/>
      <c r="Q513" s="125"/>
    </row>
    <row r="514" spans="1:17">
      <c r="A514" s="128">
        <v>512</v>
      </c>
      <c r="B514" s="128"/>
      <c r="C514" s="128"/>
      <c r="D514" s="128"/>
      <c r="E514" s="125"/>
      <c r="F514" s="125"/>
      <c r="G514" s="125"/>
      <c r="H514" s="125"/>
      <c r="I514" s="125"/>
      <c r="J514" s="125"/>
      <c r="K514" s="125"/>
      <c r="L514" s="125"/>
      <c r="M514" s="125"/>
      <c r="N514" s="125"/>
      <c r="O514" s="125"/>
      <c r="P514" s="125"/>
      <c r="Q514" s="125"/>
    </row>
    <row r="515" spans="1:17">
      <c r="A515" s="128">
        <v>513</v>
      </c>
      <c r="B515" s="128"/>
      <c r="C515" s="128"/>
      <c r="D515" s="128"/>
      <c r="E515" s="125"/>
      <c r="F515" s="125"/>
      <c r="G515" s="125"/>
      <c r="H515" s="125"/>
      <c r="I515" s="125"/>
      <c r="J515" s="125"/>
      <c r="K515" s="125"/>
      <c r="L515" s="125"/>
      <c r="M515" s="125"/>
      <c r="N515" s="125"/>
      <c r="O515" s="125"/>
      <c r="P515" s="125"/>
      <c r="Q515" s="125"/>
    </row>
    <row r="516" spans="1:17">
      <c r="A516" s="128">
        <v>514</v>
      </c>
      <c r="B516" s="128"/>
      <c r="C516" s="128"/>
      <c r="D516" s="128"/>
      <c r="E516" s="125"/>
      <c r="F516" s="125"/>
      <c r="G516" s="125"/>
      <c r="H516" s="125"/>
      <c r="I516" s="125"/>
      <c r="J516" s="125"/>
      <c r="K516" s="125"/>
      <c r="L516" s="125"/>
      <c r="M516" s="125"/>
      <c r="N516" s="125"/>
      <c r="O516" s="125"/>
      <c r="P516" s="125"/>
      <c r="Q516" s="125"/>
    </row>
    <row r="517" spans="1:17">
      <c r="A517" s="128">
        <v>515</v>
      </c>
      <c r="B517" s="128"/>
      <c r="C517" s="128"/>
      <c r="D517" s="128"/>
      <c r="E517" s="125"/>
      <c r="F517" s="125"/>
      <c r="G517" s="125"/>
      <c r="H517" s="125"/>
      <c r="I517" s="125"/>
      <c r="J517" s="125"/>
      <c r="K517" s="125"/>
      <c r="L517" s="125"/>
      <c r="M517" s="125"/>
      <c r="N517" s="125"/>
      <c r="O517" s="125"/>
      <c r="P517" s="125"/>
      <c r="Q517" s="125"/>
    </row>
    <row r="518" spans="1:17">
      <c r="A518" s="128">
        <v>516</v>
      </c>
      <c r="B518" s="128"/>
      <c r="C518" s="128"/>
      <c r="D518" s="128"/>
      <c r="E518" s="125"/>
      <c r="F518" s="125"/>
      <c r="G518" s="125"/>
      <c r="H518" s="125"/>
      <c r="I518" s="125"/>
      <c r="J518" s="125"/>
      <c r="K518" s="125"/>
      <c r="L518" s="125"/>
      <c r="M518" s="125"/>
      <c r="N518" s="125"/>
      <c r="O518" s="125"/>
      <c r="P518" s="125"/>
      <c r="Q518" s="125"/>
    </row>
    <row r="519" spans="1:17">
      <c r="A519" s="128">
        <v>517</v>
      </c>
      <c r="B519" s="128"/>
      <c r="C519" s="128"/>
      <c r="D519" s="128"/>
      <c r="E519" s="125"/>
      <c r="F519" s="125"/>
      <c r="G519" s="125"/>
      <c r="H519" s="125"/>
      <c r="I519" s="125"/>
      <c r="J519" s="125"/>
      <c r="K519" s="125"/>
      <c r="L519" s="125"/>
      <c r="M519" s="125"/>
      <c r="N519" s="125"/>
      <c r="O519" s="125"/>
      <c r="P519" s="125"/>
      <c r="Q519" s="125"/>
    </row>
    <row r="520" spans="1:17">
      <c r="A520" s="128">
        <v>518</v>
      </c>
      <c r="B520" s="128"/>
      <c r="C520" s="128"/>
      <c r="D520" s="128"/>
      <c r="E520" s="125"/>
      <c r="F520" s="125"/>
      <c r="G520" s="125"/>
      <c r="H520" s="125"/>
      <c r="I520" s="125"/>
      <c r="J520" s="125"/>
      <c r="K520" s="125"/>
      <c r="L520" s="125"/>
      <c r="M520" s="125"/>
      <c r="N520" s="125"/>
      <c r="O520" s="125"/>
      <c r="P520" s="125"/>
      <c r="Q520" s="125"/>
    </row>
    <row r="521" spans="1:17">
      <c r="A521" s="128">
        <v>519</v>
      </c>
      <c r="B521" s="128"/>
      <c r="C521" s="128"/>
      <c r="D521" s="128"/>
      <c r="E521" s="125"/>
      <c r="F521" s="125"/>
      <c r="G521" s="125"/>
      <c r="H521" s="125"/>
      <c r="I521" s="125"/>
      <c r="J521" s="125"/>
      <c r="K521" s="125"/>
      <c r="L521" s="125"/>
      <c r="M521" s="125"/>
      <c r="N521" s="125"/>
      <c r="O521" s="125"/>
      <c r="P521" s="125"/>
      <c r="Q521" s="125"/>
    </row>
    <row r="522" spans="1:17">
      <c r="A522" s="128">
        <v>520</v>
      </c>
      <c r="B522" s="128"/>
      <c r="C522" s="128"/>
      <c r="D522" s="128"/>
      <c r="E522" s="125"/>
      <c r="F522" s="125"/>
      <c r="G522" s="125"/>
      <c r="H522" s="125"/>
      <c r="I522" s="125"/>
      <c r="J522" s="125"/>
      <c r="K522" s="125"/>
      <c r="L522" s="125"/>
      <c r="M522" s="125"/>
      <c r="N522" s="125"/>
      <c r="O522" s="125"/>
      <c r="P522" s="125"/>
      <c r="Q522" s="125"/>
    </row>
    <row r="523" spans="1:17">
      <c r="A523" s="128">
        <v>521</v>
      </c>
      <c r="B523" s="128"/>
      <c r="C523" s="128"/>
      <c r="D523" s="128"/>
      <c r="E523" s="125"/>
      <c r="F523" s="125"/>
      <c r="G523" s="125"/>
      <c r="H523" s="125"/>
      <c r="I523" s="125"/>
      <c r="J523" s="125"/>
      <c r="K523" s="125"/>
      <c r="L523" s="125"/>
      <c r="M523" s="125"/>
      <c r="N523" s="125"/>
      <c r="O523" s="125"/>
      <c r="P523" s="125"/>
      <c r="Q523" s="125"/>
    </row>
    <row r="524" spans="1:17">
      <c r="A524" s="128">
        <v>522</v>
      </c>
      <c r="B524" s="128"/>
      <c r="C524" s="128"/>
      <c r="D524" s="128"/>
      <c r="E524" s="125"/>
      <c r="F524" s="125"/>
      <c r="G524" s="125"/>
      <c r="H524" s="125"/>
      <c r="I524" s="125"/>
      <c r="J524" s="125"/>
      <c r="K524" s="125"/>
      <c r="L524" s="125"/>
      <c r="M524" s="125"/>
      <c r="N524" s="125"/>
      <c r="O524" s="125"/>
      <c r="P524" s="125"/>
      <c r="Q524" s="125"/>
    </row>
    <row r="525" spans="1:17">
      <c r="A525" s="128">
        <v>523</v>
      </c>
      <c r="B525" s="128"/>
      <c r="C525" s="128"/>
      <c r="D525" s="128"/>
      <c r="E525" s="125"/>
      <c r="F525" s="125"/>
      <c r="G525" s="125"/>
      <c r="H525" s="125"/>
      <c r="I525" s="125"/>
      <c r="J525" s="125"/>
      <c r="K525" s="125"/>
      <c r="L525" s="125"/>
      <c r="M525" s="125"/>
      <c r="N525" s="125"/>
      <c r="O525" s="125"/>
      <c r="P525" s="125"/>
      <c r="Q525" s="125"/>
    </row>
    <row r="526" spans="1:17">
      <c r="A526" s="128">
        <v>524</v>
      </c>
      <c r="B526" s="128"/>
      <c r="C526" s="128"/>
      <c r="D526" s="128"/>
      <c r="E526" s="125"/>
      <c r="F526" s="125"/>
      <c r="G526" s="125"/>
      <c r="H526" s="125"/>
      <c r="I526" s="125"/>
      <c r="J526" s="125"/>
      <c r="K526" s="125"/>
      <c r="L526" s="125"/>
      <c r="M526" s="125"/>
      <c r="N526" s="125"/>
      <c r="O526" s="125"/>
      <c r="P526" s="125"/>
      <c r="Q526" s="125"/>
    </row>
    <row r="527" spans="1:17">
      <c r="A527" s="128">
        <v>525</v>
      </c>
      <c r="B527" s="128"/>
      <c r="C527" s="128"/>
      <c r="D527" s="128"/>
      <c r="E527" s="125"/>
      <c r="F527" s="125"/>
      <c r="G527" s="125"/>
      <c r="H527" s="125"/>
      <c r="I527" s="125"/>
      <c r="J527" s="125"/>
      <c r="K527" s="125"/>
      <c r="L527" s="125"/>
      <c r="M527" s="125"/>
      <c r="N527" s="125"/>
      <c r="O527" s="125"/>
      <c r="P527" s="125"/>
      <c r="Q527" s="125"/>
    </row>
    <row r="528" spans="1:17">
      <c r="A528" s="128">
        <v>526</v>
      </c>
      <c r="B528" s="128"/>
      <c r="C528" s="128"/>
      <c r="D528" s="128"/>
      <c r="E528" s="125"/>
      <c r="F528" s="125"/>
      <c r="G528" s="125"/>
      <c r="H528" s="125"/>
      <c r="I528" s="125"/>
      <c r="J528" s="125"/>
      <c r="K528" s="125"/>
      <c r="L528" s="125"/>
      <c r="M528" s="125"/>
      <c r="N528" s="125"/>
      <c r="O528" s="125"/>
      <c r="P528" s="125"/>
      <c r="Q528" s="125"/>
    </row>
    <row r="529" spans="1:17">
      <c r="A529" s="128">
        <v>527</v>
      </c>
      <c r="B529" s="128"/>
      <c r="C529" s="128"/>
      <c r="D529" s="128"/>
      <c r="E529" s="125"/>
      <c r="F529" s="125"/>
      <c r="G529" s="125"/>
      <c r="H529" s="125"/>
      <c r="I529" s="125"/>
      <c r="J529" s="125"/>
      <c r="K529" s="125"/>
      <c r="L529" s="125"/>
      <c r="M529" s="125"/>
      <c r="N529" s="125"/>
      <c r="O529" s="125"/>
      <c r="P529" s="125"/>
      <c r="Q529" s="125"/>
    </row>
    <row r="530" spans="1:17">
      <c r="A530" s="128">
        <v>528</v>
      </c>
      <c r="B530" s="128"/>
      <c r="C530" s="128"/>
      <c r="D530" s="128"/>
      <c r="E530" s="125"/>
      <c r="F530" s="125"/>
      <c r="G530" s="125"/>
      <c r="H530" s="125"/>
      <c r="I530" s="125"/>
      <c r="J530" s="125"/>
      <c r="K530" s="125"/>
      <c r="L530" s="125"/>
      <c r="M530" s="125"/>
      <c r="N530" s="125"/>
      <c r="O530" s="125"/>
      <c r="P530" s="125"/>
      <c r="Q530" s="125"/>
    </row>
    <row r="531" spans="1:17">
      <c r="A531" s="128">
        <v>529</v>
      </c>
      <c r="B531" s="128"/>
      <c r="C531" s="128"/>
      <c r="D531" s="128"/>
      <c r="E531" s="125"/>
      <c r="F531" s="125"/>
      <c r="G531" s="125"/>
      <c r="H531" s="125"/>
      <c r="I531" s="125"/>
      <c r="J531" s="125"/>
      <c r="K531" s="125"/>
      <c r="L531" s="125"/>
      <c r="M531" s="125"/>
      <c r="N531" s="125"/>
      <c r="O531" s="125"/>
      <c r="P531" s="125"/>
      <c r="Q531" s="125"/>
    </row>
    <row r="532" spans="1:17">
      <c r="A532" s="128">
        <v>530</v>
      </c>
      <c r="B532" s="128"/>
      <c r="C532" s="128"/>
      <c r="D532" s="128"/>
      <c r="E532" s="125"/>
      <c r="F532" s="125"/>
      <c r="G532" s="125"/>
      <c r="H532" s="125"/>
      <c r="I532" s="125"/>
      <c r="J532" s="125"/>
      <c r="K532" s="125"/>
      <c r="L532" s="125"/>
      <c r="M532" s="125"/>
      <c r="N532" s="125"/>
      <c r="O532" s="125"/>
      <c r="P532" s="125"/>
      <c r="Q532" s="125"/>
    </row>
    <row r="533" spans="1:17">
      <c r="A533" s="128">
        <v>531</v>
      </c>
      <c r="B533" s="128"/>
      <c r="C533" s="128"/>
      <c r="D533" s="128"/>
      <c r="E533" s="125"/>
      <c r="F533" s="125"/>
      <c r="G533" s="125"/>
      <c r="H533" s="125"/>
      <c r="I533" s="125"/>
      <c r="J533" s="125"/>
      <c r="K533" s="125"/>
      <c r="L533" s="125"/>
      <c r="M533" s="125"/>
      <c r="N533" s="125"/>
      <c r="O533" s="125"/>
      <c r="P533" s="125"/>
      <c r="Q533" s="125"/>
    </row>
    <row r="534" spans="1:17">
      <c r="A534" s="128">
        <v>532</v>
      </c>
      <c r="B534" s="128"/>
      <c r="C534" s="128"/>
      <c r="D534" s="128"/>
      <c r="E534" s="125"/>
      <c r="F534" s="125"/>
      <c r="G534" s="125"/>
      <c r="H534" s="125"/>
      <c r="I534" s="125"/>
      <c r="J534" s="125"/>
      <c r="K534" s="125"/>
      <c r="L534" s="125"/>
      <c r="M534" s="125"/>
      <c r="N534" s="125"/>
      <c r="O534" s="125"/>
      <c r="P534" s="125"/>
      <c r="Q534" s="125"/>
    </row>
    <row r="535" spans="1:17">
      <c r="A535" s="128">
        <v>533</v>
      </c>
      <c r="B535" s="128"/>
      <c r="C535" s="128"/>
      <c r="D535" s="128"/>
      <c r="E535" s="125"/>
      <c r="F535" s="125"/>
      <c r="G535" s="125"/>
      <c r="H535" s="125"/>
      <c r="I535" s="125"/>
      <c r="J535" s="125"/>
      <c r="K535" s="125"/>
      <c r="L535" s="125"/>
      <c r="M535" s="125"/>
      <c r="N535" s="125"/>
      <c r="O535" s="125"/>
      <c r="P535" s="125"/>
      <c r="Q535" s="125"/>
    </row>
    <row r="536" spans="1:17">
      <c r="A536" s="128">
        <v>534</v>
      </c>
      <c r="B536" s="128"/>
      <c r="C536" s="128"/>
      <c r="D536" s="128"/>
      <c r="E536" s="125"/>
      <c r="F536" s="125"/>
      <c r="G536" s="125"/>
      <c r="H536" s="125"/>
      <c r="I536" s="125"/>
      <c r="J536" s="125"/>
      <c r="K536" s="125"/>
      <c r="L536" s="125"/>
      <c r="M536" s="125"/>
      <c r="N536" s="125"/>
      <c r="O536" s="125"/>
      <c r="P536" s="125"/>
      <c r="Q536" s="125"/>
    </row>
    <row r="537" spans="1:17">
      <c r="A537" s="128">
        <v>535</v>
      </c>
      <c r="B537" s="128"/>
      <c r="C537" s="128"/>
      <c r="D537" s="128"/>
      <c r="E537" s="125"/>
      <c r="F537" s="125"/>
      <c r="G537" s="125"/>
      <c r="H537" s="125"/>
      <c r="I537" s="125"/>
      <c r="J537" s="125"/>
      <c r="K537" s="125"/>
      <c r="L537" s="125"/>
      <c r="M537" s="125"/>
      <c r="N537" s="125"/>
      <c r="O537" s="125"/>
      <c r="P537" s="125"/>
      <c r="Q537" s="125"/>
    </row>
    <row r="538" spans="1:17">
      <c r="A538" s="128">
        <v>536</v>
      </c>
      <c r="B538" s="128"/>
      <c r="C538" s="128"/>
      <c r="D538" s="128"/>
      <c r="E538" s="125"/>
      <c r="F538" s="125"/>
      <c r="G538" s="125"/>
      <c r="H538" s="125"/>
      <c r="I538" s="125"/>
      <c r="J538" s="125"/>
      <c r="K538" s="125"/>
      <c r="L538" s="125"/>
      <c r="M538" s="125"/>
      <c r="N538" s="125"/>
      <c r="O538" s="125"/>
      <c r="P538" s="125"/>
      <c r="Q538" s="125"/>
    </row>
    <row r="539" spans="1:17">
      <c r="A539" s="128">
        <v>537</v>
      </c>
      <c r="B539" s="128"/>
      <c r="C539" s="128"/>
      <c r="D539" s="128"/>
      <c r="E539" s="125"/>
      <c r="F539" s="125"/>
      <c r="G539" s="125"/>
      <c r="H539" s="125"/>
      <c r="I539" s="125"/>
      <c r="J539" s="125"/>
      <c r="K539" s="125"/>
      <c r="L539" s="125"/>
      <c r="M539" s="125"/>
      <c r="N539" s="125"/>
      <c r="O539" s="125"/>
      <c r="P539" s="125"/>
      <c r="Q539" s="125"/>
    </row>
    <row r="540" spans="1:17">
      <c r="A540" s="128">
        <v>538</v>
      </c>
      <c r="B540" s="128"/>
      <c r="C540" s="128"/>
      <c r="D540" s="128"/>
      <c r="E540" s="125"/>
      <c r="F540" s="125"/>
      <c r="G540" s="125"/>
      <c r="H540" s="125"/>
      <c r="I540" s="125"/>
      <c r="J540" s="125"/>
      <c r="K540" s="125"/>
      <c r="L540" s="125"/>
      <c r="M540" s="125"/>
      <c r="N540" s="125"/>
      <c r="O540" s="125"/>
      <c r="P540" s="125"/>
      <c r="Q540" s="125"/>
    </row>
    <row r="541" spans="1:17">
      <c r="A541" s="128">
        <v>539</v>
      </c>
      <c r="B541" s="128"/>
      <c r="C541" s="128"/>
      <c r="D541" s="128"/>
      <c r="E541" s="125"/>
      <c r="F541" s="125"/>
      <c r="G541" s="125"/>
      <c r="H541" s="125"/>
      <c r="I541" s="125"/>
      <c r="J541" s="125"/>
      <c r="K541" s="125"/>
      <c r="L541" s="125"/>
      <c r="M541" s="125"/>
      <c r="N541" s="125"/>
      <c r="O541" s="125"/>
      <c r="P541" s="125"/>
      <c r="Q541" s="125"/>
    </row>
    <row r="542" spans="1:17">
      <c r="A542" s="128">
        <v>540</v>
      </c>
      <c r="B542" s="128"/>
      <c r="C542" s="128"/>
      <c r="D542" s="128"/>
      <c r="E542" s="125"/>
      <c r="F542" s="125"/>
      <c r="G542" s="125"/>
      <c r="H542" s="125"/>
      <c r="I542" s="125"/>
      <c r="J542" s="125"/>
      <c r="K542" s="125"/>
      <c r="L542" s="125"/>
      <c r="M542" s="125"/>
      <c r="N542" s="125"/>
      <c r="O542" s="125"/>
      <c r="P542" s="125"/>
      <c r="Q542" s="125"/>
    </row>
    <row r="543" spans="1:17">
      <c r="A543" s="128">
        <v>541</v>
      </c>
      <c r="B543" s="128"/>
      <c r="C543" s="128"/>
      <c r="D543" s="128"/>
      <c r="E543" s="125"/>
      <c r="F543" s="125"/>
      <c r="G543" s="125"/>
      <c r="H543" s="125"/>
      <c r="I543" s="125"/>
      <c r="J543" s="125"/>
      <c r="K543" s="125"/>
      <c r="L543" s="125"/>
      <c r="M543" s="125"/>
      <c r="N543" s="125"/>
      <c r="O543" s="125"/>
      <c r="P543" s="125"/>
      <c r="Q543" s="125"/>
    </row>
    <row r="544" spans="1:17">
      <c r="A544" s="128">
        <v>542</v>
      </c>
      <c r="B544" s="128"/>
      <c r="C544" s="128"/>
      <c r="D544" s="128"/>
      <c r="E544" s="125"/>
      <c r="F544" s="125"/>
      <c r="G544" s="125"/>
      <c r="H544" s="125"/>
      <c r="I544" s="125"/>
      <c r="J544" s="125"/>
      <c r="K544" s="125"/>
      <c r="L544" s="125"/>
      <c r="M544" s="125"/>
      <c r="N544" s="125"/>
      <c r="O544" s="125"/>
      <c r="P544" s="125"/>
      <c r="Q544" s="125"/>
    </row>
    <row r="545" spans="1:17">
      <c r="A545" s="128">
        <v>543</v>
      </c>
      <c r="B545" s="128"/>
      <c r="C545" s="128"/>
      <c r="D545" s="128"/>
      <c r="E545" s="125"/>
      <c r="F545" s="125"/>
      <c r="G545" s="125"/>
      <c r="H545" s="125"/>
      <c r="I545" s="125"/>
      <c r="J545" s="125"/>
      <c r="K545" s="125"/>
      <c r="L545" s="125"/>
      <c r="M545" s="125"/>
      <c r="N545" s="125"/>
      <c r="O545" s="125"/>
      <c r="P545" s="125"/>
      <c r="Q545" s="125"/>
    </row>
    <row r="546" spans="1:17">
      <c r="A546" s="128">
        <v>544</v>
      </c>
      <c r="B546" s="128"/>
      <c r="C546" s="128"/>
      <c r="D546" s="128"/>
      <c r="E546" s="125"/>
      <c r="F546" s="125"/>
      <c r="G546" s="125"/>
      <c r="H546" s="125"/>
      <c r="I546" s="125"/>
      <c r="J546" s="125"/>
      <c r="K546" s="125"/>
      <c r="L546" s="125"/>
      <c r="M546" s="125"/>
      <c r="N546" s="125"/>
      <c r="O546" s="125"/>
      <c r="P546" s="125"/>
      <c r="Q546" s="125"/>
    </row>
    <row r="547" spans="1:17">
      <c r="A547" s="128">
        <v>545</v>
      </c>
      <c r="B547" s="128"/>
      <c r="C547" s="128"/>
      <c r="D547" s="128"/>
      <c r="E547" s="125"/>
      <c r="F547" s="125"/>
      <c r="G547" s="125"/>
      <c r="H547" s="125"/>
      <c r="I547" s="125"/>
      <c r="J547" s="125"/>
      <c r="K547" s="125"/>
      <c r="L547" s="125"/>
      <c r="M547" s="125"/>
      <c r="N547" s="125"/>
      <c r="O547" s="125"/>
      <c r="P547" s="125"/>
      <c r="Q547" s="125"/>
    </row>
    <row r="548" spans="1:17">
      <c r="A548" s="128">
        <v>546</v>
      </c>
      <c r="B548" s="128"/>
      <c r="C548" s="128"/>
      <c r="D548" s="128"/>
      <c r="E548" s="125"/>
      <c r="F548" s="125"/>
      <c r="G548" s="125"/>
      <c r="H548" s="125"/>
      <c r="I548" s="125"/>
      <c r="J548" s="125"/>
      <c r="K548" s="125"/>
      <c r="L548" s="125"/>
      <c r="M548" s="125"/>
      <c r="N548" s="125"/>
      <c r="O548" s="125"/>
      <c r="P548" s="125"/>
      <c r="Q548" s="125"/>
    </row>
    <row r="549" spans="1:17">
      <c r="A549" s="128">
        <v>547</v>
      </c>
      <c r="B549" s="128"/>
      <c r="C549" s="128"/>
      <c r="D549" s="128"/>
      <c r="E549" s="125"/>
      <c r="F549" s="125"/>
      <c r="G549" s="125"/>
      <c r="H549" s="125"/>
      <c r="I549" s="125"/>
      <c r="J549" s="125"/>
      <c r="K549" s="125"/>
      <c r="L549" s="125"/>
      <c r="M549" s="125"/>
      <c r="N549" s="125"/>
      <c r="O549" s="125"/>
      <c r="P549" s="125"/>
      <c r="Q549" s="125"/>
    </row>
    <row r="550" spans="1:17">
      <c r="A550" s="128">
        <v>548</v>
      </c>
      <c r="B550" s="128"/>
      <c r="C550" s="128"/>
      <c r="D550" s="128"/>
      <c r="E550" s="125"/>
      <c r="F550" s="125"/>
      <c r="G550" s="125"/>
      <c r="H550" s="125"/>
      <c r="I550" s="125"/>
      <c r="J550" s="125"/>
      <c r="K550" s="125"/>
      <c r="L550" s="125"/>
      <c r="M550" s="125"/>
      <c r="N550" s="125"/>
      <c r="O550" s="125"/>
      <c r="P550" s="125"/>
      <c r="Q550" s="125"/>
    </row>
    <row r="551" spans="1:17">
      <c r="A551" s="128">
        <v>549</v>
      </c>
      <c r="B551" s="128"/>
      <c r="C551" s="128"/>
      <c r="D551" s="128"/>
      <c r="E551" s="125"/>
      <c r="F551" s="125"/>
      <c r="G551" s="125"/>
      <c r="H551" s="125"/>
      <c r="I551" s="125"/>
      <c r="J551" s="125"/>
      <c r="K551" s="125"/>
      <c r="L551" s="125"/>
      <c r="M551" s="125"/>
      <c r="N551" s="125"/>
      <c r="O551" s="125"/>
      <c r="P551" s="125"/>
      <c r="Q551" s="125"/>
    </row>
    <row r="552" spans="1:17">
      <c r="A552" s="128">
        <v>550</v>
      </c>
      <c r="B552" s="128"/>
      <c r="C552" s="128"/>
      <c r="D552" s="128"/>
      <c r="E552" s="125"/>
      <c r="F552" s="125"/>
      <c r="G552" s="125"/>
      <c r="H552" s="125"/>
      <c r="I552" s="125"/>
      <c r="J552" s="125"/>
      <c r="K552" s="125"/>
      <c r="L552" s="125"/>
      <c r="M552" s="125"/>
      <c r="N552" s="125"/>
      <c r="O552" s="125"/>
      <c r="P552" s="125"/>
      <c r="Q552" s="125"/>
    </row>
    <row r="553" spans="1:17">
      <c r="A553" s="128">
        <v>551</v>
      </c>
      <c r="B553" s="128"/>
      <c r="C553" s="128"/>
      <c r="D553" s="128"/>
      <c r="E553" s="125"/>
      <c r="F553" s="125"/>
      <c r="G553" s="125"/>
      <c r="H553" s="125"/>
      <c r="I553" s="125"/>
      <c r="J553" s="125"/>
      <c r="K553" s="125"/>
      <c r="L553" s="125"/>
      <c r="M553" s="125"/>
      <c r="N553" s="125"/>
      <c r="O553" s="125"/>
      <c r="P553" s="125"/>
      <c r="Q553" s="125"/>
    </row>
    <row r="554" spans="1:17">
      <c r="A554" s="128">
        <v>552</v>
      </c>
      <c r="B554" s="128"/>
      <c r="C554" s="128"/>
      <c r="D554" s="128"/>
      <c r="E554" s="125"/>
      <c r="F554" s="125"/>
      <c r="G554" s="125"/>
      <c r="H554" s="125"/>
      <c r="I554" s="125"/>
      <c r="J554" s="125"/>
      <c r="K554" s="125"/>
      <c r="L554" s="125"/>
      <c r="M554" s="125"/>
      <c r="N554" s="125"/>
      <c r="O554" s="125"/>
      <c r="P554" s="125"/>
      <c r="Q554" s="125"/>
    </row>
    <row r="555" spans="1:17">
      <c r="A555" s="128">
        <v>553</v>
      </c>
      <c r="B555" s="128"/>
      <c r="C555" s="128"/>
      <c r="D555" s="128"/>
      <c r="E555" s="125"/>
      <c r="F555" s="125"/>
      <c r="G555" s="125"/>
      <c r="H555" s="125"/>
      <c r="I555" s="125"/>
      <c r="J555" s="125"/>
      <c r="K555" s="125"/>
      <c r="L555" s="125"/>
      <c r="M555" s="125"/>
      <c r="N555" s="125"/>
      <c r="O555" s="125"/>
      <c r="P555" s="125"/>
      <c r="Q555" s="125"/>
    </row>
    <row r="556" spans="1:17">
      <c r="A556" s="128">
        <v>554</v>
      </c>
      <c r="B556" s="128"/>
      <c r="C556" s="128"/>
      <c r="D556" s="128"/>
      <c r="E556" s="125"/>
      <c r="F556" s="125"/>
      <c r="G556" s="125"/>
      <c r="H556" s="125"/>
      <c r="I556" s="125"/>
      <c r="J556" s="125"/>
      <c r="K556" s="125"/>
      <c r="L556" s="125"/>
      <c r="M556" s="125"/>
      <c r="N556" s="125"/>
      <c r="O556" s="125"/>
      <c r="P556" s="125"/>
      <c r="Q556" s="125"/>
    </row>
    <row r="557" spans="1:17">
      <c r="A557" s="128">
        <v>555</v>
      </c>
      <c r="B557" s="128"/>
      <c r="C557" s="128"/>
      <c r="D557" s="128"/>
      <c r="E557" s="125"/>
      <c r="F557" s="125"/>
      <c r="G557" s="125"/>
      <c r="H557" s="125"/>
      <c r="I557" s="125"/>
      <c r="J557" s="125"/>
      <c r="K557" s="125"/>
      <c r="L557" s="125"/>
      <c r="M557" s="125"/>
      <c r="N557" s="125"/>
      <c r="O557" s="125"/>
      <c r="P557" s="125"/>
      <c r="Q557" s="125"/>
    </row>
    <row r="558" spans="1:17">
      <c r="A558" s="128">
        <v>556</v>
      </c>
      <c r="B558" s="128"/>
      <c r="C558" s="128"/>
      <c r="D558" s="128"/>
      <c r="E558" s="125"/>
      <c r="F558" s="125"/>
      <c r="G558" s="125"/>
      <c r="H558" s="125"/>
      <c r="I558" s="125"/>
      <c r="J558" s="125"/>
      <c r="K558" s="125"/>
      <c r="L558" s="125"/>
      <c r="M558" s="125"/>
      <c r="N558" s="125"/>
      <c r="O558" s="125"/>
      <c r="P558" s="125"/>
      <c r="Q558" s="125"/>
    </row>
    <row r="559" spans="1:17">
      <c r="A559" s="128">
        <v>557</v>
      </c>
      <c r="B559" s="128"/>
      <c r="C559" s="128"/>
      <c r="D559" s="128"/>
      <c r="E559" s="125"/>
      <c r="F559" s="125"/>
      <c r="G559" s="125"/>
      <c r="H559" s="125"/>
      <c r="I559" s="125"/>
      <c r="J559" s="125"/>
      <c r="K559" s="125"/>
      <c r="L559" s="125"/>
      <c r="M559" s="125"/>
      <c r="N559" s="125"/>
      <c r="O559" s="125"/>
      <c r="P559" s="125"/>
      <c r="Q559" s="125"/>
    </row>
    <row r="560" spans="1:17">
      <c r="A560" s="128">
        <v>558</v>
      </c>
      <c r="B560" s="128"/>
      <c r="C560" s="128"/>
      <c r="D560" s="128"/>
      <c r="E560" s="125"/>
      <c r="F560" s="125"/>
      <c r="G560" s="125"/>
      <c r="H560" s="125"/>
      <c r="I560" s="125"/>
      <c r="J560" s="125"/>
      <c r="K560" s="125"/>
      <c r="L560" s="125"/>
      <c r="M560" s="125"/>
      <c r="N560" s="125"/>
      <c r="O560" s="125"/>
      <c r="P560" s="125"/>
      <c r="Q560" s="125"/>
    </row>
    <row r="561" spans="1:17">
      <c r="A561" s="128">
        <v>559</v>
      </c>
      <c r="B561" s="128"/>
      <c r="C561" s="128"/>
      <c r="D561" s="128"/>
      <c r="E561" s="125"/>
      <c r="F561" s="125"/>
      <c r="G561" s="125"/>
      <c r="H561" s="125"/>
      <c r="I561" s="125"/>
      <c r="J561" s="125"/>
      <c r="K561" s="125"/>
      <c r="L561" s="125"/>
      <c r="M561" s="125"/>
      <c r="N561" s="125"/>
      <c r="O561" s="125"/>
      <c r="P561" s="125"/>
      <c r="Q561" s="125"/>
    </row>
    <row r="562" spans="1:17">
      <c r="A562" s="128">
        <v>560</v>
      </c>
      <c r="B562" s="128"/>
      <c r="C562" s="128"/>
      <c r="D562" s="128"/>
      <c r="E562" s="125"/>
      <c r="F562" s="125"/>
      <c r="G562" s="125"/>
      <c r="H562" s="125"/>
      <c r="I562" s="125"/>
      <c r="J562" s="125"/>
      <c r="K562" s="125"/>
      <c r="L562" s="125"/>
      <c r="M562" s="125"/>
      <c r="N562" s="125"/>
      <c r="O562" s="125"/>
      <c r="P562" s="125"/>
      <c r="Q562" s="125"/>
    </row>
    <row r="563" spans="1:17">
      <c r="A563" s="128">
        <v>561</v>
      </c>
      <c r="B563" s="128"/>
      <c r="C563" s="128"/>
      <c r="D563" s="128"/>
      <c r="E563" s="125"/>
      <c r="F563" s="125"/>
      <c r="G563" s="125"/>
      <c r="H563" s="125"/>
      <c r="I563" s="125"/>
      <c r="J563" s="125"/>
      <c r="K563" s="125"/>
      <c r="L563" s="125"/>
      <c r="M563" s="125"/>
      <c r="N563" s="125"/>
      <c r="O563" s="125"/>
      <c r="P563" s="125"/>
      <c r="Q563" s="125"/>
    </row>
    <row r="564" spans="1:17">
      <c r="A564" s="128">
        <v>562</v>
      </c>
      <c r="B564" s="128"/>
      <c r="C564" s="128"/>
      <c r="D564" s="128"/>
      <c r="E564" s="125"/>
      <c r="F564" s="125"/>
      <c r="G564" s="125"/>
      <c r="H564" s="125"/>
      <c r="I564" s="125"/>
      <c r="J564" s="125"/>
      <c r="K564" s="125"/>
      <c r="L564" s="125"/>
      <c r="M564" s="125"/>
      <c r="N564" s="125"/>
      <c r="O564" s="125"/>
      <c r="P564" s="125"/>
      <c r="Q564" s="125"/>
    </row>
    <row r="565" spans="1:17">
      <c r="A565" s="128">
        <v>563</v>
      </c>
      <c r="B565" s="128"/>
      <c r="C565" s="128"/>
      <c r="D565" s="128"/>
      <c r="E565" s="125"/>
      <c r="F565" s="125"/>
      <c r="G565" s="125"/>
      <c r="H565" s="125"/>
      <c r="I565" s="125"/>
      <c r="J565" s="125"/>
      <c r="K565" s="125"/>
      <c r="L565" s="125"/>
      <c r="M565" s="125"/>
      <c r="N565" s="125"/>
      <c r="O565" s="125"/>
      <c r="P565" s="125"/>
      <c r="Q565" s="125"/>
    </row>
    <row r="566" spans="1:17">
      <c r="A566" s="128">
        <v>564</v>
      </c>
      <c r="B566" s="128"/>
      <c r="C566" s="128"/>
      <c r="D566" s="128"/>
      <c r="E566" s="125"/>
      <c r="F566" s="125"/>
      <c r="G566" s="125"/>
      <c r="H566" s="125"/>
      <c r="I566" s="125"/>
      <c r="J566" s="125"/>
      <c r="K566" s="125"/>
      <c r="L566" s="125"/>
      <c r="M566" s="125"/>
      <c r="N566" s="125"/>
      <c r="O566" s="125"/>
      <c r="P566" s="125"/>
      <c r="Q566" s="125"/>
    </row>
    <row r="567" spans="1:17">
      <c r="A567" s="128">
        <v>565</v>
      </c>
      <c r="B567" s="128"/>
      <c r="C567" s="128"/>
      <c r="D567" s="128"/>
      <c r="E567" s="125"/>
      <c r="F567" s="125"/>
      <c r="G567" s="125"/>
      <c r="H567" s="125"/>
      <c r="I567" s="125"/>
      <c r="J567" s="125"/>
      <c r="K567" s="125"/>
      <c r="L567" s="125"/>
      <c r="M567" s="125"/>
      <c r="N567" s="125"/>
      <c r="O567" s="125"/>
      <c r="P567" s="125"/>
      <c r="Q567" s="125"/>
    </row>
    <row r="568" spans="1:17">
      <c r="A568" s="128">
        <v>566</v>
      </c>
      <c r="B568" s="128"/>
      <c r="C568" s="128"/>
      <c r="D568" s="128"/>
      <c r="E568" s="125"/>
      <c r="F568" s="125"/>
      <c r="G568" s="125"/>
      <c r="H568" s="125"/>
      <c r="I568" s="125"/>
      <c r="J568" s="125"/>
      <c r="K568" s="125"/>
      <c r="L568" s="125"/>
      <c r="M568" s="125"/>
      <c r="N568" s="125"/>
      <c r="O568" s="125"/>
      <c r="P568" s="125"/>
      <c r="Q568" s="125"/>
    </row>
    <row r="569" spans="1:17">
      <c r="A569" s="128">
        <v>567</v>
      </c>
      <c r="B569" s="128"/>
      <c r="C569" s="128"/>
      <c r="D569" s="128"/>
      <c r="E569" s="125"/>
      <c r="F569" s="125"/>
      <c r="G569" s="125"/>
      <c r="H569" s="125"/>
      <c r="I569" s="125"/>
      <c r="J569" s="125"/>
      <c r="K569" s="125"/>
      <c r="L569" s="125"/>
      <c r="M569" s="125"/>
      <c r="N569" s="125"/>
      <c r="O569" s="125"/>
      <c r="P569" s="125"/>
      <c r="Q569" s="125"/>
    </row>
    <row r="570" spans="1:17">
      <c r="A570" s="128">
        <v>568</v>
      </c>
      <c r="B570" s="128"/>
      <c r="C570" s="128"/>
      <c r="D570" s="128"/>
      <c r="E570" s="125"/>
      <c r="F570" s="125"/>
      <c r="G570" s="125"/>
      <c r="H570" s="125"/>
      <c r="I570" s="125"/>
      <c r="J570" s="125"/>
      <c r="K570" s="125"/>
      <c r="L570" s="125"/>
      <c r="M570" s="125"/>
      <c r="N570" s="125"/>
      <c r="O570" s="125"/>
      <c r="P570" s="125"/>
      <c r="Q570" s="125"/>
    </row>
    <row r="571" spans="1:17">
      <c r="A571" s="128">
        <v>569</v>
      </c>
      <c r="B571" s="128"/>
      <c r="C571" s="128"/>
      <c r="D571" s="128"/>
      <c r="E571" s="125"/>
      <c r="F571" s="125"/>
      <c r="G571" s="125"/>
      <c r="H571" s="125"/>
      <c r="I571" s="125"/>
      <c r="J571" s="125"/>
      <c r="K571" s="125"/>
      <c r="L571" s="125"/>
      <c r="M571" s="125"/>
      <c r="N571" s="125"/>
      <c r="O571" s="125"/>
      <c r="P571" s="125"/>
      <c r="Q571" s="125"/>
    </row>
    <row r="572" spans="1:17">
      <c r="A572" s="128">
        <v>570</v>
      </c>
      <c r="B572" s="128"/>
      <c r="C572" s="128"/>
      <c r="D572" s="128"/>
      <c r="E572" s="125"/>
      <c r="F572" s="125"/>
      <c r="G572" s="125"/>
      <c r="H572" s="125"/>
      <c r="I572" s="125"/>
      <c r="J572" s="125"/>
      <c r="K572" s="125"/>
      <c r="L572" s="125"/>
      <c r="M572" s="125"/>
      <c r="N572" s="125"/>
      <c r="O572" s="125"/>
      <c r="P572" s="125"/>
      <c r="Q572" s="125"/>
    </row>
    <row r="573" spans="1:17">
      <c r="A573" s="128">
        <v>571</v>
      </c>
      <c r="B573" s="128"/>
      <c r="C573" s="128"/>
      <c r="D573" s="128"/>
      <c r="E573" s="125"/>
      <c r="F573" s="125"/>
      <c r="G573" s="125"/>
      <c r="H573" s="125"/>
      <c r="I573" s="125"/>
      <c r="J573" s="125"/>
      <c r="K573" s="125"/>
      <c r="L573" s="125"/>
      <c r="M573" s="125"/>
      <c r="N573" s="125"/>
      <c r="O573" s="125"/>
      <c r="P573" s="125"/>
      <c r="Q573" s="125"/>
    </row>
    <row r="574" spans="1:17">
      <c r="A574" s="128">
        <v>572</v>
      </c>
      <c r="B574" s="128"/>
      <c r="C574" s="128"/>
      <c r="D574" s="128"/>
      <c r="E574" s="125"/>
      <c r="F574" s="125"/>
      <c r="G574" s="125"/>
      <c r="H574" s="125"/>
      <c r="I574" s="125"/>
      <c r="J574" s="125"/>
      <c r="K574" s="125"/>
      <c r="L574" s="125"/>
      <c r="M574" s="125"/>
      <c r="N574" s="125"/>
      <c r="O574" s="125"/>
      <c r="P574" s="125"/>
      <c r="Q574" s="125"/>
    </row>
    <row r="575" spans="1:17">
      <c r="A575" s="128">
        <v>573</v>
      </c>
      <c r="B575" s="128"/>
      <c r="C575" s="128"/>
      <c r="D575" s="128"/>
      <c r="E575" s="125"/>
      <c r="F575" s="125"/>
      <c r="G575" s="125"/>
      <c r="H575" s="125"/>
      <c r="I575" s="125"/>
      <c r="J575" s="125"/>
      <c r="K575" s="125"/>
      <c r="L575" s="125"/>
      <c r="M575" s="125"/>
      <c r="N575" s="125"/>
      <c r="O575" s="125"/>
      <c r="P575" s="125"/>
      <c r="Q575" s="125"/>
    </row>
    <row r="576" spans="1:17">
      <c r="A576" s="128">
        <v>574</v>
      </c>
      <c r="B576" s="128"/>
      <c r="C576" s="128"/>
      <c r="D576" s="128"/>
      <c r="E576" s="125"/>
      <c r="F576" s="125"/>
      <c r="G576" s="125"/>
      <c r="H576" s="125"/>
      <c r="I576" s="125"/>
      <c r="J576" s="125"/>
      <c r="K576" s="125"/>
      <c r="L576" s="125"/>
      <c r="M576" s="125"/>
      <c r="N576" s="125"/>
      <c r="O576" s="125"/>
      <c r="P576" s="125"/>
      <c r="Q576" s="125"/>
    </row>
    <row r="577" spans="1:17">
      <c r="A577" s="128">
        <v>575</v>
      </c>
      <c r="B577" s="128"/>
      <c r="C577" s="128"/>
      <c r="D577" s="128"/>
      <c r="E577" s="125"/>
      <c r="F577" s="125"/>
      <c r="G577" s="125"/>
      <c r="H577" s="125"/>
      <c r="I577" s="125"/>
      <c r="J577" s="125"/>
      <c r="K577" s="125"/>
      <c r="L577" s="125"/>
      <c r="M577" s="125"/>
      <c r="N577" s="125"/>
      <c r="O577" s="125"/>
      <c r="P577" s="125"/>
      <c r="Q577" s="125"/>
    </row>
    <row r="578" spans="1:17">
      <c r="A578" s="128">
        <v>576</v>
      </c>
      <c r="B578" s="128"/>
      <c r="C578" s="128"/>
      <c r="D578" s="128"/>
      <c r="E578" s="125"/>
      <c r="F578" s="125"/>
      <c r="G578" s="125"/>
      <c r="H578" s="125"/>
      <c r="I578" s="125"/>
      <c r="J578" s="125"/>
      <c r="K578" s="125"/>
      <c r="L578" s="125"/>
      <c r="M578" s="125"/>
      <c r="N578" s="125"/>
      <c r="O578" s="125"/>
      <c r="P578" s="125"/>
      <c r="Q578" s="125"/>
    </row>
    <row r="579" spans="1:17">
      <c r="A579" s="128">
        <v>577</v>
      </c>
      <c r="B579" s="128"/>
      <c r="C579" s="128"/>
      <c r="D579" s="128"/>
      <c r="E579" s="125"/>
      <c r="F579" s="125"/>
      <c r="G579" s="125"/>
      <c r="H579" s="125"/>
      <c r="I579" s="125"/>
      <c r="J579" s="125"/>
      <c r="K579" s="125"/>
      <c r="L579" s="125"/>
      <c r="M579" s="125"/>
      <c r="N579" s="125"/>
      <c r="O579" s="125"/>
      <c r="P579" s="125"/>
      <c r="Q579" s="125"/>
    </row>
    <row r="580" spans="1:17">
      <c r="A580" s="128">
        <v>578</v>
      </c>
      <c r="B580" s="128"/>
      <c r="C580" s="128"/>
      <c r="D580" s="128"/>
      <c r="E580" s="125"/>
      <c r="F580" s="125"/>
      <c r="G580" s="125"/>
      <c r="H580" s="125"/>
      <c r="I580" s="125"/>
      <c r="J580" s="125"/>
      <c r="K580" s="125"/>
      <c r="L580" s="125"/>
      <c r="M580" s="125"/>
      <c r="N580" s="125"/>
      <c r="O580" s="125"/>
      <c r="P580" s="125"/>
      <c r="Q580" s="125"/>
    </row>
    <row r="581" spans="1:17">
      <c r="A581" s="128">
        <v>579</v>
      </c>
      <c r="B581" s="128"/>
      <c r="C581" s="128"/>
      <c r="D581" s="128"/>
      <c r="E581" s="125"/>
      <c r="F581" s="125"/>
      <c r="G581" s="125"/>
      <c r="H581" s="125"/>
      <c r="I581" s="125"/>
      <c r="J581" s="125"/>
      <c r="K581" s="125"/>
      <c r="L581" s="125"/>
      <c r="M581" s="125"/>
      <c r="N581" s="125"/>
      <c r="O581" s="125"/>
      <c r="P581" s="125"/>
      <c r="Q581" s="125"/>
    </row>
    <row r="582" spans="1:17">
      <c r="A582" s="128">
        <v>580</v>
      </c>
      <c r="B582" s="128"/>
      <c r="C582" s="128"/>
      <c r="D582" s="128"/>
      <c r="E582" s="125"/>
      <c r="F582" s="125"/>
      <c r="G582" s="125"/>
      <c r="H582" s="125"/>
      <c r="I582" s="125"/>
      <c r="J582" s="125"/>
      <c r="K582" s="125"/>
      <c r="L582" s="125"/>
      <c r="M582" s="125"/>
      <c r="N582" s="125"/>
      <c r="O582" s="125"/>
      <c r="P582" s="125"/>
      <c r="Q582" s="125"/>
    </row>
    <row r="583" spans="1:17">
      <c r="A583" s="128">
        <v>581</v>
      </c>
      <c r="B583" s="128"/>
      <c r="C583" s="128"/>
      <c r="D583" s="128"/>
      <c r="E583" s="125"/>
      <c r="F583" s="125"/>
      <c r="G583" s="125"/>
      <c r="H583" s="125"/>
      <c r="I583" s="125"/>
      <c r="J583" s="125"/>
      <c r="K583" s="125"/>
      <c r="L583" s="125"/>
      <c r="M583" s="125"/>
      <c r="N583" s="125"/>
      <c r="O583" s="125"/>
      <c r="P583" s="125"/>
      <c r="Q583" s="125"/>
    </row>
    <row r="584" spans="1:17">
      <c r="A584" s="128">
        <v>582</v>
      </c>
      <c r="B584" s="128"/>
      <c r="C584" s="128"/>
      <c r="D584" s="128"/>
      <c r="E584" s="125"/>
      <c r="F584" s="125"/>
      <c r="G584" s="125"/>
      <c r="H584" s="125"/>
      <c r="I584" s="125"/>
      <c r="J584" s="125"/>
      <c r="K584" s="125"/>
      <c r="L584" s="125"/>
      <c r="M584" s="125"/>
      <c r="N584" s="125"/>
      <c r="O584" s="125"/>
      <c r="P584" s="125"/>
      <c r="Q584" s="125"/>
    </row>
    <row r="585" spans="1:17">
      <c r="A585" s="128">
        <v>583</v>
      </c>
      <c r="B585" s="128"/>
      <c r="C585" s="128"/>
      <c r="D585" s="128"/>
      <c r="E585" s="125"/>
      <c r="F585" s="125"/>
      <c r="G585" s="125"/>
      <c r="H585" s="125"/>
      <c r="I585" s="125"/>
      <c r="J585" s="125"/>
      <c r="K585" s="125"/>
      <c r="L585" s="125"/>
      <c r="M585" s="125"/>
      <c r="N585" s="125"/>
      <c r="O585" s="125"/>
      <c r="P585" s="125"/>
      <c r="Q585" s="125"/>
    </row>
    <row r="586" spans="1:17">
      <c r="A586" s="128">
        <v>584</v>
      </c>
      <c r="B586" s="128"/>
      <c r="C586" s="128"/>
      <c r="D586" s="128"/>
      <c r="E586" s="125"/>
      <c r="F586" s="125"/>
      <c r="G586" s="125"/>
      <c r="H586" s="125"/>
      <c r="I586" s="125"/>
      <c r="J586" s="125"/>
      <c r="K586" s="125"/>
      <c r="L586" s="125"/>
      <c r="M586" s="125"/>
      <c r="N586" s="125"/>
      <c r="O586" s="125"/>
      <c r="P586" s="125"/>
      <c r="Q586" s="125"/>
    </row>
    <row r="587" spans="1:17">
      <c r="A587" s="128">
        <v>585</v>
      </c>
      <c r="B587" s="128"/>
      <c r="C587" s="128"/>
      <c r="D587" s="128"/>
      <c r="E587" s="125"/>
      <c r="F587" s="125"/>
      <c r="G587" s="125"/>
      <c r="H587" s="125"/>
      <c r="I587" s="125"/>
      <c r="J587" s="125"/>
      <c r="K587" s="125"/>
      <c r="L587" s="125"/>
      <c r="M587" s="125"/>
      <c r="N587" s="125"/>
      <c r="O587" s="125"/>
      <c r="P587" s="125"/>
      <c r="Q587" s="125"/>
    </row>
    <row r="588" spans="1:17">
      <c r="A588" s="128">
        <v>586</v>
      </c>
      <c r="B588" s="128"/>
      <c r="C588" s="128"/>
      <c r="D588" s="128"/>
      <c r="E588" s="125"/>
      <c r="F588" s="125"/>
      <c r="G588" s="125"/>
      <c r="H588" s="125"/>
      <c r="I588" s="125"/>
      <c r="J588" s="125"/>
      <c r="K588" s="125"/>
      <c r="L588" s="125"/>
      <c r="M588" s="125"/>
      <c r="N588" s="125"/>
      <c r="O588" s="125"/>
      <c r="P588" s="125"/>
      <c r="Q588" s="125"/>
    </row>
    <row r="589" spans="1:17">
      <c r="A589" s="128">
        <v>587</v>
      </c>
      <c r="B589" s="128"/>
      <c r="C589" s="128"/>
      <c r="D589" s="128"/>
      <c r="E589" s="125"/>
      <c r="F589" s="125"/>
      <c r="G589" s="125"/>
      <c r="H589" s="125"/>
      <c r="I589" s="125"/>
      <c r="J589" s="125"/>
      <c r="K589" s="125"/>
      <c r="L589" s="125"/>
      <c r="M589" s="125"/>
      <c r="N589" s="125"/>
      <c r="O589" s="125"/>
      <c r="P589" s="125"/>
      <c r="Q589" s="125"/>
    </row>
    <row r="590" spans="1:17">
      <c r="A590" s="128">
        <v>588</v>
      </c>
      <c r="B590" s="128"/>
      <c r="C590" s="128"/>
      <c r="D590" s="128"/>
      <c r="E590" s="125"/>
      <c r="F590" s="125"/>
      <c r="G590" s="125"/>
      <c r="H590" s="125"/>
      <c r="I590" s="125"/>
      <c r="J590" s="125"/>
      <c r="K590" s="125"/>
      <c r="L590" s="125"/>
      <c r="M590" s="125"/>
      <c r="N590" s="125"/>
      <c r="O590" s="125"/>
      <c r="P590" s="125"/>
      <c r="Q590" s="125"/>
    </row>
    <row r="591" spans="1:17">
      <c r="A591" s="128">
        <v>589</v>
      </c>
      <c r="B591" s="128"/>
      <c r="C591" s="128"/>
      <c r="D591" s="128"/>
      <c r="E591" s="125"/>
      <c r="F591" s="125"/>
      <c r="G591" s="125"/>
      <c r="H591" s="125"/>
      <c r="I591" s="125"/>
      <c r="J591" s="125"/>
      <c r="K591" s="125"/>
      <c r="L591" s="125"/>
      <c r="M591" s="125"/>
      <c r="N591" s="125"/>
      <c r="O591" s="125"/>
      <c r="P591" s="125"/>
      <c r="Q591" s="125"/>
    </row>
    <row r="592" spans="1:17">
      <c r="A592" s="128">
        <v>590</v>
      </c>
      <c r="B592" s="128"/>
      <c r="C592" s="128"/>
      <c r="D592" s="128"/>
      <c r="E592" s="125"/>
      <c r="F592" s="125"/>
      <c r="G592" s="125"/>
      <c r="H592" s="125"/>
      <c r="I592" s="125"/>
      <c r="J592" s="125"/>
      <c r="K592" s="125"/>
      <c r="L592" s="125"/>
      <c r="M592" s="125"/>
      <c r="N592" s="125"/>
      <c r="O592" s="125"/>
      <c r="P592" s="125"/>
      <c r="Q592" s="125"/>
    </row>
    <row r="593" spans="1:17">
      <c r="A593" s="128">
        <v>591</v>
      </c>
      <c r="B593" s="128"/>
      <c r="C593" s="128"/>
      <c r="D593" s="128"/>
      <c r="E593" s="125"/>
      <c r="F593" s="125"/>
      <c r="G593" s="125"/>
      <c r="H593" s="125"/>
      <c r="I593" s="125"/>
      <c r="J593" s="125"/>
      <c r="K593" s="125"/>
      <c r="L593" s="125"/>
      <c r="M593" s="125"/>
      <c r="N593" s="125"/>
      <c r="O593" s="125"/>
      <c r="P593" s="125"/>
      <c r="Q593" s="125"/>
    </row>
    <row r="594" spans="1:17">
      <c r="A594" s="128">
        <v>592</v>
      </c>
      <c r="B594" s="128"/>
      <c r="C594" s="128"/>
      <c r="D594" s="128"/>
      <c r="E594" s="125"/>
      <c r="F594" s="125"/>
      <c r="G594" s="125"/>
      <c r="H594" s="125"/>
      <c r="I594" s="125"/>
      <c r="J594" s="125"/>
      <c r="K594" s="125"/>
      <c r="L594" s="125"/>
      <c r="M594" s="125"/>
      <c r="N594" s="125"/>
      <c r="O594" s="125"/>
      <c r="P594" s="125"/>
      <c r="Q594" s="125"/>
    </row>
    <row r="595" spans="1:17">
      <c r="A595" s="128">
        <v>593</v>
      </c>
      <c r="B595" s="128"/>
      <c r="C595" s="128"/>
      <c r="D595" s="128"/>
      <c r="E595" s="125"/>
      <c r="F595" s="125"/>
      <c r="G595" s="125"/>
      <c r="H595" s="125"/>
      <c r="I595" s="125"/>
      <c r="J595" s="125"/>
      <c r="K595" s="125"/>
      <c r="L595" s="125"/>
      <c r="M595" s="125"/>
      <c r="N595" s="125"/>
      <c r="O595" s="125"/>
      <c r="P595" s="125"/>
      <c r="Q595" s="125"/>
    </row>
    <row r="596" spans="1:17">
      <c r="A596" s="128">
        <v>594</v>
      </c>
      <c r="B596" s="128"/>
      <c r="C596" s="128"/>
      <c r="D596" s="128"/>
      <c r="E596" s="125"/>
      <c r="F596" s="125"/>
      <c r="G596" s="125"/>
      <c r="H596" s="125"/>
      <c r="I596" s="125"/>
      <c r="J596" s="125"/>
      <c r="K596" s="125"/>
      <c r="L596" s="125"/>
      <c r="M596" s="125"/>
      <c r="N596" s="125"/>
      <c r="O596" s="125"/>
      <c r="P596" s="125"/>
      <c r="Q596" s="125"/>
    </row>
    <row r="597" spans="1:17">
      <c r="A597" s="128">
        <v>595</v>
      </c>
      <c r="B597" s="128"/>
      <c r="C597" s="128"/>
      <c r="D597" s="128"/>
      <c r="E597" s="125"/>
      <c r="F597" s="125"/>
      <c r="G597" s="125"/>
      <c r="H597" s="125"/>
      <c r="I597" s="125"/>
      <c r="J597" s="125"/>
      <c r="K597" s="125"/>
      <c r="L597" s="125"/>
      <c r="M597" s="125"/>
      <c r="N597" s="125"/>
      <c r="O597" s="125"/>
      <c r="P597" s="125"/>
      <c r="Q597" s="125"/>
    </row>
    <row r="598" spans="1:17">
      <c r="A598" s="128">
        <v>596</v>
      </c>
      <c r="B598" s="128"/>
      <c r="C598" s="128"/>
      <c r="D598" s="128"/>
      <c r="E598" s="125"/>
      <c r="F598" s="125"/>
      <c r="G598" s="125"/>
      <c r="H598" s="125"/>
      <c r="I598" s="125"/>
      <c r="J598" s="125"/>
      <c r="K598" s="125"/>
      <c r="L598" s="125"/>
      <c r="M598" s="125"/>
      <c r="N598" s="125"/>
      <c r="O598" s="125"/>
      <c r="P598" s="125"/>
      <c r="Q598" s="125"/>
    </row>
    <row r="599" spans="1:17">
      <c r="A599" s="128">
        <v>597</v>
      </c>
      <c r="B599" s="128"/>
      <c r="C599" s="128"/>
      <c r="D599" s="128"/>
      <c r="E599" s="125"/>
      <c r="F599" s="125"/>
      <c r="G599" s="125"/>
      <c r="H599" s="125"/>
      <c r="I599" s="125"/>
      <c r="J599" s="125"/>
      <c r="K599" s="125"/>
      <c r="L599" s="125"/>
      <c r="M599" s="125"/>
      <c r="N599" s="125"/>
      <c r="O599" s="125"/>
      <c r="P599" s="125"/>
      <c r="Q599" s="125"/>
    </row>
    <row r="600" spans="1:17">
      <c r="A600" s="128">
        <v>598</v>
      </c>
      <c r="B600" s="128"/>
      <c r="C600" s="128"/>
      <c r="D600" s="128"/>
      <c r="E600" s="125"/>
      <c r="F600" s="125"/>
      <c r="G600" s="125"/>
      <c r="H600" s="125"/>
      <c r="I600" s="125"/>
      <c r="J600" s="125"/>
      <c r="K600" s="125"/>
      <c r="L600" s="125"/>
      <c r="M600" s="125"/>
      <c r="N600" s="125"/>
      <c r="O600" s="125"/>
      <c r="P600" s="125"/>
      <c r="Q600" s="125"/>
    </row>
    <row r="601" spans="1:17">
      <c r="A601" s="128">
        <v>599</v>
      </c>
      <c r="B601" s="128"/>
      <c r="C601" s="128"/>
      <c r="D601" s="128"/>
      <c r="E601" s="125"/>
      <c r="F601" s="125"/>
      <c r="G601" s="125"/>
      <c r="H601" s="125"/>
      <c r="I601" s="125"/>
      <c r="J601" s="125"/>
      <c r="K601" s="125"/>
      <c r="L601" s="125"/>
      <c r="M601" s="125"/>
      <c r="N601" s="125"/>
      <c r="O601" s="125"/>
      <c r="P601" s="125"/>
      <c r="Q601" s="125"/>
    </row>
    <row r="602" spans="1:17">
      <c r="A602" s="128">
        <v>600</v>
      </c>
      <c r="B602" s="128"/>
      <c r="C602" s="128"/>
      <c r="D602" s="128"/>
      <c r="E602" s="125"/>
      <c r="F602" s="125"/>
      <c r="G602" s="125"/>
      <c r="H602" s="125"/>
      <c r="I602" s="125"/>
      <c r="J602" s="125"/>
      <c r="K602" s="125"/>
      <c r="L602" s="125"/>
      <c r="M602" s="125"/>
      <c r="N602" s="125"/>
      <c r="O602" s="125"/>
      <c r="P602" s="125"/>
      <c r="Q602" s="125"/>
    </row>
    <row r="603" spans="1:17">
      <c r="A603" s="128">
        <v>601</v>
      </c>
      <c r="B603" s="128"/>
      <c r="C603" s="128"/>
      <c r="D603" s="128"/>
      <c r="E603" s="125"/>
      <c r="F603" s="125"/>
      <c r="G603" s="125"/>
      <c r="H603" s="125"/>
      <c r="I603" s="125"/>
      <c r="J603" s="125"/>
      <c r="K603" s="125"/>
      <c r="L603" s="125"/>
      <c r="M603" s="125"/>
      <c r="N603" s="125"/>
      <c r="O603" s="125"/>
      <c r="P603" s="125"/>
      <c r="Q603" s="125"/>
    </row>
    <row r="604" spans="1:17">
      <c r="A604" s="128">
        <v>602</v>
      </c>
      <c r="B604" s="128"/>
      <c r="C604" s="128"/>
      <c r="D604" s="128"/>
      <c r="E604" s="125"/>
      <c r="F604" s="125"/>
      <c r="G604" s="125"/>
      <c r="H604" s="125"/>
      <c r="I604" s="125"/>
      <c r="J604" s="125"/>
      <c r="K604" s="125"/>
      <c r="L604" s="125"/>
      <c r="M604" s="125"/>
      <c r="N604" s="125"/>
      <c r="O604" s="125"/>
      <c r="P604" s="125"/>
      <c r="Q604" s="125"/>
    </row>
    <row r="605" spans="1:17">
      <c r="A605" s="128">
        <v>603</v>
      </c>
      <c r="B605" s="128"/>
      <c r="C605" s="128"/>
      <c r="D605" s="128"/>
      <c r="E605" s="125"/>
      <c r="F605" s="125"/>
      <c r="G605" s="125"/>
      <c r="H605" s="125"/>
      <c r="I605" s="125"/>
      <c r="J605" s="125"/>
      <c r="K605" s="125"/>
      <c r="L605" s="125"/>
      <c r="M605" s="125"/>
      <c r="N605" s="125"/>
      <c r="O605" s="125"/>
      <c r="P605" s="125"/>
      <c r="Q605" s="125"/>
    </row>
    <row r="606" spans="1:17">
      <c r="A606" s="128">
        <v>604</v>
      </c>
      <c r="B606" s="128"/>
      <c r="C606" s="128"/>
      <c r="D606" s="128"/>
      <c r="E606" s="125"/>
      <c r="F606" s="125"/>
      <c r="G606" s="125"/>
      <c r="H606" s="125"/>
      <c r="I606" s="125"/>
      <c r="J606" s="125"/>
      <c r="K606" s="125"/>
      <c r="L606" s="125"/>
      <c r="M606" s="125"/>
      <c r="N606" s="125"/>
      <c r="O606" s="125"/>
      <c r="P606" s="125"/>
      <c r="Q606" s="125"/>
    </row>
    <row r="607" spans="1:17">
      <c r="A607" s="128">
        <v>605</v>
      </c>
      <c r="B607" s="128"/>
      <c r="C607" s="128"/>
      <c r="D607" s="128"/>
      <c r="E607" s="125"/>
      <c r="F607" s="125"/>
      <c r="G607" s="125"/>
      <c r="H607" s="125"/>
      <c r="I607" s="125"/>
      <c r="J607" s="125"/>
      <c r="K607" s="125"/>
      <c r="L607" s="125"/>
      <c r="M607" s="125"/>
      <c r="N607" s="125"/>
      <c r="O607" s="125"/>
      <c r="P607" s="125"/>
      <c r="Q607" s="125"/>
    </row>
    <row r="608" spans="1:17">
      <c r="A608" s="128">
        <v>606</v>
      </c>
      <c r="B608" s="128"/>
      <c r="C608" s="128"/>
      <c r="D608" s="128"/>
      <c r="E608" s="125"/>
      <c r="F608" s="125"/>
      <c r="G608" s="125"/>
      <c r="H608" s="125"/>
      <c r="I608" s="125"/>
      <c r="J608" s="125"/>
      <c r="K608" s="125"/>
      <c r="L608" s="125"/>
      <c r="M608" s="125"/>
      <c r="N608" s="125"/>
      <c r="O608" s="125"/>
      <c r="P608" s="125"/>
      <c r="Q608" s="125"/>
    </row>
    <row r="609" spans="1:17">
      <c r="A609" s="128">
        <v>607</v>
      </c>
      <c r="B609" s="128"/>
      <c r="C609" s="128"/>
      <c r="D609" s="128"/>
      <c r="E609" s="125"/>
      <c r="F609" s="125"/>
      <c r="G609" s="125"/>
      <c r="H609" s="125"/>
      <c r="I609" s="125"/>
      <c r="J609" s="125"/>
      <c r="K609" s="125"/>
      <c r="L609" s="125"/>
      <c r="M609" s="125"/>
      <c r="N609" s="125"/>
      <c r="O609" s="125"/>
      <c r="P609" s="125"/>
      <c r="Q609" s="125"/>
    </row>
    <row r="610" spans="1:17">
      <c r="A610" s="128">
        <v>608</v>
      </c>
      <c r="B610" s="128"/>
      <c r="C610" s="128"/>
      <c r="D610" s="128"/>
      <c r="E610" s="125"/>
      <c r="F610" s="125"/>
      <c r="G610" s="125"/>
      <c r="H610" s="125"/>
      <c r="I610" s="125"/>
      <c r="J610" s="125"/>
      <c r="K610" s="125"/>
      <c r="L610" s="125"/>
      <c r="M610" s="125"/>
      <c r="N610" s="125"/>
      <c r="O610" s="125"/>
      <c r="P610" s="125"/>
      <c r="Q610" s="125"/>
    </row>
    <row r="611" spans="1:17">
      <c r="A611" s="128">
        <v>609</v>
      </c>
      <c r="B611" s="128"/>
      <c r="C611" s="128"/>
      <c r="D611" s="128"/>
      <c r="E611" s="125"/>
      <c r="F611" s="125"/>
      <c r="G611" s="125"/>
      <c r="H611" s="125"/>
      <c r="I611" s="125"/>
      <c r="J611" s="125"/>
      <c r="K611" s="125"/>
      <c r="L611" s="125"/>
      <c r="M611" s="125"/>
      <c r="N611" s="125"/>
      <c r="O611" s="125"/>
      <c r="P611" s="125"/>
      <c r="Q611" s="125"/>
    </row>
    <row r="612" spans="1:17">
      <c r="A612" s="128">
        <v>610</v>
      </c>
      <c r="B612" s="128"/>
      <c r="C612" s="128"/>
      <c r="D612" s="128"/>
      <c r="E612" s="125"/>
      <c r="F612" s="125"/>
      <c r="G612" s="125"/>
      <c r="H612" s="125"/>
      <c r="I612" s="125"/>
      <c r="J612" s="125"/>
      <c r="K612" s="125"/>
      <c r="L612" s="125"/>
      <c r="M612" s="125"/>
      <c r="N612" s="125"/>
      <c r="O612" s="125"/>
      <c r="P612" s="125"/>
      <c r="Q612" s="125"/>
    </row>
    <row r="613" spans="1:17">
      <c r="A613" s="128">
        <v>611</v>
      </c>
      <c r="B613" s="128"/>
      <c r="C613" s="128"/>
      <c r="D613" s="128"/>
      <c r="E613" s="125"/>
      <c r="F613" s="125"/>
      <c r="G613" s="125"/>
      <c r="H613" s="125"/>
      <c r="I613" s="125"/>
      <c r="J613" s="125"/>
      <c r="K613" s="125"/>
      <c r="L613" s="125"/>
      <c r="M613" s="125"/>
      <c r="N613" s="125"/>
      <c r="O613" s="125"/>
      <c r="P613" s="125"/>
      <c r="Q613" s="125"/>
    </row>
    <row r="614" spans="1:17">
      <c r="A614" s="128">
        <v>612</v>
      </c>
      <c r="B614" s="128"/>
      <c r="C614" s="128"/>
      <c r="D614" s="128"/>
      <c r="E614" s="125"/>
      <c r="F614" s="125"/>
      <c r="G614" s="125"/>
      <c r="H614" s="125"/>
      <c r="I614" s="125"/>
      <c r="J614" s="125"/>
      <c r="K614" s="125"/>
      <c r="L614" s="125"/>
      <c r="M614" s="125"/>
      <c r="N614" s="125"/>
      <c r="O614" s="125"/>
      <c r="P614" s="125"/>
      <c r="Q614" s="125"/>
    </row>
    <row r="615" spans="1:17">
      <c r="A615" s="128">
        <v>613</v>
      </c>
      <c r="B615" s="128"/>
      <c r="C615" s="128"/>
      <c r="D615" s="128"/>
      <c r="E615" s="125"/>
      <c r="F615" s="125"/>
      <c r="G615" s="125"/>
      <c r="H615" s="125"/>
      <c r="I615" s="125"/>
      <c r="J615" s="125"/>
      <c r="K615" s="125"/>
      <c r="L615" s="125"/>
      <c r="M615" s="125"/>
      <c r="N615" s="125"/>
      <c r="O615" s="125"/>
      <c r="P615" s="125"/>
      <c r="Q615" s="125"/>
    </row>
    <row r="616" spans="1:17">
      <c r="A616" s="128">
        <v>614</v>
      </c>
      <c r="B616" s="128"/>
      <c r="C616" s="128"/>
      <c r="D616" s="128"/>
      <c r="E616" s="125"/>
      <c r="F616" s="125"/>
      <c r="G616" s="125"/>
      <c r="H616" s="125"/>
      <c r="I616" s="125"/>
      <c r="J616" s="125"/>
      <c r="K616" s="125"/>
      <c r="L616" s="125"/>
      <c r="M616" s="125"/>
      <c r="N616" s="125"/>
      <c r="O616" s="125"/>
      <c r="P616" s="125"/>
      <c r="Q616" s="125"/>
    </row>
    <row r="617" spans="1:17">
      <c r="A617" s="128">
        <v>615</v>
      </c>
      <c r="B617" s="128"/>
      <c r="C617" s="128"/>
      <c r="D617" s="128"/>
      <c r="E617" s="125"/>
      <c r="F617" s="125"/>
      <c r="G617" s="125"/>
      <c r="H617" s="125"/>
      <c r="I617" s="125"/>
      <c r="J617" s="125"/>
      <c r="K617" s="125"/>
      <c r="L617" s="125"/>
      <c r="M617" s="125"/>
      <c r="N617" s="125"/>
      <c r="O617" s="125"/>
      <c r="P617" s="125"/>
      <c r="Q617" s="125"/>
    </row>
    <row r="618" spans="1:17">
      <c r="A618" s="128">
        <v>616</v>
      </c>
      <c r="B618" s="128"/>
      <c r="C618" s="128"/>
      <c r="D618" s="128"/>
      <c r="E618" s="125"/>
      <c r="F618" s="125"/>
      <c r="G618" s="125"/>
      <c r="H618" s="125"/>
      <c r="I618" s="125"/>
      <c r="J618" s="125"/>
      <c r="K618" s="125"/>
      <c r="L618" s="125"/>
      <c r="M618" s="125"/>
      <c r="N618" s="125"/>
      <c r="O618" s="125"/>
      <c r="P618" s="125"/>
      <c r="Q618" s="125"/>
    </row>
    <row r="619" spans="1:17">
      <c r="A619" s="128">
        <v>617</v>
      </c>
      <c r="B619" s="128"/>
      <c r="C619" s="128"/>
      <c r="D619" s="128"/>
      <c r="E619" s="125"/>
      <c r="F619" s="125"/>
      <c r="G619" s="125"/>
      <c r="H619" s="125"/>
      <c r="I619" s="125"/>
      <c r="J619" s="125"/>
      <c r="K619" s="125"/>
      <c r="L619" s="125"/>
      <c r="M619" s="125"/>
      <c r="N619" s="125"/>
      <c r="O619" s="125"/>
      <c r="P619" s="125"/>
      <c r="Q619" s="125"/>
    </row>
    <row r="620" spans="1:17">
      <c r="A620" s="128">
        <v>618</v>
      </c>
      <c r="B620" s="128"/>
      <c r="C620" s="128"/>
      <c r="D620" s="128"/>
      <c r="E620" s="125"/>
      <c r="F620" s="125"/>
      <c r="G620" s="125"/>
      <c r="H620" s="125"/>
      <c r="I620" s="125"/>
      <c r="J620" s="125"/>
      <c r="K620" s="125"/>
      <c r="L620" s="125"/>
      <c r="M620" s="125"/>
      <c r="N620" s="125"/>
      <c r="O620" s="125"/>
      <c r="P620" s="125"/>
      <c r="Q620" s="125"/>
    </row>
    <row r="621" spans="1:17">
      <c r="A621" s="128">
        <v>619</v>
      </c>
      <c r="B621" s="128"/>
      <c r="C621" s="128"/>
      <c r="D621" s="128"/>
      <c r="E621" s="125"/>
      <c r="F621" s="125"/>
      <c r="G621" s="125"/>
      <c r="H621" s="125"/>
      <c r="I621" s="125"/>
      <c r="J621" s="125"/>
      <c r="K621" s="125"/>
      <c r="L621" s="125"/>
      <c r="M621" s="125"/>
      <c r="N621" s="125"/>
      <c r="O621" s="125"/>
      <c r="P621" s="125"/>
      <c r="Q621" s="125"/>
    </row>
    <row r="622" spans="1:17">
      <c r="A622" s="128">
        <v>620</v>
      </c>
      <c r="B622" s="128"/>
      <c r="C622" s="128"/>
      <c r="D622" s="128"/>
      <c r="E622" s="125"/>
      <c r="F622" s="125"/>
      <c r="G622" s="125"/>
      <c r="H622" s="125"/>
      <c r="I622" s="125"/>
      <c r="J622" s="125"/>
      <c r="K622" s="125"/>
      <c r="L622" s="125"/>
      <c r="M622" s="125"/>
      <c r="N622" s="125"/>
      <c r="O622" s="125"/>
      <c r="P622" s="125"/>
      <c r="Q622" s="125"/>
    </row>
    <row r="623" spans="1:17">
      <c r="A623" s="128">
        <v>621</v>
      </c>
      <c r="B623" s="128"/>
      <c r="C623" s="128"/>
      <c r="D623" s="128"/>
      <c r="E623" s="125"/>
      <c r="F623" s="125"/>
      <c r="G623" s="125"/>
      <c r="H623" s="125"/>
      <c r="I623" s="125"/>
      <c r="J623" s="125"/>
      <c r="K623" s="125"/>
      <c r="L623" s="125"/>
      <c r="M623" s="125"/>
      <c r="N623" s="125"/>
      <c r="O623" s="125"/>
      <c r="P623" s="125"/>
      <c r="Q623" s="125"/>
    </row>
    <row r="624" spans="1:17">
      <c r="A624" s="128">
        <v>622</v>
      </c>
      <c r="B624" s="128"/>
      <c r="C624" s="128"/>
      <c r="D624" s="128"/>
      <c r="E624" s="125"/>
      <c r="F624" s="125"/>
      <c r="G624" s="125"/>
      <c r="H624" s="125"/>
      <c r="I624" s="125"/>
      <c r="J624" s="125"/>
      <c r="K624" s="125"/>
      <c r="L624" s="125"/>
      <c r="M624" s="125"/>
      <c r="N624" s="125"/>
      <c r="O624" s="125"/>
      <c r="P624" s="125"/>
      <c r="Q624" s="125"/>
    </row>
    <row r="625" spans="1:17">
      <c r="A625" s="128">
        <v>623</v>
      </c>
      <c r="B625" s="128"/>
      <c r="C625" s="128"/>
      <c r="D625" s="128"/>
      <c r="E625" s="125"/>
      <c r="F625" s="125"/>
      <c r="G625" s="125"/>
      <c r="H625" s="125"/>
      <c r="I625" s="125"/>
      <c r="J625" s="125"/>
      <c r="K625" s="125"/>
      <c r="L625" s="125"/>
      <c r="M625" s="125"/>
      <c r="N625" s="125"/>
      <c r="O625" s="125"/>
      <c r="P625" s="125"/>
      <c r="Q625" s="125"/>
    </row>
    <row r="626" spans="1:17">
      <c r="A626" s="128">
        <v>624</v>
      </c>
      <c r="B626" s="128"/>
      <c r="C626" s="128"/>
      <c r="D626" s="128"/>
      <c r="E626" s="125"/>
      <c r="F626" s="125"/>
      <c r="G626" s="125"/>
      <c r="H626" s="125"/>
      <c r="I626" s="125"/>
      <c r="J626" s="125"/>
      <c r="K626" s="125"/>
      <c r="L626" s="125"/>
      <c r="M626" s="125"/>
      <c r="N626" s="125"/>
      <c r="O626" s="125"/>
      <c r="P626" s="125"/>
      <c r="Q626" s="125"/>
    </row>
    <row r="627" spans="1:17">
      <c r="A627" s="128">
        <v>625</v>
      </c>
      <c r="B627" s="128"/>
      <c r="C627" s="128"/>
      <c r="D627" s="128"/>
      <c r="E627" s="125"/>
      <c r="F627" s="125"/>
      <c r="G627" s="125"/>
      <c r="H627" s="125"/>
      <c r="I627" s="125"/>
      <c r="J627" s="125"/>
      <c r="K627" s="125"/>
      <c r="L627" s="125"/>
      <c r="M627" s="125"/>
      <c r="N627" s="125"/>
      <c r="O627" s="125"/>
      <c r="P627" s="125"/>
      <c r="Q627" s="125"/>
    </row>
    <row r="628" spans="1:17">
      <c r="A628" s="128">
        <v>626</v>
      </c>
      <c r="B628" s="128"/>
      <c r="C628" s="128"/>
      <c r="D628" s="128"/>
      <c r="E628" s="125"/>
      <c r="F628" s="125"/>
      <c r="G628" s="125"/>
      <c r="H628" s="125"/>
      <c r="I628" s="125"/>
      <c r="J628" s="125"/>
      <c r="K628" s="125"/>
      <c r="L628" s="125"/>
      <c r="M628" s="125"/>
      <c r="N628" s="125"/>
      <c r="O628" s="125"/>
      <c r="P628" s="125"/>
      <c r="Q628" s="125"/>
    </row>
    <row r="629" spans="1:17">
      <c r="A629" s="128">
        <v>627</v>
      </c>
      <c r="B629" s="128"/>
      <c r="C629" s="128"/>
      <c r="D629" s="128"/>
      <c r="E629" s="125"/>
      <c r="F629" s="125"/>
      <c r="G629" s="125"/>
      <c r="H629" s="125"/>
      <c r="I629" s="125"/>
      <c r="J629" s="125"/>
      <c r="K629" s="125"/>
      <c r="L629" s="125"/>
      <c r="M629" s="125"/>
      <c r="N629" s="125"/>
      <c r="O629" s="125"/>
      <c r="P629" s="125"/>
      <c r="Q629" s="125"/>
    </row>
    <row r="630" spans="1:17">
      <c r="A630" s="128">
        <v>628</v>
      </c>
      <c r="B630" s="128"/>
      <c r="C630" s="128"/>
      <c r="D630" s="128"/>
      <c r="E630" s="125"/>
      <c r="F630" s="125"/>
      <c r="G630" s="125"/>
      <c r="H630" s="125"/>
      <c r="I630" s="125"/>
      <c r="J630" s="125"/>
      <c r="K630" s="125"/>
      <c r="L630" s="125"/>
      <c r="M630" s="125"/>
      <c r="N630" s="125"/>
      <c r="O630" s="125"/>
      <c r="P630" s="125"/>
      <c r="Q630" s="125"/>
    </row>
    <row r="631" spans="1:17">
      <c r="A631" s="128">
        <v>629</v>
      </c>
      <c r="B631" s="128"/>
      <c r="C631" s="128"/>
      <c r="D631" s="128"/>
      <c r="E631" s="125"/>
      <c r="F631" s="125"/>
      <c r="G631" s="125"/>
      <c r="H631" s="125"/>
      <c r="I631" s="125"/>
      <c r="J631" s="125"/>
      <c r="K631" s="125"/>
      <c r="L631" s="125"/>
      <c r="M631" s="125"/>
      <c r="N631" s="125"/>
      <c r="O631" s="125"/>
      <c r="P631" s="125"/>
      <c r="Q631" s="125"/>
    </row>
    <row r="632" spans="1:17">
      <c r="A632" s="128">
        <v>630</v>
      </c>
      <c r="B632" s="128"/>
      <c r="C632" s="128"/>
      <c r="D632" s="128"/>
      <c r="E632" s="125"/>
      <c r="F632" s="125"/>
      <c r="G632" s="125"/>
      <c r="H632" s="125"/>
      <c r="I632" s="125"/>
      <c r="J632" s="125"/>
      <c r="K632" s="125"/>
      <c r="L632" s="125"/>
      <c r="M632" s="125"/>
      <c r="N632" s="125"/>
      <c r="O632" s="125"/>
      <c r="P632" s="125"/>
      <c r="Q632" s="125"/>
    </row>
    <row r="633" spans="1:17">
      <c r="A633" s="128">
        <v>631</v>
      </c>
      <c r="B633" s="128"/>
      <c r="C633" s="128"/>
      <c r="D633" s="128"/>
      <c r="E633" s="125"/>
      <c r="F633" s="125"/>
      <c r="G633" s="125"/>
      <c r="H633" s="125"/>
      <c r="I633" s="125"/>
      <c r="J633" s="125"/>
      <c r="K633" s="125"/>
      <c r="L633" s="125"/>
      <c r="M633" s="125"/>
      <c r="N633" s="125"/>
      <c r="O633" s="125"/>
      <c r="P633" s="125"/>
      <c r="Q633" s="125"/>
    </row>
    <row r="634" spans="1:17">
      <c r="A634" s="128">
        <v>632</v>
      </c>
      <c r="B634" s="128"/>
      <c r="C634" s="128"/>
      <c r="D634" s="128"/>
      <c r="E634" s="125"/>
      <c r="F634" s="125"/>
      <c r="G634" s="125"/>
      <c r="H634" s="125"/>
      <c r="I634" s="125"/>
      <c r="J634" s="125"/>
      <c r="K634" s="125"/>
      <c r="L634" s="125"/>
      <c r="M634" s="125"/>
      <c r="N634" s="125"/>
      <c r="O634" s="125"/>
      <c r="P634" s="125"/>
      <c r="Q634" s="125"/>
    </row>
    <row r="635" spans="1:17">
      <c r="A635" s="128">
        <v>633</v>
      </c>
      <c r="B635" s="128"/>
      <c r="C635" s="128"/>
      <c r="D635" s="128"/>
      <c r="E635" s="125"/>
      <c r="F635" s="125"/>
      <c r="G635" s="125"/>
      <c r="H635" s="125"/>
      <c r="I635" s="125"/>
      <c r="J635" s="125"/>
      <c r="K635" s="125"/>
      <c r="L635" s="125"/>
      <c r="M635" s="125"/>
      <c r="N635" s="125"/>
      <c r="O635" s="125"/>
      <c r="P635" s="125"/>
      <c r="Q635" s="125"/>
    </row>
    <row r="636" spans="1:17">
      <c r="A636" s="128">
        <v>634</v>
      </c>
      <c r="B636" s="128"/>
      <c r="C636" s="128"/>
      <c r="D636" s="128"/>
      <c r="E636" s="125"/>
      <c r="F636" s="125"/>
      <c r="G636" s="125"/>
      <c r="H636" s="125"/>
      <c r="I636" s="125"/>
      <c r="J636" s="125"/>
      <c r="K636" s="125"/>
      <c r="L636" s="125"/>
      <c r="M636" s="125"/>
      <c r="N636" s="125"/>
      <c r="O636" s="125"/>
      <c r="P636" s="125"/>
      <c r="Q636" s="125"/>
    </row>
    <row r="637" spans="1:17">
      <c r="A637" s="128">
        <v>635</v>
      </c>
      <c r="B637" s="128"/>
      <c r="C637" s="128"/>
      <c r="D637" s="128"/>
      <c r="E637" s="125"/>
      <c r="F637" s="125"/>
      <c r="G637" s="125"/>
      <c r="H637" s="125"/>
      <c r="I637" s="125"/>
      <c r="J637" s="125"/>
      <c r="K637" s="125"/>
      <c r="L637" s="125"/>
      <c r="M637" s="125"/>
      <c r="N637" s="125"/>
      <c r="O637" s="125"/>
      <c r="P637" s="125"/>
      <c r="Q637" s="125"/>
    </row>
    <row r="638" spans="1:17">
      <c r="A638" s="128">
        <v>636</v>
      </c>
      <c r="B638" s="128"/>
      <c r="C638" s="128"/>
      <c r="D638" s="128"/>
      <c r="E638" s="125"/>
      <c r="F638" s="125"/>
      <c r="G638" s="125"/>
      <c r="H638" s="125"/>
      <c r="I638" s="125"/>
      <c r="J638" s="125"/>
      <c r="K638" s="125"/>
      <c r="L638" s="125"/>
      <c r="M638" s="125"/>
      <c r="N638" s="125"/>
      <c r="O638" s="125"/>
      <c r="P638" s="125"/>
      <c r="Q638" s="125"/>
    </row>
    <row r="639" spans="1:17">
      <c r="A639" s="128">
        <v>637</v>
      </c>
      <c r="B639" s="128"/>
      <c r="C639" s="128"/>
      <c r="D639" s="128"/>
      <c r="E639" s="125"/>
      <c r="F639" s="125"/>
      <c r="G639" s="125"/>
      <c r="H639" s="125"/>
      <c r="I639" s="125"/>
      <c r="J639" s="125"/>
      <c r="K639" s="125"/>
      <c r="L639" s="125"/>
      <c r="M639" s="125"/>
      <c r="N639" s="125"/>
      <c r="O639" s="125"/>
      <c r="P639" s="125"/>
      <c r="Q639" s="125"/>
    </row>
    <row r="640" spans="1:17">
      <c r="A640" s="128">
        <v>638</v>
      </c>
      <c r="B640" s="128"/>
      <c r="C640" s="128"/>
      <c r="D640" s="128"/>
      <c r="E640" s="125"/>
      <c r="F640" s="125"/>
      <c r="G640" s="125"/>
      <c r="H640" s="125"/>
      <c r="I640" s="125"/>
      <c r="J640" s="125"/>
      <c r="K640" s="125"/>
      <c r="L640" s="125"/>
      <c r="M640" s="125"/>
      <c r="N640" s="125"/>
      <c r="O640" s="125"/>
      <c r="P640" s="125"/>
      <c r="Q640" s="125"/>
    </row>
    <row r="641" spans="1:17">
      <c r="A641" s="128">
        <v>639</v>
      </c>
      <c r="B641" s="128"/>
      <c r="C641" s="128"/>
      <c r="D641" s="128"/>
      <c r="E641" s="125"/>
      <c r="F641" s="125"/>
      <c r="G641" s="125"/>
      <c r="H641" s="125"/>
      <c r="I641" s="125"/>
      <c r="J641" s="125"/>
      <c r="K641" s="125"/>
      <c r="L641" s="125"/>
      <c r="M641" s="125"/>
      <c r="N641" s="125"/>
      <c r="O641" s="125"/>
      <c r="P641" s="125"/>
      <c r="Q641" s="125"/>
    </row>
    <row r="642" spans="1:17">
      <c r="A642" s="128">
        <v>640</v>
      </c>
      <c r="B642" s="128"/>
      <c r="C642" s="128"/>
      <c r="D642" s="128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327660</xdr:colOff>
                    <xdr:row>6</xdr:row>
                    <xdr:rowOff>137160</xdr:rowOff>
                  </from>
                  <to>
                    <xdr:col>8</xdr:col>
                    <xdr:colOff>518160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289560</xdr:colOff>
                    <xdr:row>1</xdr:row>
                    <xdr:rowOff>22860</xdr:rowOff>
                  </from>
                  <to>
                    <xdr:col>8</xdr:col>
                    <xdr:colOff>518160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365760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22860</xdr:colOff>
                    <xdr:row>22</xdr:row>
                    <xdr:rowOff>60960</xdr:rowOff>
                  </from>
                  <to>
                    <xdr:col>5</xdr:col>
                    <xdr:colOff>533400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594360</xdr:colOff>
                    <xdr:row>1</xdr:row>
                    <xdr:rowOff>175260</xdr:rowOff>
                  </from>
                  <to>
                    <xdr:col>12</xdr:col>
                    <xdr:colOff>365760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518160</xdr:colOff>
                    <xdr:row>1</xdr:row>
                    <xdr:rowOff>175260</xdr:rowOff>
                  </from>
                  <to>
                    <xdr:col>14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6640625" defaultRowHeight="14.4"/>
  <cols>
    <col min="1" max="1" width="15.6640625" style="118" customWidth="1"/>
    <col min="2" max="2" width="16.33203125" style="118" customWidth="1"/>
    <col min="3" max="3" width="15.33203125" style="83" customWidth="1"/>
    <col min="4" max="4" width="17" style="83" customWidth="1"/>
    <col min="5" max="16384" width="8.6640625" style="83"/>
  </cols>
  <sheetData>
    <row r="1" spans="1:13">
      <c r="A1" s="118" t="s">
        <v>52</v>
      </c>
      <c r="B1" s="183" t="s">
        <v>53</v>
      </c>
      <c r="C1" s="83" t="s">
        <v>54</v>
      </c>
      <c r="D1" s="83" t="s">
        <v>2</v>
      </c>
      <c r="E1" s="147" t="s">
        <v>55</v>
      </c>
      <c r="F1" s="147" t="s">
        <v>56</v>
      </c>
      <c r="G1" s="147" t="s">
        <v>57</v>
      </c>
      <c r="H1" s="147" t="s">
        <v>58</v>
      </c>
      <c r="I1" s="147" t="s">
        <v>59</v>
      </c>
      <c r="J1" s="147" t="s">
        <v>60</v>
      </c>
      <c r="K1" s="147" t="s">
        <v>61</v>
      </c>
      <c r="L1" s="147" t="s">
        <v>62</v>
      </c>
      <c r="M1" s="147" t="s">
        <v>63</v>
      </c>
    </row>
    <row r="2" spans="1:13">
      <c r="A2" s="83">
        <v>1</v>
      </c>
      <c r="B2" s="83" t="s">
        <v>64</v>
      </c>
      <c r="C2" s="140" t="s">
        <v>65</v>
      </c>
      <c r="D2" s="85">
        <v>186</v>
      </c>
      <c r="E2" s="84">
        <v>0.27220088074389126</v>
      </c>
      <c r="F2" s="84">
        <v>0.2478569628054374</v>
      </c>
      <c r="G2" s="84">
        <v>0.24927911608706527</v>
      </c>
      <c r="H2" s="84">
        <v>0.28292977241264283</v>
      </c>
      <c r="I2" s="84">
        <v>0.30099948469685595</v>
      </c>
      <c r="J2" s="84">
        <v>0.3297353465932783</v>
      </c>
      <c r="K2">
        <v>0.25733750881160872</v>
      </c>
      <c r="L2">
        <v>0.25733750881160872</v>
      </c>
    </row>
    <row r="3" spans="1:13">
      <c r="A3" s="83">
        <v>1</v>
      </c>
      <c r="B3" s="184" t="s">
        <v>64</v>
      </c>
      <c r="C3" s="185" t="s">
        <v>66</v>
      </c>
      <c r="D3" s="84">
        <v>197</v>
      </c>
      <c r="E3" s="186">
        <v>0.28747501602403602</v>
      </c>
      <c r="F3" s="186">
        <v>0.25846641311967949</v>
      </c>
      <c r="G3" s="186">
        <v>0.29243536154231348</v>
      </c>
      <c r="H3" s="186">
        <v>0.32096258070438993</v>
      </c>
      <c r="I3" s="186">
        <v>0.33347855800367221</v>
      </c>
      <c r="J3" s="186">
        <v>0.33042281772658993</v>
      </c>
      <c r="K3">
        <v>0.26691428038057086</v>
      </c>
      <c r="L3">
        <v>0.26691428038057086</v>
      </c>
    </row>
    <row r="4" spans="1:13">
      <c r="A4" s="83">
        <v>1</v>
      </c>
      <c r="B4" s="184" t="s">
        <v>64</v>
      </c>
      <c r="C4" s="185" t="s">
        <v>67</v>
      </c>
      <c r="D4" s="84">
        <v>204</v>
      </c>
      <c r="E4" s="186">
        <v>0.28188232622323534</v>
      </c>
      <c r="F4" s="186">
        <v>0.25254333249206218</v>
      </c>
      <c r="G4" s="186">
        <v>0.28116773695351294</v>
      </c>
      <c r="H4" s="186">
        <v>0.31044548017585283</v>
      </c>
      <c r="I4" s="186">
        <v>0.32929022006024589</v>
      </c>
      <c r="J4" s="186">
        <v>0.31420217805096473</v>
      </c>
      <c r="K4">
        <v>0.24489161954571362</v>
      </c>
      <c r="L4">
        <v>0.24489161954571362</v>
      </c>
    </row>
    <row r="5" spans="1:13">
      <c r="A5" s="83">
        <v>1</v>
      </c>
      <c r="B5" s="184" t="s">
        <v>64</v>
      </c>
      <c r="C5" s="185" t="s">
        <v>68</v>
      </c>
      <c r="D5" s="84">
        <v>212</v>
      </c>
      <c r="E5" s="186">
        <v>0.34230563233134242</v>
      </c>
      <c r="F5" s="186">
        <v>0.30964751032997162</v>
      </c>
      <c r="G5" s="186">
        <v>0.33849961059434058</v>
      </c>
      <c r="H5" s="186">
        <v>0.36801469529031627</v>
      </c>
      <c r="I5" s="186">
        <v>0.39640025095466563</v>
      </c>
      <c r="J5" s="186">
        <v>0.36794103035347114</v>
      </c>
      <c r="K5">
        <v>0.29987818847351411</v>
      </c>
      <c r="L5">
        <v>0.29987818847351411</v>
      </c>
    </row>
    <row r="6" spans="1:13">
      <c r="A6" s="83">
        <v>1</v>
      </c>
      <c r="B6" s="184" t="s">
        <v>64</v>
      </c>
      <c r="C6" s="185" t="s">
        <v>69</v>
      </c>
      <c r="D6" s="186">
        <v>235</v>
      </c>
      <c r="E6" s="186">
        <v>0.28070288405797095</v>
      </c>
      <c r="F6" s="186">
        <v>0.2436933635610766</v>
      </c>
      <c r="G6" s="186">
        <v>0.2506508211180124</v>
      </c>
      <c r="H6" s="186">
        <v>0.28043289316770187</v>
      </c>
      <c r="I6" s="186">
        <v>0.30523051801242229</v>
      </c>
      <c r="J6" s="186">
        <v>0.31046418757763972</v>
      </c>
      <c r="K6" s="186">
        <v>0.27737991925465838</v>
      </c>
      <c r="L6" s="186">
        <v>0.27737991925465838</v>
      </c>
    </row>
    <row r="7" spans="1:13">
      <c r="A7" s="83">
        <v>1</v>
      </c>
      <c r="B7" s="184" t="s">
        <v>64</v>
      </c>
      <c r="C7" s="185" t="s">
        <v>70</v>
      </c>
      <c r="D7" s="84">
        <v>250</v>
      </c>
      <c r="E7" s="186">
        <v>0.27283450828276196</v>
      </c>
      <c r="F7" s="186">
        <v>0.22872075561751679</v>
      </c>
      <c r="G7" s="186">
        <v>0.22874132146957518</v>
      </c>
      <c r="H7" s="186">
        <v>0.2571838948663277</v>
      </c>
      <c r="I7" s="186">
        <v>0.29523072117434807</v>
      </c>
      <c r="J7" s="186">
        <v>0.30057784270952925</v>
      </c>
      <c r="K7" s="186">
        <v>0.29477827242906346</v>
      </c>
      <c r="L7" s="186">
        <v>0.29477827242906346</v>
      </c>
    </row>
    <row r="8" spans="1:13">
      <c r="A8" s="118">
        <v>1</v>
      </c>
      <c r="B8" s="184" t="s">
        <v>64</v>
      </c>
      <c r="C8" s="185" t="s">
        <v>71</v>
      </c>
      <c r="D8" s="84">
        <v>320</v>
      </c>
      <c r="E8" s="186">
        <v>0.2717208089476198</v>
      </c>
      <c r="F8" s="186">
        <v>0.24485009727750356</v>
      </c>
      <c r="G8" s="186">
        <v>0.26371549291514085</v>
      </c>
      <c r="H8" s="186">
        <v>0.29541734293902239</v>
      </c>
      <c r="I8" s="186">
        <v>0.31813567123069569</v>
      </c>
      <c r="J8" s="186">
        <v>0.32364556455978355</v>
      </c>
      <c r="K8" s="186">
        <v>0.30787449307435122</v>
      </c>
      <c r="L8" s="186">
        <v>0.30787449307435122</v>
      </c>
    </row>
    <row r="9" spans="1:13">
      <c r="A9" s="118">
        <v>2</v>
      </c>
      <c r="B9" s="183" t="s">
        <v>72</v>
      </c>
      <c r="C9" s="187" t="s">
        <v>65</v>
      </c>
      <c r="D9" s="85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18">
        <v>2</v>
      </c>
      <c r="B10" s="183" t="s">
        <v>72</v>
      </c>
      <c r="C10" s="185" t="s">
        <v>66</v>
      </c>
      <c r="D10" s="18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18">
        <v>2</v>
      </c>
      <c r="B11" s="183" t="s">
        <v>72</v>
      </c>
      <c r="C11" s="185" t="s">
        <v>67</v>
      </c>
      <c r="D11" s="18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18">
        <v>2</v>
      </c>
      <c r="B12" s="183" t="s">
        <v>72</v>
      </c>
      <c r="C12" s="185" t="s">
        <v>68</v>
      </c>
      <c r="D12" s="18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18">
        <v>2</v>
      </c>
      <c r="B13" s="183" t="s">
        <v>72</v>
      </c>
      <c r="C13" s="185" t="s">
        <v>73</v>
      </c>
      <c r="D13" s="18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18">
        <v>2</v>
      </c>
      <c r="B14" s="183" t="s">
        <v>72</v>
      </c>
      <c r="C14" s="185" t="s">
        <v>74</v>
      </c>
      <c r="D14" s="18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18">
        <v>2</v>
      </c>
      <c r="B15" s="183" t="s">
        <v>72</v>
      </c>
      <c r="C15" s="185" t="s">
        <v>69</v>
      </c>
      <c r="D15" s="18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18">
        <v>2</v>
      </c>
      <c r="B16" s="183" t="s">
        <v>72</v>
      </c>
      <c r="C16" s="185" t="s">
        <v>75</v>
      </c>
      <c r="D16" s="18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18">
        <v>2</v>
      </c>
      <c r="B17" s="183" t="s">
        <v>72</v>
      </c>
      <c r="C17" s="185" t="s">
        <v>76</v>
      </c>
      <c r="D17" s="18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18">
        <v>2</v>
      </c>
      <c r="B18" s="183" t="s">
        <v>72</v>
      </c>
      <c r="C18" s="185" t="s">
        <v>70</v>
      </c>
      <c r="D18" s="18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18">
        <v>2</v>
      </c>
      <c r="B19" s="183" t="s">
        <v>72</v>
      </c>
      <c r="C19" s="185" t="s">
        <v>77</v>
      </c>
      <c r="D19" s="18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18">
        <v>2</v>
      </c>
      <c r="B20" s="183" t="s">
        <v>72</v>
      </c>
      <c r="C20" s="185" t="s">
        <v>78</v>
      </c>
      <c r="D20" s="18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18">
        <v>2</v>
      </c>
      <c r="B21" s="183" t="s">
        <v>72</v>
      </c>
      <c r="C21" s="185" t="s">
        <v>79</v>
      </c>
      <c r="D21" s="18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18">
        <v>2</v>
      </c>
      <c r="B22" s="183" t="s">
        <v>72</v>
      </c>
      <c r="C22" s="185" t="s">
        <v>71</v>
      </c>
      <c r="D22" s="18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18">
        <v>3</v>
      </c>
      <c r="B23" s="183" t="s">
        <v>80</v>
      </c>
      <c r="C23" s="187" t="s">
        <v>65</v>
      </c>
      <c r="D23" s="85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18">
        <v>3</v>
      </c>
      <c r="B24" s="183" t="s">
        <v>80</v>
      </c>
      <c r="C24" s="185" t="s">
        <v>66</v>
      </c>
      <c r="D24" s="18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18">
        <v>3</v>
      </c>
      <c r="B25" s="183" t="s">
        <v>80</v>
      </c>
      <c r="C25" s="185" t="s">
        <v>67</v>
      </c>
      <c r="D25" s="18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18">
        <v>3</v>
      </c>
      <c r="B26" s="183" t="s">
        <v>80</v>
      </c>
      <c r="C26" s="185" t="s">
        <v>68</v>
      </c>
      <c r="D26" s="18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18">
        <v>3</v>
      </c>
      <c r="B27" s="183" t="s">
        <v>80</v>
      </c>
      <c r="C27" s="185" t="s">
        <v>69</v>
      </c>
      <c r="D27" s="18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18">
        <v>3</v>
      </c>
      <c r="B28" s="183" t="s">
        <v>80</v>
      </c>
      <c r="C28" s="185" t="s">
        <v>70</v>
      </c>
      <c r="D28" s="18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18">
        <v>3</v>
      </c>
      <c r="B29" s="183" t="s">
        <v>80</v>
      </c>
      <c r="C29" s="185" t="s">
        <v>71</v>
      </c>
      <c r="D29" s="18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18">
        <v>4</v>
      </c>
      <c r="B30" s="183" t="s">
        <v>81</v>
      </c>
      <c r="C30" s="187" t="s">
        <v>65</v>
      </c>
      <c r="D30" s="85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18">
        <v>4</v>
      </c>
      <c r="B31" s="183" t="s">
        <v>81</v>
      </c>
      <c r="C31" s="185" t="s">
        <v>66</v>
      </c>
      <c r="D31" s="18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18">
        <v>4</v>
      </c>
      <c r="B32" s="183" t="s">
        <v>81</v>
      </c>
      <c r="C32" s="185" t="s">
        <v>67</v>
      </c>
      <c r="D32" s="18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18">
        <v>4</v>
      </c>
      <c r="B33" s="183" t="s">
        <v>81</v>
      </c>
      <c r="C33" s="185" t="s">
        <v>68</v>
      </c>
      <c r="D33" s="18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18">
        <v>4</v>
      </c>
      <c r="B34" s="183" t="s">
        <v>81</v>
      </c>
      <c r="C34" s="185" t="s">
        <v>73</v>
      </c>
      <c r="D34" s="18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18">
        <v>4</v>
      </c>
      <c r="B35" s="183" t="s">
        <v>81</v>
      </c>
      <c r="C35" s="185" t="s">
        <v>74</v>
      </c>
      <c r="D35" s="18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18">
        <v>4</v>
      </c>
      <c r="B36" s="183" t="s">
        <v>81</v>
      </c>
      <c r="C36" s="185" t="s">
        <v>69</v>
      </c>
      <c r="D36" s="18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18">
        <v>4</v>
      </c>
      <c r="B37" s="183" t="s">
        <v>81</v>
      </c>
      <c r="C37" s="185" t="s">
        <v>75</v>
      </c>
      <c r="D37" s="18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18">
        <v>4</v>
      </c>
      <c r="B38" s="183" t="s">
        <v>81</v>
      </c>
      <c r="C38" s="185" t="s">
        <v>76</v>
      </c>
      <c r="D38" s="18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18">
        <v>4</v>
      </c>
      <c r="B39" s="183" t="s">
        <v>81</v>
      </c>
      <c r="C39" s="185" t="s">
        <v>70</v>
      </c>
      <c r="D39" s="18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18">
        <v>4</v>
      </c>
      <c r="B40" s="183" t="s">
        <v>81</v>
      </c>
      <c r="C40" s="185" t="s">
        <v>77</v>
      </c>
      <c r="D40" s="18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18">
        <v>4</v>
      </c>
      <c r="B41" s="183" t="s">
        <v>81</v>
      </c>
      <c r="C41" s="185" t="s">
        <v>78</v>
      </c>
      <c r="D41" s="18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18">
        <v>4</v>
      </c>
      <c r="B42" s="183" t="s">
        <v>81</v>
      </c>
      <c r="C42" s="185" t="s">
        <v>79</v>
      </c>
      <c r="D42" s="18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18">
        <v>4</v>
      </c>
      <c r="B43" s="183" t="s">
        <v>81</v>
      </c>
      <c r="C43" s="185" t="s">
        <v>71</v>
      </c>
      <c r="D43" s="18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18">
        <v>5</v>
      </c>
      <c r="B44" s="183" t="s">
        <v>82</v>
      </c>
      <c r="C44" s="187" t="s">
        <v>65</v>
      </c>
      <c r="D44" s="83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18">
        <v>5</v>
      </c>
      <c r="B45" s="183" t="s">
        <v>82</v>
      </c>
      <c r="C45" s="185" t="s">
        <v>66</v>
      </c>
      <c r="D45" s="83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18">
        <v>5</v>
      </c>
      <c r="B46" s="183" t="s">
        <v>82</v>
      </c>
      <c r="C46" s="185" t="s">
        <v>67</v>
      </c>
      <c r="D46" s="83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18">
        <v>5</v>
      </c>
      <c r="B47" s="183" t="s">
        <v>82</v>
      </c>
      <c r="C47" s="185" t="s">
        <v>83</v>
      </c>
      <c r="D47" s="83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18">
        <v>5</v>
      </c>
      <c r="B48" s="183" t="s">
        <v>82</v>
      </c>
      <c r="C48" s="185" t="s">
        <v>70</v>
      </c>
      <c r="D48" s="83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18">
        <v>5</v>
      </c>
      <c r="B49" s="183" t="s">
        <v>82</v>
      </c>
      <c r="C49" s="185" t="s">
        <v>71</v>
      </c>
      <c r="D49" s="83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18">
        <v>6</v>
      </c>
      <c r="B50" s="183" t="s">
        <v>84</v>
      </c>
      <c r="C50" s="187" t="s">
        <v>65</v>
      </c>
      <c r="D50" s="19">
        <v>186</v>
      </c>
      <c r="E50" s="19">
        <v>0.30060211833875411</v>
      </c>
      <c r="F50" s="19">
        <v>0.23752543749478769</v>
      </c>
      <c r="G50" s="19">
        <v>0.2412063048119423</v>
      </c>
      <c r="H50" s="19">
        <v>0.2650064582603619</v>
      </c>
      <c r="I50" s="19">
        <v>0.30503589033441753</v>
      </c>
      <c r="J50" s="19">
        <v>0.33308158960887341</v>
      </c>
      <c r="K50" s="19">
        <v>0.2563480544575098</v>
      </c>
      <c r="L50" s="19">
        <v>0.2563480544575098</v>
      </c>
    </row>
    <row r="51" spans="1:12">
      <c r="A51" s="118">
        <v>6</v>
      </c>
      <c r="B51" s="183" t="s">
        <v>84</v>
      </c>
      <c r="C51" s="185" t="s">
        <v>66</v>
      </c>
      <c r="D51" s="19">
        <v>197</v>
      </c>
      <c r="E51" s="19">
        <v>0.30760941428809879</v>
      </c>
      <c r="F51" s="19">
        <v>0.24084358220664329</v>
      </c>
      <c r="G51" s="19">
        <v>0.24760388432648969</v>
      </c>
      <c r="H51" s="19">
        <v>0.26731968803204798</v>
      </c>
      <c r="I51" s="19">
        <v>0.30522342530462349</v>
      </c>
      <c r="J51" s="19">
        <v>0.33575989834752129</v>
      </c>
      <c r="K51" s="19">
        <v>0.28075657336004001</v>
      </c>
      <c r="L51" s="19">
        <v>0.28075657336004001</v>
      </c>
    </row>
    <row r="52" spans="1:12">
      <c r="A52" s="118">
        <v>6</v>
      </c>
      <c r="B52" s="183" t="s">
        <v>84</v>
      </c>
      <c r="C52" s="185" t="s">
        <v>67</v>
      </c>
      <c r="D52" s="19">
        <v>204</v>
      </c>
      <c r="E52" s="19">
        <v>0.29737870495807212</v>
      </c>
      <c r="F52" s="19">
        <v>0.23714903793861439</v>
      </c>
      <c r="G52" s="19">
        <v>0.23878238484083689</v>
      </c>
      <c r="H52" s="19">
        <v>0.260628399658064</v>
      </c>
      <c r="I52" s="19">
        <v>0.29082490051290399</v>
      </c>
      <c r="J52" s="19">
        <v>0.32481893291541147</v>
      </c>
      <c r="K52" s="19">
        <v>0.27163307441178858</v>
      </c>
      <c r="L52" s="19">
        <v>0.27163307441178858</v>
      </c>
    </row>
    <row r="53" spans="1:12">
      <c r="A53" s="118">
        <v>6</v>
      </c>
      <c r="B53" s="183" t="s">
        <v>84</v>
      </c>
      <c r="C53" s="185" t="s">
        <v>83</v>
      </c>
      <c r="D53" s="19">
        <v>236</v>
      </c>
      <c r="E53" s="19">
        <v>0.30668431511387167</v>
      </c>
      <c r="F53" s="19">
        <v>0.2384389254658385</v>
      </c>
      <c r="G53" s="19">
        <v>0.22834541987577639</v>
      </c>
      <c r="H53" s="19">
        <v>0.23644514658385091</v>
      </c>
      <c r="I53" s="19">
        <v>0.25588449068322983</v>
      </c>
      <c r="J53" s="19">
        <v>0.28724497101449281</v>
      </c>
      <c r="K53" s="19">
        <v>0.25594679627329192</v>
      </c>
      <c r="L53" s="19">
        <v>0.25594679627329192</v>
      </c>
    </row>
    <row r="54" spans="1:12">
      <c r="A54" s="118">
        <v>6</v>
      </c>
      <c r="B54" s="183" t="s">
        <v>84</v>
      </c>
      <c r="C54" s="185" t="s">
        <v>70</v>
      </c>
      <c r="D54" s="19">
        <v>250</v>
      </c>
      <c r="E54" s="19">
        <v>0.2991999306216172</v>
      </c>
      <c r="F54" s="19">
        <v>0.2186229222568476</v>
      </c>
      <c r="G54" s="19">
        <v>0.19542464113498439</v>
      </c>
      <c r="H54" s="19">
        <v>0.20461757700508451</v>
      </c>
      <c r="I54" s="19">
        <v>0.2219545902903067</v>
      </c>
      <c r="J54" s="19">
        <v>0.25420184631786119</v>
      </c>
      <c r="K54" s="19">
        <v>0.22495720469083161</v>
      </c>
      <c r="L54" s="19">
        <v>0.22495720469083161</v>
      </c>
    </row>
    <row r="55" spans="1:12">
      <c r="A55" s="118">
        <v>6</v>
      </c>
      <c r="B55" s="183" t="s">
        <v>84</v>
      </c>
      <c r="C55" s="185" t="s">
        <v>71</v>
      </c>
      <c r="D55" s="19">
        <v>320</v>
      </c>
      <c r="E55" s="19">
        <v>0.24666375033180951</v>
      </c>
      <c r="F55" s="19">
        <v>0.18248019480902519</v>
      </c>
      <c r="G55" s="19">
        <v>0.16896300117976701</v>
      </c>
      <c r="H55" s="19">
        <v>0.17892985120188759</v>
      </c>
      <c r="I55" s="19">
        <v>0.214729149240525</v>
      </c>
      <c r="J55" s="19">
        <v>0.27615749019318681</v>
      </c>
      <c r="K55" s="19">
        <v>0.27667524863589438</v>
      </c>
      <c r="L55" s="19">
        <v>0.27667524863589438</v>
      </c>
    </row>
    <row r="56" spans="1:12">
      <c r="A56" s="118">
        <v>7</v>
      </c>
      <c r="B56" s="183" t="s">
        <v>85</v>
      </c>
      <c r="C56" s="187" t="s">
        <v>65</v>
      </c>
      <c r="D56" s="139">
        <v>186</v>
      </c>
      <c r="E56" s="19">
        <v>0.32308468859978318</v>
      </c>
      <c r="F56" s="19">
        <v>0.2802736920190142</v>
      </c>
      <c r="G56" s="19">
        <v>0.2832853107330498</v>
      </c>
      <c r="H56" s="19">
        <v>0.30681358193645242</v>
      </c>
      <c r="I56" s="19">
        <v>0.31467725302310062</v>
      </c>
      <c r="J56" s="19">
        <v>0.34199096163789511</v>
      </c>
      <c r="K56" s="19">
        <v>0.27201265457426399</v>
      </c>
      <c r="L56" s="19">
        <v>0.27201265457426399</v>
      </c>
    </row>
    <row r="57" spans="1:12">
      <c r="A57" s="118">
        <v>7</v>
      </c>
      <c r="B57" s="183" t="s">
        <v>85</v>
      </c>
      <c r="C57" s="185" t="s">
        <v>66</v>
      </c>
      <c r="D57" s="139">
        <v>197</v>
      </c>
      <c r="E57" s="19">
        <v>0.32328578050408951</v>
      </c>
      <c r="F57" s="19">
        <v>0.28002403288265731</v>
      </c>
      <c r="G57" s="19">
        <v>0.27893568703054578</v>
      </c>
      <c r="H57" s="19">
        <v>0.30725360891337</v>
      </c>
      <c r="I57" s="19">
        <v>0.31298835436488059</v>
      </c>
      <c r="J57" s="19">
        <v>0.34337831931230178</v>
      </c>
      <c r="K57" s="19">
        <v>0.27933335186112501</v>
      </c>
      <c r="L57" s="19">
        <v>0.27933335186112501</v>
      </c>
    </row>
    <row r="58" spans="1:12">
      <c r="A58" s="118">
        <v>7</v>
      </c>
      <c r="B58" s="183" t="s">
        <v>85</v>
      </c>
      <c r="C58" s="185" t="s">
        <v>67</v>
      </c>
      <c r="D58" s="139">
        <v>204</v>
      </c>
      <c r="E58" s="19">
        <v>0.32034764577057723</v>
      </c>
      <c r="F58" s="19">
        <v>0.27438934730928932</v>
      </c>
      <c r="G58" s="19">
        <v>0.26759054082878769</v>
      </c>
      <c r="H58" s="19">
        <v>0.29349950606529351</v>
      </c>
      <c r="I58" s="19">
        <v>0.29968580745746148</v>
      </c>
      <c r="J58" s="19">
        <v>0.33327150313441339</v>
      </c>
      <c r="K58" s="19">
        <v>0.26332342204673131</v>
      </c>
      <c r="L58" s="19">
        <v>0.26332342204673131</v>
      </c>
    </row>
    <row r="59" spans="1:12">
      <c r="A59" s="118">
        <v>7</v>
      </c>
      <c r="B59" s="183" t="s">
        <v>85</v>
      </c>
      <c r="C59" s="185" t="s">
        <v>83</v>
      </c>
      <c r="D59" s="139">
        <v>236</v>
      </c>
      <c r="E59" s="19">
        <v>0.32325760207039339</v>
      </c>
      <c r="F59" s="19">
        <v>0.2797683002070393</v>
      </c>
      <c r="G59" s="19">
        <v>0.25297689648033123</v>
      </c>
      <c r="H59" s="19">
        <v>0.26238504057971013</v>
      </c>
      <c r="I59" s="19">
        <v>0.26236427204968937</v>
      </c>
      <c r="J59" s="19">
        <v>0.31071340993788821</v>
      </c>
      <c r="K59" s="19">
        <v>0.29607159627329188</v>
      </c>
      <c r="L59" s="19">
        <v>0.29607159627329188</v>
      </c>
    </row>
    <row r="60" spans="1:12">
      <c r="A60" s="118">
        <v>7</v>
      </c>
      <c r="B60" s="183" t="s">
        <v>85</v>
      </c>
      <c r="C60" s="185" t="s">
        <v>70</v>
      </c>
      <c r="D60" s="139">
        <v>250</v>
      </c>
      <c r="E60" s="19">
        <v>0.31014096391668028</v>
      </c>
      <c r="F60" s="19">
        <v>0.24873132967032971</v>
      </c>
      <c r="G60" s="19">
        <v>0.21518842496309659</v>
      </c>
      <c r="H60" s="19">
        <v>0.23081847252747259</v>
      </c>
      <c r="I60" s="19">
        <v>0.23690596473675579</v>
      </c>
      <c r="J60" s="19">
        <v>0.26726116237493852</v>
      </c>
      <c r="K60" s="19">
        <v>0.23635068673117929</v>
      </c>
      <c r="L60" s="19">
        <v>0.23635068673117929</v>
      </c>
    </row>
    <row r="61" spans="1:12">
      <c r="A61" s="118">
        <v>7</v>
      </c>
      <c r="B61" s="183" t="s">
        <v>85</v>
      </c>
      <c r="C61" s="185" t="s">
        <v>71</v>
      </c>
      <c r="D61" s="139">
        <v>320</v>
      </c>
      <c r="E61" s="19">
        <v>0.25605736779236099</v>
      </c>
      <c r="F61" s="19">
        <v>0.21191846055154109</v>
      </c>
      <c r="G61" s="19">
        <v>0.18549428860050141</v>
      </c>
      <c r="H61" s="19">
        <v>0.2088304012682495</v>
      </c>
      <c r="I61" s="19">
        <v>0.24860534449196281</v>
      </c>
      <c r="J61" s="19">
        <v>0.28264796209998522</v>
      </c>
      <c r="K61" s="19">
        <v>0.28830632222386082</v>
      </c>
      <c r="L61" s="19">
        <v>0.28830632222386082</v>
      </c>
    </row>
    <row r="62" spans="1:12">
      <c r="A62" s="118">
        <v>8</v>
      </c>
      <c r="B62" s="183" t="s">
        <v>86</v>
      </c>
      <c r="C62" s="187" t="s">
        <v>65</v>
      </c>
      <c r="D62" s="138">
        <v>186</v>
      </c>
      <c r="E62" s="137">
        <v>0.35767647577349676</v>
      </c>
      <c r="F62" s="137">
        <v>0.29351226594946206</v>
      </c>
      <c r="G62" s="137">
        <v>0.26157655916937705</v>
      </c>
      <c r="H62" s="137">
        <v>0.27199174055541658</v>
      </c>
      <c r="I62" s="137">
        <v>0.26805990501209237</v>
      </c>
      <c r="J62" s="137">
        <v>0.275045187307147</v>
      </c>
      <c r="K62" s="137">
        <v>0.20605968084063048</v>
      </c>
      <c r="L62" s="137">
        <v>0.20605968084063048</v>
      </c>
    </row>
    <row r="63" spans="1:12">
      <c r="A63" s="118">
        <v>8</v>
      </c>
      <c r="B63" s="183" t="s">
        <v>86</v>
      </c>
      <c r="C63" s="185" t="s">
        <v>66</v>
      </c>
      <c r="D63" s="137">
        <v>197</v>
      </c>
      <c r="E63" s="137">
        <v>0.35528733450175265</v>
      </c>
      <c r="F63" s="137">
        <v>0.29390044249707897</v>
      </c>
      <c r="G63" s="137">
        <v>0.25961754815556665</v>
      </c>
      <c r="H63" s="137">
        <v>0.26838710415623429</v>
      </c>
      <c r="I63" s="137">
        <v>0.27152656334501751</v>
      </c>
      <c r="J63" s="137">
        <v>0.27828686546486398</v>
      </c>
      <c r="K63" s="137">
        <v>0.21997810972458687</v>
      </c>
      <c r="L63" s="137">
        <v>0.21997810972458687</v>
      </c>
    </row>
    <row r="64" spans="1:12">
      <c r="A64" s="118">
        <v>8</v>
      </c>
      <c r="B64" s="183" t="s">
        <v>86</v>
      </c>
      <c r="C64" s="185" t="s">
        <v>67</v>
      </c>
      <c r="D64" s="137">
        <v>204</v>
      </c>
      <c r="E64" s="137">
        <v>0.34470493144997155</v>
      </c>
      <c r="F64" s="137">
        <v>0.28921197044695923</v>
      </c>
      <c r="G64" s="137">
        <v>0.25668795025645197</v>
      </c>
      <c r="H64" s="137">
        <v>0.26812137857201007</v>
      </c>
      <c r="I64" s="137">
        <v>0.26391551029878696</v>
      </c>
      <c r="J64" s="137">
        <v>0.27044889790767723</v>
      </c>
      <c r="K64" s="137">
        <v>0.21986221161605471</v>
      </c>
      <c r="L64" s="137">
        <v>0.21986221161605471</v>
      </c>
    </row>
    <row r="65" spans="1:12">
      <c r="A65" s="118">
        <v>8</v>
      </c>
      <c r="B65" s="183" t="s">
        <v>86</v>
      </c>
      <c r="C65" s="185" t="s">
        <v>68</v>
      </c>
      <c r="D65" s="137">
        <v>212</v>
      </c>
      <c r="E65" s="137">
        <v>0.42797795388230692</v>
      </c>
      <c r="F65" s="137">
        <v>0.36047631675315778</v>
      </c>
      <c r="G65" s="137">
        <v>0.31053148957211396</v>
      </c>
      <c r="H65" s="137">
        <v>0.32659044580436697</v>
      </c>
      <c r="I65" s="137">
        <v>0.32330007862528148</v>
      </c>
      <c r="J65" s="137">
        <v>0.33015091775188488</v>
      </c>
      <c r="K65" s="137">
        <v>0.2830000781435425</v>
      </c>
      <c r="L65" s="137">
        <v>0.2830000781435425</v>
      </c>
    </row>
    <row r="66" spans="1:12">
      <c r="A66" s="118">
        <v>8</v>
      </c>
      <c r="B66" s="183" t="s">
        <v>86</v>
      </c>
      <c r="C66" s="185" t="s">
        <v>69</v>
      </c>
      <c r="D66" s="137">
        <v>235</v>
      </c>
      <c r="E66" s="137">
        <v>0.35281122028985507</v>
      </c>
      <c r="F66" s="137">
        <v>0.29561468861283641</v>
      </c>
      <c r="G66" s="137">
        <v>0.25411916563146997</v>
      </c>
      <c r="H66" s="137">
        <v>0.26001742815734991</v>
      </c>
      <c r="I66" s="137">
        <v>0.26049510434782608</v>
      </c>
      <c r="J66" s="137">
        <v>0.26589492215320909</v>
      </c>
      <c r="K66" s="137">
        <v>0.20581340899378883</v>
      </c>
      <c r="L66" s="137">
        <v>0.20581340899378883</v>
      </c>
    </row>
    <row r="67" spans="1:12">
      <c r="A67" s="118">
        <v>8</v>
      </c>
      <c r="B67" s="183" t="s">
        <v>86</v>
      </c>
      <c r="C67" s="185" t="s">
        <v>70</v>
      </c>
      <c r="D67" s="137">
        <v>250</v>
      </c>
      <c r="E67" s="137">
        <v>0.34742685369854032</v>
      </c>
      <c r="F67" s="137">
        <v>0.29163169706412989</v>
      </c>
      <c r="G67" s="137">
        <v>0.24451532999835987</v>
      </c>
      <c r="H67" s="137">
        <v>0.24293175938986386</v>
      </c>
      <c r="I67" s="137">
        <v>0.24416571051336722</v>
      </c>
      <c r="J67" s="137">
        <v>0.25241261718878139</v>
      </c>
      <c r="K67" s="137">
        <v>0.208140602184681</v>
      </c>
      <c r="L67" s="137">
        <v>0.208140602184681</v>
      </c>
    </row>
    <row r="68" spans="1:12">
      <c r="A68" s="118">
        <v>8</v>
      </c>
      <c r="B68" s="183" t="s">
        <v>86</v>
      </c>
      <c r="C68" s="185" t="s">
        <v>71</v>
      </c>
      <c r="D68" s="137">
        <v>320</v>
      </c>
      <c r="E68" s="137">
        <v>0.33783952889667246</v>
      </c>
      <c r="F68" s="137">
        <v>0.28064444053494664</v>
      </c>
      <c r="G68" s="137">
        <v>0.25205687804489729</v>
      </c>
      <c r="H68" s="137">
        <v>0.2747752063365706</v>
      </c>
      <c r="I68" s="137">
        <v>0.30527925346282442</v>
      </c>
      <c r="J68" s="137">
        <v>0.31520105413150767</v>
      </c>
      <c r="K68" s="137">
        <v>0.28457805638592581</v>
      </c>
      <c r="L68" s="137">
        <v>0.28457805638592581</v>
      </c>
    </row>
    <row r="69" spans="1:12">
      <c r="A69" s="118">
        <v>9</v>
      </c>
      <c r="B69" s="183" t="s">
        <v>87</v>
      </c>
      <c r="C69" s="187" t="s">
        <v>65</v>
      </c>
      <c r="D69" s="138">
        <v>186</v>
      </c>
      <c r="E69" s="137">
        <v>0.26931474614294049</v>
      </c>
      <c r="F69" s="137">
        <v>0.24126904686848469</v>
      </c>
      <c r="G69" s="137">
        <v>0.20763930456175461</v>
      </c>
      <c r="H69" s="137">
        <v>0.20109321666249685</v>
      </c>
      <c r="I69" s="137">
        <v>0.22393132524393294</v>
      </c>
      <c r="J69" s="137">
        <v>0.26071908439663077</v>
      </c>
      <c r="K69" s="137">
        <v>0.23031325021766277</v>
      </c>
      <c r="L69" s="137">
        <v>0.23031325021766277</v>
      </c>
    </row>
    <row r="70" spans="1:12">
      <c r="A70" s="118">
        <v>9</v>
      </c>
      <c r="B70" s="183" t="s">
        <v>87</v>
      </c>
      <c r="C70" s="185" t="s">
        <v>66</v>
      </c>
      <c r="D70" s="137">
        <v>197</v>
      </c>
      <c r="E70" s="137">
        <v>0.27031263912535469</v>
      </c>
      <c r="F70" s="137">
        <v>0.24448535486563178</v>
      </c>
      <c r="G70" s="137">
        <v>0.2078374012685695</v>
      </c>
      <c r="H70" s="137">
        <v>0.2038607529627775</v>
      </c>
      <c r="I70" s="137">
        <v>0.22259285945585044</v>
      </c>
      <c r="J70" s="137">
        <v>0.27024984994157902</v>
      </c>
      <c r="K70" s="137">
        <v>0.25311070621932896</v>
      </c>
      <c r="L70" s="137">
        <v>0.25311070621932896</v>
      </c>
    </row>
    <row r="71" spans="1:12">
      <c r="A71" s="118">
        <v>9</v>
      </c>
      <c r="B71" s="183" t="s">
        <v>87</v>
      </c>
      <c r="C71" s="185" t="s">
        <v>67</v>
      </c>
      <c r="D71" s="137">
        <v>204</v>
      </c>
      <c r="E71" s="137">
        <v>0.26154715729056421</v>
      </c>
      <c r="F71" s="137">
        <v>0.23990531083611494</v>
      </c>
      <c r="G71" s="137">
        <v>0.20203207954082877</v>
      </c>
      <c r="H71" s="137">
        <v>0.19807121330293903</v>
      </c>
      <c r="I71" s="137">
        <v>0.21587469453716518</v>
      </c>
      <c r="J71" s="137">
        <v>0.2697138918016771</v>
      </c>
      <c r="K71" s="137">
        <v>0.25733772294064972</v>
      </c>
      <c r="L71" s="137">
        <v>0.25733772294064972</v>
      </c>
    </row>
    <row r="72" spans="1:12">
      <c r="A72" s="118">
        <v>9</v>
      </c>
      <c r="B72" s="183" t="s">
        <v>87</v>
      </c>
      <c r="C72" s="185" t="s">
        <v>68</v>
      </c>
      <c r="D72" s="137">
        <v>212</v>
      </c>
      <c r="E72" s="137">
        <v>0.32322641368843635</v>
      </c>
      <c r="F72" s="137">
        <v>0.29442342338196414</v>
      </c>
      <c r="G72" s="137">
        <v>0.25439880769607359</v>
      </c>
      <c r="H72" s="137">
        <v>0.24587823000097914</v>
      </c>
      <c r="I72" s="137">
        <v>0.26849336561245474</v>
      </c>
      <c r="J72" s="137">
        <v>0.34343516136296875</v>
      </c>
      <c r="K72" s="137">
        <v>0.32783550530500349</v>
      </c>
      <c r="L72" s="137">
        <v>0.32783550530500349</v>
      </c>
    </row>
    <row r="73" spans="1:12">
      <c r="A73" s="118">
        <v>9</v>
      </c>
      <c r="B73" s="183" t="s">
        <v>87</v>
      </c>
      <c r="C73" s="185" t="s">
        <v>73</v>
      </c>
      <c r="D73" s="137">
        <v>226</v>
      </c>
      <c r="E73" s="137">
        <v>0.3383629348584723</v>
      </c>
      <c r="F73" s="137">
        <v>0.29854346607212096</v>
      </c>
      <c r="G73" s="137">
        <v>0.32137037766576193</v>
      </c>
      <c r="H73" s="137">
        <v>0.34572880728964717</v>
      </c>
      <c r="I73" s="137">
        <v>0.37183754323381157</v>
      </c>
      <c r="J73" s="137">
        <v>0.37280993563396669</v>
      </c>
      <c r="K73" s="137">
        <v>0.34429182374563788</v>
      </c>
      <c r="L73" s="137">
        <v>0.34429182374563788</v>
      </c>
    </row>
    <row r="74" spans="1:12">
      <c r="A74" s="118">
        <v>9</v>
      </c>
      <c r="B74" s="183" t="s">
        <v>87</v>
      </c>
      <c r="C74" s="185" t="s">
        <v>74</v>
      </c>
      <c r="D74" s="137">
        <v>232</v>
      </c>
      <c r="E74" s="137">
        <v>0.33244744285576272</v>
      </c>
      <c r="F74" s="137">
        <v>0.28951611641387304</v>
      </c>
      <c r="G74" s="137">
        <v>0.30855901854893242</v>
      </c>
      <c r="H74" s="137">
        <v>0.33361036817698775</v>
      </c>
      <c r="I74" s="137">
        <v>0.36694756071877116</v>
      </c>
      <c r="J74" s="137">
        <v>0.3744823476958748</v>
      </c>
      <c r="K74" s="137">
        <v>0.3561538288629118</v>
      </c>
      <c r="L74" s="137">
        <v>0.3561538288629118</v>
      </c>
    </row>
    <row r="75" spans="1:12">
      <c r="A75" s="118">
        <v>9</v>
      </c>
      <c r="B75" s="183" t="s">
        <v>87</v>
      </c>
      <c r="C75" s="185" t="s">
        <v>69</v>
      </c>
      <c r="D75" s="137">
        <v>235</v>
      </c>
      <c r="E75" s="137">
        <v>0.2655833942028985</v>
      </c>
      <c r="F75" s="137">
        <v>0.24028732463768115</v>
      </c>
      <c r="G75" s="137">
        <v>0.21289363354037266</v>
      </c>
      <c r="H75" s="137">
        <v>0.20342318385093164</v>
      </c>
      <c r="I75" s="137">
        <v>0.22728622484472052</v>
      </c>
      <c r="J75" s="137">
        <v>0.26736948778467906</v>
      </c>
      <c r="K75" s="137">
        <v>0.24094379289440992</v>
      </c>
      <c r="L75" s="137">
        <v>0.24094379289440992</v>
      </c>
    </row>
    <row r="76" spans="1:12">
      <c r="A76" s="118">
        <v>9</v>
      </c>
      <c r="B76" s="183" t="s">
        <v>87</v>
      </c>
      <c r="C76" s="185" t="s">
        <v>75</v>
      </c>
      <c r="D76" s="137">
        <v>239</v>
      </c>
      <c r="E76" s="137">
        <v>0.33367006675816102</v>
      </c>
      <c r="F76" s="137">
        <v>0.28563319586315061</v>
      </c>
      <c r="G76" s="137">
        <v>0.2932050260758749</v>
      </c>
      <c r="H76" s="137">
        <v>0.32447570149985294</v>
      </c>
      <c r="I76" s="137">
        <v>0.36317070395059309</v>
      </c>
      <c r="J76" s="137">
        <v>0.35090335565140668</v>
      </c>
      <c r="K76" s="137">
        <v>0.29242746155867072</v>
      </c>
      <c r="L76" s="137">
        <v>0.29242746155867072</v>
      </c>
    </row>
    <row r="77" spans="1:12">
      <c r="A77" s="118">
        <v>9</v>
      </c>
      <c r="B77" s="183" t="s">
        <v>87</v>
      </c>
      <c r="C77" s="185" t="s">
        <v>76</v>
      </c>
      <c r="D77" s="137">
        <v>247</v>
      </c>
      <c r="E77" s="137">
        <v>0.26464643008593686</v>
      </c>
      <c r="F77" s="137">
        <v>0.21866371865713596</v>
      </c>
      <c r="G77" s="137">
        <v>0.22384004666291865</v>
      </c>
      <c r="H77" s="137">
        <v>0.25244076949642597</v>
      </c>
      <c r="I77" s="137">
        <v>0.28660050606376997</v>
      </c>
      <c r="J77" s="137">
        <v>0.2999542238374428</v>
      </c>
      <c r="K77" s="137">
        <v>0.28553909239097258</v>
      </c>
      <c r="L77" s="137">
        <v>0.28553909239097258</v>
      </c>
    </row>
    <row r="78" spans="1:12">
      <c r="A78" s="118">
        <v>9</v>
      </c>
      <c r="B78" s="183" t="s">
        <v>87</v>
      </c>
      <c r="C78" s="185" t="s">
        <v>70</v>
      </c>
      <c r="D78" s="137">
        <v>250</v>
      </c>
      <c r="E78" s="137">
        <v>0.26129706527800556</v>
      </c>
      <c r="F78" s="137">
        <v>0.24332251057897325</v>
      </c>
      <c r="G78" s="137">
        <v>0.20432965507626702</v>
      </c>
      <c r="H78" s="137">
        <v>0.19774858241758242</v>
      </c>
      <c r="I78" s="137">
        <v>0.21683369312776776</v>
      </c>
      <c r="J78" s="137">
        <v>0.23970292061669671</v>
      </c>
      <c r="K78" s="137">
        <v>0.21789375186485155</v>
      </c>
      <c r="L78" s="137">
        <v>0.21789375186485155</v>
      </c>
    </row>
    <row r="79" spans="1:12">
      <c r="A79" s="118">
        <v>9</v>
      </c>
      <c r="B79" s="183" t="s">
        <v>87</v>
      </c>
      <c r="C79" s="185" t="s">
        <v>77</v>
      </c>
      <c r="D79" s="137">
        <v>253</v>
      </c>
      <c r="E79" s="137">
        <v>0.26846159185989948</v>
      </c>
      <c r="F79" s="137">
        <v>0.2237099476244527</v>
      </c>
      <c r="G79" s="137">
        <v>0.22521454629479487</v>
      </c>
      <c r="H79" s="137">
        <v>0.25577416523431162</v>
      </c>
      <c r="I79" s="137">
        <v>0.28724874282471219</v>
      </c>
      <c r="J79" s="137">
        <v>0.29471073893303062</v>
      </c>
      <c r="K79" s="137">
        <v>0.26324703854710557</v>
      </c>
      <c r="L79" s="137">
        <v>0.26324703854710557</v>
      </c>
    </row>
    <row r="80" spans="1:12">
      <c r="A80" s="118">
        <v>9</v>
      </c>
      <c r="B80" s="183" t="s">
        <v>87</v>
      </c>
      <c r="C80" s="185" t="s">
        <v>78</v>
      </c>
      <c r="D80" s="137">
        <v>267</v>
      </c>
      <c r="E80" s="137">
        <v>0.26062764959180401</v>
      </c>
      <c r="F80" s="137">
        <v>0.22130653385625099</v>
      </c>
      <c r="G80" s="137">
        <v>0.23128233504081958</v>
      </c>
      <c r="H80" s="137">
        <v>0.26243413270369775</v>
      </c>
      <c r="I80" s="137">
        <v>0.31911755834800704</v>
      </c>
      <c r="J80" s="137">
        <v>0.33282675796382266</v>
      </c>
      <c r="K80" s="137">
        <v>0.30720069875460226</v>
      </c>
      <c r="L80" s="137">
        <v>0.30720069875460226</v>
      </c>
    </row>
    <row r="81" spans="1:12">
      <c r="A81" s="118">
        <v>9</v>
      </c>
      <c r="B81" s="183" t="s">
        <v>87</v>
      </c>
      <c r="C81" s="185" t="s">
        <v>79</v>
      </c>
      <c r="D81" s="137">
        <v>274</v>
      </c>
      <c r="E81" s="137">
        <v>0.25787241087516083</v>
      </c>
      <c r="F81" s="137">
        <v>0.2187384662162162</v>
      </c>
      <c r="G81" s="137">
        <v>0.23098295302445304</v>
      </c>
      <c r="H81" s="137">
        <v>0.26672797876447879</v>
      </c>
      <c r="I81" s="137">
        <v>0.32038586164736166</v>
      </c>
      <c r="J81" s="137">
        <v>0.32353271492921493</v>
      </c>
      <c r="K81" s="137">
        <v>0.29651286888030892</v>
      </c>
      <c r="L81" s="137">
        <v>0.29651286888030892</v>
      </c>
    </row>
    <row r="82" spans="1:12">
      <c r="A82" s="118">
        <v>9</v>
      </c>
      <c r="B82" s="183" t="s">
        <v>87</v>
      </c>
      <c r="C82" s="185" t="s">
        <v>71</v>
      </c>
      <c r="D82" s="137">
        <v>320</v>
      </c>
      <c r="E82" s="137">
        <v>0.26129992373825828</v>
      </c>
      <c r="F82" s="137">
        <v>0.2469063255850979</v>
      </c>
      <c r="G82" s="137">
        <v>0.22941840327973251</v>
      </c>
      <c r="H82" s="137">
        <v>0.23798269399777106</v>
      </c>
      <c r="I82" s="137">
        <v>0.27814901783155543</v>
      </c>
      <c r="J82" s="137">
        <v>0.30112687008438149</v>
      </c>
      <c r="K82" s="137">
        <v>0.27936521817544979</v>
      </c>
      <c r="L82" s="137">
        <v>0.27936521817544979</v>
      </c>
    </row>
    <row r="83" spans="1:12">
      <c r="A83" s="118">
        <v>10</v>
      </c>
      <c r="B83" s="183" t="s">
        <v>88</v>
      </c>
      <c r="C83" s="187" t="s">
        <v>65</v>
      </c>
      <c r="D83" s="139">
        <v>186</v>
      </c>
      <c r="E83" s="139">
        <v>0.2978989814027187</v>
      </c>
      <c r="F83" s="139">
        <v>0.23677776132099079</v>
      </c>
      <c r="G83" s="139">
        <v>0.2266762902176632</v>
      </c>
      <c r="H83" s="139">
        <v>0.23005913276624129</v>
      </c>
      <c r="I83" s="139">
        <v>0.24438000717204569</v>
      </c>
      <c r="J83" s="139">
        <v>0.2529286123759486</v>
      </c>
      <c r="K83" s="139">
        <v>0.18341564223167381</v>
      </c>
      <c r="L83" s="139">
        <v>0.18341564223167381</v>
      </c>
    </row>
    <row r="84" spans="1:12">
      <c r="A84" s="118">
        <v>10</v>
      </c>
      <c r="B84" s="183" t="s">
        <v>88</v>
      </c>
      <c r="C84" s="185" t="s">
        <v>66</v>
      </c>
      <c r="D84" s="139">
        <v>197</v>
      </c>
      <c r="E84" s="139">
        <v>0.29600388015356371</v>
      </c>
      <c r="F84" s="139">
        <v>0.2382587608078785</v>
      </c>
      <c r="G84" s="139">
        <v>0.22693577800033379</v>
      </c>
      <c r="H84" s="139">
        <v>0.2308705668502754</v>
      </c>
      <c r="I84" s="139">
        <v>0.24512371156735099</v>
      </c>
      <c r="J84" s="139">
        <v>0.25588159172091468</v>
      </c>
      <c r="K84" s="139">
        <v>0.20701067701552331</v>
      </c>
      <c r="L84" s="139">
        <v>0.20701067701552331</v>
      </c>
    </row>
    <row r="85" spans="1:12">
      <c r="A85" s="118">
        <v>10</v>
      </c>
      <c r="B85" s="183" t="s">
        <v>88</v>
      </c>
      <c r="C85" s="185" t="s">
        <v>67</v>
      </c>
      <c r="D85" s="139">
        <v>204</v>
      </c>
      <c r="E85" s="139">
        <v>0.28989593446226491</v>
      </c>
      <c r="F85" s="139">
        <v>0.2328870233656273</v>
      </c>
      <c r="G85" s="139">
        <v>0.2219180780753888</v>
      </c>
      <c r="H85" s="139">
        <v>0.26619709175282907</v>
      </c>
      <c r="I85" s="139">
        <v>0.23727664316535049</v>
      </c>
      <c r="J85" s="139">
        <v>0.2505526909549784</v>
      </c>
      <c r="K85" s="139">
        <v>0.18385088683546361</v>
      </c>
      <c r="L85" s="139">
        <v>0.18385088683546361</v>
      </c>
    </row>
    <row r="86" spans="1:12">
      <c r="A86" s="118">
        <v>10</v>
      </c>
      <c r="B86" s="183" t="s">
        <v>88</v>
      </c>
      <c r="C86" s="185" t="s">
        <v>83</v>
      </c>
      <c r="D86" s="139">
        <v>236</v>
      </c>
      <c r="E86" s="139">
        <v>0.29644542981366462</v>
      </c>
      <c r="F86" s="139">
        <v>0.2387244927536232</v>
      </c>
      <c r="G86" s="139">
        <v>0.22480438550724641</v>
      </c>
      <c r="H86" s="139">
        <v>0.22716680579710141</v>
      </c>
      <c r="I86" s="139">
        <v>0.2371772372670807</v>
      </c>
      <c r="J86" s="139">
        <v>0.24847531759834371</v>
      </c>
      <c r="K86" s="139">
        <v>0.18528706501035189</v>
      </c>
      <c r="L86" s="139">
        <v>0.18528706501035189</v>
      </c>
    </row>
    <row r="87" spans="1:12">
      <c r="A87" s="118">
        <v>10</v>
      </c>
      <c r="B87" s="183" t="s">
        <v>88</v>
      </c>
      <c r="C87" s="185" t="s">
        <v>70</v>
      </c>
      <c r="D87" s="139">
        <v>250</v>
      </c>
      <c r="E87" s="139">
        <v>0.29130264343119572</v>
      </c>
      <c r="F87" s="139">
        <v>0.23338406257175659</v>
      </c>
      <c r="G87" s="139">
        <v>0.21823731253075279</v>
      </c>
      <c r="H87" s="139">
        <v>0.21962550754469409</v>
      </c>
      <c r="I87" s="139">
        <v>0.23183648220436279</v>
      </c>
      <c r="J87" s="139">
        <v>0.24578012989995079</v>
      </c>
      <c r="K87" s="139">
        <v>0.1913063292602919</v>
      </c>
      <c r="L87" s="139">
        <v>0.1913063292602919</v>
      </c>
    </row>
    <row r="88" spans="1:12">
      <c r="A88" s="118">
        <v>10</v>
      </c>
      <c r="B88" s="183" t="s">
        <v>88</v>
      </c>
      <c r="C88" s="185" t="s">
        <v>71</v>
      </c>
      <c r="D88" s="139">
        <v>320</v>
      </c>
      <c r="E88" s="139">
        <v>0.27909727845884408</v>
      </c>
      <c r="F88" s="139">
        <v>0.2234343796370005</v>
      </c>
      <c r="G88" s="139">
        <v>0.21672169256487819</v>
      </c>
      <c r="H88" s="139">
        <v>0.2322382309345645</v>
      </c>
      <c r="I88" s="139">
        <v>0.27048807013214449</v>
      </c>
      <c r="J88" s="139">
        <v>0.31083406440057321</v>
      </c>
      <c r="K88" s="139">
        <v>0.27435098447699408</v>
      </c>
      <c r="L88" s="139">
        <v>0.27435098447699408</v>
      </c>
    </row>
    <row r="89" spans="1:12">
      <c r="A89" s="118">
        <v>11</v>
      </c>
      <c r="B89" s="183" t="s">
        <v>89</v>
      </c>
      <c r="C89" s="187" t="s">
        <v>65</v>
      </c>
      <c r="D89" s="139">
        <v>186</v>
      </c>
      <c r="E89" s="139">
        <v>0.30032500758902508</v>
      </c>
      <c r="F89" s="139">
        <v>0.26714491668751561</v>
      </c>
      <c r="G89" s="139">
        <v>0.2376613786172963</v>
      </c>
      <c r="H89" s="139">
        <v>0.22074193736969391</v>
      </c>
      <c r="I89" s="139">
        <v>0.2334838033525144</v>
      </c>
      <c r="J89" s="139">
        <v>0.25116137778333752</v>
      </c>
      <c r="K89" s="139">
        <v>0.18935522358435489</v>
      </c>
      <c r="L89" s="139">
        <v>0.18935522358435489</v>
      </c>
    </row>
    <row r="90" spans="1:12">
      <c r="A90" s="118">
        <v>11</v>
      </c>
      <c r="B90" s="183" t="s">
        <v>89</v>
      </c>
      <c r="C90" s="185" t="s">
        <v>66</v>
      </c>
      <c r="D90" s="139">
        <v>197</v>
      </c>
      <c r="E90" s="139">
        <v>0.30216768502754132</v>
      </c>
      <c r="F90" s="139">
        <v>0.2663726178434318</v>
      </c>
      <c r="G90" s="139">
        <v>0.2375942419462527</v>
      </c>
      <c r="H90" s="139">
        <v>0.22764738874979129</v>
      </c>
      <c r="I90" s="139">
        <v>0.23911687965281259</v>
      </c>
      <c r="J90" s="139">
        <v>0.26315467217492899</v>
      </c>
      <c r="K90" s="139">
        <v>0.2237073674678684</v>
      </c>
      <c r="L90" s="139">
        <v>0.2237073674678684</v>
      </c>
    </row>
    <row r="91" spans="1:12">
      <c r="A91" s="118">
        <v>11</v>
      </c>
      <c r="B91" s="183" t="s">
        <v>89</v>
      </c>
      <c r="C91" s="185" t="s">
        <v>67</v>
      </c>
      <c r="D91" s="139">
        <v>204</v>
      </c>
      <c r="E91" s="139">
        <v>0.29464284889684927</v>
      </c>
      <c r="F91" s="139">
        <v>0.25995464406089719</v>
      </c>
      <c r="G91" s="139">
        <v>0.23283087706586339</v>
      </c>
      <c r="H91" s="139">
        <v>0.22023368908247171</v>
      </c>
      <c r="I91" s="139">
        <v>0.2321213920052104</v>
      </c>
      <c r="J91" s="139">
        <v>0.25353354905153458</v>
      </c>
      <c r="K91" s="139">
        <v>0.2117504936090531</v>
      </c>
      <c r="L91" s="139">
        <v>0.2117504936090531</v>
      </c>
    </row>
    <row r="92" spans="1:12">
      <c r="A92" s="118">
        <v>11</v>
      </c>
      <c r="B92" s="183" t="s">
        <v>89</v>
      </c>
      <c r="C92" s="185" t="s">
        <v>83</v>
      </c>
      <c r="D92" s="139">
        <v>236</v>
      </c>
      <c r="E92" s="139">
        <v>0.30171025217391312</v>
      </c>
      <c r="F92" s="139">
        <v>0.26661662857142848</v>
      </c>
      <c r="G92" s="139">
        <v>0.23987195403726699</v>
      </c>
      <c r="H92" s="139">
        <v>0.22382826459627331</v>
      </c>
      <c r="I92" s="139">
        <v>0.22906712629399589</v>
      </c>
      <c r="J92" s="139">
        <v>0.25078581656314702</v>
      </c>
      <c r="K92" s="139">
        <v>0.21211481366459631</v>
      </c>
      <c r="L92" s="139">
        <v>0.21211481366459631</v>
      </c>
    </row>
    <row r="93" spans="1:12">
      <c r="A93" s="118">
        <v>11</v>
      </c>
      <c r="B93" s="183" t="s">
        <v>89</v>
      </c>
      <c r="C93" s="185" t="s">
        <v>70</v>
      </c>
      <c r="D93" s="139">
        <v>250</v>
      </c>
      <c r="E93" s="139">
        <v>0.29310729694931931</v>
      </c>
      <c r="F93" s="139">
        <v>0.26035617754633422</v>
      </c>
      <c r="G93" s="139">
        <v>0.22947655068066261</v>
      </c>
      <c r="H93" s="139">
        <v>0.21293646416270301</v>
      </c>
      <c r="I93" s="139">
        <v>0.21715760529768741</v>
      </c>
      <c r="J93" s="139">
        <v>0.2373841207971133</v>
      </c>
      <c r="K93" s="139">
        <v>0.19449403632934231</v>
      </c>
      <c r="L93" s="139">
        <v>0.19449403632934231</v>
      </c>
    </row>
    <row r="94" spans="1:12">
      <c r="A94" s="118">
        <v>11</v>
      </c>
      <c r="B94" s="183" t="s">
        <v>89</v>
      </c>
      <c r="C94" s="185" t="s">
        <v>71</v>
      </c>
      <c r="D94" s="139">
        <v>320</v>
      </c>
      <c r="E94" s="139">
        <v>0.27415634150612961</v>
      </c>
      <c r="F94" s="139">
        <v>0.24392679087724881</v>
      </c>
      <c r="G94" s="139">
        <v>0.21655200382104761</v>
      </c>
      <c r="H94" s="139">
        <v>0.20349096139149811</v>
      </c>
      <c r="I94" s="139">
        <v>0.22427284166533989</v>
      </c>
      <c r="J94" s="139">
        <v>0.29096051799076578</v>
      </c>
      <c r="K94" s="139">
        <v>0.27787951217958923</v>
      </c>
      <c r="L94" s="139">
        <v>0.27787951217958923</v>
      </c>
    </row>
    <row r="95" spans="1:12">
      <c r="A95" s="118">
        <v>12</v>
      </c>
      <c r="B95" s="183" t="s">
        <v>90</v>
      </c>
      <c r="C95" s="187" t="s">
        <v>65</v>
      </c>
      <c r="D95" s="139">
        <v>186</v>
      </c>
      <c r="E95" s="139">
        <v>0.31653337219581351</v>
      </c>
      <c r="F95" s="139">
        <v>0.2766032817112834</v>
      </c>
      <c r="G95" s="139">
        <v>0.24072528237845051</v>
      </c>
      <c r="H95" s="139">
        <v>0.23300800942373451</v>
      </c>
      <c r="I95" s="139">
        <v>0.2431199375364857</v>
      </c>
      <c r="J95" s="139">
        <v>0.25614414277374697</v>
      </c>
      <c r="K95" s="139">
        <v>0.19020224134767741</v>
      </c>
      <c r="L95" s="139">
        <v>0.19020224134767741</v>
      </c>
    </row>
    <row r="96" spans="1:12">
      <c r="A96" s="118">
        <v>12</v>
      </c>
      <c r="B96" s="183" t="s">
        <v>90</v>
      </c>
      <c r="C96" s="185" t="s">
        <v>66</v>
      </c>
      <c r="D96" s="139">
        <v>197</v>
      </c>
      <c r="E96" s="139">
        <v>0.31427030020030039</v>
      </c>
      <c r="F96" s="139">
        <v>0.27772699524286432</v>
      </c>
      <c r="G96" s="139">
        <v>0.2415447280921382</v>
      </c>
      <c r="H96" s="139">
        <v>0.23138857761642459</v>
      </c>
      <c r="I96" s="139">
        <v>0.2420470415623435</v>
      </c>
      <c r="J96" s="139">
        <v>0.26133378584543482</v>
      </c>
      <c r="K96" s="139">
        <v>0.21473897905191119</v>
      </c>
      <c r="L96" s="139">
        <v>0.21473897905191119</v>
      </c>
    </row>
    <row r="97" spans="1:12">
      <c r="A97" s="118">
        <v>12</v>
      </c>
      <c r="B97" s="183" t="s">
        <v>90</v>
      </c>
      <c r="C97" s="185" t="s">
        <v>67</v>
      </c>
      <c r="D97" s="139">
        <v>204</v>
      </c>
      <c r="E97" s="139">
        <v>0.30921536579011638</v>
      </c>
      <c r="F97" s="139">
        <v>0.27214349531873322</v>
      </c>
      <c r="G97" s="139">
        <v>0.2388487395587397</v>
      </c>
      <c r="H97" s="139">
        <v>0.22605248742163961</v>
      </c>
      <c r="I97" s="139">
        <v>0.234933811202475</v>
      </c>
      <c r="J97" s="139">
        <v>0.25540168957095172</v>
      </c>
      <c r="K97" s="139">
        <v>0.19377346926646591</v>
      </c>
      <c r="L97" s="139">
        <v>0.19377346926646591</v>
      </c>
    </row>
    <row r="98" spans="1:12">
      <c r="A98" s="118">
        <v>12</v>
      </c>
      <c r="B98" s="183" t="s">
        <v>90</v>
      </c>
      <c r="C98" s="185" t="s">
        <v>83</v>
      </c>
      <c r="D98" s="139">
        <v>236</v>
      </c>
      <c r="E98" s="139">
        <v>0.31292525838509322</v>
      </c>
      <c r="F98" s="139">
        <v>0.27914524430641818</v>
      </c>
      <c r="G98" s="139">
        <v>0.24433718799171841</v>
      </c>
      <c r="H98" s="139">
        <v>0.22854791304347821</v>
      </c>
      <c r="I98" s="139">
        <v>0.2317878037267081</v>
      </c>
      <c r="J98" s="139">
        <v>0.24982007991718419</v>
      </c>
      <c r="K98" s="139">
        <v>0.18870348819875779</v>
      </c>
      <c r="L98" s="139">
        <v>0.18870348819875779</v>
      </c>
    </row>
    <row r="99" spans="1:12">
      <c r="A99" s="118">
        <v>12</v>
      </c>
      <c r="B99" s="183" t="s">
        <v>90</v>
      </c>
      <c r="C99" s="185" t="s">
        <v>70</v>
      </c>
      <c r="D99" s="139">
        <v>250</v>
      </c>
      <c r="E99" s="139">
        <v>0.30589925692963749</v>
      </c>
      <c r="F99" s="139">
        <v>0.27202729858947022</v>
      </c>
      <c r="G99" s="139">
        <v>0.23642266721338359</v>
      </c>
      <c r="H99" s="139">
        <v>0.21974890265704439</v>
      </c>
      <c r="I99" s="139">
        <v>0.22371811210431361</v>
      </c>
      <c r="J99" s="139">
        <v>0.24236105699524349</v>
      </c>
      <c r="K99" s="139">
        <v>0.18737825151713949</v>
      </c>
      <c r="L99" s="139">
        <v>0.18737825151713949</v>
      </c>
    </row>
    <row r="100" spans="1:12">
      <c r="A100" s="118">
        <v>12</v>
      </c>
      <c r="B100" s="183" t="s">
        <v>90</v>
      </c>
      <c r="C100" s="185" t="s">
        <v>71</v>
      </c>
      <c r="D100" s="139">
        <v>320</v>
      </c>
      <c r="E100" s="139">
        <v>0.2836688928514568</v>
      </c>
      <c r="F100" s="139">
        <v>0.25421292326062728</v>
      </c>
      <c r="G100" s="139">
        <v>0.2209589203152364</v>
      </c>
      <c r="H100" s="139">
        <v>0.20698455317624581</v>
      </c>
      <c r="I100" s="139">
        <v>0.22433273181022129</v>
      </c>
      <c r="J100" s="139">
        <v>0.27930190312052222</v>
      </c>
      <c r="K100" s="139">
        <v>0.26859653972297398</v>
      </c>
      <c r="L100" s="139">
        <v>0.26859653972297398</v>
      </c>
    </row>
    <row r="101" spans="1:12">
      <c r="A101" s="118">
        <v>13</v>
      </c>
      <c r="B101" s="183" t="s">
        <v>91</v>
      </c>
      <c r="C101" s="187" t="s">
        <v>92</v>
      </c>
      <c r="D101" s="141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18">
        <v>13</v>
      </c>
      <c r="B102" s="183" t="s">
        <v>91</v>
      </c>
      <c r="C102" s="185" t="s">
        <v>93</v>
      </c>
      <c r="D102" s="141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18">
        <v>13</v>
      </c>
      <c r="B103" s="183" t="s">
        <v>91</v>
      </c>
      <c r="C103" s="185" t="s">
        <v>94</v>
      </c>
      <c r="D103" s="141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18">
        <v>13</v>
      </c>
      <c r="B104" s="183" t="s">
        <v>91</v>
      </c>
      <c r="C104" s="185" t="s">
        <v>95</v>
      </c>
      <c r="D104" s="141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18">
        <v>13</v>
      </c>
      <c r="B105" s="183" t="s">
        <v>91</v>
      </c>
      <c r="C105" s="185" t="s">
        <v>96</v>
      </c>
      <c r="D105" s="141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18">
        <v>13</v>
      </c>
      <c r="B106" s="183" t="s">
        <v>91</v>
      </c>
      <c r="C106" s="185" t="s">
        <v>97</v>
      </c>
      <c r="D106" s="141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18">
        <v>13</v>
      </c>
      <c r="B107" s="183" t="s">
        <v>91</v>
      </c>
      <c r="C107" s="185" t="s">
        <v>98</v>
      </c>
      <c r="D107" s="141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18">
        <v>14</v>
      </c>
      <c r="B108" s="183" t="s">
        <v>99</v>
      </c>
      <c r="C108" s="187" t="s">
        <v>92</v>
      </c>
      <c r="D108" s="142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18">
        <v>14</v>
      </c>
      <c r="B109" s="183" t="s">
        <v>99</v>
      </c>
      <c r="C109" s="185" t="s">
        <v>93</v>
      </c>
      <c r="D109" s="142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18">
        <v>14</v>
      </c>
      <c r="B110" s="183" t="s">
        <v>99</v>
      </c>
      <c r="C110" s="185" t="s">
        <v>94</v>
      </c>
      <c r="D110" s="142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18">
        <v>14</v>
      </c>
      <c r="B111" s="183" t="s">
        <v>99</v>
      </c>
      <c r="C111" s="185" t="s">
        <v>95</v>
      </c>
      <c r="D111" s="142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18">
        <v>14</v>
      </c>
      <c r="B112" s="183" t="s">
        <v>99</v>
      </c>
      <c r="C112" s="185" t="s">
        <v>96</v>
      </c>
      <c r="D112" s="142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18">
        <v>14</v>
      </c>
      <c r="B113" s="183" t="s">
        <v>99</v>
      </c>
      <c r="C113" s="185" t="s">
        <v>97</v>
      </c>
      <c r="D113" s="142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18">
        <v>14</v>
      </c>
      <c r="B114" s="183" t="s">
        <v>99</v>
      </c>
      <c r="C114" s="185" t="s">
        <v>98</v>
      </c>
      <c r="D114" s="142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18">
        <v>15</v>
      </c>
      <c r="B115" s="183" t="s">
        <v>100</v>
      </c>
      <c r="C115" s="187" t="s">
        <v>92</v>
      </c>
      <c r="D115" s="142">
        <v>166</v>
      </c>
      <c r="E115" s="142">
        <v>0.17669694414893619</v>
      </c>
      <c r="F115" s="142">
        <v>0.15187322573138298</v>
      </c>
      <c r="G115" s="142">
        <v>0.147121078125</v>
      </c>
      <c r="H115" s="142">
        <v>0.17000642054521278</v>
      </c>
      <c r="I115" s="142">
        <v>0.19716452726063832</v>
      </c>
      <c r="J115" s="142">
        <v>0.21267153523936169</v>
      </c>
      <c r="K115" s="142">
        <v>0.2432270106382978</v>
      </c>
      <c r="L115" s="142">
        <v>0.2432270106382978</v>
      </c>
    </row>
    <row r="116" spans="1:12">
      <c r="A116" s="118">
        <v>15</v>
      </c>
      <c r="B116" s="183" t="s">
        <v>100</v>
      </c>
      <c r="C116" s="185" t="s">
        <v>93</v>
      </c>
      <c r="D116" s="142">
        <v>179</v>
      </c>
      <c r="E116" s="142">
        <v>0.25269553675185213</v>
      </c>
      <c r="F116" s="142">
        <v>0.26534622184300338</v>
      </c>
      <c r="G116" s="142">
        <v>0.25584777016565391</v>
      </c>
      <c r="H116" s="142">
        <v>0.25776833621909601</v>
      </c>
      <c r="I116" s="142">
        <v>0.29722344318654792</v>
      </c>
      <c r="J116" s="142">
        <v>0.31655435802880222</v>
      </c>
      <c r="K116" s="142">
        <v>0.34212711254474321</v>
      </c>
      <c r="L116" s="142">
        <v>0.34212711254474321</v>
      </c>
    </row>
    <row r="117" spans="1:12">
      <c r="A117" s="118">
        <v>15</v>
      </c>
      <c r="B117" s="183" t="s">
        <v>100</v>
      </c>
      <c r="C117" s="185" t="s">
        <v>94</v>
      </c>
      <c r="D117" s="142">
        <v>191</v>
      </c>
      <c r="E117" s="142">
        <v>0.3711953256595199</v>
      </c>
      <c r="F117" s="142">
        <v>0.36876706363007605</v>
      </c>
      <c r="G117" s="142">
        <v>0.35204178944768311</v>
      </c>
      <c r="H117" s="142">
        <v>0.32966708931923733</v>
      </c>
      <c r="I117" s="142">
        <v>0.36381142683529299</v>
      </c>
      <c r="J117" s="142">
        <v>0.38430298498172122</v>
      </c>
      <c r="K117" s="142">
        <v>0.4230808429008992</v>
      </c>
      <c r="L117" s="142">
        <v>0.4230808429008992</v>
      </c>
    </row>
    <row r="118" spans="1:12">
      <c r="A118" s="118">
        <v>15</v>
      </c>
      <c r="B118" s="183" t="s">
        <v>100</v>
      </c>
      <c r="C118" s="185" t="s">
        <v>95</v>
      </c>
      <c r="D118" s="142">
        <v>204</v>
      </c>
      <c r="E118" s="142">
        <v>0.31898065811251358</v>
      </c>
      <c r="F118" s="142">
        <v>0.31508154584970322</v>
      </c>
      <c r="G118" s="142">
        <v>0.29887717069296998</v>
      </c>
      <c r="H118" s="142">
        <v>0.27579694165343144</v>
      </c>
      <c r="I118" s="142">
        <v>0.30418080188915819</v>
      </c>
      <c r="J118" s="142">
        <v>0.31933702858814672</v>
      </c>
      <c r="K118" s="142">
        <v>0.35193444562400744</v>
      </c>
      <c r="L118" s="142">
        <v>0.35193444562400744</v>
      </c>
    </row>
    <row r="119" spans="1:12">
      <c r="A119" s="118">
        <v>15</v>
      </c>
      <c r="B119" s="183" t="s">
        <v>100</v>
      </c>
      <c r="C119" s="185" t="s">
        <v>96</v>
      </c>
      <c r="D119" s="142">
        <v>222</v>
      </c>
      <c r="E119" s="142">
        <v>0.39191114217547962</v>
      </c>
      <c r="F119" s="142">
        <v>0.3828509240432369</v>
      </c>
      <c r="G119" s="142">
        <v>0.33239698695101771</v>
      </c>
      <c r="H119" s="142">
        <v>0.35005342282598106</v>
      </c>
      <c r="I119" s="142">
        <v>0.37107996679326127</v>
      </c>
      <c r="J119" s="142">
        <v>0.37796670941669114</v>
      </c>
      <c r="K119" s="142">
        <v>0.26970809221930081</v>
      </c>
      <c r="L119" s="142">
        <v>0.26970809221930081</v>
      </c>
    </row>
    <row r="120" spans="1:12">
      <c r="A120" s="118">
        <v>15</v>
      </c>
      <c r="B120" s="183" t="s">
        <v>100</v>
      </c>
      <c r="C120" s="185" t="s">
        <v>97</v>
      </c>
      <c r="D120" s="142">
        <v>235</v>
      </c>
      <c r="E120" s="142">
        <v>0.32602332062593642</v>
      </c>
      <c r="F120" s="142">
        <v>0.31836256983519229</v>
      </c>
      <c r="G120" s="142">
        <v>0.2845467216580656</v>
      </c>
      <c r="H120" s="142">
        <v>0.27331652022640252</v>
      </c>
      <c r="I120" s="142">
        <v>0.29997259314133501</v>
      </c>
      <c r="J120" s="142">
        <v>0.31923927701015481</v>
      </c>
      <c r="K120" s="142">
        <v>0.30483623056434156</v>
      </c>
      <c r="L120" s="142">
        <v>0.30483623056434156</v>
      </c>
    </row>
    <row r="121" spans="1:12">
      <c r="A121" s="118">
        <v>15</v>
      </c>
      <c r="B121" s="183" t="s">
        <v>100</v>
      </c>
      <c r="C121" s="185" t="s">
        <v>98</v>
      </c>
      <c r="D121" s="142">
        <v>299</v>
      </c>
      <c r="E121" s="142">
        <v>0.34607195986895989</v>
      </c>
      <c r="F121" s="142">
        <v>0.32754586977886979</v>
      </c>
      <c r="G121" s="142">
        <v>0.29817523914823907</v>
      </c>
      <c r="H121" s="142">
        <v>0.27445280671580669</v>
      </c>
      <c r="I121" s="142">
        <v>0.30035236281736288</v>
      </c>
      <c r="J121" s="142">
        <v>0.32616976330876324</v>
      </c>
      <c r="K121" s="142">
        <v>0.32111719328419336</v>
      </c>
      <c r="L121" s="142">
        <v>0.32111719328419336</v>
      </c>
    </row>
    <row r="122" spans="1:12">
      <c r="A122" s="118">
        <v>16</v>
      </c>
      <c r="B122" s="183" t="s">
        <v>101</v>
      </c>
      <c r="C122" s="187" t="s">
        <v>92</v>
      </c>
      <c r="D122" s="142">
        <v>166</v>
      </c>
      <c r="E122" s="142">
        <v>0.18805624434840421</v>
      </c>
      <c r="F122" s="142">
        <v>0.15912650365691491</v>
      </c>
      <c r="G122" s="142">
        <v>0.1611690934175532</v>
      </c>
      <c r="H122" s="142">
        <v>0.18059453889627661</v>
      </c>
      <c r="I122" s="142">
        <v>0.19326693251329791</v>
      </c>
      <c r="J122" s="142">
        <v>0.25829632081117021</v>
      </c>
      <c r="K122" s="142">
        <v>0.3264521220079788</v>
      </c>
      <c r="L122" s="142">
        <v>0.3264521220079788</v>
      </c>
    </row>
    <row r="123" spans="1:12">
      <c r="A123" s="118">
        <v>16</v>
      </c>
      <c r="B123" s="183" t="s">
        <v>101</v>
      </c>
      <c r="C123" s="185" t="s">
        <v>93</v>
      </c>
      <c r="D123" s="142">
        <v>179</v>
      </c>
      <c r="E123" s="142">
        <v>0.1913835530675102</v>
      </c>
      <c r="F123" s="142">
        <v>0.1612598920336302</v>
      </c>
      <c r="G123" s="142">
        <v>0.1600282246732706</v>
      </c>
      <c r="H123" s="142">
        <v>0.17923388520769168</v>
      </c>
      <c r="I123" s="142">
        <v>0.1943687807375343</v>
      </c>
      <c r="J123" s="142">
        <v>0.26236099417297931</v>
      </c>
      <c r="K123" s="142">
        <v>0.29402945833680183</v>
      </c>
      <c r="L123" s="142">
        <v>0.29402945833680183</v>
      </c>
    </row>
    <row r="124" spans="1:12">
      <c r="A124" s="118">
        <v>16</v>
      </c>
      <c r="B124" s="183" t="s">
        <v>101</v>
      </c>
      <c r="C124" s="185" t="s">
        <v>94</v>
      </c>
      <c r="D124" s="142">
        <v>191</v>
      </c>
      <c r="E124" s="142">
        <v>0.23454364104337511</v>
      </c>
      <c r="F124" s="142">
        <v>0.19668257593123212</v>
      </c>
      <c r="G124" s="142">
        <v>0.19606312133188422</v>
      </c>
      <c r="H124" s="142">
        <v>0.2199492906827388</v>
      </c>
      <c r="I124" s="142">
        <v>0.30283231607548661</v>
      </c>
      <c r="J124" s="142">
        <v>0.38670646882719095</v>
      </c>
      <c r="K124" s="142">
        <v>0.41346690751901988</v>
      </c>
      <c r="L124" s="142">
        <v>0.41346690751901988</v>
      </c>
    </row>
    <row r="125" spans="1:12">
      <c r="A125" s="118">
        <v>16</v>
      </c>
      <c r="B125" s="183" t="s">
        <v>101</v>
      </c>
      <c r="C125" s="185" t="s">
        <v>95</v>
      </c>
      <c r="D125" s="142">
        <v>204</v>
      </c>
      <c r="E125" s="142">
        <v>0.19588610323497449</v>
      </c>
      <c r="F125" s="142">
        <v>0.1624501674329181</v>
      </c>
      <c r="G125" s="142">
        <v>0.16068927802390701</v>
      </c>
      <c r="H125" s="142">
        <v>0.1938317322577949</v>
      </c>
      <c r="I125" s="142">
        <v>0.27177205157569168</v>
      </c>
      <c r="J125" s="142">
        <v>0.31380280473125471</v>
      </c>
      <c r="K125" s="142">
        <v>0.32818340157151221</v>
      </c>
      <c r="L125" s="142">
        <v>0.32818340157151221</v>
      </c>
    </row>
    <row r="126" spans="1:12">
      <c r="A126" s="118">
        <v>16</v>
      </c>
      <c r="B126" s="183" t="s">
        <v>101</v>
      </c>
      <c r="C126" s="185" t="s">
        <v>96</v>
      </c>
      <c r="D126" s="142">
        <v>222</v>
      </c>
      <c r="E126" s="142">
        <v>0.27696115093972151</v>
      </c>
      <c r="F126" s="142">
        <v>0.2569114498977505</v>
      </c>
      <c r="G126" s="142">
        <v>0.25207607741747001</v>
      </c>
      <c r="H126" s="142">
        <v>0.28213841844386012</v>
      </c>
      <c r="I126" s="142">
        <v>0.30658391264972251</v>
      </c>
      <c r="J126" s="142">
        <v>0.35405847881974878</v>
      </c>
      <c r="K126" s="142">
        <v>0.23815606573181419</v>
      </c>
      <c r="L126" s="142">
        <v>0.23815606573181419</v>
      </c>
    </row>
    <row r="127" spans="1:12">
      <c r="A127" s="118">
        <v>16</v>
      </c>
      <c r="B127" s="183" t="s">
        <v>101</v>
      </c>
      <c r="C127" s="185" t="s">
        <v>97</v>
      </c>
      <c r="D127" s="142">
        <v>235</v>
      </c>
      <c r="E127" s="142">
        <v>0.2335724616281005</v>
      </c>
      <c r="F127" s="142">
        <v>0.21219750574329951</v>
      </c>
      <c r="G127" s="142">
        <v>0.20595618561678042</v>
      </c>
      <c r="H127" s="142">
        <v>0.2260160807391377</v>
      </c>
      <c r="I127" s="142">
        <v>0.26323438771433333</v>
      </c>
      <c r="J127" s="142">
        <v>0.32723401148659903</v>
      </c>
      <c r="K127" s="142">
        <v>0.27373399983352753</v>
      </c>
      <c r="L127" s="142">
        <v>0.27373399983352753</v>
      </c>
    </row>
    <row r="128" spans="1:12">
      <c r="A128" s="118">
        <v>16</v>
      </c>
      <c r="B128" s="183" t="s">
        <v>101</v>
      </c>
      <c r="C128" s="185" t="s">
        <v>98</v>
      </c>
      <c r="D128" s="142">
        <v>299</v>
      </c>
      <c r="E128" s="142">
        <v>0.29877086732186731</v>
      </c>
      <c r="F128" s="142">
        <v>0.2990789508599509</v>
      </c>
      <c r="G128" s="142">
        <v>0.26535407289107288</v>
      </c>
      <c r="H128" s="142">
        <v>0.2670588018018018</v>
      </c>
      <c r="I128" s="142">
        <v>0.30285810892710896</v>
      </c>
      <c r="J128" s="142">
        <v>0.33208496723996717</v>
      </c>
      <c r="K128" s="142">
        <v>0.28574920311220309</v>
      </c>
      <c r="L128" s="142">
        <v>0.28574920311220309</v>
      </c>
    </row>
    <row r="129" spans="1:12">
      <c r="A129" s="118">
        <v>17</v>
      </c>
      <c r="B129" s="183" t="s">
        <v>102</v>
      </c>
      <c r="C129" s="187" t="s">
        <v>92</v>
      </c>
      <c r="D129" s="143">
        <v>166</v>
      </c>
      <c r="E129" s="144">
        <v>0.19282402401928192</v>
      </c>
      <c r="F129" s="144">
        <v>0.15534875473736701</v>
      </c>
      <c r="G129" s="144">
        <v>0.15820421185172873</v>
      </c>
      <c r="H129" s="144">
        <v>0.2024429543716755</v>
      </c>
      <c r="I129" s="144">
        <v>0.26007316547539894</v>
      </c>
      <c r="J129" s="144">
        <v>0.3120914654255319</v>
      </c>
      <c r="K129" s="144">
        <v>0.33362202892287235</v>
      </c>
      <c r="L129" s="144">
        <v>0.33362202892287235</v>
      </c>
    </row>
    <row r="130" spans="1:12">
      <c r="A130" s="118">
        <v>17</v>
      </c>
      <c r="B130" s="183" t="s">
        <v>102</v>
      </c>
      <c r="C130" s="185" t="s">
        <v>93</v>
      </c>
      <c r="D130" s="143">
        <v>179</v>
      </c>
      <c r="E130" s="144">
        <v>0.194968957629235</v>
      </c>
      <c r="F130" s="144">
        <v>0.1617870039124282</v>
      </c>
      <c r="G130" s="144">
        <v>0.16343618563223175</v>
      </c>
      <c r="H130" s="144">
        <v>0.19948855057021561</v>
      </c>
      <c r="I130" s="144">
        <v>0.27067996778489967</v>
      </c>
      <c r="J130" s="144">
        <v>0.30782830791642385</v>
      </c>
      <c r="K130" s="144">
        <v>0.32047377407808214</v>
      </c>
      <c r="L130" s="144">
        <v>0.32047377407808214</v>
      </c>
    </row>
    <row r="131" spans="1:12">
      <c r="A131" s="118">
        <v>17</v>
      </c>
      <c r="B131" s="183" t="s">
        <v>102</v>
      </c>
      <c r="C131" s="185" t="s">
        <v>94</v>
      </c>
      <c r="D131" s="143">
        <v>191</v>
      </c>
      <c r="E131" s="144">
        <v>0.25011672967098109</v>
      </c>
      <c r="F131" s="144">
        <v>0.22227843997628693</v>
      </c>
      <c r="G131" s="144">
        <v>0.22383946556664364</v>
      </c>
      <c r="H131" s="144">
        <v>0.26327394536113036</v>
      </c>
      <c r="I131" s="144">
        <v>0.33871112646971646</v>
      </c>
      <c r="J131" s="144">
        <v>0.37222981484043083</v>
      </c>
      <c r="K131" s="144">
        <v>0.40616973233870168</v>
      </c>
      <c r="L131" s="144">
        <v>0.40616973233870168</v>
      </c>
    </row>
    <row r="132" spans="1:12">
      <c r="A132" s="118">
        <v>17</v>
      </c>
      <c r="B132" s="183" t="s">
        <v>102</v>
      </c>
      <c r="C132" s="185" t="s">
        <v>95</v>
      </c>
      <c r="D132" s="143">
        <v>204</v>
      </c>
      <c r="E132" s="144">
        <v>0.21293947864248097</v>
      </c>
      <c r="F132" s="144">
        <v>0.18730176736604531</v>
      </c>
      <c r="G132" s="144">
        <v>0.18728604513917915</v>
      </c>
      <c r="H132" s="144">
        <v>0.21442260871018973</v>
      </c>
      <c r="I132" s="144">
        <v>0.27473307096882055</v>
      </c>
      <c r="J132" s="144">
        <v>0.30235178283039371</v>
      </c>
      <c r="K132" s="144">
        <v>0.31847230611050742</v>
      </c>
      <c r="L132" s="144">
        <v>0.31847230611050742</v>
      </c>
    </row>
    <row r="133" spans="1:12">
      <c r="A133" s="118">
        <v>17</v>
      </c>
      <c r="B133" s="183" t="s">
        <v>102</v>
      </c>
      <c r="C133" s="185" t="s">
        <v>96</v>
      </c>
      <c r="D133" s="143">
        <v>222</v>
      </c>
      <c r="E133" s="144">
        <v>0.28693715931444147</v>
      </c>
      <c r="F133" s="144">
        <v>0.27531883377154542</v>
      </c>
      <c r="G133" s="144">
        <v>0.2615880854026682</v>
      </c>
      <c r="H133" s="144">
        <v>0.29295695384165937</v>
      </c>
      <c r="I133" s="144">
        <v>0.317213184730743</v>
      </c>
      <c r="J133" s="144">
        <v>0.34198836342389716</v>
      </c>
      <c r="K133" s="144">
        <v>0.26085545320868631</v>
      </c>
      <c r="L133" s="144">
        <v>0.26085545320868631</v>
      </c>
    </row>
    <row r="134" spans="1:12">
      <c r="A134" s="118">
        <v>17</v>
      </c>
      <c r="B134" s="183" t="s">
        <v>102</v>
      </c>
      <c r="C134" s="185" t="s">
        <v>97</v>
      </c>
      <c r="D134" s="143">
        <v>235</v>
      </c>
      <c r="E134" s="144">
        <v>0.23768985425337102</v>
      </c>
      <c r="F134" s="144">
        <v>0.22218048684867653</v>
      </c>
      <c r="G134" s="144">
        <v>0.20447413301148656</v>
      </c>
      <c r="H134" s="144">
        <v>0.23144853412685201</v>
      </c>
      <c r="I134" s="144">
        <v>0.26058861070417849</v>
      </c>
      <c r="J134" s="144">
        <v>0.30248790777426332</v>
      </c>
      <c r="K134" s="144">
        <v>0.27035763351090392</v>
      </c>
      <c r="L134" s="144">
        <v>0.27035763351090392</v>
      </c>
    </row>
    <row r="135" spans="1:12">
      <c r="A135" s="118">
        <v>17</v>
      </c>
      <c r="B135" s="183" t="s">
        <v>102</v>
      </c>
      <c r="C135" s="185" t="s">
        <v>98</v>
      </c>
      <c r="D135" s="143">
        <v>299</v>
      </c>
      <c r="E135" s="144">
        <v>0.24728497338247338</v>
      </c>
      <c r="F135" s="144">
        <v>0.23634800778050777</v>
      </c>
      <c r="G135" s="144">
        <v>0.21971149672399673</v>
      </c>
      <c r="H135" s="144">
        <v>0.25016041973791969</v>
      </c>
      <c r="I135" s="144">
        <v>0.29596730712530711</v>
      </c>
      <c r="J135" s="144">
        <v>0.32233925798525798</v>
      </c>
      <c r="K135" s="144">
        <v>0.29370802784602784</v>
      </c>
      <c r="L135" s="144">
        <v>0.29370802784602784</v>
      </c>
    </row>
    <row r="136" spans="1:12">
      <c r="A136" s="145">
        <v>18</v>
      </c>
      <c r="B136" s="188" t="s">
        <v>103</v>
      </c>
      <c r="C136" s="187"/>
      <c r="D136" s="143"/>
      <c r="E136" s="19"/>
      <c r="F136" s="19"/>
      <c r="G136" s="19"/>
      <c r="H136" s="19"/>
      <c r="I136" s="19"/>
      <c r="J136" s="19"/>
      <c r="K136" s="19"/>
      <c r="L136" s="19"/>
    </row>
    <row r="137" spans="1:12">
      <c r="A137" s="145">
        <v>19</v>
      </c>
      <c r="B137" s="188" t="s">
        <v>104</v>
      </c>
      <c r="C137" s="187"/>
      <c r="D137" s="143"/>
      <c r="E137" s="19"/>
      <c r="F137" s="19"/>
      <c r="G137" s="19"/>
      <c r="H137" s="19"/>
      <c r="I137" s="19"/>
      <c r="J137" s="19"/>
      <c r="K137" s="19"/>
      <c r="L137" s="19"/>
    </row>
    <row r="138" spans="1:12">
      <c r="A138" s="145">
        <v>20</v>
      </c>
      <c r="B138" s="188" t="s">
        <v>105</v>
      </c>
      <c r="C138" s="187"/>
      <c r="D138" s="143"/>
      <c r="E138" s="19"/>
      <c r="F138" s="19"/>
      <c r="G138" s="19"/>
      <c r="H138" s="19"/>
      <c r="I138" s="19"/>
      <c r="J138" s="19"/>
      <c r="K138" s="19"/>
      <c r="L138" s="19"/>
    </row>
    <row r="139" spans="1:12">
      <c r="A139" s="145">
        <v>21</v>
      </c>
      <c r="B139" s="188" t="s">
        <v>106</v>
      </c>
      <c r="C139" s="187"/>
      <c r="D139" s="143"/>
      <c r="E139" s="19"/>
      <c r="F139" s="19"/>
      <c r="G139" s="19"/>
      <c r="H139" s="19"/>
      <c r="I139" s="19"/>
      <c r="J139" s="19"/>
      <c r="K139" s="19"/>
      <c r="L139" s="19"/>
    </row>
    <row r="140" spans="1:12">
      <c r="A140" s="118">
        <v>22</v>
      </c>
      <c r="B140" s="183" t="s">
        <v>107</v>
      </c>
      <c r="C140" s="187" t="s">
        <v>92</v>
      </c>
      <c r="D140" s="141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18">
        <v>22</v>
      </c>
      <c r="B141" s="183" t="s">
        <v>107</v>
      </c>
      <c r="C141" s="185" t="s">
        <v>93</v>
      </c>
      <c r="D141" s="141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18">
        <v>22</v>
      </c>
      <c r="B142" s="183" t="s">
        <v>107</v>
      </c>
      <c r="C142" s="185" t="s">
        <v>94</v>
      </c>
      <c r="D142" s="141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18">
        <v>22</v>
      </c>
      <c r="B143" s="183" t="s">
        <v>107</v>
      </c>
      <c r="C143" s="185" t="s">
        <v>95</v>
      </c>
      <c r="D143" s="141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18">
        <v>22</v>
      </c>
      <c r="B144" s="183" t="s">
        <v>107</v>
      </c>
      <c r="C144" s="185" t="s">
        <v>96</v>
      </c>
      <c r="D144" s="141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18">
        <v>22</v>
      </c>
      <c r="B145" s="183" t="s">
        <v>107</v>
      </c>
      <c r="C145" s="185" t="s">
        <v>97</v>
      </c>
      <c r="D145" s="141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18">
        <v>22</v>
      </c>
      <c r="B146" s="183" t="s">
        <v>107</v>
      </c>
      <c r="C146" s="185" t="s">
        <v>98</v>
      </c>
      <c r="D146" s="141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45">
        <v>23</v>
      </c>
      <c r="B147" s="188" t="s">
        <v>108</v>
      </c>
      <c r="C147" s="187"/>
      <c r="D147" s="143"/>
      <c r="E147" s="19"/>
      <c r="F147" s="19"/>
      <c r="G147" s="19"/>
      <c r="H147" s="19"/>
      <c r="I147" s="19"/>
      <c r="J147" s="19"/>
      <c r="K147" s="19"/>
      <c r="L147" s="19"/>
    </row>
    <row r="148" spans="1:12">
      <c r="A148" s="145">
        <v>24</v>
      </c>
      <c r="B148" s="188" t="s">
        <v>109</v>
      </c>
      <c r="C148" s="148"/>
      <c r="D148" s="143"/>
      <c r="E148" s="19"/>
      <c r="F148" s="19"/>
      <c r="G148" s="19"/>
      <c r="H148" s="19"/>
      <c r="I148" s="19"/>
      <c r="J148" s="19"/>
      <c r="K148" s="19"/>
      <c r="L148" s="19"/>
    </row>
    <row r="149" spans="1:12">
      <c r="A149" s="145">
        <v>25</v>
      </c>
      <c r="B149" s="188" t="s">
        <v>110</v>
      </c>
      <c r="C149" s="187"/>
    </row>
    <row r="150" spans="1:12">
      <c r="A150" s="145">
        <v>26</v>
      </c>
      <c r="B150" s="188" t="s">
        <v>111</v>
      </c>
      <c r="C150" s="187"/>
    </row>
    <row r="151" spans="1:12">
      <c r="A151" s="118">
        <v>27</v>
      </c>
      <c r="B151" s="183" t="s">
        <v>112</v>
      </c>
      <c r="C151" s="187" t="s">
        <v>113</v>
      </c>
      <c r="D151" s="141">
        <v>161</v>
      </c>
      <c r="E151" s="119">
        <f>E161*1.1</f>
        <v>0.20308105639633528</v>
      </c>
      <c r="F151" s="119">
        <f t="shared" ref="F151:L151" si="0">F161*1.1</f>
        <v>0.17750311323379714</v>
      </c>
      <c r="G151" s="119">
        <f t="shared" si="0"/>
        <v>0.19477349022734977</v>
      </c>
      <c r="H151" s="119">
        <f t="shared" si="0"/>
        <v>0.22613162731591455</v>
      </c>
      <c r="I151" s="119">
        <f t="shared" si="0"/>
        <v>0.30623528646080755</v>
      </c>
      <c r="J151" s="119">
        <v>0.30706797996606727</v>
      </c>
      <c r="K151" s="119">
        <f t="shared" si="0"/>
        <v>0.3291454478113337</v>
      </c>
      <c r="L151" s="119">
        <f t="shared" si="0"/>
        <v>0.3291454478113337</v>
      </c>
    </row>
    <row r="152" spans="1:12">
      <c r="A152" s="118">
        <v>27</v>
      </c>
      <c r="B152" s="183" t="s">
        <v>112</v>
      </c>
      <c r="C152" s="185" t="s">
        <v>114</v>
      </c>
      <c r="D152" s="141">
        <v>171</v>
      </c>
      <c r="E152" s="119">
        <v>0.27009878588394981</v>
      </c>
      <c r="F152" s="119">
        <v>0.2061060610790634</v>
      </c>
      <c r="G152" s="119">
        <v>0.20568057753647781</v>
      </c>
      <c r="H152" s="119">
        <v>0.2328689759077027</v>
      </c>
      <c r="I152" s="119">
        <v>0.29030925415676961</v>
      </c>
      <c r="J152" s="119">
        <v>0.27346824893111638</v>
      </c>
      <c r="K152" s="119">
        <v>0.30318013131998639</v>
      </c>
      <c r="L152">
        <v>0.30318013131998639</v>
      </c>
    </row>
    <row r="153" spans="1:12">
      <c r="A153" s="118">
        <v>27</v>
      </c>
      <c r="B153" s="183" t="s">
        <v>112</v>
      </c>
      <c r="C153" s="185" t="s">
        <v>115</v>
      </c>
      <c r="D153" s="141">
        <v>183</v>
      </c>
      <c r="E153" s="119">
        <v>0.27171562334577543</v>
      </c>
      <c r="F153" s="119">
        <v>0.21125441194435021</v>
      </c>
      <c r="G153" s="119">
        <v>0.20759525347811331</v>
      </c>
      <c r="H153" s="119">
        <v>0.23982563182897859</v>
      </c>
      <c r="I153" s="119">
        <v>0.29356420325755</v>
      </c>
      <c r="J153" s="119">
        <v>0.27059198018323721</v>
      </c>
      <c r="K153" s="119">
        <v>0.29624474957583979</v>
      </c>
      <c r="L153">
        <v>0.29624474957583979</v>
      </c>
    </row>
    <row r="154" spans="1:12">
      <c r="A154" s="118">
        <v>27</v>
      </c>
      <c r="B154" s="183" t="s">
        <v>112</v>
      </c>
      <c r="C154" s="185" t="s">
        <v>116</v>
      </c>
      <c r="D154" s="141">
        <v>195</v>
      </c>
      <c r="E154" s="119">
        <v>0.29641494299287408</v>
      </c>
      <c r="F154" s="119">
        <v>0.23788968171021371</v>
      </c>
      <c r="G154" s="119">
        <v>0.23859172955548011</v>
      </c>
      <c r="H154" s="119">
        <v>0.27246021954530031</v>
      </c>
      <c r="I154" s="119">
        <v>0.2931812680692229</v>
      </c>
      <c r="J154" s="119">
        <v>0.25076444709874446</v>
      </c>
      <c r="K154" s="119">
        <v>0.24254872650152701</v>
      </c>
      <c r="L154">
        <v>0.24254872650152701</v>
      </c>
    </row>
    <row r="155" spans="1:12">
      <c r="A155" s="118">
        <v>27</v>
      </c>
      <c r="B155" s="183" t="s">
        <v>112</v>
      </c>
      <c r="C155" s="185" t="s">
        <v>117</v>
      </c>
      <c r="D155" s="141">
        <v>206</v>
      </c>
      <c r="E155" s="119">
        <v>0.29367057414319653</v>
      </c>
      <c r="F155" s="119">
        <v>0.23120959009161859</v>
      </c>
      <c r="G155" s="119">
        <v>0.23918740651510009</v>
      </c>
      <c r="H155" s="119">
        <v>0.26656727248048862</v>
      </c>
      <c r="I155" s="119">
        <v>0.28403337190363082</v>
      </c>
      <c r="J155" s="119">
        <v>0.25151329813369533</v>
      </c>
      <c r="K155" s="119">
        <v>0.29567034679334908</v>
      </c>
      <c r="L155">
        <v>0.29567034679334908</v>
      </c>
    </row>
    <row r="156" spans="1:12">
      <c r="A156" s="118">
        <v>27</v>
      </c>
      <c r="B156" s="183" t="s">
        <v>112</v>
      </c>
      <c r="C156" s="185" t="s">
        <v>118</v>
      </c>
      <c r="D156" s="141">
        <v>219</v>
      </c>
      <c r="E156" s="119">
        <v>0.29496829894808269</v>
      </c>
      <c r="F156" s="119">
        <v>0.2419317753647777</v>
      </c>
      <c r="G156" s="119">
        <v>0.23042244553783511</v>
      </c>
      <c r="H156" s="119">
        <v>0.24635680420766881</v>
      </c>
      <c r="I156" s="119">
        <v>0.24805873837801151</v>
      </c>
      <c r="J156" s="119">
        <v>0.22191666291143536</v>
      </c>
      <c r="K156" s="119">
        <v>0.21655168204954189</v>
      </c>
      <c r="L156">
        <v>0.21655168204954189</v>
      </c>
    </row>
    <row r="157" spans="1:12">
      <c r="A157" s="118">
        <v>27</v>
      </c>
      <c r="B157" s="183" t="s">
        <v>112</v>
      </c>
      <c r="C157" s="185" t="s">
        <v>119</v>
      </c>
      <c r="D157" s="141">
        <v>232</v>
      </c>
      <c r="E157" s="119">
        <v>0.29675532982694258</v>
      </c>
      <c r="F157" s="119">
        <v>0.23280515337631491</v>
      </c>
      <c r="G157" s="119">
        <v>0.22580594910078039</v>
      </c>
      <c r="H157" s="119">
        <v>0.2391235839837122</v>
      </c>
      <c r="I157" s="119">
        <v>0.24876078622327791</v>
      </c>
      <c r="J157" s="119">
        <v>0.23662137414319639</v>
      </c>
      <c r="K157" s="119">
        <v>0.2856289351883271</v>
      </c>
      <c r="L157">
        <v>0.2856289351883271</v>
      </c>
    </row>
    <row r="158" spans="1:12">
      <c r="A158" s="118">
        <v>27</v>
      </c>
      <c r="B158" s="183" t="s">
        <v>112</v>
      </c>
      <c r="C158" s="185" t="s">
        <v>120</v>
      </c>
      <c r="D158" s="141">
        <v>295</v>
      </c>
      <c r="E158" s="119">
        <v>0.2802891167288768</v>
      </c>
      <c r="F158" s="119">
        <v>0.2232317736681371</v>
      </c>
      <c r="G158" s="119">
        <v>0.20868023651170681</v>
      </c>
      <c r="H158" s="119">
        <v>0.23003951034950801</v>
      </c>
      <c r="I158" s="119">
        <v>0.23295407261621989</v>
      </c>
      <c r="J158" s="119">
        <v>0.21521104228028506</v>
      </c>
      <c r="K158" s="119">
        <v>0.20759525347811331</v>
      </c>
      <c r="L158">
        <v>0.20759525347811331</v>
      </c>
    </row>
    <row r="159" spans="1:12">
      <c r="A159" s="118">
        <v>28</v>
      </c>
      <c r="B159" s="183" t="s">
        <v>121</v>
      </c>
      <c r="C159" s="187" t="s">
        <v>113</v>
      </c>
      <c r="D159" s="141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18">
        <v>28</v>
      </c>
      <c r="B160" s="183" t="s">
        <v>121</v>
      </c>
      <c r="C160" s="185" t="s">
        <v>114</v>
      </c>
      <c r="D160" s="141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18">
        <v>28</v>
      </c>
      <c r="B161" s="183" t="s">
        <v>121</v>
      </c>
      <c r="C161" s="185" t="s">
        <v>115</v>
      </c>
      <c r="D161" s="141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18">
        <v>28</v>
      </c>
      <c r="B162" s="183" t="s">
        <v>121</v>
      </c>
      <c r="C162" s="185" t="s">
        <v>116</v>
      </c>
      <c r="D162" s="141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18">
        <v>28</v>
      </c>
      <c r="B163" s="183" t="s">
        <v>121</v>
      </c>
      <c r="C163" s="185" t="s">
        <v>117</v>
      </c>
      <c r="D163" s="141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18">
        <v>28</v>
      </c>
      <c r="B164" s="183" t="s">
        <v>121</v>
      </c>
      <c r="C164" s="185" t="s">
        <v>118</v>
      </c>
      <c r="D164" s="141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18">
        <v>28</v>
      </c>
      <c r="B165" s="183" t="s">
        <v>121</v>
      </c>
      <c r="C165" s="185" t="s">
        <v>119</v>
      </c>
      <c r="D165" s="141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18">
        <v>28</v>
      </c>
      <c r="B166" s="183" t="s">
        <v>121</v>
      </c>
      <c r="C166" s="185" t="s">
        <v>120</v>
      </c>
      <c r="D166" s="141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18">
        <v>29</v>
      </c>
      <c r="B167" s="183" t="s">
        <v>122</v>
      </c>
      <c r="C167" s="187" t="s">
        <v>113</v>
      </c>
      <c r="D167" s="141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18">
        <v>29</v>
      </c>
      <c r="B168" s="183" t="s">
        <v>122</v>
      </c>
      <c r="C168" s="185" t="s">
        <v>114</v>
      </c>
      <c r="D168" s="141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18">
        <v>29</v>
      </c>
      <c r="B169" s="183" t="s">
        <v>122</v>
      </c>
      <c r="C169" s="185" t="s">
        <v>115</v>
      </c>
      <c r="D169" s="141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18">
        <v>29</v>
      </c>
      <c r="B170" s="183" t="s">
        <v>122</v>
      </c>
      <c r="C170" s="185" t="s">
        <v>116</v>
      </c>
      <c r="D170" s="141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18">
        <v>29</v>
      </c>
      <c r="B171" s="183" t="s">
        <v>122</v>
      </c>
      <c r="C171" s="185" t="s">
        <v>117</v>
      </c>
      <c r="D171" s="141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18">
        <v>29</v>
      </c>
      <c r="B172" s="183" t="s">
        <v>122</v>
      </c>
      <c r="C172" s="185" t="s">
        <v>118</v>
      </c>
      <c r="D172" s="141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18">
        <v>29</v>
      </c>
      <c r="B173" s="183" t="s">
        <v>122</v>
      </c>
      <c r="C173" s="185" t="s">
        <v>119</v>
      </c>
      <c r="D173" s="141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18">
        <v>29</v>
      </c>
      <c r="B174" s="183" t="s">
        <v>122</v>
      </c>
      <c r="C174" s="185" t="s">
        <v>120</v>
      </c>
      <c r="D174" s="141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18">
        <v>30</v>
      </c>
      <c r="B175" s="183" t="s">
        <v>123</v>
      </c>
      <c r="C175" s="187" t="s">
        <v>113</v>
      </c>
      <c r="D175" s="141">
        <v>161</v>
      </c>
      <c r="E175" s="146">
        <v>0.21644531116389551</v>
      </c>
      <c r="F175" s="146">
        <v>0.17562016525279939</v>
      </c>
      <c r="G175" s="146">
        <v>0.16187704682728199</v>
      </c>
      <c r="H175" s="146">
        <v>0.18434257787580591</v>
      </c>
      <c r="I175" s="146">
        <v>0.2332519110960298</v>
      </c>
      <c r="J175" s="146">
        <v>0.25231320719375638</v>
      </c>
      <c r="K175" s="146">
        <v>0.29964861791652531</v>
      </c>
      <c r="L175" s="146">
        <v>0.29964861791652531</v>
      </c>
    </row>
    <row r="176" spans="1:12">
      <c r="A176" s="118">
        <v>30</v>
      </c>
      <c r="B176" s="183" t="s">
        <v>123</v>
      </c>
      <c r="C176" s="185" t="s">
        <v>114</v>
      </c>
      <c r="D176" s="141">
        <v>171</v>
      </c>
      <c r="E176" s="146">
        <v>0.21601982762130981</v>
      </c>
      <c r="F176" s="146">
        <v>0.17874746929080421</v>
      </c>
      <c r="G176" s="146">
        <v>0.15830298506956231</v>
      </c>
      <c r="H176" s="146">
        <v>0.18036430675262979</v>
      </c>
      <c r="I176" s="146">
        <v>0.22978422022395659</v>
      </c>
      <c r="J176" s="146">
        <v>0.24201650546318287</v>
      </c>
      <c r="K176" s="146">
        <v>0.27916158534102481</v>
      </c>
      <c r="L176" s="146">
        <v>0.27916158534102481</v>
      </c>
    </row>
    <row r="177" spans="1:12">
      <c r="A177" s="118">
        <v>30</v>
      </c>
      <c r="B177" s="183" t="s">
        <v>123</v>
      </c>
      <c r="C177" s="185" t="s">
        <v>115</v>
      </c>
      <c r="D177" s="141">
        <v>183</v>
      </c>
      <c r="E177" s="146">
        <v>0.2302522521208008</v>
      </c>
      <c r="F177" s="146">
        <v>0.18495952901255511</v>
      </c>
      <c r="G177" s="146">
        <v>0.16123882151340349</v>
      </c>
      <c r="H177" s="146">
        <v>0.18470423888700371</v>
      </c>
      <c r="I177" s="146">
        <v>0.27311971903630811</v>
      </c>
      <c r="J177" s="146">
        <v>0.26101009080420767</v>
      </c>
      <c r="K177" s="146">
        <v>0.29664895894129623</v>
      </c>
      <c r="L177" s="146">
        <v>0.29664895894129623</v>
      </c>
    </row>
    <row r="178" spans="1:12">
      <c r="A178" s="118">
        <v>30</v>
      </c>
      <c r="B178" s="183" t="s">
        <v>123</v>
      </c>
      <c r="C178" s="185" t="s">
        <v>116</v>
      </c>
      <c r="D178" s="141">
        <v>195</v>
      </c>
      <c r="E178" s="146">
        <v>0.21721118154054969</v>
      </c>
      <c r="F178" s="146">
        <v>0.17957716219884631</v>
      </c>
      <c r="G178" s="146">
        <v>0.157388195453003</v>
      </c>
      <c r="H178" s="146">
        <v>0.18202369256871401</v>
      </c>
      <c r="I178" s="146">
        <v>0.27001368917543261</v>
      </c>
      <c r="J178" s="146">
        <v>0.26790292419409573</v>
      </c>
      <c r="K178" s="146">
        <v>0.31513621886664411</v>
      </c>
      <c r="L178" s="146">
        <v>0.31513621886664411</v>
      </c>
    </row>
    <row r="179" spans="1:12">
      <c r="A179" s="118">
        <v>30</v>
      </c>
      <c r="B179" s="183" t="s">
        <v>123</v>
      </c>
      <c r="C179" s="185" t="s">
        <v>117</v>
      </c>
      <c r="D179" s="141">
        <v>206</v>
      </c>
      <c r="E179" s="146">
        <v>0.2197428086189345</v>
      </c>
      <c r="F179" s="146">
        <v>0.18725714014251779</v>
      </c>
      <c r="G179" s="146">
        <v>0.1596219840515779</v>
      </c>
      <c r="H179" s="146">
        <v>0.19010787987784189</v>
      </c>
      <c r="I179" s="146">
        <v>0.27518331421784858</v>
      </c>
      <c r="J179" s="146">
        <v>0.23668945151001017</v>
      </c>
      <c r="K179" s="146">
        <v>0.27969343976925681</v>
      </c>
      <c r="L179" s="146">
        <v>0.27969343976925681</v>
      </c>
    </row>
    <row r="180" spans="1:12">
      <c r="A180" s="118">
        <v>30</v>
      </c>
      <c r="B180" s="183" t="s">
        <v>123</v>
      </c>
      <c r="C180" s="185" t="s">
        <v>118</v>
      </c>
      <c r="D180" s="141">
        <v>219</v>
      </c>
      <c r="E180" s="146">
        <v>0.2197002602646759</v>
      </c>
      <c r="F180" s="146">
        <v>0.19117158873430609</v>
      </c>
      <c r="G180" s="146">
        <v>0.1630258523922633</v>
      </c>
      <c r="H180" s="146">
        <v>0.1915757980997625</v>
      </c>
      <c r="I180" s="146">
        <v>0.23446453919239901</v>
      </c>
      <c r="J180" s="146">
        <v>0.20673541011197824</v>
      </c>
      <c r="K180" s="146">
        <v>0.2232104994910078</v>
      </c>
      <c r="L180" s="146">
        <v>0.2232104994910078</v>
      </c>
    </row>
    <row r="181" spans="1:12">
      <c r="A181" s="118">
        <v>30</v>
      </c>
      <c r="B181" s="183" t="s">
        <v>123</v>
      </c>
      <c r="C181" s="185" t="s">
        <v>119</v>
      </c>
      <c r="D181" s="141">
        <v>232</v>
      </c>
      <c r="E181" s="146">
        <v>0.22489115948422131</v>
      </c>
      <c r="F181" s="146">
        <v>0.1908312019002375</v>
      </c>
      <c r="G181" s="146">
        <v>0.1641533837801154</v>
      </c>
      <c r="H181" s="146">
        <v>0.17908785612487271</v>
      </c>
      <c r="I181" s="146">
        <v>0.21195645978961661</v>
      </c>
      <c r="J181" s="146">
        <v>0.20876071177468619</v>
      </c>
      <c r="K181" s="146">
        <v>0.25746192466915507</v>
      </c>
      <c r="L181" s="146">
        <v>0.25746192466915507</v>
      </c>
    </row>
    <row r="182" spans="1:12">
      <c r="A182" s="118">
        <v>30</v>
      </c>
      <c r="B182" s="183" t="s">
        <v>123</v>
      </c>
      <c r="C182" s="185" t="s">
        <v>120</v>
      </c>
      <c r="D182" s="141">
        <v>295</v>
      </c>
      <c r="E182" s="146">
        <v>0.21619002103834409</v>
      </c>
      <c r="F182" s="146">
        <v>0.18342778825924669</v>
      </c>
      <c r="G182" s="146">
        <v>0.1639406420088225</v>
      </c>
      <c r="H182" s="146">
        <v>0.18066214523243981</v>
      </c>
      <c r="I182" s="146">
        <v>0.20585077095351201</v>
      </c>
      <c r="J182" s="146">
        <v>0.18830346304716664</v>
      </c>
      <c r="K182" s="146">
        <v>0.1978091319986427</v>
      </c>
      <c r="L182" s="146">
        <v>0.1978091319986427</v>
      </c>
    </row>
    <row r="183" spans="1:12">
      <c r="A183" s="118">
        <v>31</v>
      </c>
      <c r="B183" s="183" t="s">
        <v>124</v>
      </c>
      <c r="C183" s="187" t="s">
        <v>113</v>
      </c>
      <c r="D183" s="141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18">
        <v>31</v>
      </c>
      <c r="B184" s="183" t="s">
        <v>124</v>
      </c>
      <c r="C184" s="185" t="s">
        <v>114</v>
      </c>
      <c r="D184" s="141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18">
        <v>31</v>
      </c>
      <c r="B185" s="183" t="s">
        <v>124</v>
      </c>
      <c r="C185" s="185" t="s">
        <v>115</v>
      </c>
      <c r="D185" s="141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18">
        <v>31</v>
      </c>
      <c r="B186" s="183" t="s">
        <v>124</v>
      </c>
      <c r="C186" s="185" t="s">
        <v>116</v>
      </c>
      <c r="D186" s="141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18">
        <v>31</v>
      </c>
      <c r="B187" s="183" t="s">
        <v>124</v>
      </c>
      <c r="C187" s="185" t="s">
        <v>117</v>
      </c>
      <c r="D187" s="141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18">
        <v>31</v>
      </c>
      <c r="B188" s="183" t="s">
        <v>124</v>
      </c>
      <c r="C188" s="185" t="s">
        <v>118</v>
      </c>
      <c r="D188" s="141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18">
        <v>31</v>
      </c>
      <c r="B189" s="183" t="s">
        <v>124</v>
      </c>
      <c r="C189" s="185" t="s">
        <v>119</v>
      </c>
      <c r="D189" s="141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18">
        <v>31</v>
      </c>
      <c r="B190" s="183" t="s">
        <v>124</v>
      </c>
      <c r="C190" s="185" t="s">
        <v>120</v>
      </c>
      <c r="D190" s="141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18">
        <v>40</v>
      </c>
      <c r="B191" s="183" t="s">
        <v>125</v>
      </c>
      <c r="C191" s="172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18">
        <v>40</v>
      </c>
      <c r="B192" s="183" t="s">
        <v>125</v>
      </c>
      <c r="C192" s="171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18">
        <v>40</v>
      </c>
      <c r="B193" s="183" t="s">
        <v>125</v>
      </c>
      <c r="C193" s="171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18">
        <v>40</v>
      </c>
      <c r="B194" s="183" t="s">
        <v>125</v>
      </c>
      <c r="C194" s="171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18">
        <v>40</v>
      </c>
      <c r="B195" s="183" t="s">
        <v>125</v>
      </c>
      <c r="C195" s="171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18">
        <v>40</v>
      </c>
      <c r="B196" s="183" t="s">
        <v>125</v>
      </c>
      <c r="C196" s="171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18">
        <v>40</v>
      </c>
      <c r="B197" s="183" t="s">
        <v>125</v>
      </c>
      <c r="C197" s="171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18">
        <v>40</v>
      </c>
      <c r="B198" s="183" t="s">
        <v>125</v>
      </c>
      <c r="C198" s="171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18">
        <v>40</v>
      </c>
      <c r="B199" s="183" t="s">
        <v>125</v>
      </c>
      <c r="C199" s="171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18">
        <v>40</v>
      </c>
      <c r="B200" s="183" t="s">
        <v>125</v>
      </c>
      <c r="C200" s="171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18">
        <v>40</v>
      </c>
      <c r="B201" s="183" t="s">
        <v>125</v>
      </c>
      <c r="C201" s="171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18">
        <v>40</v>
      </c>
      <c r="B202" s="183" t="s">
        <v>125</v>
      </c>
      <c r="C202" s="171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18">
        <v>40</v>
      </c>
      <c r="B203" s="183" t="s">
        <v>125</v>
      </c>
      <c r="C203" s="171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18">
        <v>40</v>
      </c>
      <c r="B204" s="183" t="s">
        <v>125</v>
      </c>
      <c r="C204" s="171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18">
        <v>40</v>
      </c>
      <c r="B205" s="183" t="s">
        <v>125</v>
      </c>
      <c r="C205" s="171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18">
        <v>40</v>
      </c>
      <c r="B206" s="183" t="s">
        <v>125</v>
      </c>
      <c r="C206" s="171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18">
        <v>40</v>
      </c>
      <c r="B207" s="183" t="s">
        <v>125</v>
      </c>
      <c r="C207" s="171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18">
        <v>40</v>
      </c>
      <c r="B208" s="183" t="s">
        <v>125</v>
      </c>
      <c r="C208" s="171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18">
        <v>40</v>
      </c>
      <c r="B209" s="183" t="s">
        <v>125</v>
      </c>
      <c r="C209" s="171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18">
        <v>40</v>
      </c>
      <c r="B210" s="183" t="s">
        <v>125</v>
      </c>
      <c r="C210" s="171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18">
        <v>40</v>
      </c>
      <c r="B211" s="183" t="s">
        <v>125</v>
      </c>
      <c r="C211" s="171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18">
        <v>40</v>
      </c>
      <c r="B212" s="183" t="s">
        <v>125</v>
      </c>
      <c r="C212" s="171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18">
        <v>40</v>
      </c>
      <c r="B213" s="183" t="s">
        <v>125</v>
      </c>
      <c r="C213" s="171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18">
        <v>40</v>
      </c>
      <c r="B214" s="183" t="s">
        <v>125</v>
      </c>
      <c r="C214" s="171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18">
        <v>40</v>
      </c>
      <c r="B215" s="183" t="s">
        <v>125</v>
      </c>
      <c r="C215" s="171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18">
        <v>40</v>
      </c>
      <c r="B216" s="183" t="s">
        <v>125</v>
      </c>
      <c r="C216" s="171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18">
        <v>40</v>
      </c>
      <c r="B217" s="183" t="s">
        <v>125</v>
      </c>
      <c r="C217" s="171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18">
        <v>40</v>
      </c>
      <c r="B218" s="183" t="s">
        <v>125</v>
      </c>
      <c r="C218" s="171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18">
        <v>40</v>
      </c>
      <c r="B219" s="183" t="s">
        <v>125</v>
      </c>
      <c r="C219" s="171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18">
        <v>40</v>
      </c>
      <c r="B220" s="183" t="s">
        <v>125</v>
      </c>
      <c r="C220" s="171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18">
        <v>40</v>
      </c>
      <c r="B221" s="183" t="s">
        <v>125</v>
      </c>
      <c r="C221" s="171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18">
        <v>40</v>
      </c>
      <c r="B222" s="183" t="s">
        <v>125</v>
      </c>
      <c r="C222" s="171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18">
        <v>40</v>
      </c>
      <c r="B223" s="183" t="s">
        <v>125</v>
      </c>
      <c r="C223" s="171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18">
        <v>40</v>
      </c>
      <c r="B224" s="183" t="s">
        <v>125</v>
      </c>
      <c r="C224" s="171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18">
        <v>40</v>
      </c>
      <c r="B225" s="183" t="s">
        <v>125</v>
      </c>
      <c r="C225" s="171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18">
        <v>40</v>
      </c>
      <c r="B226" s="183" t="s">
        <v>125</v>
      </c>
      <c r="C226" s="171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18">
        <v>40</v>
      </c>
      <c r="B227" s="183" t="s">
        <v>125</v>
      </c>
      <c r="C227" s="171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18">
        <v>40</v>
      </c>
      <c r="B228" s="183" t="s">
        <v>125</v>
      </c>
      <c r="C228" s="171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18">
        <v>40</v>
      </c>
      <c r="B229" s="183" t="s">
        <v>125</v>
      </c>
      <c r="C229" s="171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18">
        <v>40</v>
      </c>
      <c r="B230" s="183" t="s">
        <v>125</v>
      </c>
      <c r="C230" s="171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18">
        <v>40</v>
      </c>
      <c r="B231" s="183" t="s">
        <v>125</v>
      </c>
      <c r="C231" s="171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18">
        <v>40</v>
      </c>
      <c r="B232" s="183" t="s">
        <v>125</v>
      </c>
      <c r="C232" s="171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18">
        <v>40</v>
      </c>
      <c r="B233" s="183" t="s">
        <v>125</v>
      </c>
      <c r="C233" s="171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18">
        <v>40</v>
      </c>
      <c r="B234" s="183" t="s">
        <v>125</v>
      </c>
      <c r="C234" s="171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18">
        <v>40</v>
      </c>
      <c r="B235" s="183" t="s">
        <v>125</v>
      </c>
      <c r="C235" s="171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18">
        <v>40</v>
      </c>
      <c r="B236" s="183" t="s">
        <v>125</v>
      </c>
      <c r="C236" s="171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18">
        <v>40</v>
      </c>
      <c r="B237" s="183" t="s">
        <v>125</v>
      </c>
      <c r="C237" s="171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18">
        <v>40</v>
      </c>
      <c r="B238" s="183" t="s">
        <v>125</v>
      </c>
      <c r="C238" s="171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18">
        <v>40</v>
      </c>
      <c r="B239" s="183" t="s">
        <v>125</v>
      </c>
      <c r="C239" s="171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18">
        <v>40</v>
      </c>
      <c r="B240" s="183" t="s">
        <v>125</v>
      </c>
      <c r="C240" s="171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18">
        <v>40</v>
      </c>
      <c r="B241" s="183" t="s">
        <v>125</v>
      </c>
      <c r="C241" s="171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18">
        <v>40</v>
      </c>
      <c r="B242" s="183" t="s">
        <v>125</v>
      </c>
      <c r="C242" s="171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18">
        <v>40</v>
      </c>
      <c r="B243" s="183" t="s">
        <v>125</v>
      </c>
      <c r="C243" s="171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18">
        <v>40</v>
      </c>
      <c r="B244" s="183" t="s">
        <v>125</v>
      </c>
      <c r="C244" s="171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18">
        <v>40</v>
      </c>
      <c r="B245" s="183" t="s">
        <v>125</v>
      </c>
      <c r="C245" s="171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18">
        <v>40</v>
      </c>
      <c r="B246" s="183" t="s">
        <v>125</v>
      </c>
      <c r="C246" s="171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18">
        <v>40</v>
      </c>
      <c r="B247" s="183" t="s">
        <v>125</v>
      </c>
      <c r="C247" s="171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18">
        <v>40</v>
      </c>
      <c r="B248" s="183" t="s">
        <v>125</v>
      </c>
      <c r="C248" s="171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18">
        <v>40</v>
      </c>
      <c r="B249" s="183" t="s">
        <v>125</v>
      </c>
      <c r="C249" s="171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18">
        <v>41</v>
      </c>
      <c r="B250" s="183" t="s">
        <v>126</v>
      </c>
      <c r="C250" s="172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18">
        <v>41</v>
      </c>
      <c r="B251" s="183" t="s">
        <v>126</v>
      </c>
      <c r="C251" s="171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18">
        <v>41</v>
      </c>
      <c r="B252" s="183" t="s">
        <v>126</v>
      </c>
      <c r="C252" s="171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18">
        <v>41</v>
      </c>
      <c r="B253" s="183" t="s">
        <v>126</v>
      </c>
      <c r="C253" s="171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18">
        <v>41</v>
      </c>
      <c r="B254" s="183" t="s">
        <v>126</v>
      </c>
      <c r="C254" s="171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18">
        <v>41</v>
      </c>
      <c r="B255" s="183" t="s">
        <v>126</v>
      </c>
      <c r="C255" s="171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18">
        <v>41</v>
      </c>
      <c r="B256" s="183" t="s">
        <v>126</v>
      </c>
      <c r="C256" s="171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18">
        <v>41</v>
      </c>
      <c r="B257" s="183" t="s">
        <v>126</v>
      </c>
      <c r="C257" s="171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18">
        <v>41</v>
      </c>
      <c r="B258" s="183" t="s">
        <v>126</v>
      </c>
      <c r="C258" s="171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18">
        <v>41</v>
      </c>
      <c r="B259" s="183" t="s">
        <v>126</v>
      </c>
      <c r="C259" s="171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18">
        <v>41</v>
      </c>
      <c r="B260" s="183" t="s">
        <v>126</v>
      </c>
      <c r="C260" s="171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18">
        <v>41</v>
      </c>
      <c r="B261" s="183" t="s">
        <v>126</v>
      </c>
      <c r="C261" s="171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18">
        <v>41</v>
      </c>
      <c r="B262" s="183" t="s">
        <v>126</v>
      </c>
      <c r="C262" s="171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18">
        <v>41</v>
      </c>
      <c r="B263" s="183" t="s">
        <v>126</v>
      </c>
      <c r="C263" s="171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18">
        <v>41</v>
      </c>
      <c r="B264" s="183" t="s">
        <v>126</v>
      </c>
      <c r="C264" s="171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18">
        <v>41</v>
      </c>
      <c r="B265" s="183" t="s">
        <v>126</v>
      </c>
      <c r="C265" s="171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18">
        <v>41</v>
      </c>
      <c r="B266" s="183" t="s">
        <v>126</v>
      </c>
      <c r="C266" s="171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18">
        <v>41</v>
      </c>
      <c r="B267" s="183" t="s">
        <v>126</v>
      </c>
      <c r="C267" s="171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18">
        <v>41</v>
      </c>
      <c r="B268" s="183" t="s">
        <v>126</v>
      </c>
      <c r="C268" s="171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18">
        <v>41</v>
      </c>
      <c r="B269" s="183" t="s">
        <v>126</v>
      </c>
      <c r="C269" s="171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18">
        <v>41</v>
      </c>
      <c r="B270" s="183" t="s">
        <v>126</v>
      </c>
      <c r="C270" s="171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18">
        <v>41</v>
      </c>
      <c r="B271" s="183" t="s">
        <v>126</v>
      </c>
      <c r="C271" s="171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18">
        <v>41</v>
      </c>
      <c r="B272" s="183" t="s">
        <v>126</v>
      </c>
      <c r="C272" s="171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18">
        <v>41</v>
      </c>
      <c r="B273" s="183" t="s">
        <v>126</v>
      </c>
      <c r="C273" s="171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18">
        <v>41</v>
      </c>
      <c r="B274" s="183" t="s">
        <v>126</v>
      </c>
      <c r="C274" s="171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18">
        <v>41</v>
      </c>
      <c r="B275" s="183" t="s">
        <v>126</v>
      </c>
      <c r="C275" s="171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18">
        <v>41</v>
      </c>
      <c r="B276" s="183" t="s">
        <v>126</v>
      </c>
      <c r="C276" s="171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18">
        <v>41</v>
      </c>
      <c r="B277" s="183" t="s">
        <v>126</v>
      </c>
      <c r="C277" s="171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18">
        <v>41</v>
      </c>
      <c r="B278" s="183" t="s">
        <v>126</v>
      </c>
      <c r="C278" s="171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18">
        <v>41</v>
      </c>
      <c r="B279" s="183" t="s">
        <v>126</v>
      </c>
      <c r="C279" s="171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18">
        <v>41</v>
      </c>
      <c r="B280" s="183" t="s">
        <v>126</v>
      </c>
      <c r="C280" s="171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18">
        <v>41</v>
      </c>
      <c r="B281" s="183" t="s">
        <v>126</v>
      </c>
      <c r="C281" s="171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18">
        <v>41</v>
      </c>
      <c r="B282" s="183" t="s">
        <v>126</v>
      </c>
      <c r="C282" s="171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18">
        <v>41</v>
      </c>
      <c r="B283" s="183" t="s">
        <v>126</v>
      </c>
      <c r="C283" s="171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18">
        <v>41</v>
      </c>
      <c r="B284" s="183" t="s">
        <v>126</v>
      </c>
      <c r="C284" s="171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18">
        <v>41</v>
      </c>
      <c r="B285" s="183" t="s">
        <v>126</v>
      </c>
      <c r="C285" s="171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18">
        <v>41</v>
      </c>
      <c r="B286" s="183" t="s">
        <v>126</v>
      </c>
      <c r="C286" s="171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18">
        <v>41</v>
      </c>
      <c r="B287" s="183" t="s">
        <v>126</v>
      </c>
      <c r="C287" s="171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18">
        <v>41</v>
      </c>
      <c r="B288" s="183" t="s">
        <v>126</v>
      </c>
      <c r="C288" s="171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18">
        <v>41</v>
      </c>
      <c r="B289" s="183" t="s">
        <v>126</v>
      </c>
      <c r="C289" s="171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18">
        <v>41</v>
      </c>
      <c r="B290" s="183" t="s">
        <v>126</v>
      </c>
      <c r="C290" s="171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18">
        <v>41</v>
      </c>
      <c r="B291" s="183" t="s">
        <v>126</v>
      </c>
      <c r="C291" s="171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18">
        <v>41</v>
      </c>
      <c r="B292" s="183" t="s">
        <v>126</v>
      </c>
      <c r="C292" s="171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18">
        <v>41</v>
      </c>
      <c r="B293" s="183" t="s">
        <v>126</v>
      </c>
      <c r="C293" s="171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18">
        <v>41</v>
      </c>
      <c r="B294" s="183" t="s">
        <v>126</v>
      </c>
      <c r="C294" s="171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18">
        <v>41</v>
      </c>
      <c r="B295" s="183" t="s">
        <v>126</v>
      </c>
      <c r="C295" s="171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18">
        <v>41</v>
      </c>
      <c r="B296" s="183" t="s">
        <v>126</v>
      </c>
      <c r="C296" s="171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18">
        <v>41</v>
      </c>
      <c r="B297" s="183" t="s">
        <v>126</v>
      </c>
      <c r="C297" s="171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18">
        <v>41</v>
      </c>
      <c r="B298" s="183" t="s">
        <v>126</v>
      </c>
      <c r="C298" s="171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18">
        <v>41</v>
      </c>
      <c r="B299" s="183" t="s">
        <v>126</v>
      </c>
      <c r="C299" s="171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18">
        <v>41</v>
      </c>
      <c r="B300" s="183" t="s">
        <v>126</v>
      </c>
      <c r="C300" s="171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18">
        <v>41</v>
      </c>
      <c r="B301" s="183" t="s">
        <v>126</v>
      </c>
      <c r="C301" s="171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18">
        <v>41</v>
      </c>
      <c r="B302" s="183" t="s">
        <v>126</v>
      </c>
      <c r="C302" s="171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18">
        <v>41</v>
      </c>
      <c r="B303" s="183" t="s">
        <v>126</v>
      </c>
      <c r="C303" s="171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18">
        <v>41</v>
      </c>
      <c r="B304" s="183" t="s">
        <v>126</v>
      </c>
      <c r="C304" s="171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18">
        <v>41</v>
      </c>
      <c r="B305" s="183" t="s">
        <v>126</v>
      </c>
      <c r="C305" s="171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18">
        <v>41</v>
      </c>
      <c r="B306" s="183" t="s">
        <v>126</v>
      </c>
      <c r="C306" s="171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18">
        <v>41</v>
      </c>
      <c r="B307" s="183" t="s">
        <v>126</v>
      </c>
      <c r="C307" s="171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18">
        <v>41</v>
      </c>
      <c r="B308" s="183" t="s">
        <v>126</v>
      </c>
      <c r="C308" s="171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18">
        <v>42</v>
      </c>
      <c r="B309" s="183" t="s">
        <v>127</v>
      </c>
      <c r="C309" s="172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18">
        <v>42</v>
      </c>
      <c r="B310" s="183" t="s">
        <v>127</v>
      </c>
      <c r="C310" s="171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18">
        <v>42</v>
      </c>
      <c r="B311" s="183" t="s">
        <v>127</v>
      </c>
      <c r="C311" s="171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18">
        <v>42</v>
      </c>
      <c r="B312" s="183" t="s">
        <v>127</v>
      </c>
      <c r="C312" s="171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18">
        <v>42</v>
      </c>
      <c r="B313" s="183" t="s">
        <v>127</v>
      </c>
      <c r="C313" s="171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18">
        <v>42</v>
      </c>
      <c r="B314" s="183" t="s">
        <v>127</v>
      </c>
      <c r="C314" s="171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18">
        <v>42</v>
      </c>
      <c r="B315" s="183" t="s">
        <v>127</v>
      </c>
      <c r="C315" s="171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18">
        <v>42</v>
      </c>
      <c r="B316" s="183" t="s">
        <v>127</v>
      </c>
      <c r="C316" s="171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18">
        <v>42</v>
      </c>
      <c r="B317" s="183" t="s">
        <v>127</v>
      </c>
      <c r="C317" s="171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18">
        <v>42</v>
      </c>
      <c r="B318" s="183" t="s">
        <v>127</v>
      </c>
      <c r="C318" s="171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18">
        <v>42</v>
      </c>
      <c r="B319" s="183" t="s">
        <v>127</v>
      </c>
      <c r="C319" s="171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18">
        <v>42</v>
      </c>
      <c r="B320" s="183" t="s">
        <v>127</v>
      </c>
      <c r="C320" s="171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18">
        <v>42</v>
      </c>
      <c r="B321" s="183" t="s">
        <v>127</v>
      </c>
      <c r="C321" s="171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18">
        <v>42</v>
      </c>
      <c r="B322" s="183" t="s">
        <v>127</v>
      </c>
      <c r="C322" s="171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18">
        <v>42</v>
      </c>
      <c r="B323" s="183" t="s">
        <v>127</v>
      </c>
      <c r="C323" s="171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18">
        <v>42</v>
      </c>
      <c r="B324" s="183" t="s">
        <v>127</v>
      </c>
      <c r="C324" s="171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18">
        <v>42</v>
      </c>
      <c r="B325" s="183" t="s">
        <v>127</v>
      </c>
      <c r="C325" s="171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18">
        <v>42</v>
      </c>
      <c r="B326" s="183" t="s">
        <v>127</v>
      </c>
      <c r="C326" s="171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18">
        <v>42</v>
      </c>
      <c r="B327" s="183" t="s">
        <v>127</v>
      </c>
      <c r="C327" s="171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18">
        <v>42</v>
      </c>
      <c r="B328" s="183" t="s">
        <v>127</v>
      </c>
      <c r="C328" s="171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18">
        <v>42</v>
      </c>
      <c r="B329" s="183" t="s">
        <v>127</v>
      </c>
      <c r="C329" s="171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18">
        <v>42</v>
      </c>
      <c r="B330" s="183" t="s">
        <v>127</v>
      </c>
      <c r="C330" s="171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18">
        <v>42</v>
      </c>
      <c r="B331" s="183" t="s">
        <v>127</v>
      </c>
      <c r="C331" s="171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18">
        <v>42</v>
      </c>
      <c r="B332" s="183" t="s">
        <v>127</v>
      </c>
      <c r="C332" s="171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18">
        <v>42</v>
      </c>
      <c r="B333" s="183" t="s">
        <v>127</v>
      </c>
      <c r="C333" s="171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18">
        <v>42</v>
      </c>
      <c r="B334" s="183" t="s">
        <v>127</v>
      </c>
      <c r="C334" s="171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18">
        <v>42</v>
      </c>
      <c r="B335" s="183" t="s">
        <v>127</v>
      </c>
      <c r="C335" s="171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18">
        <v>42</v>
      </c>
      <c r="B336" s="183" t="s">
        <v>127</v>
      </c>
      <c r="C336" s="171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18">
        <v>42</v>
      </c>
      <c r="B337" s="183" t="s">
        <v>127</v>
      </c>
      <c r="C337" s="171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18">
        <v>42</v>
      </c>
      <c r="B338" s="183" t="s">
        <v>127</v>
      </c>
      <c r="C338" s="171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18">
        <v>42</v>
      </c>
      <c r="B339" s="183" t="s">
        <v>127</v>
      </c>
      <c r="C339" s="171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18">
        <v>42</v>
      </c>
      <c r="B340" s="183" t="s">
        <v>127</v>
      </c>
      <c r="C340" s="171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18">
        <v>42</v>
      </c>
      <c r="B341" s="183" t="s">
        <v>127</v>
      </c>
      <c r="C341" s="171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18">
        <v>42</v>
      </c>
      <c r="B342" s="183" t="s">
        <v>127</v>
      </c>
      <c r="C342" s="171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18">
        <v>42</v>
      </c>
      <c r="B343" s="183" t="s">
        <v>127</v>
      </c>
      <c r="C343" s="171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18">
        <v>42</v>
      </c>
      <c r="B344" s="183" t="s">
        <v>127</v>
      </c>
      <c r="C344" s="171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18">
        <v>42</v>
      </c>
      <c r="B345" s="183" t="s">
        <v>127</v>
      </c>
      <c r="C345" s="171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18">
        <v>42</v>
      </c>
      <c r="B346" s="183" t="s">
        <v>127</v>
      </c>
      <c r="C346" s="171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18">
        <v>42</v>
      </c>
      <c r="B347" s="183" t="s">
        <v>127</v>
      </c>
      <c r="C347" s="171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18">
        <v>42</v>
      </c>
      <c r="B348" s="183" t="s">
        <v>127</v>
      </c>
      <c r="C348" s="171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18">
        <v>42</v>
      </c>
      <c r="B349" s="183" t="s">
        <v>127</v>
      </c>
      <c r="C349" s="171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18">
        <v>42</v>
      </c>
      <c r="B350" s="183" t="s">
        <v>127</v>
      </c>
      <c r="C350" s="171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18">
        <v>42</v>
      </c>
      <c r="B351" s="183" t="s">
        <v>127</v>
      </c>
      <c r="C351" s="171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18">
        <v>42</v>
      </c>
      <c r="B352" s="183" t="s">
        <v>127</v>
      </c>
      <c r="C352" s="171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18">
        <v>42</v>
      </c>
      <c r="B353" s="183" t="s">
        <v>127</v>
      </c>
      <c r="C353" s="171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18">
        <v>42</v>
      </c>
      <c r="B354" s="183" t="s">
        <v>127</v>
      </c>
      <c r="C354" s="171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18">
        <v>42</v>
      </c>
      <c r="B355" s="183" t="s">
        <v>127</v>
      </c>
      <c r="C355" s="171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18">
        <v>42</v>
      </c>
      <c r="B356" s="183" t="s">
        <v>127</v>
      </c>
      <c r="C356" s="171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18">
        <v>42</v>
      </c>
      <c r="B357" s="183" t="s">
        <v>127</v>
      </c>
      <c r="C357" s="171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18">
        <v>42</v>
      </c>
      <c r="B358" s="183" t="s">
        <v>127</v>
      </c>
      <c r="C358" s="171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18">
        <v>42</v>
      </c>
      <c r="B359" s="183" t="s">
        <v>127</v>
      </c>
      <c r="C359" s="171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18">
        <v>42</v>
      </c>
      <c r="B360" s="183" t="s">
        <v>127</v>
      </c>
      <c r="C360" s="171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18">
        <v>42</v>
      </c>
      <c r="B361" s="183" t="s">
        <v>127</v>
      </c>
      <c r="C361" s="171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18">
        <v>42</v>
      </c>
      <c r="B362" s="183" t="s">
        <v>127</v>
      </c>
      <c r="C362" s="171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18">
        <v>42</v>
      </c>
      <c r="B363" s="183" t="s">
        <v>127</v>
      </c>
      <c r="C363" s="171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18">
        <v>42</v>
      </c>
      <c r="B364" s="183" t="s">
        <v>127</v>
      </c>
      <c r="C364" s="171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18">
        <v>42</v>
      </c>
      <c r="B365" s="183" t="s">
        <v>127</v>
      </c>
      <c r="C365" s="171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18">
        <v>42</v>
      </c>
      <c r="B366" s="183" t="s">
        <v>127</v>
      </c>
      <c r="C366" s="171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18">
        <v>42</v>
      </c>
      <c r="B367" s="183" t="s">
        <v>127</v>
      </c>
      <c r="C367" s="171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18">
        <v>43</v>
      </c>
      <c r="B368" s="183" t="s">
        <v>128</v>
      </c>
      <c r="C368" s="172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18">
        <v>43</v>
      </c>
      <c r="B369" s="183" t="s">
        <v>128</v>
      </c>
      <c r="C369" s="171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18">
        <v>43</v>
      </c>
      <c r="B370" s="183" t="s">
        <v>128</v>
      </c>
      <c r="C370" s="171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18">
        <v>43</v>
      </c>
      <c r="B371" s="183" t="s">
        <v>128</v>
      </c>
      <c r="C371" s="171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18">
        <v>43</v>
      </c>
      <c r="B372" s="183" t="s">
        <v>128</v>
      </c>
      <c r="C372" s="171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18">
        <v>43</v>
      </c>
      <c r="B373" s="183" t="s">
        <v>128</v>
      </c>
      <c r="C373" s="171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18">
        <v>43</v>
      </c>
      <c r="B374" s="183" t="s">
        <v>128</v>
      </c>
      <c r="C374" s="171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18">
        <v>43</v>
      </c>
      <c r="B375" s="183" t="s">
        <v>128</v>
      </c>
      <c r="C375" s="171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18">
        <v>43</v>
      </c>
      <c r="B376" s="183" t="s">
        <v>128</v>
      </c>
      <c r="C376" s="171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18">
        <v>43</v>
      </c>
      <c r="B377" s="183" t="s">
        <v>128</v>
      </c>
      <c r="C377" s="171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18">
        <v>43</v>
      </c>
      <c r="B378" s="183" t="s">
        <v>128</v>
      </c>
      <c r="C378" s="171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18">
        <v>43</v>
      </c>
      <c r="B379" s="183" t="s">
        <v>128</v>
      </c>
      <c r="C379" s="171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18">
        <v>43</v>
      </c>
      <c r="B380" s="183" t="s">
        <v>128</v>
      </c>
      <c r="C380" s="171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18">
        <v>43</v>
      </c>
      <c r="B381" s="183" t="s">
        <v>128</v>
      </c>
      <c r="C381" s="171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18">
        <v>43</v>
      </c>
      <c r="B382" s="183" t="s">
        <v>128</v>
      </c>
      <c r="C382" s="171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18">
        <v>43</v>
      </c>
      <c r="B383" s="183" t="s">
        <v>128</v>
      </c>
      <c r="C383" s="171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18">
        <v>43</v>
      </c>
      <c r="B384" s="183" t="s">
        <v>128</v>
      </c>
      <c r="C384" s="171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18">
        <v>43</v>
      </c>
      <c r="B385" s="183" t="s">
        <v>128</v>
      </c>
      <c r="C385" s="171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18">
        <v>43</v>
      </c>
      <c r="B386" s="183" t="s">
        <v>128</v>
      </c>
      <c r="C386" s="171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18">
        <v>43</v>
      </c>
      <c r="B387" s="183" t="s">
        <v>128</v>
      </c>
      <c r="C387" s="171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18">
        <v>43</v>
      </c>
      <c r="B388" s="183" t="s">
        <v>128</v>
      </c>
      <c r="C388" s="171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18">
        <v>43</v>
      </c>
      <c r="B389" s="183" t="s">
        <v>128</v>
      </c>
      <c r="C389" s="171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18">
        <v>43</v>
      </c>
      <c r="B390" s="183" t="s">
        <v>128</v>
      </c>
      <c r="C390" s="171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18">
        <v>43</v>
      </c>
      <c r="B391" s="183" t="s">
        <v>128</v>
      </c>
      <c r="C391" s="171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18">
        <v>43</v>
      </c>
      <c r="B392" s="183" t="s">
        <v>128</v>
      </c>
      <c r="C392" s="171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18">
        <v>43</v>
      </c>
      <c r="B393" s="183" t="s">
        <v>128</v>
      </c>
      <c r="C393" s="171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18">
        <v>43</v>
      </c>
      <c r="B394" s="183" t="s">
        <v>128</v>
      </c>
      <c r="C394" s="171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18">
        <v>43</v>
      </c>
      <c r="B395" s="183" t="s">
        <v>128</v>
      </c>
      <c r="C395" s="171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18">
        <v>43</v>
      </c>
      <c r="B396" s="183" t="s">
        <v>128</v>
      </c>
      <c r="C396" s="171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18">
        <v>43</v>
      </c>
      <c r="B397" s="183" t="s">
        <v>128</v>
      </c>
      <c r="C397" s="171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18">
        <v>43</v>
      </c>
      <c r="B398" s="183" t="s">
        <v>128</v>
      </c>
      <c r="C398" s="171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18">
        <v>43</v>
      </c>
      <c r="B399" s="183" t="s">
        <v>128</v>
      </c>
      <c r="C399" s="171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18">
        <v>43</v>
      </c>
      <c r="B400" s="183" t="s">
        <v>128</v>
      </c>
      <c r="C400" s="171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18">
        <v>43</v>
      </c>
      <c r="B401" s="183" t="s">
        <v>128</v>
      </c>
      <c r="C401" s="171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18">
        <v>43</v>
      </c>
      <c r="B402" s="183" t="s">
        <v>128</v>
      </c>
      <c r="C402" s="171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18">
        <v>43</v>
      </c>
      <c r="B403" s="183" t="s">
        <v>128</v>
      </c>
      <c r="C403" s="171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18">
        <v>43</v>
      </c>
      <c r="B404" s="183" t="s">
        <v>128</v>
      </c>
      <c r="C404" s="171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18">
        <v>43</v>
      </c>
      <c r="B405" s="183" t="s">
        <v>128</v>
      </c>
      <c r="C405" s="171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18">
        <v>43</v>
      </c>
      <c r="B406" s="183" t="s">
        <v>128</v>
      </c>
      <c r="C406" s="171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18">
        <v>43</v>
      </c>
      <c r="B407" s="183" t="s">
        <v>128</v>
      </c>
      <c r="C407" s="171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18">
        <v>43</v>
      </c>
      <c r="B408" s="183" t="s">
        <v>128</v>
      </c>
      <c r="C408" s="171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18">
        <v>43</v>
      </c>
      <c r="B409" s="183" t="s">
        <v>128</v>
      </c>
      <c r="C409" s="171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18">
        <v>43</v>
      </c>
      <c r="B410" s="183" t="s">
        <v>128</v>
      </c>
      <c r="C410" s="171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18">
        <v>43</v>
      </c>
      <c r="B411" s="183" t="s">
        <v>128</v>
      </c>
      <c r="C411" s="171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18">
        <v>43</v>
      </c>
      <c r="B412" s="183" t="s">
        <v>128</v>
      </c>
      <c r="C412" s="171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18">
        <v>43</v>
      </c>
      <c r="B413" s="183" t="s">
        <v>128</v>
      </c>
      <c r="C413" s="171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18">
        <v>43</v>
      </c>
      <c r="B414" s="183" t="s">
        <v>128</v>
      </c>
      <c r="C414" s="171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18">
        <v>43</v>
      </c>
      <c r="B415" s="183" t="s">
        <v>128</v>
      </c>
      <c r="C415" s="171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18">
        <v>43</v>
      </c>
      <c r="B416" s="183" t="s">
        <v>128</v>
      </c>
      <c r="C416" s="171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18">
        <v>43</v>
      </c>
      <c r="B417" s="183" t="s">
        <v>128</v>
      </c>
      <c r="C417" s="171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18">
        <v>43</v>
      </c>
      <c r="B418" s="183" t="s">
        <v>128</v>
      </c>
      <c r="C418" s="171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18">
        <v>43</v>
      </c>
      <c r="B419" s="183" t="s">
        <v>128</v>
      </c>
      <c r="C419" s="171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18">
        <v>43</v>
      </c>
      <c r="B420" s="183" t="s">
        <v>128</v>
      </c>
      <c r="C420" s="171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18">
        <v>43</v>
      </c>
      <c r="B421" s="183" t="s">
        <v>128</v>
      </c>
      <c r="C421" s="171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18">
        <v>43</v>
      </c>
      <c r="B422" s="183" t="s">
        <v>128</v>
      </c>
      <c r="C422" s="171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18">
        <v>43</v>
      </c>
      <c r="B423" s="183" t="s">
        <v>128</v>
      </c>
      <c r="C423" s="171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18">
        <v>43</v>
      </c>
      <c r="B424" s="183" t="s">
        <v>128</v>
      </c>
      <c r="C424" s="171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18">
        <v>43</v>
      </c>
      <c r="B425" s="183" t="s">
        <v>128</v>
      </c>
      <c r="C425" s="171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18">
        <v>43</v>
      </c>
      <c r="B426" s="183" t="s">
        <v>128</v>
      </c>
      <c r="C426" s="171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18">
        <v>44</v>
      </c>
      <c r="B427" s="183" t="s">
        <v>129</v>
      </c>
      <c r="C427" s="172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18">
        <v>44</v>
      </c>
      <c r="B428" s="183" t="s">
        <v>129</v>
      </c>
      <c r="C428" s="171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18">
        <v>44</v>
      </c>
      <c r="B429" s="183" t="s">
        <v>129</v>
      </c>
      <c r="C429" s="171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18">
        <v>44</v>
      </c>
      <c r="B430" s="183" t="s">
        <v>129</v>
      </c>
      <c r="C430" s="171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18">
        <v>44</v>
      </c>
      <c r="B431" s="183" t="s">
        <v>129</v>
      </c>
      <c r="C431" s="171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18">
        <v>44</v>
      </c>
      <c r="B432" s="183" t="s">
        <v>129</v>
      </c>
      <c r="C432" s="171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18">
        <v>44</v>
      </c>
      <c r="B433" s="183" t="s">
        <v>129</v>
      </c>
      <c r="C433" s="171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18">
        <v>44</v>
      </c>
      <c r="B434" s="183" t="s">
        <v>129</v>
      </c>
      <c r="C434" s="171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18">
        <v>44</v>
      </c>
      <c r="B435" s="183" t="s">
        <v>129</v>
      </c>
      <c r="C435" s="171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18">
        <v>44</v>
      </c>
      <c r="B436" s="183" t="s">
        <v>129</v>
      </c>
      <c r="C436" s="171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18">
        <v>44</v>
      </c>
      <c r="B437" s="183" t="s">
        <v>129</v>
      </c>
      <c r="C437" s="171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18">
        <v>44</v>
      </c>
      <c r="B438" s="183" t="s">
        <v>129</v>
      </c>
      <c r="C438" s="171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18">
        <v>44</v>
      </c>
      <c r="B439" s="183" t="s">
        <v>129</v>
      </c>
      <c r="C439" s="171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18">
        <v>44</v>
      </c>
      <c r="B440" s="183" t="s">
        <v>129</v>
      </c>
      <c r="C440" s="171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18">
        <v>44</v>
      </c>
      <c r="B441" s="183" t="s">
        <v>129</v>
      </c>
      <c r="C441" s="171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18">
        <v>44</v>
      </c>
      <c r="B442" s="183" t="s">
        <v>129</v>
      </c>
      <c r="C442" s="171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18">
        <v>44</v>
      </c>
      <c r="B443" s="183" t="s">
        <v>129</v>
      </c>
      <c r="C443" s="171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18">
        <v>44</v>
      </c>
      <c r="B444" s="183" t="s">
        <v>129</v>
      </c>
      <c r="C444" s="171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18">
        <v>44</v>
      </c>
      <c r="B445" s="183" t="s">
        <v>129</v>
      </c>
      <c r="C445" s="171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18">
        <v>44</v>
      </c>
      <c r="B446" s="183" t="s">
        <v>129</v>
      </c>
      <c r="C446" s="171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18">
        <v>44</v>
      </c>
      <c r="B447" s="183" t="s">
        <v>129</v>
      </c>
      <c r="C447" s="171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18">
        <v>44</v>
      </c>
      <c r="B448" s="183" t="s">
        <v>129</v>
      </c>
      <c r="C448" s="171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18">
        <v>44</v>
      </c>
      <c r="B449" s="183" t="s">
        <v>129</v>
      </c>
      <c r="C449" s="171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18">
        <v>44</v>
      </c>
      <c r="B450" s="183" t="s">
        <v>129</v>
      </c>
      <c r="C450" s="171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18">
        <v>44</v>
      </c>
      <c r="B451" s="183" t="s">
        <v>129</v>
      </c>
      <c r="C451" s="171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18">
        <v>44</v>
      </c>
      <c r="B452" s="183" t="s">
        <v>129</v>
      </c>
      <c r="C452" s="171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18">
        <v>44</v>
      </c>
      <c r="B453" s="183" t="s">
        <v>129</v>
      </c>
      <c r="C453" s="171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18">
        <v>44</v>
      </c>
      <c r="B454" s="183" t="s">
        <v>129</v>
      </c>
      <c r="C454" s="171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18">
        <v>44</v>
      </c>
      <c r="B455" s="183" t="s">
        <v>129</v>
      </c>
      <c r="C455" s="171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18">
        <v>44</v>
      </c>
      <c r="B456" s="183" t="s">
        <v>129</v>
      </c>
      <c r="C456" s="171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18">
        <v>44</v>
      </c>
      <c r="B457" s="183" t="s">
        <v>129</v>
      </c>
      <c r="C457" s="171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18">
        <v>44</v>
      </c>
      <c r="B458" s="183" t="s">
        <v>129</v>
      </c>
      <c r="C458" s="171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18">
        <v>44</v>
      </c>
      <c r="B459" s="183" t="s">
        <v>129</v>
      </c>
      <c r="C459" s="171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18">
        <v>44</v>
      </c>
      <c r="B460" s="183" t="s">
        <v>129</v>
      </c>
      <c r="C460" s="171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18">
        <v>44</v>
      </c>
      <c r="B461" s="183" t="s">
        <v>129</v>
      </c>
      <c r="C461" s="171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18">
        <v>44</v>
      </c>
      <c r="B462" s="183" t="s">
        <v>129</v>
      </c>
      <c r="C462" s="171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18">
        <v>44</v>
      </c>
      <c r="B463" s="183" t="s">
        <v>129</v>
      </c>
      <c r="C463" s="171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18">
        <v>44</v>
      </c>
      <c r="B464" s="183" t="s">
        <v>129</v>
      </c>
      <c r="C464" s="171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18">
        <v>44</v>
      </c>
      <c r="B465" s="183" t="s">
        <v>129</v>
      </c>
      <c r="C465" s="171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18">
        <v>44</v>
      </c>
      <c r="B466" s="183" t="s">
        <v>129</v>
      </c>
      <c r="C466" s="171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18">
        <v>44</v>
      </c>
      <c r="B467" s="183" t="s">
        <v>129</v>
      </c>
      <c r="C467" s="171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18">
        <v>44</v>
      </c>
      <c r="B468" s="183" t="s">
        <v>129</v>
      </c>
      <c r="C468" s="171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18">
        <v>44</v>
      </c>
      <c r="B469" s="183" t="s">
        <v>129</v>
      </c>
      <c r="C469" s="171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18">
        <v>44</v>
      </c>
      <c r="B470" s="183" t="s">
        <v>129</v>
      </c>
      <c r="C470" s="171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18">
        <v>44</v>
      </c>
      <c r="B471" s="183" t="s">
        <v>129</v>
      </c>
      <c r="C471" s="171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18">
        <v>44</v>
      </c>
      <c r="B472" s="183" t="s">
        <v>129</v>
      </c>
      <c r="C472" s="171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18">
        <v>44</v>
      </c>
      <c r="B473" s="183" t="s">
        <v>129</v>
      </c>
      <c r="C473" s="171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18">
        <v>44</v>
      </c>
      <c r="B474" s="183" t="s">
        <v>129</v>
      </c>
      <c r="C474" s="171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18">
        <v>44</v>
      </c>
      <c r="B475" s="183" t="s">
        <v>129</v>
      </c>
      <c r="C475" s="171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18">
        <v>44</v>
      </c>
      <c r="B476" s="183" t="s">
        <v>129</v>
      </c>
      <c r="C476" s="171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18">
        <v>44</v>
      </c>
      <c r="B477" s="183" t="s">
        <v>129</v>
      </c>
      <c r="C477" s="171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18">
        <v>44</v>
      </c>
      <c r="B478" s="183" t="s">
        <v>129</v>
      </c>
      <c r="C478" s="171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18">
        <v>44</v>
      </c>
      <c r="B479" s="183" t="s">
        <v>129</v>
      </c>
      <c r="C479" s="171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18">
        <v>44</v>
      </c>
      <c r="B480" s="183" t="s">
        <v>129</v>
      </c>
      <c r="C480" s="171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18">
        <v>44</v>
      </c>
      <c r="B481" s="183" t="s">
        <v>129</v>
      </c>
      <c r="C481" s="171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18">
        <v>44</v>
      </c>
      <c r="B482" s="183" t="s">
        <v>129</v>
      </c>
      <c r="C482" s="171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18">
        <v>44</v>
      </c>
      <c r="B483" s="183" t="s">
        <v>129</v>
      </c>
      <c r="C483" s="171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18">
        <v>44</v>
      </c>
      <c r="B484" s="183" t="s">
        <v>129</v>
      </c>
      <c r="C484" s="171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18">
        <v>44</v>
      </c>
      <c r="B485" s="183" t="s">
        <v>129</v>
      </c>
      <c r="C485" s="171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18">
        <v>45</v>
      </c>
      <c r="B486" s="183" t="s">
        <v>130</v>
      </c>
      <c r="C486" s="172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18">
        <v>45</v>
      </c>
      <c r="B487" s="183" t="s">
        <v>130</v>
      </c>
      <c r="C487" s="171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18">
        <v>45</v>
      </c>
      <c r="B488" s="183" t="s">
        <v>130</v>
      </c>
      <c r="C488" s="171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18">
        <v>45</v>
      </c>
      <c r="B489" s="183" t="s">
        <v>130</v>
      </c>
      <c r="C489" s="171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18">
        <v>45</v>
      </c>
      <c r="B490" s="183" t="s">
        <v>130</v>
      </c>
      <c r="C490" s="171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18">
        <v>45</v>
      </c>
      <c r="B491" s="183" t="s">
        <v>130</v>
      </c>
      <c r="C491" s="171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18">
        <v>45</v>
      </c>
      <c r="B492" s="183" t="s">
        <v>130</v>
      </c>
      <c r="C492" s="171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18">
        <v>45</v>
      </c>
      <c r="B493" s="183" t="s">
        <v>130</v>
      </c>
      <c r="C493" s="171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18">
        <v>45</v>
      </c>
      <c r="B494" s="183" t="s">
        <v>130</v>
      </c>
      <c r="C494" s="171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18">
        <v>45</v>
      </c>
      <c r="B495" s="183" t="s">
        <v>130</v>
      </c>
      <c r="C495" s="171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18">
        <v>45</v>
      </c>
      <c r="B496" s="183" t="s">
        <v>130</v>
      </c>
      <c r="C496" s="171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18">
        <v>45</v>
      </c>
      <c r="B497" s="183" t="s">
        <v>130</v>
      </c>
      <c r="C497" s="171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18">
        <v>45</v>
      </c>
      <c r="B498" s="183" t="s">
        <v>130</v>
      </c>
      <c r="C498" s="171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18">
        <v>45</v>
      </c>
      <c r="B499" s="183" t="s">
        <v>130</v>
      </c>
      <c r="C499" s="171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18">
        <v>45</v>
      </c>
      <c r="B500" s="183" t="s">
        <v>130</v>
      </c>
      <c r="C500" s="171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18">
        <v>45</v>
      </c>
      <c r="B501" s="183" t="s">
        <v>130</v>
      </c>
      <c r="C501" s="171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18">
        <v>45</v>
      </c>
      <c r="B502" s="183" t="s">
        <v>130</v>
      </c>
      <c r="C502" s="171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18">
        <v>45</v>
      </c>
      <c r="B503" s="183" t="s">
        <v>130</v>
      </c>
      <c r="C503" s="171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18">
        <v>45</v>
      </c>
      <c r="B504" s="183" t="s">
        <v>130</v>
      </c>
      <c r="C504" s="171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18">
        <v>45</v>
      </c>
      <c r="B505" s="183" t="s">
        <v>130</v>
      </c>
      <c r="C505" s="171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18">
        <v>45</v>
      </c>
      <c r="B506" s="183" t="s">
        <v>130</v>
      </c>
      <c r="C506" s="171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18">
        <v>45</v>
      </c>
      <c r="B507" s="183" t="s">
        <v>130</v>
      </c>
      <c r="C507" s="171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18">
        <v>45</v>
      </c>
      <c r="B508" s="183" t="s">
        <v>130</v>
      </c>
      <c r="C508" s="171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18">
        <v>45</v>
      </c>
      <c r="B509" s="183" t="s">
        <v>130</v>
      </c>
      <c r="C509" s="171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18">
        <v>45</v>
      </c>
      <c r="B510" s="183" t="s">
        <v>130</v>
      </c>
      <c r="C510" s="171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18">
        <v>45</v>
      </c>
      <c r="B511" s="183" t="s">
        <v>130</v>
      </c>
      <c r="C511" s="171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18">
        <v>45</v>
      </c>
      <c r="B512" s="183" t="s">
        <v>130</v>
      </c>
      <c r="C512" s="171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18">
        <v>45</v>
      </c>
      <c r="B513" s="183" t="s">
        <v>130</v>
      </c>
      <c r="C513" s="171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18">
        <v>45</v>
      </c>
      <c r="B514" s="183" t="s">
        <v>130</v>
      </c>
      <c r="C514" s="171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18">
        <v>45</v>
      </c>
      <c r="B515" s="183" t="s">
        <v>130</v>
      </c>
      <c r="C515" s="171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18">
        <v>45</v>
      </c>
      <c r="B516" s="183" t="s">
        <v>130</v>
      </c>
      <c r="C516" s="171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18">
        <v>45</v>
      </c>
      <c r="B517" s="183" t="s">
        <v>130</v>
      </c>
      <c r="C517" s="171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18">
        <v>45</v>
      </c>
      <c r="B518" s="183" t="s">
        <v>130</v>
      </c>
      <c r="C518" s="171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18">
        <v>45</v>
      </c>
      <c r="B519" s="183" t="s">
        <v>130</v>
      </c>
      <c r="C519" s="171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18">
        <v>45</v>
      </c>
      <c r="B520" s="183" t="s">
        <v>130</v>
      </c>
      <c r="C520" s="171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18">
        <v>45</v>
      </c>
      <c r="B521" s="183" t="s">
        <v>130</v>
      </c>
      <c r="C521" s="171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18">
        <v>45</v>
      </c>
      <c r="B522" s="183" t="s">
        <v>130</v>
      </c>
      <c r="C522" s="171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18">
        <v>45</v>
      </c>
      <c r="B523" s="183" t="s">
        <v>130</v>
      </c>
      <c r="C523" s="171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18">
        <v>45</v>
      </c>
      <c r="B524" s="183" t="s">
        <v>130</v>
      </c>
      <c r="C524" s="171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18">
        <v>45</v>
      </c>
      <c r="B525" s="183" t="s">
        <v>130</v>
      </c>
      <c r="C525" s="171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18">
        <v>45</v>
      </c>
      <c r="B526" s="183" t="s">
        <v>130</v>
      </c>
      <c r="C526" s="171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18">
        <v>45</v>
      </c>
      <c r="B527" s="183" t="s">
        <v>130</v>
      </c>
      <c r="C527" s="171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18">
        <v>45</v>
      </c>
      <c r="B528" s="183" t="s">
        <v>130</v>
      </c>
      <c r="C528" s="171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18">
        <v>45</v>
      </c>
      <c r="B529" s="183" t="s">
        <v>130</v>
      </c>
      <c r="C529" s="171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18">
        <v>45</v>
      </c>
      <c r="B530" s="183" t="s">
        <v>130</v>
      </c>
      <c r="C530" s="171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18">
        <v>45</v>
      </c>
      <c r="B531" s="183" t="s">
        <v>130</v>
      </c>
      <c r="C531" s="171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18">
        <v>45</v>
      </c>
      <c r="B532" s="183" t="s">
        <v>130</v>
      </c>
      <c r="C532" s="171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18">
        <v>45</v>
      </c>
      <c r="B533" s="183" t="s">
        <v>130</v>
      </c>
      <c r="C533" s="171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18">
        <v>45</v>
      </c>
      <c r="B534" s="183" t="s">
        <v>130</v>
      </c>
      <c r="C534" s="171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18">
        <v>45</v>
      </c>
      <c r="B535" s="183" t="s">
        <v>130</v>
      </c>
      <c r="C535" s="171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18">
        <v>45</v>
      </c>
      <c r="B536" s="183" t="s">
        <v>130</v>
      </c>
      <c r="C536" s="171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18">
        <v>45</v>
      </c>
      <c r="B537" s="183" t="s">
        <v>130</v>
      </c>
      <c r="C537" s="171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18">
        <v>45</v>
      </c>
      <c r="B538" s="183" t="s">
        <v>130</v>
      </c>
      <c r="C538" s="171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18">
        <v>45</v>
      </c>
      <c r="B539" s="183" t="s">
        <v>130</v>
      </c>
      <c r="C539" s="171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18">
        <v>45</v>
      </c>
      <c r="B540" s="183" t="s">
        <v>130</v>
      </c>
      <c r="C540" s="171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18">
        <v>45</v>
      </c>
      <c r="B541" s="183" t="s">
        <v>130</v>
      </c>
      <c r="C541" s="171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18">
        <v>45</v>
      </c>
      <c r="B542" s="183" t="s">
        <v>130</v>
      </c>
      <c r="C542" s="171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18">
        <v>45</v>
      </c>
      <c r="B543" s="183" t="s">
        <v>130</v>
      </c>
      <c r="C543" s="171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18">
        <v>45</v>
      </c>
      <c r="B544" s="183" t="s">
        <v>130</v>
      </c>
      <c r="C544" s="171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18">
        <v>46</v>
      </c>
      <c r="B545" s="183" t="s">
        <v>131</v>
      </c>
      <c r="C545" s="172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18">
        <v>46</v>
      </c>
      <c r="B546" s="183" t="s">
        <v>131</v>
      </c>
      <c r="C546" s="171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18">
        <v>46</v>
      </c>
      <c r="B547" s="183" t="s">
        <v>131</v>
      </c>
      <c r="C547" s="171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18">
        <v>46</v>
      </c>
      <c r="B548" s="183" t="s">
        <v>131</v>
      </c>
      <c r="C548" s="171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18">
        <v>46</v>
      </c>
      <c r="B549" s="183" t="s">
        <v>131</v>
      </c>
      <c r="C549" s="171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18">
        <v>46</v>
      </c>
      <c r="B550" s="183" t="s">
        <v>131</v>
      </c>
      <c r="C550" s="171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18">
        <v>46</v>
      </c>
      <c r="B551" s="183" t="s">
        <v>131</v>
      </c>
      <c r="C551" s="171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18">
        <v>46</v>
      </c>
      <c r="B552" s="183" t="s">
        <v>131</v>
      </c>
      <c r="C552" s="171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18">
        <v>46</v>
      </c>
      <c r="B553" s="183" t="s">
        <v>131</v>
      </c>
      <c r="C553" s="171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18">
        <v>46</v>
      </c>
      <c r="B554" s="183" t="s">
        <v>131</v>
      </c>
      <c r="C554" s="171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18">
        <v>46</v>
      </c>
      <c r="B555" s="183" t="s">
        <v>131</v>
      </c>
      <c r="C555" s="171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18">
        <v>46</v>
      </c>
      <c r="B556" s="183" t="s">
        <v>131</v>
      </c>
      <c r="C556" s="171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18">
        <v>46</v>
      </c>
      <c r="B557" s="183" t="s">
        <v>131</v>
      </c>
      <c r="C557" s="171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18">
        <v>46</v>
      </c>
      <c r="B558" s="183" t="s">
        <v>131</v>
      </c>
      <c r="C558" s="171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18">
        <v>46</v>
      </c>
      <c r="B559" s="183" t="s">
        <v>131</v>
      </c>
      <c r="C559" s="171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18">
        <v>46</v>
      </c>
      <c r="B560" s="183" t="s">
        <v>131</v>
      </c>
      <c r="C560" s="171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18">
        <v>46</v>
      </c>
      <c r="B561" s="183" t="s">
        <v>131</v>
      </c>
      <c r="C561" s="171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18">
        <v>46</v>
      </c>
      <c r="B562" s="183" t="s">
        <v>131</v>
      </c>
      <c r="C562" s="171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18">
        <v>46</v>
      </c>
      <c r="B563" s="183" t="s">
        <v>131</v>
      </c>
      <c r="C563" s="171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18">
        <v>46</v>
      </c>
      <c r="B564" s="183" t="s">
        <v>131</v>
      </c>
      <c r="C564" s="171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18">
        <v>46</v>
      </c>
      <c r="B565" s="183" t="s">
        <v>131</v>
      </c>
      <c r="C565" s="171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18">
        <v>46</v>
      </c>
      <c r="B566" s="183" t="s">
        <v>131</v>
      </c>
      <c r="C566" s="171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18">
        <v>46</v>
      </c>
      <c r="B567" s="183" t="s">
        <v>131</v>
      </c>
      <c r="C567" s="171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18">
        <v>46</v>
      </c>
      <c r="B568" s="183" t="s">
        <v>131</v>
      </c>
      <c r="C568" s="171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18">
        <v>46</v>
      </c>
      <c r="B569" s="183" t="s">
        <v>131</v>
      </c>
      <c r="C569" s="171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18">
        <v>46</v>
      </c>
      <c r="B570" s="183" t="s">
        <v>131</v>
      </c>
      <c r="C570" s="171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18">
        <v>46</v>
      </c>
      <c r="B571" s="183" t="s">
        <v>131</v>
      </c>
      <c r="C571" s="171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18">
        <v>46</v>
      </c>
      <c r="B572" s="183" t="s">
        <v>131</v>
      </c>
      <c r="C572" s="171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18">
        <v>46</v>
      </c>
      <c r="B573" s="183" t="s">
        <v>131</v>
      </c>
      <c r="C573" s="171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18">
        <v>46</v>
      </c>
      <c r="B574" s="183" t="s">
        <v>131</v>
      </c>
      <c r="C574" s="171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18">
        <v>46</v>
      </c>
      <c r="B575" s="183" t="s">
        <v>131</v>
      </c>
      <c r="C575" s="171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18">
        <v>46</v>
      </c>
      <c r="B576" s="183" t="s">
        <v>131</v>
      </c>
      <c r="C576" s="171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18">
        <v>46</v>
      </c>
      <c r="B577" s="183" t="s">
        <v>131</v>
      </c>
      <c r="C577" s="171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18">
        <v>46</v>
      </c>
      <c r="B578" s="183" t="s">
        <v>131</v>
      </c>
      <c r="C578" s="171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18">
        <v>46</v>
      </c>
      <c r="B579" s="183" t="s">
        <v>131</v>
      </c>
      <c r="C579" s="171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18">
        <v>46</v>
      </c>
      <c r="B580" s="183" t="s">
        <v>131</v>
      </c>
      <c r="C580" s="171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18">
        <v>46</v>
      </c>
      <c r="B581" s="183" t="s">
        <v>131</v>
      </c>
      <c r="C581" s="171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18">
        <v>46</v>
      </c>
      <c r="B582" s="183" t="s">
        <v>131</v>
      </c>
      <c r="C582" s="171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18">
        <v>46</v>
      </c>
      <c r="B583" s="183" t="s">
        <v>131</v>
      </c>
      <c r="C583" s="171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18">
        <v>46</v>
      </c>
      <c r="B584" s="183" t="s">
        <v>131</v>
      </c>
      <c r="C584" s="171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18">
        <v>46</v>
      </c>
      <c r="B585" s="183" t="s">
        <v>131</v>
      </c>
      <c r="C585" s="171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18">
        <v>46</v>
      </c>
      <c r="B586" s="183" t="s">
        <v>131</v>
      </c>
      <c r="C586" s="171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18">
        <v>46</v>
      </c>
      <c r="B587" s="183" t="s">
        <v>131</v>
      </c>
      <c r="C587" s="171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18">
        <v>46</v>
      </c>
      <c r="B588" s="183" t="s">
        <v>131</v>
      </c>
      <c r="C588" s="171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18">
        <v>46</v>
      </c>
      <c r="B589" s="183" t="s">
        <v>131</v>
      </c>
      <c r="C589" s="171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18">
        <v>46</v>
      </c>
      <c r="B590" s="183" t="s">
        <v>131</v>
      </c>
      <c r="C590" s="171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18">
        <v>46</v>
      </c>
      <c r="B591" s="183" t="s">
        <v>131</v>
      </c>
      <c r="C591" s="171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18">
        <v>46</v>
      </c>
      <c r="B592" s="183" t="s">
        <v>131</v>
      </c>
      <c r="C592" s="171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18">
        <v>46</v>
      </c>
      <c r="B593" s="183" t="s">
        <v>131</v>
      </c>
      <c r="C593" s="171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18">
        <v>46</v>
      </c>
      <c r="B594" s="183" t="s">
        <v>131</v>
      </c>
      <c r="C594" s="171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18">
        <v>46</v>
      </c>
      <c r="B595" s="183" t="s">
        <v>131</v>
      </c>
      <c r="C595" s="171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18">
        <v>46</v>
      </c>
      <c r="B596" s="183" t="s">
        <v>131</v>
      </c>
      <c r="C596" s="171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18">
        <v>46</v>
      </c>
      <c r="B597" s="183" t="s">
        <v>131</v>
      </c>
      <c r="C597" s="171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18">
        <v>46</v>
      </c>
      <c r="B598" s="183" t="s">
        <v>131</v>
      </c>
      <c r="C598" s="171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18">
        <v>46</v>
      </c>
      <c r="B599" s="183" t="s">
        <v>131</v>
      </c>
      <c r="C599" s="171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18">
        <v>46</v>
      </c>
      <c r="B600" s="183" t="s">
        <v>131</v>
      </c>
      <c r="C600" s="171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18">
        <v>46</v>
      </c>
      <c r="B601" s="183" t="s">
        <v>131</v>
      </c>
      <c r="C601" s="171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18">
        <v>46</v>
      </c>
      <c r="B602" s="183" t="s">
        <v>131</v>
      </c>
      <c r="C602" s="171">
        <v>43877</v>
      </c>
      <c r="D602" s="189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18">
        <v>46</v>
      </c>
      <c r="B603" s="183" t="s">
        <v>131</v>
      </c>
      <c r="C603" s="171">
        <v>43893</v>
      </c>
      <c r="D603" s="189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18">
        <v>47</v>
      </c>
      <c r="B604" s="183" t="s">
        <v>132</v>
      </c>
      <c r="C604" s="172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18">
        <v>47</v>
      </c>
      <c r="B605" s="183" t="s">
        <v>132</v>
      </c>
      <c r="C605" s="171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18">
        <v>47</v>
      </c>
      <c r="B606" s="183" t="s">
        <v>132</v>
      </c>
      <c r="C606" s="171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18">
        <v>47</v>
      </c>
      <c r="B607" s="183" t="s">
        <v>132</v>
      </c>
      <c r="C607" s="171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18">
        <v>47</v>
      </c>
      <c r="B608" s="183" t="s">
        <v>132</v>
      </c>
      <c r="C608" s="171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18">
        <v>47</v>
      </c>
      <c r="B609" s="183" t="s">
        <v>132</v>
      </c>
      <c r="C609" s="171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18">
        <v>47</v>
      </c>
      <c r="B610" s="183" t="s">
        <v>132</v>
      </c>
      <c r="C610" s="171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18">
        <v>47</v>
      </c>
      <c r="B611" s="183" t="s">
        <v>132</v>
      </c>
      <c r="C611" s="171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18">
        <v>47</v>
      </c>
      <c r="B612" s="183" t="s">
        <v>132</v>
      </c>
      <c r="C612" s="171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18">
        <v>47</v>
      </c>
      <c r="B613" s="183" t="s">
        <v>132</v>
      </c>
      <c r="C613" s="171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18">
        <v>47</v>
      </c>
      <c r="B614" s="183" t="s">
        <v>132</v>
      </c>
      <c r="C614" s="171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18">
        <v>47</v>
      </c>
      <c r="B615" s="183" t="s">
        <v>132</v>
      </c>
      <c r="C615" s="171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18">
        <v>47</v>
      </c>
      <c r="B616" s="183" t="s">
        <v>132</v>
      </c>
      <c r="C616" s="171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18">
        <v>47</v>
      </c>
      <c r="B617" s="183" t="s">
        <v>132</v>
      </c>
      <c r="C617" s="171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18">
        <v>47</v>
      </c>
      <c r="B618" s="183" t="s">
        <v>132</v>
      </c>
      <c r="C618" s="171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18">
        <v>47</v>
      </c>
      <c r="B619" s="183" t="s">
        <v>132</v>
      </c>
      <c r="C619" s="171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18">
        <v>47</v>
      </c>
      <c r="B620" s="183" t="s">
        <v>132</v>
      </c>
      <c r="C620" s="171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18">
        <v>47</v>
      </c>
      <c r="B621" s="183" t="s">
        <v>132</v>
      </c>
      <c r="C621" s="171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18">
        <v>47</v>
      </c>
      <c r="B622" s="183" t="s">
        <v>132</v>
      </c>
      <c r="C622" s="171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18">
        <v>47</v>
      </c>
      <c r="B623" s="183" t="s">
        <v>132</v>
      </c>
      <c r="C623" s="171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18">
        <v>47</v>
      </c>
      <c r="B624" s="183" t="s">
        <v>132</v>
      </c>
      <c r="C624" s="171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18">
        <v>47</v>
      </c>
      <c r="B625" s="183" t="s">
        <v>132</v>
      </c>
      <c r="C625" s="171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18">
        <v>47</v>
      </c>
      <c r="B626" s="183" t="s">
        <v>132</v>
      </c>
      <c r="C626" s="171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18">
        <v>47</v>
      </c>
      <c r="B627" s="183" t="s">
        <v>132</v>
      </c>
      <c r="C627" s="171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18">
        <v>47</v>
      </c>
      <c r="B628" s="183" t="s">
        <v>132</v>
      </c>
      <c r="C628" s="171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18">
        <v>47</v>
      </c>
      <c r="B629" s="183" t="s">
        <v>132</v>
      </c>
      <c r="C629" s="171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18">
        <v>47</v>
      </c>
      <c r="B630" s="183" t="s">
        <v>132</v>
      </c>
      <c r="C630" s="171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18">
        <v>47</v>
      </c>
      <c r="B631" s="183" t="s">
        <v>132</v>
      </c>
      <c r="C631" s="171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18">
        <v>47</v>
      </c>
      <c r="B632" s="183" t="s">
        <v>132</v>
      </c>
      <c r="C632" s="171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18">
        <v>47</v>
      </c>
      <c r="B633" s="183" t="s">
        <v>132</v>
      </c>
      <c r="C633" s="171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18">
        <v>47</v>
      </c>
      <c r="B634" s="183" t="s">
        <v>132</v>
      </c>
      <c r="C634" s="171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18">
        <v>47</v>
      </c>
      <c r="B635" s="183" t="s">
        <v>132</v>
      </c>
      <c r="C635" s="171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18">
        <v>47</v>
      </c>
      <c r="B636" s="183" t="s">
        <v>132</v>
      </c>
      <c r="C636" s="171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18">
        <v>47</v>
      </c>
      <c r="B637" s="183" t="s">
        <v>132</v>
      </c>
      <c r="C637" s="171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18">
        <v>47</v>
      </c>
      <c r="B638" s="183" t="s">
        <v>132</v>
      </c>
      <c r="C638" s="171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18">
        <v>47</v>
      </c>
      <c r="B639" s="183" t="s">
        <v>132</v>
      </c>
      <c r="C639" s="171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18">
        <v>47</v>
      </c>
      <c r="B640" s="183" t="s">
        <v>132</v>
      </c>
      <c r="C640" s="171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18">
        <v>47</v>
      </c>
      <c r="B641" s="183" t="s">
        <v>132</v>
      </c>
      <c r="C641" s="171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18">
        <v>47</v>
      </c>
      <c r="B642" s="183" t="s">
        <v>132</v>
      </c>
      <c r="C642" s="171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18">
        <v>47</v>
      </c>
      <c r="B643" s="183" t="s">
        <v>132</v>
      </c>
      <c r="C643" s="171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18">
        <v>47</v>
      </c>
      <c r="B644" s="183" t="s">
        <v>132</v>
      </c>
      <c r="C644" s="171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18">
        <v>47</v>
      </c>
      <c r="B645" s="183" t="s">
        <v>132</v>
      </c>
      <c r="C645" s="171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18">
        <v>47</v>
      </c>
      <c r="B646" s="183" t="s">
        <v>132</v>
      </c>
      <c r="C646" s="171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18">
        <v>47</v>
      </c>
      <c r="B647" s="183" t="s">
        <v>132</v>
      </c>
      <c r="C647" s="171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18">
        <v>47</v>
      </c>
      <c r="B648" s="183" t="s">
        <v>132</v>
      </c>
      <c r="C648" s="171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18">
        <v>47</v>
      </c>
      <c r="B649" s="183" t="s">
        <v>132</v>
      </c>
      <c r="C649" s="171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18">
        <v>47</v>
      </c>
      <c r="B650" s="183" t="s">
        <v>132</v>
      </c>
      <c r="C650" s="171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18">
        <v>47</v>
      </c>
      <c r="B651" s="183" t="s">
        <v>132</v>
      </c>
      <c r="C651" s="171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18">
        <v>47</v>
      </c>
      <c r="B652" s="183" t="s">
        <v>132</v>
      </c>
      <c r="C652" s="171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18">
        <v>47</v>
      </c>
      <c r="B653" s="183" t="s">
        <v>132</v>
      </c>
      <c r="C653" s="171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18">
        <v>47</v>
      </c>
      <c r="B654" s="183" t="s">
        <v>132</v>
      </c>
      <c r="C654" s="171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18">
        <v>47</v>
      </c>
      <c r="B655" s="183" t="s">
        <v>132</v>
      </c>
      <c r="C655" s="171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18">
        <v>47</v>
      </c>
      <c r="B656" s="183" t="s">
        <v>132</v>
      </c>
      <c r="C656" s="171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18">
        <v>47</v>
      </c>
      <c r="B657" s="183" t="s">
        <v>132</v>
      </c>
      <c r="C657" s="171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18">
        <v>47</v>
      </c>
      <c r="B658" s="183" t="s">
        <v>132</v>
      </c>
      <c r="C658" s="171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18">
        <v>47</v>
      </c>
      <c r="B659" s="183" t="s">
        <v>132</v>
      </c>
      <c r="C659" s="171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18">
        <v>47</v>
      </c>
      <c r="B660" s="183" t="s">
        <v>132</v>
      </c>
      <c r="C660" s="171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18">
        <v>47</v>
      </c>
      <c r="B661" s="183" t="s">
        <v>132</v>
      </c>
      <c r="C661" s="171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18">
        <v>47</v>
      </c>
      <c r="B662" s="183" t="s">
        <v>132</v>
      </c>
      <c r="C662" s="171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18">
        <v>48</v>
      </c>
      <c r="B663" s="183" t="s">
        <v>133</v>
      </c>
      <c r="C663" s="172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18">
        <v>48</v>
      </c>
      <c r="B664" s="183" t="s">
        <v>133</v>
      </c>
      <c r="C664" s="171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18">
        <v>48</v>
      </c>
      <c r="B665" s="183" t="s">
        <v>133</v>
      </c>
      <c r="C665" s="171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18">
        <v>48</v>
      </c>
      <c r="B666" s="183" t="s">
        <v>133</v>
      </c>
      <c r="C666" s="171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18">
        <v>48</v>
      </c>
      <c r="B667" s="183" t="s">
        <v>133</v>
      </c>
      <c r="C667" s="171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18">
        <v>48</v>
      </c>
      <c r="B668" s="183" t="s">
        <v>133</v>
      </c>
      <c r="C668" s="171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18">
        <v>48</v>
      </c>
      <c r="B669" s="183" t="s">
        <v>133</v>
      </c>
      <c r="C669" s="171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18">
        <v>48</v>
      </c>
      <c r="B670" s="183" t="s">
        <v>133</v>
      </c>
      <c r="C670" s="171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18">
        <v>48</v>
      </c>
      <c r="B671" s="183" t="s">
        <v>133</v>
      </c>
      <c r="C671" s="171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18">
        <v>48</v>
      </c>
      <c r="B672" s="183" t="s">
        <v>133</v>
      </c>
      <c r="C672" s="171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18">
        <v>48</v>
      </c>
      <c r="B673" s="183" t="s">
        <v>133</v>
      </c>
      <c r="C673" s="171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18">
        <v>48</v>
      </c>
      <c r="B674" s="183" t="s">
        <v>133</v>
      </c>
      <c r="C674" s="171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18">
        <v>48</v>
      </c>
      <c r="B675" s="183" t="s">
        <v>133</v>
      </c>
      <c r="C675" s="171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18">
        <v>48</v>
      </c>
      <c r="B676" s="183" t="s">
        <v>133</v>
      </c>
      <c r="C676" s="171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18">
        <v>48</v>
      </c>
      <c r="B677" s="183" t="s">
        <v>133</v>
      </c>
      <c r="C677" s="171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18">
        <v>48</v>
      </c>
      <c r="B678" s="183" t="s">
        <v>133</v>
      </c>
      <c r="C678" s="171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18">
        <v>48</v>
      </c>
      <c r="B679" s="183" t="s">
        <v>133</v>
      </c>
      <c r="C679" s="171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18">
        <v>48</v>
      </c>
      <c r="B680" s="183" t="s">
        <v>133</v>
      </c>
      <c r="C680" s="171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18">
        <v>48</v>
      </c>
      <c r="B681" s="183" t="s">
        <v>133</v>
      </c>
      <c r="C681" s="171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18">
        <v>48</v>
      </c>
      <c r="B682" s="183" t="s">
        <v>133</v>
      </c>
      <c r="C682" s="171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18">
        <v>48</v>
      </c>
      <c r="B683" s="183" t="s">
        <v>133</v>
      </c>
      <c r="C683" s="171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18">
        <v>48</v>
      </c>
      <c r="B684" s="183" t="s">
        <v>133</v>
      </c>
      <c r="C684" s="171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18">
        <v>48</v>
      </c>
      <c r="B685" s="183" t="s">
        <v>133</v>
      </c>
      <c r="C685" s="171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18">
        <v>48</v>
      </c>
      <c r="B686" s="183" t="s">
        <v>133</v>
      </c>
      <c r="C686" s="171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18">
        <v>48</v>
      </c>
      <c r="B687" s="183" t="s">
        <v>133</v>
      </c>
      <c r="C687" s="171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18">
        <v>48</v>
      </c>
      <c r="B688" s="183" t="s">
        <v>133</v>
      </c>
      <c r="C688" s="171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18">
        <v>48</v>
      </c>
      <c r="B689" s="183" t="s">
        <v>133</v>
      </c>
      <c r="C689" s="171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18">
        <v>48</v>
      </c>
      <c r="B690" s="183" t="s">
        <v>133</v>
      </c>
      <c r="C690" s="171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18">
        <v>48</v>
      </c>
      <c r="B691" s="183" t="s">
        <v>133</v>
      </c>
      <c r="C691" s="171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18">
        <v>48</v>
      </c>
      <c r="B692" s="183" t="s">
        <v>133</v>
      </c>
      <c r="C692" s="171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18">
        <v>48</v>
      </c>
      <c r="B693" s="183" t="s">
        <v>133</v>
      </c>
      <c r="C693" s="171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18">
        <v>48</v>
      </c>
      <c r="B694" s="183" t="s">
        <v>133</v>
      </c>
      <c r="C694" s="171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18">
        <v>48</v>
      </c>
      <c r="B695" s="183" t="s">
        <v>133</v>
      </c>
      <c r="C695" s="171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18">
        <v>48</v>
      </c>
      <c r="B696" s="183" t="s">
        <v>133</v>
      </c>
      <c r="C696" s="171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18">
        <v>48</v>
      </c>
      <c r="B697" s="183" t="s">
        <v>133</v>
      </c>
      <c r="C697" s="171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18">
        <v>48</v>
      </c>
      <c r="B698" s="183" t="s">
        <v>133</v>
      </c>
      <c r="C698" s="171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18">
        <v>48</v>
      </c>
      <c r="B699" s="183" t="s">
        <v>133</v>
      </c>
      <c r="C699" s="171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18">
        <v>48</v>
      </c>
      <c r="B700" s="183" t="s">
        <v>133</v>
      </c>
      <c r="C700" s="171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18">
        <v>48</v>
      </c>
      <c r="B701" s="183" t="s">
        <v>133</v>
      </c>
      <c r="C701" s="171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18">
        <v>48</v>
      </c>
      <c r="B702" s="183" t="s">
        <v>133</v>
      </c>
      <c r="C702" s="171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18">
        <v>48</v>
      </c>
      <c r="B703" s="183" t="s">
        <v>133</v>
      </c>
      <c r="C703" s="171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18">
        <v>48</v>
      </c>
      <c r="B704" s="183" t="s">
        <v>133</v>
      </c>
      <c r="C704" s="171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18">
        <v>48</v>
      </c>
      <c r="B705" s="183" t="s">
        <v>133</v>
      </c>
      <c r="C705" s="171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18">
        <v>48</v>
      </c>
      <c r="B706" s="183" t="s">
        <v>133</v>
      </c>
      <c r="C706" s="171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18">
        <v>48</v>
      </c>
      <c r="B707" s="183" t="s">
        <v>133</v>
      </c>
      <c r="C707" s="171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18">
        <v>48</v>
      </c>
      <c r="B708" s="183" t="s">
        <v>133</v>
      </c>
      <c r="C708" s="171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18">
        <v>48</v>
      </c>
      <c r="B709" s="183" t="s">
        <v>133</v>
      </c>
      <c r="C709" s="171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18">
        <v>48</v>
      </c>
      <c r="B710" s="183" t="s">
        <v>133</v>
      </c>
      <c r="C710" s="171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18">
        <v>48</v>
      </c>
      <c r="B711" s="183" t="s">
        <v>133</v>
      </c>
      <c r="C711" s="171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18">
        <v>48</v>
      </c>
      <c r="B712" s="183" t="s">
        <v>133</v>
      </c>
      <c r="C712" s="171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18">
        <v>48</v>
      </c>
      <c r="B713" s="183" t="s">
        <v>133</v>
      </c>
      <c r="C713" s="171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18">
        <v>48</v>
      </c>
      <c r="B714" s="183" t="s">
        <v>133</v>
      </c>
      <c r="C714" s="171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18">
        <v>48</v>
      </c>
      <c r="B715" s="183" t="s">
        <v>133</v>
      </c>
      <c r="C715" s="171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18">
        <v>48</v>
      </c>
      <c r="B716" s="183" t="s">
        <v>133</v>
      </c>
      <c r="C716" s="171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18">
        <v>48</v>
      </c>
      <c r="B717" s="183" t="s">
        <v>133</v>
      </c>
      <c r="C717" s="171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18">
        <v>48</v>
      </c>
      <c r="B718" s="183" t="s">
        <v>133</v>
      </c>
      <c r="C718" s="171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18">
        <v>48</v>
      </c>
      <c r="B719" s="183" t="s">
        <v>133</v>
      </c>
      <c r="C719" s="171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18">
        <v>48</v>
      </c>
      <c r="B720" s="183" t="s">
        <v>133</v>
      </c>
      <c r="C720" s="171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18">
        <v>48</v>
      </c>
      <c r="B721" s="183" t="s">
        <v>133</v>
      </c>
      <c r="C721" s="171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18">
        <v>49</v>
      </c>
      <c r="B722" s="183" t="s">
        <v>134</v>
      </c>
      <c r="C722" s="172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18">
        <v>49</v>
      </c>
      <c r="B723" s="183" t="s">
        <v>134</v>
      </c>
      <c r="C723" s="171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18">
        <v>49</v>
      </c>
      <c r="B724" s="183" t="s">
        <v>134</v>
      </c>
      <c r="C724" s="171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18">
        <v>49</v>
      </c>
      <c r="B725" s="183" t="s">
        <v>134</v>
      </c>
      <c r="C725" s="171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18">
        <v>49</v>
      </c>
      <c r="B726" s="183" t="s">
        <v>134</v>
      </c>
      <c r="C726" s="171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18">
        <v>49</v>
      </c>
      <c r="B727" s="183" t="s">
        <v>134</v>
      </c>
      <c r="C727" s="171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18">
        <v>49</v>
      </c>
      <c r="B728" s="183" t="s">
        <v>134</v>
      </c>
      <c r="C728" s="171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18">
        <v>49</v>
      </c>
      <c r="B729" s="183" t="s">
        <v>134</v>
      </c>
      <c r="C729" s="171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18">
        <v>49</v>
      </c>
      <c r="B730" s="183" t="s">
        <v>134</v>
      </c>
      <c r="C730" s="171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18">
        <v>49</v>
      </c>
      <c r="B731" s="183" t="s">
        <v>134</v>
      </c>
      <c r="C731" s="171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18">
        <v>49</v>
      </c>
      <c r="B732" s="183" t="s">
        <v>134</v>
      </c>
      <c r="C732" s="171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18">
        <v>49</v>
      </c>
      <c r="B733" s="183" t="s">
        <v>134</v>
      </c>
      <c r="C733" s="171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18">
        <v>49</v>
      </c>
      <c r="B734" s="183" t="s">
        <v>134</v>
      </c>
      <c r="C734" s="171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18">
        <v>49</v>
      </c>
      <c r="B735" s="183" t="s">
        <v>134</v>
      </c>
      <c r="C735" s="171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18">
        <v>49</v>
      </c>
      <c r="B736" s="183" t="s">
        <v>134</v>
      </c>
      <c r="C736" s="171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18">
        <v>49</v>
      </c>
      <c r="B737" s="183" t="s">
        <v>134</v>
      </c>
      <c r="C737" s="171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18">
        <v>49</v>
      </c>
      <c r="B738" s="183" t="s">
        <v>134</v>
      </c>
      <c r="C738" s="171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18">
        <v>49</v>
      </c>
      <c r="B739" s="183" t="s">
        <v>134</v>
      </c>
      <c r="C739" s="171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18">
        <v>49</v>
      </c>
      <c r="B740" s="183" t="s">
        <v>134</v>
      </c>
      <c r="C740" s="171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18">
        <v>49</v>
      </c>
      <c r="B741" s="183" t="s">
        <v>134</v>
      </c>
      <c r="C741" s="171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18">
        <v>49</v>
      </c>
      <c r="B742" s="183" t="s">
        <v>134</v>
      </c>
      <c r="C742" s="171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18">
        <v>49</v>
      </c>
      <c r="B743" s="183" t="s">
        <v>134</v>
      </c>
      <c r="C743" s="171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18">
        <v>49</v>
      </c>
      <c r="B744" s="183" t="s">
        <v>134</v>
      </c>
      <c r="C744" s="171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18">
        <v>49</v>
      </c>
      <c r="B745" s="183" t="s">
        <v>134</v>
      </c>
      <c r="C745" s="171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18">
        <v>49</v>
      </c>
      <c r="B746" s="183" t="s">
        <v>134</v>
      </c>
      <c r="C746" s="171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18">
        <v>49</v>
      </c>
      <c r="B747" s="183" t="s">
        <v>134</v>
      </c>
      <c r="C747" s="171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18">
        <v>49</v>
      </c>
      <c r="B748" s="183" t="s">
        <v>134</v>
      </c>
      <c r="C748" s="171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18">
        <v>49</v>
      </c>
      <c r="B749" s="183" t="s">
        <v>134</v>
      </c>
      <c r="C749" s="171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18">
        <v>49</v>
      </c>
      <c r="B750" s="183" t="s">
        <v>134</v>
      </c>
      <c r="C750" s="171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18">
        <v>49</v>
      </c>
      <c r="B751" s="183" t="s">
        <v>134</v>
      </c>
      <c r="C751" s="171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18">
        <v>49</v>
      </c>
      <c r="B752" s="183" t="s">
        <v>134</v>
      </c>
      <c r="C752" s="171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18">
        <v>49</v>
      </c>
      <c r="B753" s="183" t="s">
        <v>134</v>
      </c>
      <c r="C753" s="171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18">
        <v>49</v>
      </c>
      <c r="B754" s="183" t="s">
        <v>134</v>
      </c>
      <c r="C754" s="171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18">
        <v>49</v>
      </c>
      <c r="B755" s="183" t="s">
        <v>134</v>
      </c>
      <c r="C755" s="171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18">
        <v>49</v>
      </c>
      <c r="B756" s="183" t="s">
        <v>134</v>
      </c>
      <c r="C756" s="171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18">
        <v>49</v>
      </c>
      <c r="B757" s="183" t="s">
        <v>134</v>
      </c>
      <c r="C757" s="171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18">
        <v>49</v>
      </c>
      <c r="B758" s="183" t="s">
        <v>134</v>
      </c>
      <c r="C758" s="171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18">
        <v>49</v>
      </c>
      <c r="B759" s="183" t="s">
        <v>134</v>
      </c>
      <c r="C759" s="171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18">
        <v>49</v>
      </c>
      <c r="B760" s="183" t="s">
        <v>134</v>
      </c>
      <c r="C760" s="171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18">
        <v>49</v>
      </c>
      <c r="B761" s="183" t="s">
        <v>134</v>
      </c>
      <c r="C761" s="171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18">
        <v>49</v>
      </c>
      <c r="B762" s="183" t="s">
        <v>134</v>
      </c>
      <c r="C762" s="171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18">
        <v>49</v>
      </c>
      <c r="B763" s="183" t="s">
        <v>134</v>
      </c>
      <c r="C763" s="171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18">
        <v>49</v>
      </c>
      <c r="B764" s="183" t="s">
        <v>134</v>
      </c>
      <c r="C764" s="171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18">
        <v>49</v>
      </c>
      <c r="B765" s="183" t="s">
        <v>134</v>
      </c>
      <c r="C765" s="171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18">
        <v>49</v>
      </c>
      <c r="B766" s="183" t="s">
        <v>134</v>
      </c>
      <c r="C766" s="171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18">
        <v>49</v>
      </c>
      <c r="B767" s="183" t="s">
        <v>134</v>
      </c>
      <c r="C767" s="171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18">
        <v>49</v>
      </c>
      <c r="B768" s="183" t="s">
        <v>134</v>
      </c>
      <c r="C768" s="171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18">
        <v>49</v>
      </c>
      <c r="B769" s="183" t="s">
        <v>134</v>
      </c>
      <c r="C769" s="171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18">
        <v>49</v>
      </c>
      <c r="B770" s="183" t="s">
        <v>134</v>
      </c>
      <c r="C770" s="171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18">
        <v>49</v>
      </c>
      <c r="B771" s="183" t="s">
        <v>134</v>
      </c>
      <c r="C771" s="171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18">
        <v>49</v>
      </c>
      <c r="B772" s="183" t="s">
        <v>134</v>
      </c>
      <c r="C772" s="171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18">
        <v>49</v>
      </c>
      <c r="B773" s="183" t="s">
        <v>134</v>
      </c>
      <c r="C773" s="171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18">
        <v>49</v>
      </c>
      <c r="B774" s="183" t="s">
        <v>134</v>
      </c>
      <c r="C774" s="171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18">
        <v>49</v>
      </c>
      <c r="B775" s="183" t="s">
        <v>134</v>
      </c>
      <c r="C775" s="171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18">
        <v>49</v>
      </c>
      <c r="B776" s="183" t="s">
        <v>134</v>
      </c>
      <c r="C776" s="171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18">
        <v>49</v>
      </c>
      <c r="B777" s="183" t="s">
        <v>134</v>
      </c>
      <c r="C777" s="171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18">
        <v>49</v>
      </c>
      <c r="B778" s="183" t="s">
        <v>134</v>
      </c>
      <c r="C778" s="171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18">
        <v>49</v>
      </c>
      <c r="B779" s="183" t="s">
        <v>134</v>
      </c>
      <c r="C779" s="171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18">
        <v>49</v>
      </c>
      <c r="B780" s="183" t="s">
        <v>134</v>
      </c>
      <c r="C780" s="171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18">
        <v>50</v>
      </c>
      <c r="B781" s="183" t="s">
        <v>135</v>
      </c>
      <c r="C781" s="172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18">
        <v>50</v>
      </c>
      <c r="B782" s="183" t="s">
        <v>135</v>
      </c>
      <c r="C782" s="171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18">
        <v>50</v>
      </c>
      <c r="B783" s="183" t="s">
        <v>135</v>
      </c>
      <c r="C783" s="171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18">
        <v>50</v>
      </c>
      <c r="B784" s="183" t="s">
        <v>135</v>
      </c>
      <c r="C784" s="171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18">
        <v>50</v>
      </c>
      <c r="B785" s="183" t="s">
        <v>135</v>
      </c>
      <c r="C785" s="171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18">
        <v>50</v>
      </c>
      <c r="B786" s="183" t="s">
        <v>135</v>
      </c>
      <c r="C786" s="171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18">
        <v>50</v>
      </c>
      <c r="B787" s="183" t="s">
        <v>135</v>
      </c>
      <c r="C787" s="171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18">
        <v>50</v>
      </c>
      <c r="B788" s="183" t="s">
        <v>135</v>
      </c>
      <c r="C788" s="171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18">
        <v>50</v>
      </c>
      <c r="B789" s="183" t="s">
        <v>135</v>
      </c>
      <c r="C789" s="171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18">
        <v>50</v>
      </c>
      <c r="B790" s="183" t="s">
        <v>135</v>
      </c>
      <c r="C790" s="171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18">
        <v>50</v>
      </c>
      <c r="B791" s="183" t="s">
        <v>135</v>
      </c>
      <c r="C791" s="171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18">
        <v>50</v>
      </c>
      <c r="B792" s="183" t="s">
        <v>135</v>
      </c>
      <c r="C792" s="171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18">
        <v>50</v>
      </c>
      <c r="B793" s="183" t="s">
        <v>135</v>
      </c>
      <c r="C793" s="171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18">
        <v>50</v>
      </c>
      <c r="B794" s="183" t="s">
        <v>135</v>
      </c>
      <c r="C794" s="171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18">
        <v>50</v>
      </c>
      <c r="B795" s="183" t="s">
        <v>135</v>
      </c>
      <c r="C795" s="171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18">
        <v>50</v>
      </c>
      <c r="B796" s="183" t="s">
        <v>135</v>
      </c>
      <c r="C796" s="171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18">
        <v>50</v>
      </c>
      <c r="B797" s="183" t="s">
        <v>135</v>
      </c>
      <c r="C797" s="171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18">
        <v>50</v>
      </c>
      <c r="B798" s="183" t="s">
        <v>135</v>
      </c>
      <c r="C798" s="171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18">
        <v>50</v>
      </c>
      <c r="B799" s="183" t="s">
        <v>135</v>
      </c>
      <c r="C799" s="171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18">
        <v>50</v>
      </c>
      <c r="B800" s="183" t="s">
        <v>135</v>
      </c>
      <c r="C800" s="171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18">
        <v>50</v>
      </c>
      <c r="B801" s="183" t="s">
        <v>135</v>
      </c>
      <c r="C801" s="171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18">
        <v>50</v>
      </c>
      <c r="B802" s="183" t="s">
        <v>135</v>
      </c>
      <c r="C802" s="171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18">
        <v>50</v>
      </c>
      <c r="B803" s="183" t="s">
        <v>135</v>
      </c>
      <c r="C803" s="171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18">
        <v>50</v>
      </c>
      <c r="B804" s="183" t="s">
        <v>135</v>
      </c>
      <c r="C804" s="171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18">
        <v>50</v>
      </c>
      <c r="B805" s="183" t="s">
        <v>135</v>
      </c>
      <c r="C805" s="171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18">
        <v>50</v>
      </c>
      <c r="B806" s="183" t="s">
        <v>135</v>
      </c>
      <c r="C806" s="171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18">
        <v>50</v>
      </c>
      <c r="B807" s="183" t="s">
        <v>135</v>
      </c>
      <c r="C807" s="171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18">
        <v>50</v>
      </c>
      <c r="B808" s="183" t="s">
        <v>135</v>
      </c>
      <c r="C808" s="171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18">
        <v>50</v>
      </c>
      <c r="B809" s="183" t="s">
        <v>135</v>
      </c>
      <c r="C809" s="171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18">
        <v>50</v>
      </c>
      <c r="B810" s="183" t="s">
        <v>135</v>
      </c>
      <c r="C810" s="171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18">
        <v>50</v>
      </c>
      <c r="B811" s="183" t="s">
        <v>135</v>
      </c>
      <c r="C811" s="171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18">
        <v>50</v>
      </c>
      <c r="B812" s="183" t="s">
        <v>135</v>
      </c>
      <c r="C812" s="171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18">
        <v>50</v>
      </c>
      <c r="B813" s="183" t="s">
        <v>135</v>
      </c>
      <c r="C813" s="171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18">
        <v>50</v>
      </c>
      <c r="B814" s="183" t="s">
        <v>135</v>
      </c>
      <c r="C814" s="171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18">
        <v>50</v>
      </c>
      <c r="B815" s="183" t="s">
        <v>135</v>
      </c>
      <c r="C815" s="171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18">
        <v>50</v>
      </c>
      <c r="B816" s="183" t="s">
        <v>135</v>
      </c>
      <c r="C816" s="171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18">
        <v>50</v>
      </c>
      <c r="B817" s="183" t="s">
        <v>135</v>
      </c>
      <c r="C817" s="171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18">
        <v>50</v>
      </c>
      <c r="B818" s="183" t="s">
        <v>135</v>
      </c>
      <c r="C818" s="171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18">
        <v>50</v>
      </c>
      <c r="B819" s="183" t="s">
        <v>135</v>
      </c>
      <c r="C819" s="171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18">
        <v>50</v>
      </c>
      <c r="B820" s="183" t="s">
        <v>135</v>
      </c>
      <c r="C820" s="171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18">
        <v>50</v>
      </c>
      <c r="B821" s="183" t="s">
        <v>135</v>
      </c>
      <c r="C821" s="171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18">
        <v>50</v>
      </c>
      <c r="B822" s="183" t="s">
        <v>135</v>
      </c>
      <c r="C822" s="171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18">
        <v>50</v>
      </c>
      <c r="B823" s="183" t="s">
        <v>135</v>
      </c>
      <c r="C823" s="171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18">
        <v>50</v>
      </c>
      <c r="B824" s="183" t="s">
        <v>135</v>
      </c>
      <c r="C824" s="171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18">
        <v>50</v>
      </c>
      <c r="B825" s="183" t="s">
        <v>135</v>
      </c>
      <c r="C825" s="171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18">
        <v>50</v>
      </c>
      <c r="B826" s="183" t="s">
        <v>135</v>
      </c>
      <c r="C826" s="171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18">
        <v>50</v>
      </c>
      <c r="B827" s="183" t="s">
        <v>135</v>
      </c>
      <c r="C827" s="171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18">
        <v>50</v>
      </c>
      <c r="B828" s="183" t="s">
        <v>135</v>
      </c>
      <c r="C828" s="171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18">
        <v>50</v>
      </c>
      <c r="B829" s="183" t="s">
        <v>135</v>
      </c>
      <c r="C829" s="171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18">
        <v>50</v>
      </c>
      <c r="B830" s="183" t="s">
        <v>135</v>
      </c>
      <c r="C830" s="171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18">
        <v>50</v>
      </c>
      <c r="B831" s="183" t="s">
        <v>135</v>
      </c>
      <c r="C831" s="171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18">
        <v>50</v>
      </c>
      <c r="B832" s="183" t="s">
        <v>135</v>
      </c>
      <c r="C832" s="171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18">
        <v>50</v>
      </c>
      <c r="B833" s="183" t="s">
        <v>135</v>
      </c>
      <c r="C833" s="171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18">
        <v>50</v>
      </c>
      <c r="B834" s="183" t="s">
        <v>135</v>
      </c>
      <c r="C834" s="171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18">
        <v>50</v>
      </c>
      <c r="B835" s="183" t="s">
        <v>135</v>
      </c>
      <c r="C835" s="171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18">
        <v>50</v>
      </c>
      <c r="B836" s="183" t="s">
        <v>135</v>
      </c>
      <c r="C836" s="171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18">
        <v>50</v>
      </c>
      <c r="B837" s="183" t="s">
        <v>135</v>
      </c>
      <c r="C837" s="171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18">
        <v>50</v>
      </c>
      <c r="B838" s="183" t="s">
        <v>135</v>
      </c>
      <c r="C838" s="171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18">
        <v>50</v>
      </c>
      <c r="B839" s="183" t="s">
        <v>135</v>
      </c>
      <c r="C839" s="171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3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79"/>
  <sheetViews>
    <sheetView topLeftCell="E1" zoomScale="90" zoomScaleNormal="90" workbookViewId="0">
      <selection activeCell="I23" sqref="I23"/>
    </sheetView>
  </sheetViews>
  <sheetFormatPr defaultColWidth="8.6640625" defaultRowHeight="13.2"/>
  <cols>
    <col min="1" max="1" width="21.109375" style="19" customWidth="1"/>
    <col min="2" max="2" width="25.6640625" style="19" customWidth="1"/>
    <col min="3" max="3" width="16.6640625" style="19" customWidth="1"/>
    <col min="4" max="4" width="14.44140625" style="19" customWidth="1"/>
    <col min="5" max="5" width="11.6640625" style="19" customWidth="1"/>
    <col min="6" max="6" width="12.44140625" style="19" customWidth="1"/>
    <col min="7" max="7" width="13" style="19" customWidth="1"/>
    <col min="8" max="8" width="12.88671875" style="19" customWidth="1"/>
    <col min="9" max="9" width="14.109375" style="19" customWidth="1"/>
    <col min="10" max="10" width="11.6640625" style="19" customWidth="1"/>
    <col min="11" max="11" width="13" style="19" customWidth="1"/>
    <col min="12" max="12" width="10.44140625" style="19" customWidth="1"/>
    <col min="13" max="13" width="11.6640625" style="19" customWidth="1"/>
    <col min="14" max="14" width="11.44140625" style="19" customWidth="1"/>
    <col min="15" max="15" width="12.44140625" style="19" customWidth="1"/>
    <col min="16" max="16" width="14.44140625" style="19" customWidth="1"/>
    <col min="17" max="17" width="13" style="19" customWidth="1"/>
    <col min="18" max="20" width="8.6640625" style="19"/>
    <col min="21" max="21" width="12.109375" style="19" customWidth="1"/>
    <col min="22" max="22" width="13.109375" style="19" customWidth="1"/>
    <col min="23" max="16384" width="8.6640625" style="19"/>
  </cols>
  <sheetData>
    <row r="1" spans="1:17">
      <c r="A1" s="19" t="s">
        <v>136</v>
      </c>
      <c r="B1" s="19" t="s">
        <v>137</v>
      </c>
      <c r="C1" s="19" t="s">
        <v>138</v>
      </c>
      <c r="D1" s="19" t="s">
        <v>139</v>
      </c>
      <c r="E1" s="19" t="s">
        <v>140</v>
      </c>
      <c r="F1" s="72" t="s">
        <v>141</v>
      </c>
      <c r="G1" s="72" t="s">
        <v>142</v>
      </c>
      <c r="H1" s="72" t="s">
        <v>143</v>
      </c>
      <c r="I1" s="72" t="s">
        <v>144</v>
      </c>
      <c r="J1" s="72" t="s">
        <v>145</v>
      </c>
      <c r="K1" s="72" t="s">
        <v>146</v>
      </c>
      <c r="L1" s="72" t="s">
        <v>147</v>
      </c>
      <c r="M1" s="72" t="s">
        <v>148</v>
      </c>
      <c r="N1" s="72" t="s">
        <v>149</v>
      </c>
      <c r="O1" s="72" t="s">
        <v>150</v>
      </c>
      <c r="P1" s="72" t="s">
        <v>151</v>
      </c>
      <c r="Q1" s="72" t="s">
        <v>152</v>
      </c>
    </row>
    <row r="2" spans="1:17">
      <c r="A2" s="19">
        <v>1</v>
      </c>
      <c r="B2" s="19" t="s">
        <v>153</v>
      </c>
      <c r="C2" s="72">
        <v>13</v>
      </c>
      <c r="D2" s="121">
        <v>0</v>
      </c>
      <c r="E2" s="121">
        <v>0</v>
      </c>
      <c r="F2" s="121">
        <v>0</v>
      </c>
      <c r="G2" s="121">
        <v>0</v>
      </c>
      <c r="H2" s="121">
        <v>0</v>
      </c>
      <c r="I2" s="121">
        <v>0</v>
      </c>
      <c r="J2" s="121">
        <v>0</v>
      </c>
      <c r="K2" s="121">
        <v>0</v>
      </c>
      <c r="L2" s="121">
        <v>0</v>
      </c>
      <c r="M2" s="121">
        <v>0</v>
      </c>
      <c r="N2" s="121">
        <v>0</v>
      </c>
      <c r="O2" s="121">
        <v>0</v>
      </c>
      <c r="P2" s="121">
        <v>0</v>
      </c>
      <c r="Q2" s="121">
        <v>0</v>
      </c>
    </row>
    <row r="3" spans="1:17">
      <c r="A3" s="19">
        <v>1</v>
      </c>
      <c r="B3" s="19" t="s">
        <v>153</v>
      </c>
      <c r="C3" s="72">
        <v>12</v>
      </c>
      <c r="D3" s="121">
        <v>0</v>
      </c>
      <c r="E3" s="121">
        <v>0</v>
      </c>
      <c r="F3" s="121">
        <v>0</v>
      </c>
      <c r="G3" s="121">
        <v>0</v>
      </c>
      <c r="H3" s="121">
        <v>0</v>
      </c>
      <c r="I3" s="121">
        <v>0</v>
      </c>
      <c r="J3" s="121">
        <v>0</v>
      </c>
      <c r="K3" s="121">
        <v>0</v>
      </c>
      <c r="L3" s="121">
        <v>0</v>
      </c>
      <c r="M3" s="121">
        <v>0</v>
      </c>
      <c r="N3" s="121">
        <v>0</v>
      </c>
      <c r="O3" s="121">
        <v>0</v>
      </c>
      <c r="P3" s="121">
        <v>0</v>
      </c>
      <c r="Q3" s="121">
        <v>0</v>
      </c>
    </row>
    <row r="4" spans="1:17" ht="14.25" customHeight="1">
      <c r="A4" s="19">
        <v>1</v>
      </c>
      <c r="B4" s="19" t="s">
        <v>153</v>
      </c>
      <c r="C4" s="72">
        <v>11</v>
      </c>
      <c r="D4" s="121">
        <v>0</v>
      </c>
      <c r="E4" s="121">
        <v>0</v>
      </c>
      <c r="F4" s="121">
        <v>0</v>
      </c>
      <c r="G4" s="121">
        <v>0</v>
      </c>
      <c r="H4" s="121">
        <v>0</v>
      </c>
      <c r="I4" s="121">
        <v>0</v>
      </c>
      <c r="J4" s="121">
        <v>0</v>
      </c>
      <c r="K4" s="121">
        <v>0</v>
      </c>
      <c r="L4" s="121">
        <v>0</v>
      </c>
      <c r="M4" s="121">
        <v>0</v>
      </c>
      <c r="N4" s="121">
        <v>0</v>
      </c>
      <c r="O4" s="121">
        <v>0</v>
      </c>
      <c r="P4" s="121">
        <v>0</v>
      </c>
      <c r="Q4" s="121">
        <v>0</v>
      </c>
    </row>
    <row r="5" spans="1:17">
      <c r="A5" s="19">
        <v>1</v>
      </c>
      <c r="B5" s="19" t="s">
        <v>153</v>
      </c>
      <c r="C5" s="72">
        <v>10</v>
      </c>
      <c r="D5" s="121">
        <v>0</v>
      </c>
      <c r="E5" s="121">
        <v>0</v>
      </c>
      <c r="F5" s="121">
        <v>0</v>
      </c>
      <c r="G5" s="121">
        <v>0</v>
      </c>
      <c r="H5" s="121">
        <v>0</v>
      </c>
      <c r="I5" s="121">
        <v>0</v>
      </c>
      <c r="J5" s="121">
        <v>0</v>
      </c>
      <c r="K5" s="121">
        <v>0</v>
      </c>
      <c r="L5" s="121">
        <v>0</v>
      </c>
      <c r="M5" s="121">
        <v>0</v>
      </c>
      <c r="N5" s="121">
        <v>0</v>
      </c>
      <c r="O5" s="121">
        <v>0</v>
      </c>
      <c r="P5" s="121">
        <v>0</v>
      </c>
      <c r="Q5" s="121">
        <v>0</v>
      </c>
    </row>
    <row r="6" spans="1:17">
      <c r="A6" s="19">
        <v>1</v>
      </c>
      <c r="B6" s="19" t="s">
        <v>153</v>
      </c>
      <c r="C6" s="72">
        <v>9</v>
      </c>
      <c r="D6" s="121">
        <v>0</v>
      </c>
      <c r="E6" s="121">
        <v>0</v>
      </c>
      <c r="F6" s="121">
        <v>0</v>
      </c>
      <c r="G6" s="121">
        <v>0</v>
      </c>
      <c r="H6" s="121">
        <v>0</v>
      </c>
      <c r="I6" s="121">
        <v>0</v>
      </c>
      <c r="J6" s="121">
        <v>0</v>
      </c>
      <c r="K6" s="121">
        <v>0</v>
      </c>
      <c r="L6" s="121">
        <v>0</v>
      </c>
      <c r="M6" s="121">
        <v>0</v>
      </c>
      <c r="N6" s="121">
        <v>0</v>
      </c>
      <c r="O6" s="121">
        <v>0</v>
      </c>
      <c r="P6" s="121">
        <v>0</v>
      </c>
      <c r="Q6" s="121">
        <v>0</v>
      </c>
    </row>
    <row r="7" spans="1:17">
      <c r="A7" s="19">
        <v>1</v>
      </c>
      <c r="B7" s="19" t="s">
        <v>153</v>
      </c>
      <c r="C7" s="72">
        <v>8</v>
      </c>
      <c r="D7" s="72">
        <v>10</v>
      </c>
      <c r="E7" s="72">
        <v>1</v>
      </c>
      <c r="F7" s="121">
        <v>0.5</v>
      </c>
      <c r="G7" s="121">
        <v>0.05</v>
      </c>
      <c r="H7" s="121">
        <v>0.05</v>
      </c>
      <c r="I7" s="121">
        <v>0.05</v>
      </c>
      <c r="J7" s="121">
        <v>0.05</v>
      </c>
      <c r="K7" s="121">
        <v>0.05</v>
      </c>
      <c r="L7" s="121">
        <v>0.05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</row>
    <row r="8" spans="1:17">
      <c r="A8" s="19">
        <v>1</v>
      </c>
      <c r="B8" s="19" t="s">
        <v>153</v>
      </c>
      <c r="C8" s="72">
        <v>7</v>
      </c>
      <c r="D8" s="72">
        <v>20</v>
      </c>
      <c r="E8" s="72">
        <v>0</v>
      </c>
      <c r="F8" s="121">
        <v>0.5</v>
      </c>
      <c r="G8" s="121">
        <v>0.5</v>
      </c>
      <c r="H8" s="121">
        <v>0.45</v>
      </c>
      <c r="I8" s="121">
        <v>0.35</v>
      </c>
      <c r="J8" s="121">
        <v>0.35</v>
      </c>
      <c r="K8" s="121">
        <v>0.3</v>
      </c>
      <c r="L8" s="121">
        <v>0.3</v>
      </c>
      <c r="M8" s="121">
        <v>0</v>
      </c>
      <c r="N8" s="121">
        <v>0</v>
      </c>
      <c r="O8" s="121">
        <v>0</v>
      </c>
      <c r="P8" s="121">
        <v>0</v>
      </c>
      <c r="Q8" s="121">
        <v>0</v>
      </c>
    </row>
    <row r="9" spans="1:17">
      <c r="A9" s="19">
        <v>1</v>
      </c>
      <c r="B9" s="19" t="s">
        <v>153</v>
      </c>
      <c r="C9" s="72">
        <v>6</v>
      </c>
      <c r="D9" s="72">
        <v>40</v>
      </c>
      <c r="E9" s="72">
        <v>0</v>
      </c>
      <c r="F9" s="121">
        <v>0</v>
      </c>
      <c r="G9" s="121">
        <v>0.45</v>
      </c>
      <c r="H9" s="121">
        <v>0.3</v>
      </c>
      <c r="I9" s="121">
        <v>0.25</v>
      </c>
      <c r="J9" s="121">
        <v>0.25</v>
      </c>
      <c r="K9" s="121">
        <v>0.25</v>
      </c>
      <c r="L9" s="121">
        <v>0.25</v>
      </c>
      <c r="M9" s="121">
        <v>0</v>
      </c>
      <c r="N9" s="121">
        <v>0</v>
      </c>
      <c r="O9" s="121">
        <v>0</v>
      </c>
      <c r="P9" s="121">
        <v>0</v>
      </c>
      <c r="Q9" s="121">
        <v>0</v>
      </c>
    </row>
    <row r="10" spans="1:17">
      <c r="A10" s="19">
        <v>1</v>
      </c>
      <c r="B10" s="19" t="s">
        <v>153</v>
      </c>
      <c r="C10" s="72">
        <v>5</v>
      </c>
      <c r="D10" s="72">
        <v>60</v>
      </c>
      <c r="E10" s="72">
        <v>0</v>
      </c>
      <c r="F10" s="121">
        <v>0</v>
      </c>
      <c r="G10" s="121">
        <v>0</v>
      </c>
      <c r="H10" s="121">
        <v>0.2</v>
      </c>
      <c r="I10" s="121">
        <v>0.2</v>
      </c>
      <c r="J10" s="121">
        <v>0.15</v>
      </c>
      <c r="K10" s="121">
        <v>0.2</v>
      </c>
      <c r="L10" s="121">
        <v>0.2</v>
      </c>
      <c r="M10" s="121">
        <v>0</v>
      </c>
      <c r="N10" s="121">
        <v>0</v>
      </c>
      <c r="O10" s="121">
        <v>0</v>
      </c>
      <c r="P10" s="121">
        <v>0</v>
      </c>
      <c r="Q10" s="121">
        <v>0</v>
      </c>
    </row>
    <row r="11" spans="1:17">
      <c r="A11" s="19">
        <v>1</v>
      </c>
      <c r="B11" s="19" t="s">
        <v>153</v>
      </c>
      <c r="C11" s="72">
        <v>4</v>
      </c>
      <c r="D11" s="72">
        <v>80</v>
      </c>
      <c r="E11" s="72">
        <v>0</v>
      </c>
      <c r="F11" s="121">
        <v>0</v>
      </c>
      <c r="G11" s="121">
        <v>0</v>
      </c>
      <c r="H11" s="121">
        <v>0</v>
      </c>
      <c r="I11" s="121">
        <v>0.15</v>
      </c>
      <c r="J11" s="121">
        <v>0.15</v>
      </c>
      <c r="K11" s="121">
        <v>0.1</v>
      </c>
      <c r="L11" s="121">
        <v>0.05</v>
      </c>
      <c r="M11" s="121">
        <v>0</v>
      </c>
      <c r="N11" s="121">
        <v>0</v>
      </c>
      <c r="O11" s="121">
        <v>0</v>
      </c>
      <c r="P11" s="121">
        <v>0</v>
      </c>
      <c r="Q11" s="121">
        <v>0</v>
      </c>
    </row>
    <row r="12" spans="1:17">
      <c r="A12" s="19">
        <v>1</v>
      </c>
      <c r="B12" s="19" t="s">
        <v>153</v>
      </c>
      <c r="C12" s="72">
        <v>3</v>
      </c>
      <c r="D12" s="72">
        <v>100</v>
      </c>
      <c r="E12" s="72">
        <v>0</v>
      </c>
      <c r="F12" s="121">
        <v>0</v>
      </c>
      <c r="G12" s="121">
        <v>0</v>
      </c>
      <c r="H12" s="121">
        <v>0</v>
      </c>
      <c r="I12" s="121">
        <v>0</v>
      </c>
      <c r="J12" s="121">
        <v>0.05</v>
      </c>
      <c r="K12" s="121">
        <v>0.05</v>
      </c>
      <c r="L12" s="121">
        <v>0.05</v>
      </c>
      <c r="M12" s="121">
        <v>0</v>
      </c>
      <c r="N12" s="121">
        <v>0</v>
      </c>
      <c r="O12" s="121">
        <v>0</v>
      </c>
      <c r="P12" s="121">
        <v>0</v>
      </c>
      <c r="Q12" s="121">
        <v>0</v>
      </c>
    </row>
    <row r="13" spans="1:17">
      <c r="A13" s="19">
        <v>1</v>
      </c>
      <c r="B13" s="19" t="s">
        <v>153</v>
      </c>
      <c r="C13" s="72">
        <v>2</v>
      </c>
      <c r="D13" s="72">
        <v>120</v>
      </c>
      <c r="E13" s="72">
        <v>0</v>
      </c>
      <c r="F13" s="121">
        <v>0</v>
      </c>
      <c r="G13" s="121">
        <v>0</v>
      </c>
      <c r="H13" s="121">
        <v>0</v>
      </c>
      <c r="I13" s="121">
        <v>0</v>
      </c>
      <c r="J13" s="121">
        <v>0</v>
      </c>
      <c r="K13" s="121">
        <v>0.05</v>
      </c>
      <c r="L13" s="121">
        <v>0.05</v>
      </c>
      <c r="M13" s="121">
        <v>0</v>
      </c>
      <c r="N13" s="121">
        <v>0</v>
      </c>
      <c r="O13" s="121">
        <v>0</v>
      </c>
      <c r="P13" s="121">
        <v>0</v>
      </c>
      <c r="Q13" s="121">
        <v>0</v>
      </c>
    </row>
    <row r="14" spans="1:17">
      <c r="A14" s="19">
        <v>1</v>
      </c>
      <c r="B14" s="19" t="s">
        <v>153</v>
      </c>
      <c r="C14" s="72">
        <v>1</v>
      </c>
      <c r="D14" s="72">
        <v>140</v>
      </c>
      <c r="E14" s="72">
        <v>0</v>
      </c>
      <c r="F14" s="121">
        <v>0</v>
      </c>
      <c r="G14" s="121">
        <v>0</v>
      </c>
      <c r="H14" s="121">
        <v>0</v>
      </c>
      <c r="I14" s="121">
        <v>0</v>
      </c>
      <c r="J14" s="121">
        <v>0</v>
      </c>
      <c r="K14" s="121">
        <v>0</v>
      </c>
      <c r="L14" s="121">
        <v>0.05</v>
      </c>
      <c r="M14" s="121">
        <v>0</v>
      </c>
      <c r="N14" s="121">
        <v>0</v>
      </c>
      <c r="O14" s="121">
        <v>0</v>
      </c>
      <c r="P14" s="121">
        <v>0</v>
      </c>
      <c r="Q14" s="121">
        <v>0</v>
      </c>
    </row>
    <row r="15" spans="1:17">
      <c r="A15" s="19">
        <v>2</v>
      </c>
      <c r="B15" s="19" t="s">
        <v>153</v>
      </c>
      <c r="C15" s="72">
        <v>13</v>
      </c>
      <c r="D15" s="121">
        <v>0</v>
      </c>
      <c r="E15" s="121">
        <v>0</v>
      </c>
      <c r="F15" s="121">
        <v>0</v>
      </c>
      <c r="G15" s="121">
        <v>0</v>
      </c>
      <c r="H15" s="121">
        <v>0</v>
      </c>
      <c r="I15" s="121">
        <v>0</v>
      </c>
      <c r="J15" s="121">
        <v>0</v>
      </c>
      <c r="K15" s="121">
        <v>0</v>
      </c>
      <c r="L15" s="121">
        <v>0</v>
      </c>
      <c r="M15" s="121">
        <v>0</v>
      </c>
      <c r="N15" s="121">
        <v>0</v>
      </c>
      <c r="O15" s="121">
        <v>0</v>
      </c>
      <c r="P15" s="121">
        <v>0</v>
      </c>
      <c r="Q15" s="121">
        <v>0</v>
      </c>
    </row>
    <row r="16" spans="1:17">
      <c r="A16" s="19">
        <v>2</v>
      </c>
      <c r="B16" s="19" t="s">
        <v>153</v>
      </c>
      <c r="C16" s="72">
        <v>12</v>
      </c>
      <c r="D16" s="121">
        <v>0</v>
      </c>
      <c r="E16" s="121">
        <v>0</v>
      </c>
      <c r="F16" s="121">
        <v>0</v>
      </c>
      <c r="G16" s="121">
        <v>0</v>
      </c>
      <c r="H16" s="121">
        <v>0</v>
      </c>
      <c r="I16" s="121">
        <v>0</v>
      </c>
      <c r="J16" s="121">
        <v>0</v>
      </c>
      <c r="K16" s="121">
        <v>0</v>
      </c>
      <c r="L16" s="121">
        <v>0</v>
      </c>
      <c r="M16" s="121">
        <v>0</v>
      </c>
      <c r="N16" s="121">
        <v>0</v>
      </c>
      <c r="O16" s="121">
        <v>0</v>
      </c>
      <c r="P16" s="121">
        <v>0</v>
      </c>
      <c r="Q16" s="121">
        <v>0</v>
      </c>
    </row>
    <row r="17" spans="1:17" ht="14.25" customHeight="1">
      <c r="A17" s="19">
        <v>2</v>
      </c>
      <c r="B17" s="19" t="s">
        <v>153</v>
      </c>
      <c r="C17" s="72">
        <v>11</v>
      </c>
      <c r="D17" s="121">
        <v>0</v>
      </c>
      <c r="E17" s="121">
        <v>0</v>
      </c>
      <c r="F17" s="121">
        <v>0</v>
      </c>
      <c r="G17" s="121">
        <v>0</v>
      </c>
      <c r="H17" s="121">
        <v>0</v>
      </c>
      <c r="I17" s="121">
        <v>0</v>
      </c>
      <c r="J17" s="121">
        <v>0</v>
      </c>
      <c r="K17" s="121">
        <v>0</v>
      </c>
      <c r="L17" s="121">
        <v>0</v>
      </c>
      <c r="M17" s="121">
        <v>0</v>
      </c>
      <c r="N17" s="121">
        <v>0</v>
      </c>
      <c r="O17" s="121">
        <v>0</v>
      </c>
      <c r="P17" s="121">
        <v>0</v>
      </c>
      <c r="Q17" s="121">
        <v>0</v>
      </c>
    </row>
    <row r="18" spans="1:17">
      <c r="A18" s="19">
        <v>2</v>
      </c>
      <c r="B18" s="19" t="s">
        <v>153</v>
      </c>
      <c r="C18" s="72">
        <v>10</v>
      </c>
      <c r="D18" s="121">
        <v>0</v>
      </c>
      <c r="E18" s="121">
        <v>0</v>
      </c>
      <c r="F18" s="121">
        <v>0</v>
      </c>
      <c r="G18" s="121">
        <v>0</v>
      </c>
      <c r="H18" s="121">
        <v>0</v>
      </c>
      <c r="I18" s="121">
        <v>0</v>
      </c>
      <c r="J18" s="121">
        <v>0</v>
      </c>
      <c r="K18" s="121">
        <v>0</v>
      </c>
      <c r="L18" s="121">
        <v>0</v>
      </c>
      <c r="M18" s="121">
        <v>0</v>
      </c>
      <c r="N18" s="121">
        <v>0</v>
      </c>
      <c r="O18" s="121">
        <v>0</v>
      </c>
      <c r="P18" s="121">
        <v>0</v>
      </c>
      <c r="Q18" s="121">
        <v>0</v>
      </c>
    </row>
    <row r="19" spans="1:17">
      <c r="A19" s="19">
        <v>2</v>
      </c>
      <c r="B19" s="19" t="s">
        <v>153</v>
      </c>
      <c r="C19" s="72">
        <v>9</v>
      </c>
      <c r="D19" s="121">
        <v>0</v>
      </c>
      <c r="E19" s="121">
        <v>0</v>
      </c>
      <c r="F19" s="121">
        <v>0</v>
      </c>
      <c r="G19" s="121">
        <v>0</v>
      </c>
      <c r="H19" s="121">
        <v>0</v>
      </c>
      <c r="I19" s="121">
        <v>0</v>
      </c>
      <c r="J19" s="121">
        <v>0</v>
      </c>
      <c r="K19" s="121">
        <v>0</v>
      </c>
      <c r="L19" s="121">
        <v>0</v>
      </c>
      <c r="M19" s="121">
        <v>0</v>
      </c>
      <c r="N19" s="121">
        <v>0</v>
      </c>
      <c r="O19" s="121">
        <v>0</v>
      </c>
      <c r="P19" s="121">
        <v>0</v>
      </c>
      <c r="Q19" s="121">
        <v>0</v>
      </c>
    </row>
    <row r="20" spans="1:17">
      <c r="A20" s="19">
        <v>2</v>
      </c>
      <c r="B20" s="19" t="s">
        <v>153</v>
      </c>
      <c r="C20" s="72">
        <v>8</v>
      </c>
      <c r="D20" s="72">
        <v>10</v>
      </c>
      <c r="E20" s="72">
        <v>1</v>
      </c>
      <c r="F20" s="121">
        <v>0.5</v>
      </c>
      <c r="G20" s="121">
        <v>0.05</v>
      </c>
      <c r="H20" s="121">
        <v>0.05</v>
      </c>
      <c r="I20" s="121">
        <v>0.05</v>
      </c>
      <c r="J20" s="121">
        <v>0.05</v>
      </c>
      <c r="K20" s="121">
        <v>0.05</v>
      </c>
      <c r="L20" s="121">
        <v>0.05</v>
      </c>
      <c r="M20" s="121">
        <v>0</v>
      </c>
      <c r="N20" s="121">
        <v>0</v>
      </c>
      <c r="O20" s="121">
        <v>0</v>
      </c>
      <c r="P20" s="121">
        <v>0</v>
      </c>
      <c r="Q20" s="121">
        <v>0</v>
      </c>
    </row>
    <row r="21" spans="1:17">
      <c r="A21" s="19">
        <v>2</v>
      </c>
      <c r="B21" s="19" t="s">
        <v>153</v>
      </c>
      <c r="C21" s="72">
        <v>7</v>
      </c>
      <c r="D21" s="72">
        <v>20</v>
      </c>
      <c r="E21" s="72">
        <v>0</v>
      </c>
      <c r="F21" s="121">
        <v>0.5</v>
      </c>
      <c r="G21" s="121">
        <v>0.5</v>
      </c>
      <c r="H21" s="121">
        <v>0.45</v>
      </c>
      <c r="I21" s="121">
        <v>0.35</v>
      </c>
      <c r="J21" s="121">
        <v>0.35</v>
      </c>
      <c r="K21" s="121">
        <v>0.3</v>
      </c>
      <c r="L21" s="121">
        <v>0.3</v>
      </c>
      <c r="M21" s="121">
        <v>0</v>
      </c>
      <c r="N21" s="121">
        <v>0</v>
      </c>
      <c r="O21" s="121">
        <v>0</v>
      </c>
      <c r="P21" s="121">
        <v>0</v>
      </c>
      <c r="Q21" s="121">
        <v>0</v>
      </c>
    </row>
    <row r="22" spans="1:17">
      <c r="A22" s="19">
        <v>2</v>
      </c>
      <c r="B22" s="19" t="s">
        <v>153</v>
      </c>
      <c r="C22" s="72">
        <v>6</v>
      </c>
      <c r="D22" s="72">
        <v>40</v>
      </c>
      <c r="E22" s="72">
        <v>0</v>
      </c>
      <c r="F22" s="121">
        <v>0</v>
      </c>
      <c r="G22" s="121">
        <v>0.45</v>
      </c>
      <c r="H22" s="121">
        <v>0.3</v>
      </c>
      <c r="I22" s="121">
        <v>0.25</v>
      </c>
      <c r="J22" s="121">
        <v>0.25</v>
      </c>
      <c r="K22" s="121">
        <v>0.25</v>
      </c>
      <c r="L22" s="121">
        <v>0.25</v>
      </c>
      <c r="M22" s="121">
        <v>0</v>
      </c>
      <c r="N22" s="121">
        <v>0</v>
      </c>
      <c r="O22" s="121">
        <v>0</v>
      </c>
      <c r="P22" s="121">
        <v>0</v>
      </c>
      <c r="Q22" s="121">
        <v>0</v>
      </c>
    </row>
    <row r="23" spans="1:17">
      <c r="A23" s="19">
        <v>2</v>
      </c>
      <c r="B23" s="19" t="s">
        <v>153</v>
      </c>
      <c r="C23" s="72">
        <v>5</v>
      </c>
      <c r="D23" s="72">
        <v>60</v>
      </c>
      <c r="E23" s="72">
        <v>0</v>
      </c>
      <c r="F23" s="121">
        <v>0</v>
      </c>
      <c r="G23" s="121">
        <v>0</v>
      </c>
      <c r="H23" s="121">
        <v>0.2</v>
      </c>
      <c r="I23" s="121">
        <v>0.2</v>
      </c>
      <c r="J23" s="121">
        <v>0.15</v>
      </c>
      <c r="K23" s="121">
        <v>0.2</v>
      </c>
      <c r="L23" s="121">
        <v>0.2</v>
      </c>
      <c r="M23" s="121">
        <v>0</v>
      </c>
      <c r="N23" s="121">
        <v>0</v>
      </c>
      <c r="O23" s="121">
        <v>0</v>
      </c>
      <c r="P23" s="121">
        <v>0</v>
      </c>
      <c r="Q23" s="121">
        <v>0</v>
      </c>
    </row>
    <row r="24" spans="1:17">
      <c r="A24" s="19">
        <v>2</v>
      </c>
      <c r="B24" s="19" t="s">
        <v>153</v>
      </c>
      <c r="C24" s="72">
        <v>4</v>
      </c>
      <c r="D24" s="72">
        <v>80</v>
      </c>
      <c r="E24" s="72">
        <v>0</v>
      </c>
      <c r="F24" s="121">
        <v>0</v>
      </c>
      <c r="G24" s="121">
        <v>0</v>
      </c>
      <c r="H24" s="121">
        <v>0</v>
      </c>
      <c r="I24" s="121">
        <v>0.15</v>
      </c>
      <c r="J24" s="121">
        <v>0.15</v>
      </c>
      <c r="K24" s="121">
        <v>0.1</v>
      </c>
      <c r="L24" s="121">
        <v>0.05</v>
      </c>
      <c r="M24" s="121">
        <v>0</v>
      </c>
      <c r="N24" s="121">
        <v>0</v>
      </c>
      <c r="O24" s="121">
        <v>0</v>
      </c>
      <c r="P24" s="121">
        <v>0</v>
      </c>
      <c r="Q24" s="121">
        <v>0</v>
      </c>
    </row>
    <row r="25" spans="1:17">
      <c r="A25" s="19">
        <v>2</v>
      </c>
      <c r="B25" s="19" t="s">
        <v>153</v>
      </c>
      <c r="C25" s="72">
        <v>3</v>
      </c>
      <c r="D25" s="72">
        <v>100</v>
      </c>
      <c r="E25" s="72">
        <v>0</v>
      </c>
      <c r="F25" s="121">
        <v>0</v>
      </c>
      <c r="G25" s="121">
        <v>0</v>
      </c>
      <c r="H25" s="121">
        <v>0</v>
      </c>
      <c r="I25" s="121">
        <v>0</v>
      </c>
      <c r="J25" s="121">
        <v>0.05</v>
      </c>
      <c r="K25" s="121">
        <v>0.05</v>
      </c>
      <c r="L25" s="121">
        <v>0.05</v>
      </c>
      <c r="M25" s="121">
        <v>0</v>
      </c>
      <c r="N25" s="121">
        <v>0</v>
      </c>
      <c r="O25" s="121">
        <v>0</v>
      </c>
      <c r="P25" s="121">
        <v>0</v>
      </c>
      <c r="Q25" s="121">
        <v>0</v>
      </c>
    </row>
    <row r="26" spans="1:17">
      <c r="A26" s="19">
        <v>2</v>
      </c>
      <c r="B26" s="19" t="s">
        <v>153</v>
      </c>
      <c r="C26" s="72">
        <v>2</v>
      </c>
      <c r="D26" s="72">
        <v>120</v>
      </c>
      <c r="E26" s="72">
        <v>0</v>
      </c>
      <c r="F26" s="121">
        <v>0</v>
      </c>
      <c r="G26" s="121">
        <v>0</v>
      </c>
      <c r="H26" s="121">
        <v>0</v>
      </c>
      <c r="I26" s="121">
        <v>0</v>
      </c>
      <c r="J26" s="121">
        <v>0</v>
      </c>
      <c r="K26" s="121">
        <v>0.05</v>
      </c>
      <c r="L26" s="121">
        <v>0.05</v>
      </c>
      <c r="M26" s="121">
        <v>0</v>
      </c>
      <c r="N26" s="121">
        <v>0</v>
      </c>
      <c r="O26" s="121">
        <v>0</v>
      </c>
      <c r="P26" s="121">
        <v>0</v>
      </c>
      <c r="Q26" s="121">
        <v>0</v>
      </c>
    </row>
    <row r="27" spans="1:17">
      <c r="A27" s="19">
        <v>2</v>
      </c>
      <c r="B27" s="19" t="s">
        <v>153</v>
      </c>
      <c r="C27" s="72">
        <v>1</v>
      </c>
      <c r="D27" s="72">
        <v>140</v>
      </c>
      <c r="E27" s="72">
        <v>0</v>
      </c>
      <c r="F27" s="121">
        <v>0</v>
      </c>
      <c r="G27" s="121">
        <v>0</v>
      </c>
      <c r="H27" s="121">
        <v>0</v>
      </c>
      <c r="I27" s="121">
        <v>0</v>
      </c>
      <c r="J27" s="121">
        <v>0</v>
      </c>
      <c r="K27" s="121">
        <v>0</v>
      </c>
      <c r="L27" s="121">
        <v>0.05</v>
      </c>
      <c r="M27" s="121">
        <v>0</v>
      </c>
      <c r="N27" s="121">
        <v>0</v>
      </c>
      <c r="O27" s="121">
        <v>0</v>
      </c>
      <c r="P27" s="121">
        <v>0</v>
      </c>
      <c r="Q27" s="121">
        <v>0</v>
      </c>
    </row>
    <row r="28" spans="1:17">
      <c r="A28" s="19">
        <v>3</v>
      </c>
      <c r="B28" s="19" t="s">
        <v>153</v>
      </c>
      <c r="C28" s="72">
        <v>13</v>
      </c>
      <c r="D28" s="121">
        <v>0</v>
      </c>
      <c r="E28" s="121">
        <v>0</v>
      </c>
      <c r="F28" s="121">
        <v>0</v>
      </c>
      <c r="G28" s="121">
        <v>0</v>
      </c>
      <c r="H28" s="121">
        <v>0</v>
      </c>
      <c r="I28" s="121">
        <v>0</v>
      </c>
      <c r="J28" s="121">
        <v>0</v>
      </c>
      <c r="K28" s="121">
        <v>0</v>
      </c>
      <c r="L28" s="121">
        <v>0</v>
      </c>
      <c r="M28" s="121">
        <v>0</v>
      </c>
      <c r="N28" s="121">
        <v>0</v>
      </c>
      <c r="O28" s="121">
        <v>0</v>
      </c>
      <c r="P28" s="121">
        <v>0</v>
      </c>
      <c r="Q28" s="121">
        <v>0</v>
      </c>
    </row>
    <row r="29" spans="1:17">
      <c r="A29" s="19">
        <v>3</v>
      </c>
      <c r="B29" s="19" t="s">
        <v>153</v>
      </c>
      <c r="C29" s="72">
        <v>12</v>
      </c>
      <c r="D29" s="121">
        <v>0</v>
      </c>
      <c r="E29" s="121">
        <v>0</v>
      </c>
      <c r="F29" s="121">
        <v>0</v>
      </c>
      <c r="G29" s="121">
        <v>0</v>
      </c>
      <c r="H29" s="121">
        <v>0</v>
      </c>
      <c r="I29" s="121">
        <v>0</v>
      </c>
      <c r="J29" s="121">
        <v>0</v>
      </c>
      <c r="K29" s="121">
        <v>0</v>
      </c>
      <c r="L29" s="121">
        <v>0</v>
      </c>
      <c r="M29" s="121">
        <v>0</v>
      </c>
      <c r="N29" s="121">
        <v>0</v>
      </c>
      <c r="O29" s="121">
        <v>0</v>
      </c>
      <c r="P29" s="121">
        <v>0</v>
      </c>
      <c r="Q29" s="121">
        <v>0</v>
      </c>
    </row>
    <row r="30" spans="1:17" ht="14.25" customHeight="1">
      <c r="A30" s="19">
        <v>3</v>
      </c>
      <c r="B30" s="19" t="s">
        <v>153</v>
      </c>
      <c r="C30" s="72">
        <v>11</v>
      </c>
      <c r="D30" s="121">
        <v>0</v>
      </c>
      <c r="E30" s="121">
        <v>0</v>
      </c>
      <c r="F30" s="121">
        <v>0</v>
      </c>
      <c r="G30" s="121">
        <v>0</v>
      </c>
      <c r="H30" s="121">
        <v>0</v>
      </c>
      <c r="I30" s="121">
        <v>0</v>
      </c>
      <c r="J30" s="121">
        <v>0</v>
      </c>
      <c r="K30" s="121">
        <v>0</v>
      </c>
      <c r="L30" s="121">
        <v>0</v>
      </c>
      <c r="M30" s="121">
        <v>0</v>
      </c>
      <c r="N30" s="121">
        <v>0</v>
      </c>
      <c r="O30" s="121">
        <v>0</v>
      </c>
      <c r="P30" s="121">
        <v>0</v>
      </c>
      <c r="Q30" s="121">
        <v>0</v>
      </c>
    </row>
    <row r="31" spans="1:17">
      <c r="A31" s="19">
        <v>3</v>
      </c>
      <c r="B31" s="19" t="s">
        <v>153</v>
      </c>
      <c r="C31" s="72">
        <v>10</v>
      </c>
      <c r="D31" s="121">
        <v>0</v>
      </c>
      <c r="E31" s="121">
        <v>0</v>
      </c>
      <c r="F31" s="121">
        <v>0</v>
      </c>
      <c r="G31" s="121">
        <v>0</v>
      </c>
      <c r="H31" s="121">
        <v>0</v>
      </c>
      <c r="I31" s="121">
        <v>0</v>
      </c>
      <c r="J31" s="121">
        <v>0</v>
      </c>
      <c r="K31" s="121">
        <v>0</v>
      </c>
      <c r="L31" s="121">
        <v>0</v>
      </c>
      <c r="M31" s="121">
        <v>0</v>
      </c>
      <c r="N31" s="121">
        <v>0</v>
      </c>
      <c r="O31" s="121">
        <v>0</v>
      </c>
      <c r="P31" s="121">
        <v>0</v>
      </c>
      <c r="Q31" s="121">
        <v>0</v>
      </c>
    </row>
    <row r="32" spans="1:17">
      <c r="A32" s="19">
        <v>3</v>
      </c>
      <c r="B32" s="19" t="s">
        <v>153</v>
      </c>
      <c r="C32" s="72">
        <v>9</v>
      </c>
      <c r="D32" s="121">
        <v>0</v>
      </c>
      <c r="E32" s="121">
        <v>0</v>
      </c>
      <c r="F32" s="121">
        <v>0</v>
      </c>
      <c r="G32" s="121">
        <v>0</v>
      </c>
      <c r="H32" s="121">
        <v>0</v>
      </c>
      <c r="I32" s="121">
        <v>0</v>
      </c>
      <c r="J32" s="121">
        <v>0</v>
      </c>
      <c r="K32" s="121">
        <v>0</v>
      </c>
      <c r="L32" s="121">
        <v>0</v>
      </c>
      <c r="M32" s="121">
        <v>0</v>
      </c>
      <c r="N32" s="121">
        <v>0</v>
      </c>
      <c r="O32" s="121">
        <v>0</v>
      </c>
      <c r="P32" s="121">
        <v>0</v>
      </c>
      <c r="Q32" s="121">
        <v>0</v>
      </c>
    </row>
    <row r="33" spans="1:17">
      <c r="A33" s="19">
        <v>3</v>
      </c>
      <c r="B33" s="19" t="s">
        <v>153</v>
      </c>
      <c r="C33" s="72">
        <v>8</v>
      </c>
      <c r="D33" s="72">
        <v>10</v>
      </c>
      <c r="E33" s="72">
        <v>1</v>
      </c>
      <c r="F33" s="121">
        <v>0.5</v>
      </c>
      <c r="G33" s="121">
        <v>0.05</v>
      </c>
      <c r="H33" s="121">
        <v>0.05</v>
      </c>
      <c r="I33" s="121">
        <v>0.05</v>
      </c>
      <c r="J33" s="121">
        <v>0.05</v>
      </c>
      <c r="K33" s="121">
        <v>0.05</v>
      </c>
      <c r="L33" s="121">
        <v>0.05</v>
      </c>
      <c r="M33" s="121">
        <v>0</v>
      </c>
      <c r="N33" s="121">
        <v>0</v>
      </c>
      <c r="O33" s="121">
        <v>0</v>
      </c>
      <c r="P33" s="121">
        <v>0</v>
      </c>
      <c r="Q33" s="121">
        <v>0</v>
      </c>
    </row>
    <row r="34" spans="1:17">
      <c r="A34" s="19">
        <v>3</v>
      </c>
      <c r="B34" s="19" t="s">
        <v>153</v>
      </c>
      <c r="C34" s="72">
        <v>7</v>
      </c>
      <c r="D34" s="72">
        <v>20</v>
      </c>
      <c r="E34" s="72">
        <v>0</v>
      </c>
      <c r="F34" s="121">
        <v>0.5</v>
      </c>
      <c r="G34" s="121">
        <v>0.5</v>
      </c>
      <c r="H34" s="121">
        <v>0.45</v>
      </c>
      <c r="I34" s="121">
        <v>0.35</v>
      </c>
      <c r="J34" s="121">
        <v>0.35</v>
      </c>
      <c r="K34" s="121">
        <v>0.3</v>
      </c>
      <c r="L34" s="121">
        <v>0.3</v>
      </c>
      <c r="M34" s="121">
        <v>0</v>
      </c>
      <c r="N34" s="121">
        <v>0</v>
      </c>
      <c r="O34" s="121">
        <v>0</v>
      </c>
      <c r="P34" s="121">
        <v>0</v>
      </c>
      <c r="Q34" s="121">
        <v>0</v>
      </c>
    </row>
    <row r="35" spans="1:17">
      <c r="A35" s="19">
        <v>3</v>
      </c>
      <c r="B35" s="19" t="s">
        <v>153</v>
      </c>
      <c r="C35" s="72">
        <v>6</v>
      </c>
      <c r="D35" s="72">
        <v>40</v>
      </c>
      <c r="E35" s="72">
        <v>0</v>
      </c>
      <c r="F35" s="121">
        <v>0</v>
      </c>
      <c r="G35" s="121">
        <v>0.45</v>
      </c>
      <c r="H35" s="121">
        <v>0.3</v>
      </c>
      <c r="I35" s="121">
        <v>0.25</v>
      </c>
      <c r="J35" s="121">
        <v>0.25</v>
      </c>
      <c r="K35" s="121">
        <v>0.25</v>
      </c>
      <c r="L35" s="121">
        <v>0.25</v>
      </c>
      <c r="M35" s="121">
        <v>0</v>
      </c>
      <c r="N35" s="121">
        <v>0</v>
      </c>
      <c r="O35" s="121">
        <v>0</v>
      </c>
      <c r="P35" s="121">
        <v>0</v>
      </c>
      <c r="Q35" s="121">
        <v>0</v>
      </c>
    </row>
    <row r="36" spans="1:17">
      <c r="A36" s="19">
        <v>3</v>
      </c>
      <c r="B36" s="19" t="s">
        <v>153</v>
      </c>
      <c r="C36" s="72">
        <v>5</v>
      </c>
      <c r="D36" s="72">
        <v>60</v>
      </c>
      <c r="E36" s="72">
        <v>0</v>
      </c>
      <c r="F36" s="121">
        <v>0</v>
      </c>
      <c r="G36" s="121">
        <v>0</v>
      </c>
      <c r="H36" s="121">
        <v>0.2</v>
      </c>
      <c r="I36" s="121">
        <v>0.2</v>
      </c>
      <c r="J36" s="121">
        <v>0.15</v>
      </c>
      <c r="K36" s="121">
        <v>0.2</v>
      </c>
      <c r="L36" s="121">
        <v>0.2</v>
      </c>
      <c r="M36" s="121">
        <v>0</v>
      </c>
      <c r="N36" s="121">
        <v>0</v>
      </c>
      <c r="O36" s="121">
        <v>0</v>
      </c>
      <c r="P36" s="121">
        <v>0</v>
      </c>
      <c r="Q36" s="121">
        <v>0</v>
      </c>
    </row>
    <row r="37" spans="1:17">
      <c r="A37" s="19">
        <v>3</v>
      </c>
      <c r="B37" s="19" t="s">
        <v>153</v>
      </c>
      <c r="C37" s="72">
        <v>4</v>
      </c>
      <c r="D37" s="72">
        <v>80</v>
      </c>
      <c r="E37" s="72">
        <v>0</v>
      </c>
      <c r="F37" s="121">
        <v>0</v>
      </c>
      <c r="G37" s="121">
        <v>0</v>
      </c>
      <c r="H37" s="121">
        <v>0</v>
      </c>
      <c r="I37" s="121">
        <v>0.15</v>
      </c>
      <c r="J37" s="121">
        <v>0.15</v>
      </c>
      <c r="K37" s="121">
        <v>0.1</v>
      </c>
      <c r="L37" s="121">
        <v>0.05</v>
      </c>
      <c r="M37" s="121">
        <v>0</v>
      </c>
      <c r="N37" s="121">
        <v>0</v>
      </c>
      <c r="O37" s="121">
        <v>0</v>
      </c>
      <c r="P37" s="121">
        <v>0</v>
      </c>
      <c r="Q37" s="121">
        <v>0</v>
      </c>
    </row>
    <row r="38" spans="1:17">
      <c r="A38" s="19">
        <v>3</v>
      </c>
      <c r="B38" s="19" t="s">
        <v>153</v>
      </c>
      <c r="C38" s="72">
        <v>3</v>
      </c>
      <c r="D38" s="72">
        <v>100</v>
      </c>
      <c r="E38" s="72">
        <v>0</v>
      </c>
      <c r="F38" s="121">
        <v>0</v>
      </c>
      <c r="G38" s="121">
        <v>0</v>
      </c>
      <c r="H38" s="121">
        <v>0</v>
      </c>
      <c r="I38" s="121">
        <v>0</v>
      </c>
      <c r="J38" s="121">
        <v>0.05</v>
      </c>
      <c r="K38" s="121">
        <v>0.05</v>
      </c>
      <c r="L38" s="121">
        <v>0.05</v>
      </c>
      <c r="M38" s="121">
        <v>0</v>
      </c>
      <c r="N38" s="121">
        <v>0</v>
      </c>
      <c r="O38" s="121">
        <v>0</v>
      </c>
      <c r="P38" s="121">
        <v>0</v>
      </c>
      <c r="Q38" s="121">
        <v>0</v>
      </c>
    </row>
    <row r="39" spans="1:17">
      <c r="A39" s="19">
        <v>3</v>
      </c>
      <c r="B39" s="19" t="s">
        <v>153</v>
      </c>
      <c r="C39" s="72">
        <v>2</v>
      </c>
      <c r="D39" s="72">
        <v>120</v>
      </c>
      <c r="E39" s="72">
        <v>0</v>
      </c>
      <c r="F39" s="121">
        <v>0</v>
      </c>
      <c r="G39" s="121">
        <v>0</v>
      </c>
      <c r="H39" s="121">
        <v>0</v>
      </c>
      <c r="I39" s="121">
        <v>0</v>
      </c>
      <c r="J39" s="121">
        <v>0</v>
      </c>
      <c r="K39" s="121">
        <v>0.05</v>
      </c>
      <c r="L39" s="121">
        <v>0.05</v>
      </c>
      <c r="M39" s="121">
        <v>0</v>
      </c>
      <c r="N39" s="121">
        <v>0</v>
      </c>
      <c r="O39" s="121">
        <v>0</v>
      </c>
      <c r="P39" s="121">
        <v>0</v>
      </c>
      <c r="Q39" s="121">
        <v>0</v>
      </c>
    </row>
    <row r="40" spans="1:17">
      <c r="A40" s="19">
        <v>3</v>
      </c>
      <c r="B40" s="19" t="s">
        <v>153</v>
      </c>
      <c r="C40" s="72">
        <v>1</v>
      </c>
      <c r="D40" s="72">
        <v>140</v>
      </c>
      <c r="E40" s="72">
        <v>0</v>
      </c>
      <c r="F40" s="121">
        <v>0</v>
      </c>
      <c r="G40" s="121">
        <v>0</v>
      </c>
      <c r="H40" s="121">
        <v>0</v>
      </c>
      <c r="I40" s="121">
        <v>0</v>
      </c>
      <c r="J40" s="121">
        <v>0</v>
      </c>
      <c r="K40" s="121">
        <v>0</v>
      </c>
      <c r="L40" s="121">
        <v>0.05</v>
      </c>
      <c r="M40" s="121">
        <v>0</v>
      </c>
      <c r="N40" s="121">
        <v>0</v>
      </c>
      <c r="O40" s="121">
        <v>0</v>
      </c>
      <c r="P40" s="121">
        <v>0</v>
      </c>
      <c r="Q40" s="121">
        <v>0</v>
      </c>
    </row>
    <row r="41" spans="1:17">
      <c r="A41" s="19">
        <v>4</v>
      </c>
      <c r="B41" s="19" t="s">
        <v>154</v>
      </c>
      <c r="C41" s="72">
        <v>13</v>
      </c>
      <c r="D41" s="121">
        <v>0</v>
      </c>
      <c r="E41" s="121">
        <v>0</v>
      </c>
      <c r="F41" s="121">
        <v>0</v>
      </c>
      <c r="G41" s="121">
        <v>0</v>
      </c>
      <c r="H41" s="121">
        <v>0</v>
      </c>
      <c r="I41" s="121">
        <v>0</v>
      </c>
      <c r="J41" s="121">
        <v>0</v>
      </c>
      <c r="K41" s="121">
        <v>0</v>
      </c>
      <c r="L41" s="121">
        <v>0</v>
      </c>
      <c r="M41" s="121">
        <v>0</v>
      </c>
      <c r="N41" s="121">
        <v>0</v>
      </c>
      <c r="O41" s="121">
        <v>0</v>
      </c>
      <c r="P41" s="121">
        <v>0</v>
      </c>
      <c r="Q41" s="121">
        <v>0</v>
      </c>
    </row>
    <row r="42" spans="1:17">
      <c r="A42" s="19">
        <v>4</v>
      </c>
      <c r="B42" s="19" t="s">
        <v>154</v>
      </c>
      <c r="C42" s="72">
        <v>12</v>
      </c>
      <c r="D42" s="121">
        <v>0</v>
      </c>
      <c r="E42" s="121">
        <v>0</v>
      </c>
      <c r="F42" s="121">
        <v>0</v>
      </c>
      <c r="G42" s="121">
        <v>0</v>
      </c>
      <c r="H42" s="121">
        <v>0</v>
      </c>
      <c r="I42" s="121">
        <v>0</v>
      </c>
      <c r="J42" s="121">
        <v>0</v>
      </c>
      <c r="K42" s="121">
        <v>0</v>
      </c>
      <c r="L42" s="121">
        <v>0</v>
      </c>
      <c r="M42" s="121">
        <v>0</v>
      </c>
      <c r="N42" s="121">
        <v>0</v>
      </c>
      <c r="O42" s="121">
        <v>0</v>
      </c>
      <c r="P42" s="121">
        <v>0</v>
      </c>
      <c r="Q42" s="121">
        <v>0</v>
      </c>
    </row>
    <row r="43" spans="1:17" ht="14.25" customHeight="1">
      <c r="A43" s="19">
        <v>4</v>
      </c>
      <c r="B43" s="19" t="s">
        <v>154</v>
      </c>
      <c r="C43" s="72">
        <v>11</v>
      </c>
      <c r="D43" s="121">
        <v>0</v>
      </c>
      <c r="E43" s="121">
        <v>0</v>
      </c>
      <c r="F43" s="121">
        <v>0</v>
      </c>
      <c r="G43" s="121">
        <v>0</v>
      </c>
      <c r="H43" s="121">
        <v>0</v>
      </c>
      <c r="I43" s="121">
        <v>0</v>
      </c>
      <c r="J43" s="121">
        <v>0</v>
      </c>
      <c r="K43" s="121">
        <v>0</v>
      </c>
      <c r="L43" s="121">
        <v>0</v>
      </c>
      <c r="M43" s="121">
        <v>0</v>
      </c>
      <c r="N43" s="121">
        <v>0</v>
      </c>
      <c r="O43" s="121">
        <v>0</v>
      </c>
      <c r="P43" s="121">
        <v>0</v>
      </c>
      <c r="Q43" s="121">
        <v>0</v>
      </c>
    </row>
    <row r="44" spans="1:17">
      <c r="A44" s="19">
        <v>4</v>
      </c>
      <c r="B44" s="19" t="s">
        <v>154</v>
      </c>
      <c r="C44" s="72">
        <v>10</v>
      </c>
      <c r="D44" s="121">
        <v>0</v>
      </c>
      <c r="E44" s="121">
        <v>0</v>
      </c>
      <c r="F44" s="121">
        <v>0</v>
      </c>
      <c r="G44" s="121">
        <v>0</v>
      </c>
      <c r="H44" s="121">
        <v>0</v>
      </c>
      <c r="I44" s="121">
        <v>0</v>
      </c>
      <c r="J44" s="121">
        <v>0</v>
      </c>
      <c r="K44" s="121">
        <v>0</v>
      </c>
      <c r="L44" s="121">
        <v>0</v>
      </c>
      <c r="M44" s="121">
        <v>0</v>
      </c>
      <c r="N44" s="121">
        <v>0</v>
      </c>
      <c r="O44" s="121">
        <v>0</v>
      </c>
      <c r="P44" s="121">
        <v>0</v>
      </c>
      <c r="Q44" s="121">
        <v>0</v>
      </c>
    </row>
    <row r="45" spans="1:17">
      <c r="A45" s="19">
        <v>4</v>
      </c>
      <c r="B45" s="19" t="s">
        <v>154</v>
      </c>
      <c r="C45" s="72">
        <v>9</v>
      </c>
      <c r="D45" s="121">
        <v>0</v>
      </c>
      <c r="E45" s="121">
        <v>0</v>
      </c>
      <c r="F45" s="121">
        <v>0</v>
      </c>
      <c r="G45" s="121">
        <v>0</v>
      </c>
      <c r="H45" s="121">
        <v>0</v>
      </c>
      <c r="I45" s="121">
        <v>0</v>
      </c>
      <c r="J45" s="121">
        <v>0</v>
      </c>
      <c r="K45" s="121">
        <v>0</v>
      </c>
      <c r="L45" s="121">
        <v>0</v>
      </c>
      <c r="M45" s="121">
        <v>0</v>
      </c>
      <c r="N45" s="121">
        <v>0</v>
      </c>
      <c r="O45" s="121">
        <v>0</v>
      </c>
      <c r="P45" s="121">
        <v>0</v>
      </c>
      <c r="Q45" s="121">
        <v>0</v>
      </c>
    </row>
    <row r="46" spans="1:17">
      <c r="A46" s="19">
        <v>4</v>
      </c>
      <c r="B46" s="19" t="s">
        <v>154</v>
      </c>
      <c r="C46" s="72">
        <v>8</v>
      </c>
      <c r="D46" s="72">
        <v>10</v>
      </c>
      <c r="E46" s="72">
        <v>1</v>
      </c>
      <c r="F46" s="121">
        <v>0.5</v>
      </c>
      <c r="G46" s="121">
        <v>0.05</v>
      </c>
      <c r="H46" s="121">
        <v>0.05</v>
      </c>
      <c r="I46" s="121">
        <v>0.05</v>
      </c>
      <c r="J46" s="121">
        <v>0.05</v>
      </c>
      <c r="K46" s="121">
        <v>0.05</v>
      </c>
      <c r="L46" s="121">
        <v>0.05</v>
      </c>
      <c r="M46" s="121">
        <v>0</v>
      </c>
      <c r="N46" s="121">
        <v>0</v>
      </c>
      <c r="O46" s="121">
        <v>0</v>
      </c>
      <c r="P46" s="121">
        <v>0</v>
      </c>
      <c r="Q46" s="121">
        <v>0</v>
      </c>
    </row>
    <row r="47" spans="1:17">
      <c r="A47" s="19">
        <v>4</v>
      </c>
      <c r="B47" s="19" t="s">
        <v>154</v>
      </c>
      <c r="C47" s="72">
        <v>7</v>
      </c>
      <c r="D47" s="72">
        <v>20</v>
      </c>
      <c r="E47" s="72">
        <v>0</v>
      </c>
      <c r="F47" s="121">
        <v>0.5</v>
      </c>
      <c r="G47" s="121">
        <v>0.49</v>
      </c>
      <c r="H47" s="121">
        <v>0.48</v>
      </c>
      <c r="I47" s="121">
        <v>0.46</v>
      </c>
      <c r="J47" s="121">
        <v>0.42</v>
      </c>
      <c r="K47" s="121">
        <v>0.34</v>
      </c>
      <c r="L47" s="121">
        <v>0.3</v>
      </c>
      <c r="M47" s="121">
        <v>0</v>
      </c>
      <c r="N47" s="121">
        <v>0</v>
      </c>
      <c r="O47" s="121">
        <v>0</v>
      </c>
      <c r="P47" s="121">
        <v>0</v>
      </c>
      <c r="Q47" s="121">
        <v>0</v>
      </c>
    </row>
    <row r="48" spans="1:17">
      <c r="A48" s="19">
        <v>4</v>
      </c>
      <c r="B48" s="19" t="s">
        <v>154</v>
      </c>
      <c r="C48" s="72">
        <v>6</v>
      </c>
      <c r="D48" s="72">
        <v>40</v>
      </c>
      <c r="E48" s="72">
        <v>0</v>
      </c>
      <c r="F48" s="121">
        <v>0</v>
      </c>
      <c r="G48" s="121">
        <v>0.46</v>
      </c>
      <c r="H48" s="121">
        <v>0.43</v>
      </c>
      <c r="I48" s="121">
        <v>0.4</v>
      </c>
      <c r="J48" s="121">
        <v>0.36</v>
      </c>
      <c r="K48" s="121">
        <v>0.34</v>
      </c>
      <c r="L48" s="121">
        <v>0.3</v>
      </c>
      <c r="M48" s="121">
        <v>0</v>
      </c>
      <c r="N48" s="121">
        <v>0</v>
      </c>
      <c r="O48" s="121">
        <v>0</v>
      </c>
      <c r="P48" s="121">
        <v>0</v>
      </c>
      <c r="Q48" s="121">
        <v>0</v>
      </c>
    </row>
    <row r="49" spans="1:17">
      <c r="A49" s="19">
        <v>4</v>
      </c>
      <c r="B49" s="19" t="s">
        <v>154</v>
      </c>
      <c r="C49" s="72">
        <v>5</v>
      </c>
      <c r="D49" s="72">
        <v>60</v>
      </c>
      <c r="E49" s="72">
        <v>0</v>
      </c>
      <c r="F49" s="121">
        <v>0</v>
      </c>
      <c r="G49" s="121">
        <v>0</v>
      </c>
      <c r="H49" s="121">
        <v>0.04</v>
      </c>
      <c r="I49" s="121">
        <v>0.06</v>
      </c>
      <c r="J49" s="121">
        <v>7.0000000000000007E-2</v>
      </c>
      <c r="K49" s="121">
        <v>0.09</v>
      </c>
      <c r="L49" s="121">
        <v>0.13</v>
      </c>
      <c r="M49" s="121">
        <v>0</v>
      </c>
      <c r="N49" s="121">
        <v>0</v>
      </c>
      <c r="O49" s="121">
        <v>0</v>
      </c>
      <c r="P49" s="121">
        <v>0</v>
      </c>
      <c r="Q49" s="121">
        <v>0</v>
      </c>
    </row>
    <row r="50" spans="1:17">
      <c r="A50" s="19">
        <v>4</v>
      </c>
      <c r="B50" s="19" t="s">
        <v>154</v>
      </c>
      <c r="C50" s="72">
        <v>4</v>
      </c>
      <c r="D50" s="72">
        <v>80</v>
      </c>
      <c r="E50" s="72">
        <v>0</v>
      </c>
      <c r="F50" s="121">
        <v>0</v>
      </c>
      <c r="G50" s="121">
        <v>0</v>
      </c>
      <c r="H50" s="121">
        <v>0</v>
      </c>
      <c r="I50" s="121">
        <v>0.04</v>
      </c>
      <c r="J50" s="121">
        <v>0.05</v>
      </c>
      <c r="K50" s="121">
        <v>0.06</v>
      </c>
      <c r="L50" s="121">
        <v>0.06</v>
      </c>
      <c r="M50" s="121">
        <v>0</v>
      </c>
      <c r="N50" s="121">
        <v>0</v>
      </c>
      <c r="O50" s="121">
        <v>0</v>
      </c>
      <c r="P50" s="121">
        <v>0</v>
      </c>
      <c r="Q50" s="121">
        <v>0</v>
      </c>
    </row>
    <row r="51" spans="1:17">
      <c r="A51" s="19">
        <v>4</v>
      </c>
      <c r="B51" s="19" t="s">
        <v>154</v>
      </c>
      <c r="C51" s="72">
        <v>3</v>
      </c>
      <c r="D51" s="72">
        <v>100</v>
      </c>
      <c r="E51" s="72">
        <v>0</v>
      </c>
      <c r="F51" s="121">
        <v>0</v>
      </c>
      <c r="G51" s="121">
        <v>0</v>
      </c>
      <c r="H51" s="121">
        <v>0</v>
      </c>
      <c r="I51" s="121">
        <v>0</v>
      </c>
      <c r="J51" s="121">
        <v>0.05</v>
      </c>
      <c r="K51" s="121">
        <v>0.06</v>
      </c>
      <c r="L51" s="121">
        <v>0.06</v>
      </c>
      <c r="M51" s="121">
        <v>0</v>
      </c>
      <c r="N51" s="121">
        <v>0</v>
      </c>
      <c r="O51" s="121">
        <v>0</v>
      </c>
      <c r="P51" s="121">
        <v>0</v>
      </c>
      <c r="Q51" s="121">
        <v>0</v>
      </c>
    </row>
    <row r="52" spans="1:17">
      <c r="A52" s="19">
        <v>4</v>
      </c>
      <c r="B52" s="19" t="s">
        <v>154</v>
      </c>
      <c r="C52" s="72">
        <v>2</v>
      </c>
      <c r="D52" s="72">
        <v>120</v>
      </c>
      <c r="E52" s="72">
        <v>0</v>
      </c>
      <c r="F52" s="121">
        <v>0</v>
      </c>
      <c r="G52" s="121">
        <v>0</v>
      </c>
      <c r="H52" s="121">
        <v>0</v>
      </c>
      <c r="I52" s="121">
        <v>0</v>
      </c>
      <c r="J52" s="121">
        <v>0</v>
      </c>
      <c r="K52" s="121">
        <v>0.06</v>
      </c>
      <c r="L52" s="121">
        <v>0.06</v>
      </c>
      <c r="M52" s="121">
        <v>0</v>
      </c>
      <c r="N52" s="121">
        <v>0</v>
      </c>
      <c r="O52" s="121">
        <v>0</v>
      </c>
      <c r="P52" s="121">
        <v>0</v>
      </c>
      <c r="Q52" s="121">
        <v>0</v>
      </c>
    </row>
    <row r="53" spans="1:17">
      <c r="A53" s="19">
        <v>4</v>
      </c>
      <c r="B53" s="19" t="s">
        <v>154</v>
      </c>
      <c r="C53" s="72">
        <v>1</v>
      </c>
      <c r="D53" s="72">
        <v>140</v>
      </c>
      <c r="E53" s="72">
        <v>0</v>
      </c>
      <c r="F53" s="72">
        <v>0</v>
      </c>
      <c r="G53" s="72">
        <v>0</v>
      </c>
      <c r="H53" s="72">
        <v>0</v>
      </c>
      <c r="I53" s="72">
        <v>0</v>
      </c>
      <c r="J53" s="72">
        <v>0</v>
      </c>
      <c r="K53" s="72">
        <v>0</v>
      </c>
      <c r="L53" s="72">
        <v>0.04</v>
      </c>
      <c r="M53" s="72">
        <v>0</v>
      </c>
      <c r="N53" s="121">
        <v>0</v>
      </c>
      <c r="O53" s="121">
        <v>0</v>
      </c>
      <c r="P53" s="121">
        <v>0</v>
      </c>
      <c r="Q53" s="121">
        <v>0</v>
      </c>
    </row>
    <row r="54" spans="1:17">
      <c r="A54" s="19">
        <v>5</v>
      </c>
      <c r="B54" s="19" t="s">
        <v>155</v>
      </c>
      <c r="C54" s="72">
        <v>13</v>
      </c>
      <c r="D54" s="121">
        <v>0</v>
      </c>
      <c r="E54" s="72">
        <v>0</v>
      </c>
      <c r="F54" s="72">
        <v>0</v>
      </c>
      <c r="G54" s="72">
        <v>0</v>
      </c>
      <c r="H54" s="72">
        <v>0</v>
      </c>
      <c r="I54" s="72">
        <v>0</v>
      </c>
      <c r="J54" s="72">
        <v>0</v>
      </c>
      <c r="K54" s="72">
        <v>0</v>
      </c>
      <c r="L54" s="72">
        <v>0</v>
      </c>
      <c r="M54" s="72">
        <v>0</v>
      </c>
      <c r="N54" s="121">
        <v>0</v>
      </c>
      <c r="O54" s="121">
        <v>0</v>
      </c>
      <c r="P54" s="121">
        <v>0</v>
      </c>
      <c r="Q54" s="121">
        <v>0</v>
      </c>
    </row>
    <row r="55" spans="1:17">
      <c r="A55" s="19">
        <v>5</v>
      </c>
      <c r="B55" s="19" t="s">
        <v>155</v>
      </c>
      <c r="C55" s="72">
        <v>12</v>
      </c>
      <c r="D55" s="121">
        <v>0</v>
      </c>
      <c r="E55" s="72">
        <v>0</v>
      </c>
      <c r="F55" s="72">
        <v>0</v>
      </c>
      <c r="G55" s="72">
        <v>0</v>
      </c>
      <c r="H55" s="72">
        <v>0</v>
      </c>
      <c r="I55" s="72">
        <v>0</v>
      </c>
      <c r="J55" s="72">
        <v>0</v>
      </c>
      <c r="K55" s="72">
        <v>0</v>
      </c>
      <c r="L55" s="72">
        <v>0</v>
      </c>
      <c r="M55" s="72">
        <v>0</v>
      </c>
      <c r="N55" s="121">
        <v>0</v>
      </c>
      <c r="O55" s="121">
        <v>0</v>
      </c>
      <c r="P55" s="121">
        <v>0</v>
      </c>
      <c r="Q55" s="121">
        <v>0</v>
      </c>
    </row>
    <row r="56" spans="1:17" ht="14.25" customHeight="1">
      <c r="A56" s="19">
        <v>5</v>
      </c>
      <c r="B56" s="19" t="s">
        <v>155</v>
      </c>
      <c r="C56" s="72">
        <v>11</v>
      </c>
      <c r="D56" s="121">
        <v>0</v>
      </c>
      <c r="E56" s="72">
        <v>0</v>
      </c>
      <c r="F56" s="72">
        <v>0</v>
      </c>
      <c r="G56" s="72">
        <v>0</v>
      </c>
      <c r="H56" s="72">
        <v>0</v>
      </c>
      <c r="I56" s="72">
        <v>0</v>
      </c>
      <c r="J56" s="72">
        <v>0</v>
      </c>
      <c r="K56" s="72">
        <v>0</v>
      </c>
      <c r="L56" s="72">
        <v>0</v>
      </c>
      <c r="M56" s="72">
        <v>0</v>
      </c>
      <c r="N56" s="121">
        <v>0</v>
      </c>
      <c r="O56" s="121">
        <v>0</v>
      </c>
      <c r="P56" s="121">
        <v>0</v>
      </c>
      <c r="Q56" s="121">
        <v>0</v>
      </c>
    </row>
    <row r="57" spans="1:17">
      <c r="A57" s="19">
        <v>5</v>
      </c>
      <c r="B57" s="19" t="s">
        <v>155</v>
      </c>
      <c r="C57" s="72">
        <v>10</v>
      </c>
      <c r="D57" s="121">
        <v>0</v>
      </c>
      <c r="E57" s="72">
        <v>0</v>
      </c>
      <c r="F57" s="72">
        <v>0</v>
      </c>
      <c r="G57" s="72">
        <v>0</v>
      </c>
      <c r="H57" s="72">
        <v>0</v>
      </c>
      <c r="I57" s="72">
        <v>0</v>
      </c>
      <c r="J57" s="72">
        <v>0</v>
      </c>
      <c r="K57" s="72">
        <v>0</v>
      </c>
      <c r="L57" s="72">
        <v>0</v>
      </c>
      <c r="M57" s="72">
        <v>0</v>
      </c>
      <c r="N57" s="121">
        <v>0</v>
      </c>
      <c r="O57" s="121">
        <v>0</v>
      </c>
      <c r="P57" s="121">
        <v>0</v>
      </c>
      <c r="Q57" s="121">
        <v>0</v>
      </c>
    </row>
    <row r="58" spans="1:17">
      <c r="A58" s="19">
        <v>5</v>
      </c>
      <c r="B58" s="19" t="s">
        <v>155</v>
      </c>
      <c r="C58" s="72">
        <v>9</v>
      </c>
      <c r="D58" s="121">
        <v>0</v>
      </c>
      <c r="E58" s="72">
        <v>0</v>
      </c>
      <c r="F58" s="72">
        <v>0</v>
      </c>
      <c r="G58" s="72">
        <v>0</v>
      </c>
      <c r="H58" s="72">
        <v>0</v>
      </c>
      <c r="I58" s="72">
        <v>0</v>
      </c>
      <c r="J58" s="72">
        <v>0</v>
      </c>
      <c r="K58" s="72">
        <v>0</v>
      </c>
      <c r="L58" s="72">
        <v>0</v>
      </c>
      <c r="M58" s="72">
        <v>0</v>
      </c>
      <c r="N58" s="121">
        <v>0</v>
      </c>
      <c r="O58" s="121">
        <v>0</v>
      </c>
      <c r="P58" s="121">
        <v>0</v>
      </c>
      <c r="Q58" s="121">
        <v>0</v>
      </c>
    </row>
    <row r="59" spans="1:17">
      <c r="A59" s="19">
        <v>5</v>
      </c>
      <c r="B59" s="19" t="s">
        <v>155</v>
      </c>
      <c r="C59" s="72">
        <v>8</v>
      </c>
      <c r="D59" s="72">
        <v>10</v>
      </c>
      <c r="E59" s="72">
        <v>1</v>
      </c>
      <c r="F59" s="121">
        <v>0.5</v>
      </c>
      <c r="G59" s="121">
        <v>0.05</v>
      </c>
      <c r="H59" s="121">
        <v>0.05</v>
      </c>
      <c r="I59" s="121">
        <v>0.05</v>
      </c>
      <c r="J59" s="121">
        <v>0.05</v>
      </c>
      <c r="K59" s="121">
        <v>0.05</v>
      </c>
      <c r="L59" s="121">
        <v>0.05</v>
      </c>
      <c r="M59" s="121">
        <v>0</v>
      </c>
      <c r="N59" s="121">
        <v>0</v>
      </c>
      <c r="O59" s="121">
        <v>0</v>
      </c>
      <c r="P59" s="121">
        <v>0</v>
      </c>
      <c r="Q59" s="121">
        <v>0</v>
      </c>
    </row>
    <row r="60" spans="1:17">
      <c r="A60" s="19">
        <v>5</v>
      </c>
      <c r="B60" s="19" t="s">
        <v>155</v>
      </c>
      <c r="C60" s="72">
        <v>7</v>
      </c>
      <c r="D60" s="72">
        <v>20</v>
      </c>
      <c r="E60" s="72">
        <v>0</v>
      </c>
      <c r="F60" s="121">
        <v>0.5</v>
      </c>
      <c r="G60" s="121">
        <v>0.49</v>
      </c>
      <c r="H60" s="121">
        <v>0.48</v>
      </c>
      <c r="I60" s="121">
        <v>0.46</v>
      </c>
      <c r="J60" s="121">
        <v>0.42</v>
      </c>
      <c r="K60" s="121">
        <v>0.34</v>
      </c>
      <c r="L60" s="121">
        <v>0.3</v>
      </c>
      <c r="M60" s="121">
        <v>0</v>
      </c>
      <c r="N60" s="121">
        <v>0</v>
      </c>
      <c r="O60" s="121">
        <v>0</v>
      </c>
      <c r="P60" s="121">
        <v>0</v>
      </c>
      <c r="Q60" s="121">
        <v>0</v>
      </c>
    </row>
    <row r="61" spans="1:17">
      <c r="A61" s="19">
        <v>5</v>
      </c>
      <c r="B61" s="19" t="s">
        <v>155</v>
      </c>
      <c r="C61" s="72">
        <v>6</v>
      </c>
      <c r="D61" s="72">
        <v>40</v>
      </c>
      <c r="E61" s="72">
        <v>0</v>
      </c>
      <c r="F61" s="121">
        <v>0</v>
      </c>
      <c r="G61" s="121">
        <v>0.46</v>
      </c>
      <c r="H61" s="121">
        <v>0.43</v>
      </c>
      <c r="I61" s="121">
        <v>0.4</v>
      </c>
      <c r="J61" s="121">
        <v>0.36</v>
      </c>
      <c r="K61" s="121">
        <v>0.34</v>
      </c>
      <c r="L61" s="121">
        <v>0.3</v>
      </c>
      <c r="M61" s="121">
        <v>0</v>
      </c>
      <c r="N61" s="121">
        <v>0</v>
      </c>
      <c r="O61" s="121">
        <v>0</v>
      </c>
      <c r="P61" s="121">
        <v>0</v>
      </c>
      <c r="Q61" s="121">
        <v>0</v>
      </c>
    </row>
    <row r="62" spans="1:17">
      <c r="A62" s="19">
        <v>5</v>
      </c>
      <c r="B62" s="19" t="s">
        <v>155</v>
      </c>
      <c r="C62" s="72">
        <v>5</v>
      </c>
      <c r="D62" s="72">
        <v>60</v>
      </c>
      <c r="E62" s="72">
        <v>0</v>
      </c>
      <c r="F62" s="121">
        <v>0</v>
      </c>
      <c r="G62" s="121">
        <v>0</v>
      </c>
      <c r="H62" s="121">
        <v>0.04</v>
      </c>
      <c r="I62" s="121">
        <v>0.06</v>
      </c>
      <c r="J62" s="121">
        <v>7.0000000000000007E-2</v>
      </c>
      <c r="K62" s="121">
        <v>0.09</v>
      </c>
      <c r="L62" s="121">
        <v>0.13</v>
      </c>
      <c r="M62" s="121">
        <v>0</v>
      </c>
      <c r="N62" s="121">
        <v>0</v>
      </c>
      <c r="O62" s="121">
        <v>0</v>
      </c>
      <c r="P62" s="121">
        <v>0</v>
      </c>
      <c r="Q62" s="121">
        <v>0</v>
      </c>
    </row>
    <row r="63" spans="1:17">
      <c r="A63" s="19">
        <v>5</v>
      </c>
      <c r="B63" s="19" t="s">
        <v>155</v>
      </c>
      <c r="C63" s="72">
        <v>4</v>
      </c>
      <c r="D63" s="72">
        <v>80</v>
      </c>
      <c r="E63" s="72">
        <v>0</v>
      </c>
      <c r="F63" s="121">
        <v>0</v>
      </c>
      <c r="G63" s="121">
        <v>0</v>
      </c>
      <c r="H63" s="121">
        <v>0</v>
      </c>
      <c r="I63" s="121">
        <v>0.04</v>
      </c>
      <c r="J63" s="121">
        <v>0.05</v>
      </c>
      <c r="K63" s="121">
        <v>0.06</v>
      </c>
      <c r="L63" s="121">
        <v>0.06</v>
      </c>
      <c r="M63" s="121">
        <v>0</v>
      </c>
      <c r="N63" s="121">
        <v>0</v>
      </c>
      <c r="O63" s="121">
        <v>0</v>
      </c>
      <c r="P63" s="121">
        <v>0</v>
      </c>
      <c r="Q63" s="121">
        <v>0</v>
      </c>
    </row>
    <row r="64" spans="1:17">
      <c r="A64" s="19">
        <v>5</v>
      </c>
      <c r="B64" s="19" t="s">
        <v>155</v>
      </c>
      <c r="C64" s="72">
        <v>3</v>
      </c>
      <c r="D64" s="72">
        <v>100</v>
      </c>
      <c r="E64" s="72">
        <v>0</v>
      </c>
      <c r="F64" s="121">
        <v>0</v>
      </c>
      <c r="G64" s="121">
        <v>0</v>
      </c>
      <c r="H64" s="121">
        <v>0</v>
      </c>
      <c r="I64" s="121">
        <v>0</v>
      </c>
      <c r="J64" s="121">
        <v>0.05</v>
      </c>
      <c r="K64" s="121">
        <v>0.06</v>
      </c>
      <c r="L64" s="121">
        <v>0.06</v>
      </c>
      <c r="M64" s="121">
        <v>0</v>
      </c>
      <c r="N64" s="121">
        <v>0</v>
      </c>
      <c r="O64" s="121">
        <v>0</v>
      </c>
      <c r="P64" s="121">
        <v>0</v>
      </c>
      <c r="Q64" s="121">
        <v>0</v>
      </c>
    </row>
    <row r="65" spans="1:17">
      <c r="A65" s="19">
        <v>5</v>
      </c>
      <c r="B65" s="19" t="s">
        <v>155</v>
      </c>
      <c r="C65" s="72">
        <v>2</v>
      </c>
      <c r="D65" s="72">
        <v>120</v>
      </c>
      <c r="E65" s="72">
        <v>0</v>
      </c>
      <c r="F65" s="121">
        <v>0</v>
      </c>
      <c r="G65" s="121">
        <v>0</v>
      </c>
      <c r="H65" s="121">
        <v>0</v>
      </c>
      <c r="I65" s="121">
        <v>0</v>
      </c>
      <c r="J65" s="121">
        <v>0</v>
      </c>
      <c r="K65" s="121">
        <v>0.06</v>
      </c>
      <c r="L65" s="121">
        <v>0.06</v>
      </c>
      <c r="M65" s="121">
        <v>0</v>
      </c>
      <c r="N65" s="121">
        <v>0</v>
      </c>
      <c r="O65" s="121">
        <v>0</v>
      </c>
      <c r="P65" s="121">
        <v>0</v>
      </c>
      <c r="Q65" s="121">
        <v>0</v>
      </c>
    </row>
    <row r="66" spans="1:17">
      <c r="A66" s="19">
        <v>5</v>
      </c>
      <c r="B66" s="19" t="s">
        <v>155</v>
      </c>
      <c r="C66" s="72">
        <v>1</v>
      </c>
      <c r="D66" s="72">
        <v>140</v>
      </c>
      <c r="E66" s="72">
        <v>0</v>
      </c>
      <c r="F66" s="121">
        <v>0</v>
      </c>
      <c r="G66" s="121">
        <v>0</v>
      </c>
      <c r="H66" s="121">
        <v>0</v>
      </c>
      <c r="I66" s="121">
        <v>0</v>
      </c>
      <c r="J66" s="121">
        <v>0</v>
      </c>
      <c r="K66" s="121">
        <v>0</v>
      </c>
      <c r="L66" s="121">
        <v>0.04</v>
      </c>
      <c r="M66" s="121">
        <v>0</v>
      </c>
      <c r="N66" s="121">
        <v>0</v>
      </c>
      <c r="O66" s="121">
        <v>0</v>
      </c>
      <c r="P66" s="121">
        <v>0</v>
      </c>
      <c r="Q66" s="121">
        <v>0</v>
      </c>
    </row>
    <row r="67" spans="1:17">
      <c r="A67" s="19">
        <v>6</v>
      </c>
      <c r="B67" s="19" t="s">
        <v>156</v>
      </c>
      <c r="C67" s="72">
        <v>13</v>
      </c>
      <c r="D67" s="121">
        <v>0</v>
      </c>
      <c r="E67" s="72">
        <v>0</v>
      </c>
      <c r="F67" s="72">
        <v>0</v>
      </c>
      <c r="G67" s="72">
        <v>0</v>
      </c>
      <c r="H67" s="72">
        <v>0</v>
      </c>
      <c r="I67" s="72">
        <v>0</v>
      </c>
      <c r="J67" s="72">
        <v>0</v>
      </c>
      <c r="K67" s="72">
        <v>0</v>
      </c>
      <c r="L67" s="72">
        <v>0</v>
      </c>
      <c r="M67" s="72">
        <v>0</v>
      </c>
      <c r="N67" s="121">
        <v>0</v>
      </c>
      <c r="O67" s="121">
        <v>0</v>
      </c>
      <c r="P67" s="121">
        <v>0</v>
      </c>
      <c r="Q67" s="121">
        <v>0</v>
      </c>
    </row>
    <row r="68" spans="1:17">
      <c r="A68" s="19">
        <v>6</v>
      </c>
      <c r="B68" s="19" t="s">
        <v>156</v>
      </c>
      <c r="C68" s="72">
        <v>12</v>
      </c>
      <c r="D68" s="121">
        <v>0</v>
      </c>
      <c r="E68" s="72">
        <v>0</v>
      </c>
      <c r="F68" s="72">
        <v>0</v>
      </c>
      <c r="G68" s="72">
        <v>0</v>
      </c>
      <c r="H68" s="72">
        <v>0</v>
      </c>
      <c r="I68" s="72">
        <v>0</v>
      </c>
      <c r="J68" s="72">
        <v>0</v>
      </c>
      <c r="K68" s="72">
        <v>0</v>
      </c>
      <c r="L68" s="72">
        <v>0</v>
      </c>
      <c r="M68" s="72">
        <v>0</v>
      </c>
      <c r="N68" s="121">
        <v>0</v>
      </c>
      <c r="O68" s="121">
        <v>0</v>
      </c>
      <c r="P68" s="121">
        <v>0</v>
      </c>
      <c r="Q68" s="121">
        <v>0</v>
      </c>
    </row>
    <row r="69" spans="1:17" ht="14.25" customHeight="1">
      <c r="A69" s="19">
        <v>6</v>
      </c>
      <c r="B69" s="19" t="s">
        <v>156</v>
      </c>
      <c r="C69" s="72">
        <v>11</v>
      </c>
      <c r="D69" s="121">
        <v>0</v>
      </c>
      <c r="E69" s="72">
        <v>0</v>
      </c>
      <c r="F69" s="72">
        <v>0</v>
      </c>
      <c r="G69" s="72">
        <v>0</v>
      </c>
      <c r="H69" s="72">
        <v>0</v>
      </c>
      <c r="I69" s="72">
        <v>0</v>
      </c>
      <c r="J69" s="72">
        <v>0</v>
      </c>
      <c r="K69" s="72">
        <v>0</v>
      </c>
      <c r="L69" s="72">
        <v>0</v>
      </c>
      <c r="M69" s="72">
        <v>0</v>
      </c>
      <c r="N69" s="121">
        <v>0</v>
      </c>
      <c r="O69" s="121">
        <v>0</v>
      </c>
      <c r="P69" s="121">
        <v>0</v>
      </c>
      <c r="Q69" s="121">
        <v>0</v>
      </c>
    </row>
    <row r="70" spans="1:17">
      <c r="A70" s="19">
        <v>6</v>
      </c>
      <c r="B70" s="19" t="s">
        <v>156</v>
      </c>
      <c r="C70" s="72">
        <v>10</v>
      </c>
      <c r="D70" s="121">
        <v>0</v>
      </c>
      <c r="E70" s="72">
        <v>0</v>
      </c>
      <c r="F70" s="72">
        <v>0</v>
      </c>
      <c r="G70" s="72">
        <v>0</v>
      </c>
      <c r="H70" s="72">
        <v>0</v>
      </c>
      <c r="I70" s="72">
        <v>0</v>
      </c>
      <c r="J70" s="72">
        <v>0</v>
      </c>
      <c r="K70" s="72">
        <v>0</v>
      </c>
      <c r="L70" s="72">
        <v>0</v>
      </c>
      <c r="M70" s="72">
        <v>0</v>
      </c>
      <c r="N70" s="121">
        <v>0</v>
      </c>
      <c r="O70" s="121">
        <v>0</v>
      </c>
      <c r="P70" s="121">
        <v>0</v>
      </c>
      <c r="Q70" s="121">
        <v>0</v>
      </c>
    </row>
    <row r="71" spans="1:17">
      <c r="A71" s="19">
        <v>6</v>
      </c>
      <c r="B71" s="19" t="s">
        <v>156</v>
      </c>
      <c r="C71" s="72">
        <v>9</v>
      </c>
      <c r="D71" s="121">
        <v>10</v>
      </c>
      <c r="E71" s="72">
        <v>1</v>
      </c>
      <c r="F71" s="72">
        <v>0.5</v>
      </c>
      <c r="G71" s="72">
        <v>0.05</v>
      </c>
      <c r="H71" s="72">
        <v>0.05</v>
      </c>
      <c r="I71" s="72">
        <v>0.05</v>
      </c>
      <c r="J71" s="72">
        <v>0.05</v>
      </c>
      <c r="K71" s="72">
        <v>0.05</v>
      </c>
      <c r="L71" s="72">
        <v>0.05</v>
      </c>
      <c r="M71" s="72">
        <v>0.05</v>
      </c>
      <c r="N71" s="121">
        <v>0</v>
      </c>
      <c r="O71" s="121">
        <v>0</v>
      </c>
      <c r="P71" s="121">
        <v>0</v>
      </c>
      <c r="Q71" s="121">
        <v>0</v>
      </c>
    </row>
    <row r="72" spans="1:17">
      <c r="A72" s="19">
        <v>6</v>
      </c>
      <c r="B72" s="19" t="s">
        <v>156</v>
      </c>
      <c r="C72" s="72">
        <v>8</v>
      </c>
      <c r="D72" s="72">
        <v>30</v>
      </c>
      <c r="E72" s="19">
        <v>0</v>
      </c>
      <c r="F72" s="121">
        <v>0.5</v>
      </c>
      <c r="G72" s="121">
        <v>0.5</v>
      </c>
      <c r="H72" s="121">
        <v>0.45</v>
      </c>
      <c r="I72" s="121">
        <v>0.35</v>
      </c>
      <c r="J72" s="121">
        <v>0.35</v>
      </c>
      <c r="K72" s="121">
        <v>0.3</v>
      </c>
      <c r="L72" s="121">
        <v>0.3</v>
      </c>
      <c r="M72" s="121">
        <v>0.3</v>
      </c>
      <c r="N72" s="121">
        <v>0</v>
      </c>
      <c r="O72" s="121">
        <v>0</v>
      </c>
      <c r="P72" s="121">
        <v>0</v>
      </c>
      <c r="Q72" s="121">
        <v>0</v>
      </c>
    </row>
    <row r="73" spans="1:17">
      <c r="A73" s="19">
        <v>6</v>
      </c>
      <c r="B73" s="19" t="s">
        <v>156</v>
      </c>
      <c r="C73" s="72">
        <v>7</v>
      </c>
      <c r="D73" s="72">
        <v>50</v>
      </c>
      <c r="E73" s="72">
        <v>0</v>
      </c>
      <c r="F73" s="121">
        <v>0</v>
      </c>
      <c r="G73" s="121">
        <v>0.45</v>
      </c>
      <c r="H73" s="121">
        <v>0.3</v>
      </c>
      <c r="I73" s="121">
        <v>0.25</v>
      </c>
      <c r="J73" s="121">
        <v>0.25</v>
      </c>
      <c r="K73" s="121">
        <v>0.3</v>
      </c>
      <c r="L73" s="121">
        <v>0.25</v>
      </c>
      <c r="M73" s="121">
        <v>0.2</v>
      </c>
      <c r="N73" s="121">
        <v>0</v>
      </c>
      <c r="O73" s="121">
        <v>0</v>
      </c>
      <c r="P73" s="121">
        <v>0</v>
      </c>
      <c r="Q73" s="121">
        <v>0</v>
      </c>
    </row>
    <row r="74" spans="1:17">
      <c r="A74" s="19">
        <v>6</v>
      </c>
      <c r="B74" s="19" t="s">
        <v>156</v>
      </c>
      <c r="C74" s="72">
        <v>6</v>
      </c>
      <c r="D74" s="72">
        <v>70</v>
      </c>
      <c r="E74" s="72">
        <v>0</v>
      </c>
      <c r="F74" s="121">
        <v>0</v>
      </c>
      <c r="G74" s="121">
        <v>0</v>
      </c>
      <c r="H74" s="121">
        <v>0.2</v>
      </c>
      <c r="I74" s="121">
        <v>0.2</v>
      </c>
      <c r="J74" s="121">
        <v>0.15</v>
      </c>
      <c r="K74" s="121">
        <v>0.2</v>
      </c>
      <c r="L74" s="121">
        <v>0.2</v>
      </c>
      <c r="M74" s="121">
        <v>0.2</v>
      </c>
      <c r="N74" s="121">
        <v>0</v>
      </c>
      <c r="O74" s="121">
        <v>0</v>
      </c>
      <c r="P74" s="121">
        <v>0</v>
      </c>
      <c r="Q74" s="121">
        <v>0</v>
      </c>
    </row>
    <row r="75" spans="1:17">
      <c r="A75" s="19">
        <v>6</v>
      </c>
      <c r="B75" s="19" t="s">
        <v>156</v>
      </c>
      <c r="C75" s="72">
        <v>5</v>
      </c>
      <c r="D75" s="72">
        <v>90</v>
      </c>
      <c r="E75" s="72">
        <v>0</v>
      </c>
      <c r="F75" s="121">
        <v>0</v>
      </c>
      <c r="G75" s="121">
        <v>0</v>
      </c>
      <c r="H75" s="121">
        <v>0</v>
      </c>
      <c r="I75" s="121">
        <v>0.15</v>
      </c>
      <c r="J75" s="121">
        <v>0.15</v>
      </c>
      <c r="K75" s="121">
        <v>0.05</v>
      </c>
      <c r="L75" s="121">
        <v>0.05</v>
      </c>
      <c r="M75" s="121">
        <v>0.05</v>
      </c>
      <c r="N75" s="121">
        <v>0</v>
      </c>
      <c r="O75" s="121">
        <v>0</v>
      </c>
      <c r="P75" s="121">
        <v>0</v>
      </c>
      <c r="Q75" s="121">
        <v>0</v>
      </c>
    </row>
    <row r="76" spans="1:17">
      <c r="A76" s="19">
        <v>6</v>
      </c>
      <c r="B76" s="19" t="s">
        <v>156</v>
      </c>
      <c r="C76" s="72">
        <v>4</v>
      </c>
      <c r="D76" s="72">
        <v>110</v>
      </c>
      <c r="E76" s="72">
        <v>0</v>
      </c>
      <c r="F76" s="121">
        <v>0</v>
      </c>
      <c r="G76" s="121">
        <v>0</v>
      </c>
      <c r="H76" s="121">
        <v>0</v>
      </c>
      <c r="I76" s="121">
        <v>0</v>
      </c>
      <c r="J76" s="121">
        <v>0.05</v>
      </c>
      <c r="K76" s="121">
        <v>0.05</v>
      </c>
      <c r="L76" s="121">
        <v>0.05</v>
      </c>
      <c r="M76" s="121">
        <v>0.05</v>
      </c>
      <c r="N76" s="121">
        <v>0</v>
      </c>
      <c r="O76" s="121">
        <v>0</v>
      </c>
      <c r="P76" s="121">
        <v>0</v>
      </c>
      <c r="Q76" s="121">
        <v>0</v>
      </c>
    </row>
    <row r="77" spans="1:17">
      <c r="A77" s="19">
        <v>6</v>
      </c>
      <c r="B77" s="19" t="s">
        <v>156</v>
      </c>
      <c r="C77" s="72">
        <v>3</v>
      </c>
      <c r="D77" s="72">
        <v>130</v>
      </c>
      <c r="E77" s="72">
        <v>0</v>
      </c>
      <c r="F77" s="121">
        <v>0</v>
      </c>
      <c r="G77" s="121">
        <v>0</v>
      </c>
      <c r="H77" s="121">
        <v>0</v>
      </c>
      <c r="I77" s="121">
        <v>0</v>
      </c>
      <c r="J77" s="121">
        <v>0</v>
      </c>
      <c r="K77" s="121">
        <v>0.05</v>
      </c>
      <c r="L77" s="121">
        <v>0.05</v>
      </c>
      <c r="M77" s="121">
        <v>0.05</v>
      </c>
      <c r="N77" s="121">
        <v>0</v>
      </c>
      <c r="O77" s="121">
        <v>0</v>
      </c>
      <c r="P77" s="121">
        <v>0</v>
      </c>
      <c r="Q77" s="121">
        <v>0</v>
      </c>
    </row>
    <row r="78" spans="1:17">
      <c r="A78" s="19">
        <v>6</v>
      </c>
      <c r="B78" s="19" t="s">
        <v>156</v>
      </c>
      <c r="C78" s="72">
        <v>2</v>
      </c>
      <c r="D78" s="72">
        <v>150</v>
      </c>
      <c r="E78" s="72">
        <v>0</v>
      </c>
      <c r="F78" s="121">
        <v>0</v>
      </c>
      <c r="G78" s="121">
        <v>0</v>
      </c>
      <c r="H78" s="121">
        <v>0</v>
      </c>
      <c r="I78" s="121">
        <v>0</v>
      </c>
      <c r="J78" s="121">
        <v>0</v>
      </c>
      <c r="K78" s="121">
        <v>0</v>
      </c>
      <c r="L78" s="121">
        <v>0.05</v>
      </c>
      <c r="M78" s="121">
        <v>0.05</v>
      </c>
      <c r="N78" s="121">
        <v>0</v>
      </c>
      <c r="O78" s="121">
        <v>0</v>
      </c>
      <c r="P78" s="121">
        <v>0</v>
      </c>
      <c r="Q78" s="121">
        <v>0</v>
      </c>
    </row>
    <row r="79" spans="1:17">
      <c r="A79" s="19">
        <v>6</v>
      </c>
      <c r="B79" s="19" t="s">
        <v>156</v>
      </c>
      <c r="C79" s="72">
        <v>1</v>
      </c>
      <c r="D79" s="72">
        <v>170</v>
      </c>
      <c r="E79" s="72">
        <v>0</v>
      </c>
      <c r="F79" s="121">
        <v>0</v>
      </c>
      <c r="G79" s="121">
        <v>0</v>
      </c>
      <c r="H79" s="121">
        <v>0</v>
      </c>
      <c r="I79" s="121">
        <v>0</v>
      </c>
      <c r="J79" s="121">
        <v>0</v>
      </c>
      <c r="K79" s="121">
        <v>0</v>
      </c>
      <c r="L79" s="121">
        <v>0</v>
      </c>
      <c r="M79" s="121">
        <v>0.05</v>
      </c>
      <c r="N79" s="121">
        <v>0</v>
      </c>
      <c r="O79" s="121">
        <v>0</v>
      </c>
      <c r="P79" s="121">
        <v>0</v>
      </c>
      <c r="Q79" s="12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3.2"/>
  <cols>
    <col min="1" max="1" width="12" customWidth="1"/>
    <col min="2" max="2" width="15.44140625" customWidth="1"/>
    <col min="4" max="4" width="6.109375" customWidth="1"/>
    <col min="5" max="5" width="6.33203125" customWidth="1"/>
    <col min="6" max="6" width="12.44140625" customWidth="1"/>
    <col min="7" max="7" width="11.6640625" customWidth="1"/>
  </cols>
  <sheetData>
    <row r="1" spans="1:8">
      <c r="A1" s="2" t="s">
        <v>157</v>
      </c>
      <c r="B1" s="2" t="s">
        <v>158</v>
      </c>
      <c r="C1" t="s">
        <v>2</v>
      </c>
      <c r="D1" s="2" t="s">
        <v>54</v>
      </c>
      <c r="E1" t="s">
        <v>159</v>
      </c>
      <c r="F1" t="s">
        <v>160</v>
      </c>
      <c r="G1" t="s">
        <v>161</v>
      </c>
      <c r="H1" t="s">
        <v>162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3.2"/>
  <cols>
    <col min="1" max="1" width="14.5546875" customWidth="1"/>
    <col min="2" max="2" width="21.33203125" customWidth="1"/>
    <col min="3" max="3" width="11.6640625" customWidth="1"/>
  </cols>
  <sheetData>
    <row r="1" spans="1:4">
      <c r="A1" s="2" t="s">
        <v>157</v>
      </c>
      <c r="B1" s="2" t="s">
        <v>158</v>
      </c>
      <c r="C1" t="s">
        <v>163</v>
      </c>
      <c r="D1" t="s">
        <v>164</v>
      </c>
    </row>
    <row r="2" spans="1:4">
      <c r="A2">
        <v>1</v>
      </c>
      <c r="B2" s="2" t="s">
        <v>165</v>
      </c>
      <c r="C2">
        <v>164</v>
      </c>
      <c r="D2">
        <v>1</v>
      </c>
    </row>
    <row r="3" spans="1:4">
      <c r="A3">
        <v>1</v>
      </c>
      <c r="B3" s="2" t="s">
        <v>165</v>
      </c>
      <c r="C3">
        <v>165</v>
      </c>
      <c r="D3">
        <v>1</v>
      </c>
    </row>
    <row r="4" spans="1:4">
      <c r="A4">
        <v>1</v>
      </c>
      <c r="B4" s="2" t="s">
        <v>165</v>
      </c>
      <c r="C4">
        <v>166</v>
      </c>
      <c r="D4">
        <v>1</v>
      </c>
    </row>
    <row r="5" spans="1:4">
      <c r="A5">
        <v>1</v>
      </c>
      <c r="B5" s="2" t="s">
        <v>165</v>
      </c>
      <c r="C5">
        <v>167</v>
      </c>
      <c r="D5">
        <v>1</v>
      </c>
    </row>
    <row r="6" spans="1:4">
      <c r="A6">
        <v>1</v>
      </c>
      <c r="B6" s="2" t="s">
        <v>165</v>
      </c>
      <c r="C6">
        <v>168</v>
      </c>
      <c r="D6">
        <v>1</v>
      </c>
    </row>
    <row r="7" spans="1:4">
      <c r="A7">
        <v>1</v>
      </c>
      <c r="B7" s="2" t="s">
        <v>165</v>
      </c>
      <c r="C7">
        <v>169</v>
      </c>
      <c r="D7">
        <v>1</v>
      </c>
    </row>
    <row r="8" spans="1:4">
      <c r="A8">
        <v>1</v>
      </c>
      <c r="B8" s="2" t="s">
        <v>165</v>
      </c>
      <c r="C8">
        <v>170</v>
      </c>
      <c r="D8">
        <v>1</v>
      </c>
    </row>
    <row r="9" spans="1:4">
      <c r="A9">
        <v>1</v>
      </c>
      <c r="B9" s="2" t="s">
        <v>165</v>
      </c>
      <c r="C9">
        <v>171</v>
      </c>
      <c r="D9">
        <v>1</v>
      </c>
    </row>
    <row r="10" spans="1:4">
      <c r="A10">
        <v>1</v>
      </c>
      <c r="B10" s="2" t="s">
        <v>165</v>
      </c>
      <c r="C10">
        <v>172</v>
      </c>
      <c r="D10">
        <v>1</v>
      </c>
    </row>
    <row r="11" spans="1:4">
      <c r="A11">
        <v>1</v>
      </c>
      <c r="B11" s="2" t="s">
        <v>165</v>
      </c>
      <c r="C11">
        <v>173</v>
      </c>
      <c r="D11">
        <v>1</v>
      </c>
    </row>
    <row r="12" spans="1:4">
      <c r="A12">
        <v>1</v>
      </c>
      <c r="B12" s="2" t="s">
        <v>165</v>
      </c>
      <c r="C12">
        <v>174</v>
      </c>
      <c r="D12">
        <v>1</v>
      </c>
    </row>
    <row r="13" spans="1:4">
      <c r="A13">
        <v>1</v>
      </c>
      <c r="B13" s="2" t="s">
        <v>165</v>
      </c>
      <c r="C13">
        <v>175</v>
      </c>
      <c r="D13">
        <v>1</v>
      </c>
    </row>
    <row r="14" spans="1:4">
      <c r="A14">
        <v>1</v>
      </c>
      <c r="B14" s="2" t="s">
        <v>165</v>
      </c>
      <c r="C14">
        <v>176</v>
      </c>
      <c r="D14">
        <v>1</v>
      </c>
    </row>
    <row r="15" spans="1:4">
      <c r="A15">
        <v>1</v>
      </c>
      <c r="B15" s="2" t="s">
        <v>165</v>
      </c>
      <c r="C15">
        <v>177</v>
      </c>
      <c r="D15">
        <v>1</v>
      </c>
    </row>
    <row r="16" spans="1:4">
      <c r="A16">
        <v>1</v>
      </c>
      <c r="B16" s="2" t="s">
        <v>165</v>
      </c>
      <c r="C16">
        <v>178</v>
      </c>
      <c r="D16">
        <v>1</v>
      </c>
    </row>
    <row r="17" spans="1:4">
      <c r="A17">
        <v>1</v>
      </c>
      <c r="B17" s="2" t="s">
        <v>165</v>
      </c>
      <c r="C17">
        <v>179</v>
      </c>
      <c r="D17">
        <v>1</v>
      </c>
    </row>
    <row r="18" spans="1:4">
      <c r="A18">
        <v>1</v>
      </c>
      <c r="B18" s="2" t="s">
        <v>165</v>
      </c>
      <c r="C18">
        <v>180</v>
      </c>
      <c r="D18">
        <v>1</v>
      </c>
    </row>
    <row r="19" spans="1:4">
      <c r="A19">
        <v>1</v>
      </c>
      <c r="B19" s="2" t="s">
        <v>165</v>
      </c>
      <c r="C19">
        <v>181</v>
      </c>
      <c r="D19">
        <v>1</v>
      </c>
    </row>
    <row r="20" spans="1:4">
      <c r="A20">
        <v>1</v>
      </c>
      <c r="B20" s="2" t="s">
        <v>165</v>
      </c>
      <c r="C20">
        <v>182</v>
      </c>
      <c r="D20">
        <v>1</v>
      </c>
    </row>
    <row r="21" spans="1:4">
      <c r="A21">
        <v>1</v>
      </c>
      <c r="B21" s="2" t="s">
        <v>165</v>
      </c>
      <c r="C21">
        <v>183</v>
      </c>
      <c r="D21">
        <v>1</v>
      </c>
    </row>
  </sheetData>
  <phoneticPr fontId="3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J134" sqref="J134"/>
    </sheetView>
  </sheetViews>
  <sheetFormatPr defaultColWidth="8.6640625" defaultRowHeight="13.2"/>
  <cols>
    <col min="1" max="16384" width="8.6640625" style="19"/>
  </cols>
  <sheetData>
    <row r="1" spans="1:10">
      <c r="A1" s="166" t="s">
        <v>2</v>
      </c>
      <c r="B1" s="166" t="s">
        <v>166</v>
      </c>
      <c r="C1" s="166" t="s">
        <v>167</v>
      </c>
      <c r="D1" s="166" t="s">
        <v>168</v>
      </c>
      <c r="E1" s="166" t="s">
        <v>169</v>
      </c>
      <c r="F1" s="166" t="s">
        <v>170</v>
      </c>
      <c r="G1" s="166" t="s">
        <v>171</v>
      </c>
      <c r="H1" s="166" t="s">
        <v>172</v>
      </c>
      <c r="I1" s="166" t="s">
        <v>173</v>
      </c>
      <c r="J1" s="166" t="s">
        <v>174</v>
      </c>
    </row>
    <row r="2" spans="1:10" hidden="1">
      <c r="A2" s="19">
        <v>1</v>
      </c>
    </row>
    <row r="3" spans="1:10" hidden="1">
      <c r="A3" s="19">
        <v>2</v>
      </c>
    </row>
    <row r="4" spans="1:10" hidden="1">
      <c r="A4" s="19">
        <v>3</v>
      </c>
    </row>
    <row r="5" spans="1:10" hidden="1">
      <c r="A5" s="19">
        <v>4</v>
      </c>
    </row>
    <row r="6" spans="1:10" hidden="1">
      <c r="A6" s="19">
        <v>5</v>
      </c>
    </row>
    <row r="7" spans="1:10" hidden="1">
      <c r="A7" s="19">
        <v>6</v>
      </c>
    </row>
    <row r="8" spans="1:10" hidden="1">
      <c r="A8" s="19">
        <v>7</v>
      </c>
    </row>
    <row r="9" spans="1:10" hidden="1">
      <c r="A9" s="19">
        <v>8</v>
      </c>
    </row>
    <row r="10" spans="1:10" hidden="1">
      <c r="A10" s="19">
        <v>9</v>
      </c>
    </row>
    <row r="11" spans="1:10" hidden="1">
      <c r="A11" s="19">
        <v>10</v>
      </c>
    </row>
    <row r="12" spans="1:10" hidden="1">
      <c r="A12" s="19">
        <v>11</v>
      </c>
    </row>
    <row r="13" spans="1:10" hidden="1">
      <c r="A13" s="19">
        <v>12</v>
      </c>
    </row>
    <row r="14" spans="1:10" hidden="1">
      <c r="A14" s="19">
        <v>13</v>
      </c>
    </row>
    <row r="15" spans="1:10" hidden="1">
      <c r="A15" s="19">
        <v>14</v>
      </c>
    </row>
    <row r="16" spans="1:10" hidden="1">
      <c r="A16" s="19">
        <v>15</v>
      </c>
    </row>
    <row r="17" spans="1:1" hidden="1">
      <c r="A17" s="19">
        <v>16</v>
      </c>
    </row>
    <row r="18" spans="1:1" hidden="1">
      <c r="A18" s="19">
        <v>17</v>
      </c>
    </row>
    <row r="19" spans="1:1" hidden="1">
      <c r="A19" s="19">
        <v>18</v>
      </c>
    </row>
    <row r="20" spans="1:1" hidden="1">
      <c r="A20" s="19">
        <v>19</v>
      </c>
    </row>
    <row r="21" spans="1:1" hidden="1">
      <c r="A21" s="19">
        <v>20</v>
      </c>
    </row>
    <row r="22" spans="1:1" hidden="1">
      <c r="A22" s="19">
        <v>21</v>
      </c>
    </row>
    <row r="23" spans="1:1" hidden="1">
      <c r="A23" s="19">
        <v>22</v>
      </c>
    </row>
    <row r="24" spans="1:1" hidden="1">
      <c r="A24" s="19">
        <v>23</v>
      </c>
    </row>
    <row r="25" spans="1:1" hidden="1">
      <c r="A25" s="19">
        <v>24</v>
      </c>
    </row>
    <row r="26" spans="1:1" hidden="1">
      <c r="A26" s="19">
        <v>25</v>
      </c>
    </row>
    <row r="27" spans="1:1" hidden="1">
      <c r="A27" s="19">
        <v>26</v>
      </c>
    </row>
    <row r="28" spans="1:1" hidden="1">
      <c r="A28" s="19">
        <v>27</v>
      </c>
    </row>
    <row r="29" spans="1:1" hidden="1">
      <c r="A29" s="19">
        <v>28</v>
      </c>
    </row>
    <row r="30" spans="1:1" hidden="1">
      <c r="A30" s="19">
        <v>29</v>
      </c>
    </row>
    <row r="31" spans="1:1" hidden="1">
      <c r="A31" s="19">
        <v>30</v>
      </c>
    </row>
    <row r="32" spans="1:1" hidden="1">
      <c r="A32" s="19">
        <v>31</v>
      </c>
    </row>
    <row r="33" spans="1:1" hidden="1">
      <c r="A33" s="19">
        <v>32</v>
      </c>
    </row>
    <row r="34" spans="1:1" hidden="1">
      <c r="A34" s="19">
        <v>33</v>
      </c>
    </row>
    <row r="35" spans="1:1" hidden="1">
      <c r="A35" s="19">
        <v>34</v>
      </c>
    </row>
    <row r="36" spans="1:1" hidden="1">
      <c r="A36" s="19">
        <v>35</v>
      </c>
    </row>
    <row r="37" spans="1:1" hidden="1">
      <c r="A37" s="19">
        <v>36</v>
      </c>
    </row>
    <row r="38" spans="1:1" hidden="1">
      <c r="A38" s="19">
        <v>37</v>
      </c>
    </row>
    <row r="39" spans="1:1" hidden="1">
      <c r="A39" s="19">
        <v>38</v>
      </c>
    </row>
    <row r="40" spans="1:1" hidden="1">
      <c r="A40" s="19">
        <v>39</v>
      </c>
    </row>
    <row r="41" spans="1:1" hidden="1">
      <c r="A41" s="19">
        <v>40</v>
      </c>
    </row>
    <row r="42" spans="1:1" hidden="1">
      <c r="A42" s="19">
        <v>41</v>
      </c>
    </row>
    <row r="43" spans="1:1" hidden="1">
      <c r="A43" s="19">
        <v>42</v>
      </c>
    </row>
    <row r="44" spans="1:1" hidden="1">
      <c r="A44" s="19">
        <v>43</v>
      </c>
    </row>
    <row r="45" spans="1:1" hidden="1">
      <c r="A45" s="19">
        <v>44</v>
      </c>
    </row>
    <row r="46" spans="1:1" hidden="1">
      <c r="A46" s="19">
        <v>45</v>
      </c>
    </row>
    <row r="47" spans="1:1" hidden="1">
      <c r="A47" s="19">
        <v>46</v>
      </c>
    </row>
    <row r="48" spans="1:1" hidden="1">
      <c r="A48" s="19">
        <v>47</v>
      </c>
    </row>
    <row r="49" spans="1:1" hidden="1">
      <c r="A49" s="19">
        <v>48</v>
      </c>
    </row>
    <row r="50" spans="1:1" hidden="1">
      <c r="A50" s="19">
        <v>49</v>
      </c>
    </row>
    <row r="51" spans="1:1" hidden="1">
      <c r="A51" s="19">
        <v>50</v>
      </c>
    </row>
    <row r="52" spans="1:1" hidden="1">
      <c r="A52" s="19">
        <v>51</v>
      </c>
    </row>
    <row r="53" spans="1:1" hidden="1">
      <c r="A53" s="19">
        <v>52</v>
      </c>
    </row>
    <row r="54" spans="1:1" hidden="1">
      <c r="A54" s="19">
        <v>53</v>
      </c>
    </row>
    <row r="55" spans="1:1" hidden="1">
      <c r="A55" s="19">
        <v>54</v>
      </c>
    </row>
    <row r="56" spans="1:1" hidden="1">
      <c r="A56" s="19">
        <v>55</v>
      </c>
    </row>
    <row r="57" spans="1:1" hidden="1">
      <c r="A57" s="19">
        <v>56</v>
      </c>
    </row>
    <row r="58" spans="1:1" hidden="1">
      <c r="A58" s="19">
        <v>57</v>
      </c>
    </row>
    <row r="59" spans="1:1" hidden="1">
      <c r="A59" s="19">
        <v>58</v>
      </c>
    </row>
    <row r="60" spans="1:1" hidden="1">
      <c r="A60" s="19">
        <v>59</v>
      </c>
    </row>
    <row r="61" spans="1:1" hidden="1">
      <c r="A61" s="19">
        <v>60</v>
      </c>
    </row>
    <row r="62" spans="1:1" hidden="1">
      <c r="A62" s="19">
        <v>61</v>
      </c>
    </row>
    <row r="63" spans="1:1" hidden="1">
      <c r="A63" s="19">
        <v>62</v>
      </c>
    </row>
    <row r="64" spans="1:1" hidden="1">
      <c r="A64" s="19">
        <v>63</v>
      </c>
    </row>
    <row r="65" spans="1:1" hidden="1">
      <c r="A65" s="19">
        <v>64</v>
      </c>
    </row>
    <row r="66" spans="1:1" hidden="1">
      <c r="A66" s="19">
        <v>65</v>
      </c>
    </row>
    <row r="67" spans="1:1" hidden="1">
      <c r="A67" s="19">
        <v>66</v>
      </c>
    </row>
    <row r="68" spans="1:1" hidden="1">
      <c r="A68" s="19">
        <v>67</v>
      </c>
    </row>
    <row r="69" spans="1:1" hidden="1">
      <c r="A69" s="19">
        <v>68</v>
      </c>
    </row>
    <row r="70" spans="1:1" hidden="1">
      <c r="A70" s="19">
        <v>69</v>
      </c>
    </row>
    <row r="71" spans="1:1" hidden="1">
      <c r="A71" s="19">
        <v>70</v>
      </c>
    </row>
    <row r="72" spans="1:1" hidden="1">
      <c r="A72" s="19">
        <v>71</v>
      </c>
    </row>
    <row r="73" spans="1:1" hidden="1">
      <c r="A73" s="19">
        <v>72</v>
      </c>
    </row>
    <row r="74" spans="1:1" hidden="1">
      <c r="A74" s="19">
        <v>73</v>
      </c>
    </row>
    <row r="75" spans="1:1" hidden="1">
      <c r="A75" s="19">
        <v>74</v>
      </c>
    </row>
    <row r="76" spans="1:1" hidden="1">
      <c r="A76" s="19">
        <v>75</v>
      </c>
    </row>
    <row r="77" spans="1:1" hidden="1">
      <c r="A77" s="19">
        <v>76</v>
      </c>
    </row>
    <row r="78" spans="1:1" hidden="1">
      <c r="A78" s="19">
        <v>77</v>
      </c>
    </row>
    <row r="79" spans="1:1" hidden="1">
      <c r="A79" s="19">
        <v>78</v>
      </c>
    </row>
    <row r="80" spans="1:1" hidden="1">
      <c r="A80" s="19">
        <v>79</v>
      </c>
    </row>
    <row r="81" spans="1:1" hidden="1">
      <c r="A81" s="19">
        <v>80</v>
      </c>
    </row>
    <row r="82" spans="1:1" hidden="1">
      <c r="A82" s="19">
        <v>81</v>
      </c>
    </row>
    <row r="83" spans="1:1" hidden="1">
      <c r="A83" s="19">
        <v>82</v>
      </c>
    </row>
    <row r="84" spans="1:1" hidden="1">
      <c r="A84" s="19">
        <v>83</v>
      </c>
    </row>
    <row r="85" spans="1:1" hidden="1">
      <c r="A85" s="19">
        <v>84</v>
      </c>
    </row>
    <row r="86" spans="1:1" hidden="1">
      <c r="A86" s="19">
        <v>85</v>
      </c>
    </row>
    <row r="87" spans="1:1" hidden="1">
      <c r="A87" s="19">
        <v>86</v>
      </c>
    </row>
    <row r="88" spans="1:1" hidden="1">
      <c r="A88" s="19">
        <v>87</v>
      </c>
    </row>
    <row r="89" spans="1:1" hidden="1">
      <c r="A89" s="19">
        <v>88</v>
      </c>
    </row>
    <row r="90" spans="1:1" hidden="1">
      <c r="A90" s="19">
        <v>89</v>
      </c>
    </row>
    <row r="91" spans="1:1" hidden="1">
      <c r="A91" s="19">
        <v>90</v>
      </c>
    </row>
    <row r="92" spans="1:1" hidden="1">
      <c r="A92" s="19">
        <v>91</v>
      </c>
    </row>
    <row r="93" spans="1:1" hidden="1">
      <c r="A93" s="19">
        <v>92</v>
      </c>
    </row>
    <row r="94" spans="1:1" hidden="1">
      <c r="A94" s="19">
        <v>93</v>
      </c>
    </row>
    <row r="95" spans="1:1" hidden="1">
      <c r="A95" s="19">
        <v>94</v>
      </c>
    </row>
    <row r="96" spans="1:1" hidden="1">
      <c r="A96" s="19">
        <v>95</v>
      </c>
    </row>
    <row r="97" spans="1:1" hidden="1">
      <c r="A97" s="19">
        <v>96</v>
      </c>
    </row>
    <row r="98" spans="1:1" hidden="1">
      <c r="A98" s="19">
        <v>97</v>
      </c>
    </row>
    <row r="99" spans="1:1" hidden="1">
      <c r="A99" s="19">
        <v>98</v>
      </c>
    </row>
    <row r="100" spans="1:1" hidden="1">
      <c r="A100" s="19">
        <v>99</v>
      </c>
    </row>
    <row r="101" spans="1:1" hidden="1">
      <c r="A101" s="19">
        <v>100</v>
      </c>
    </row>
    <row r="102" spans="1:1" hidden="1">
      <c r="A102" s="19">
        <v>101</v>
      </c>
    </row>
    <row r="103" spans="1:1" hidden="1">
      <c r="A103" s="19">
        <v>102</v>
      </c>
    </row>
    <row r="104" spans="1:1" hidden="1">
      <c r="A104" s="19">
        <v>103</v>
      </c>
    </row>
    <row r="105" spans="1:1" hidden="1">
      <c r="A105" s="19">
        <v>104</v>
      </c>
    </row>
    <row r="106" spans="1:1" hidden="1">
      <c r="A106" s="19">
        <v>105</v>
      </c>
    </row>
    <row r="107" spans="1:1" hidden="1">
      <c r="A107" s="19">
        <v>106</v>
      </c>
    </row>
    <row r="108" spans="1:1" hidden="1">
      <c r="A108" s="19">
        <v>107</v>
      </c>
    </row>
    <row r="109" spans="1:1" hidden="1">
      <c r="A109" s="19">
        <v>108</v>
      </c>
    </row>
    <row r="110" spans="1:1" hidden="1">
      <c r="A110" s="19">
        <v>109</v>
      </c>
    </row>
    <row r="111" spans="1:1" hidden="1">
      <c r="A111" s="19">
        <v>110</v>
      </c>
    </row>
    <row r="112" spans="1:1" hidden="1">
      <c r="A112" s="19">
        <v>111</v>
      </c>
    </row>
    <row r="113" spans="1:14" hidden="1">
      <c r="A113" s="19">
        <v>112</v>
      </c>
    </row>
    <row r="114" spans="1:14" hidden="1">
      <c r="A114" s="19">
        <v>113</v>
      </c>
    </row>
    <row r="115" spans="1:14" hidden="1">
      <c r="A115" s="19">
        <v>114</v>
      </c>
      <c r="I115" s="167"/>
    </row>
    <row r="116" spans="1:14" hidden="1">
      <c r="A116" s="19">
        <v>115</v>
      </c>
      <c r="I116" s="167"/>
    </row>
    <row r="117" spans="1:14" hidden="1">
      <c r="A117" s="19">
        <v>116</v>
      </c>
      <c r="I117" s="167"/>
    </row>
    <row r="118" spans="1:14" hidden="1">
      <c r="A118" s="19">
        <v>117</v>
      </c>
    </row>
    <row r="119" spans="1:14" hidden="1">
      <c r="A119" s="19">
        <v>118</v>
      </c>
    </row>
    <row r="120" spans="1:14" hidden="1">
      <c r="A120" s="19">
        <v>119</v>
      </c>
    </row>
    <row r="121" spans="1:14" ht="0.6" customHeight="1">
      <c r="A121" s="19">
        <v>120</v>
      </c>
    </row>
    <row r="122" spans="1:14">
      <c r="A122" s="19">
        <v>122</v>
      </c>
      <c r="B122" s="19">
        <v>84</v>
      </c>
      <c r="C122" s="19">
        <v>0</v>
      </c>
      <c r="D122" s="19">
        <v>1</v>
      </c>
      <c r="E122" s="19">
        <v>0</v>
      </c>
      <c r="F122" s="19">
        <f>108/B122</f>
        <v>1.2857142857142858</v>
      </c>
      <c r="G122" s="19">
        <v>0</v>
      </c>
      <c r="H122" s="19">
        <f>95/B122</f>
        <v>1.1309523809523809</v>
      </c>
      <c r="I122" s="19">
        <v>0</v>
      </c>
      <c r="J122" s="19">
        <f>95/B122</f>
        <v>1.1309523809523809</v>
      </c>
      <c r="K122" s="167"/>
    </row>
    <row r="123" spans="1:14">
      <c r="A123" s="19">
        <v>123</v>
      </c>
      <c r="B123" s="167">
        <v>142.59289914424107</v>
      </c>
      <c r="C123" s="19">
        <v>1</v>
      </c>
      <c r="D123" s="19">
        <f>48/B123</f>
        <v>0.33662265293761356</v>
      </c>
      <c r="E123" s="19">
        <f>163/B123</f>
        <v>1.143114425600646</v>
      </c>
      <c r="F123" s="19">
        <f>51/B123</f>
        <v>0.35766156874621441</v>
      </c>
      <c r="G123" s="19">
        <v>1</v>
      </c>
      <c r="H123" s="19">
        <f>53/B123</f>
        <v>0.37168751261861499</v>
      </c>
      <c r="I123" s="19">
        <f>136/B123</f>
        <v>0.95376418332323853</v>
      </c>
      <c r="J123" s="19">
        <f>66/B123</f>
        <v>0.46285614778921869</v>
      </c>
      <c r="K123" s="167"/>
      <c r="M123" s="168"/>
      <c r="N123" s="169"/>
    </row>
    <row r="124" spans="1:14">
      <c r="A124" s="19">
        <v>127</v>
      </c>
      <c r="B124" s="167">
        <v>51.187194564599359</v>
      </c>
      <c r="C124" s="19">
        <v>1</v>
      </c>
      <c r="D124" s="19">
        <f>46/B124</f>
        <v>0.89866226096737911</v>
      </c>
      <c r="E124" s="19">
        <f>55/B124</f>
        <v>1.0744874859392577</v>
      </c>
      <c r="F124" s="19">
        <f>58/B124</f>
        <v>1.1330958942632172</v>
      </c>
      <c r="G124" s="19">
        <f>55/B124</f>
        <v>1.0744874859392577</v>
      </c>
      <c r="H124" s="19">
        <f>53/B124</f>
        <v>1.0354152137232846</v>
      </c>
      <c r="I124" s="19">
        <f>58/B124</f>
        <v>1.1330958942632172</v>
      </c>
      <c r="J124" s="19">
        <f>53/B124</f>
        <v>1.0354152137232846</v>
      </c>
    </row>
    <row r="125" spans="1:14">
      <c r="A125" s="19">
        <v>130</v>
      </c>
      <c r="B125" s="167">
        <v>49.359080473006529</v>
      </c>
      <c r="C125" s="19">
        <v>1</v>
      </c>
      <c r="D125" s="19">
        <f>40/B125</f>
        <v>0.81038786818314379</v>
      </c>
      <c r="E125" s="19">
        <f>60/B125</f>
        <v>1.2155818022747156</v>
      </c>
      <c r="F125" s="19">
        <f>53/B125</f>
        <v>1.0737639253426654</v>
      </c>
      <c r="G125" s="19">
        <f>48/B125</f>
        <v>0.97246544181977257</v>
      </c>
      <c r="H125" s="19">
        <f>46/B125</f>
        <v>0.93194604841061535</v>
      </c>
      <c r="I125" s="19">
        <f>55/B125</f>
        <v>1.1142833187518226</v>
      </c>
      <c r="J125" s="19">
        <f>53/B125</f>
        <v>1.0737639253426654</v>
      </c>
    </row>
    <row r="126" spans="1:14">
      <c r="A126" s="19">
        <v>155</v>
      </c>
      <c r="B126" s="167">
        <v>54.84342274778502</v>
      </c>
      <c r="C126" s="19">
        <v>1</v>
      </c>
      <c r="D126" s="19">
        <v>1</v>
      </c>
      <c r="E126" s="19">
        <v>1</v>
      </c>
      <c r="F126" s="19">
        <v>1</v>
      </c>
      <c r="G126" s="19">
        <v>1</v>
      </c>
      <c r="H126" s="19">
        <v>1</v>
      </c>
      <c r="I126" s="19">
        <v>1</v>
      </c>
      <c r="J126" s="19">
        <v>1</v>
      </c>
      <c r="M126" s="168"/>
      <c r="N126" s="169"/>
    </row>
    <row r="127" spans="1:14">
      <c r="A127" s="19">
        <v>169</v>
      </c>
      <c r="B127" s="167">
        <v>67.640221388934862</v>
      </c>
      <c r="C127" s="19">
        <v>1</v>
      </c>
      <c r="D127" s="19">
        <v>1</v>
      </c>
      <c r="E127" s="19">
        <v>1</v>
      </c>
      <c r="F127" s="19">
        <v>1</v>
      </c>
      <c r="G127" s="19">
        <f>73/B127</f>
        <v>1.0792395190466058</v>
      </c>
      <c r="H127" s="19">
        <f>69/B127</f>
        <v>1.020103107044052</v>
      </c>
      <c r="I127" s="19">
        <f>73/B127</f>
        <v>1.0792395190466058</v>
      </c>
      <c r="J127" s="19">
        <v>1</v>
      </c>
    </row>
    <row r="128" spans="1:14">
      <c r="A128" s="19">
        <v>180</v>
      </c>
      <c r="B128" s="167">
        <v>76.780791846899035</v>
      </c>
      <c r="C128" s="19">
        <v>1</v>
      </c>
      <c r="D128" s="19">
        <v>1</v>
      </c>
      <c r="E128" s="19">
        <v>1</v>
      </c>
      <c r="F128" s="19">
        <f>68/B128</f>
        <v>0.88563817022872149</v>
      </c>
      <c r="G128" s="19">
        <v>1</v>
      </c>
      <c r="H128" s="19">
        <f>71/B128</f>
        <v>0.92471044244469447</v>
      </c>
      <c r="I128" s="19">
        <v>1</v>
      </c>
      <c r="J128" s="19">
        <f>69/B128</f>
        <v>0.89866226096737922</v>
      </c>
    </row>
    <row r="129" spans="1:10">
      <c r="A129" s="19">
        <v>190</v>
      </c>
      <c r="B129" s="167">
        <v>90.355731225296438</v>
      </c>
      <c r="C129" s="19">
        <v>1</v>
      </c>
      <c r="D129" s="19">
        <v>1</v>
      </c>
      <c r="E129" s="19">
        <v>1</v>
      </c>
      <c r="F129" s="19">
        <v>1</v>
      </c>
      <c r="G129" s="19">
        <f>94/B129</f>
        <v>1.0403324584426947</v>
      </c>
      <c r="H129" s="19">
        <f>86/B129</f>
        <v>0.9517935258092739</v>
      </c>
      <c r="I129" s="19">
        <f>94/B129</f>
        <v>1.0403324584426947</v>
      </c>
      <c r="J129" s="19">
        <f>82/B129</f>
        <v>0.90752405949256343</v>
      </c>
    </row>
    <row r="130" spans="1:10">
      <c r="A130" s="19">
        <v>204</v>
      </c>
      <c r="B130" s="167">
        <v>119.03716147378047</v>
      </c>
      <c r="C130" s="19">
        <v>1</v>
      </c>
      <c r="D130" s="19">
        <v>1</v>
      </c>
      <c r="E130" s="19">
        <v>1</v>
      </c>
      <c r="F130" s="19">
        <v>1</v>
      </c>
      <c r="G130" s="19">
        <f>124/B130</f>
        <v>1.0416915059530605</v>
      </c>
      <c r="H130" s="19">
        <f>122/B130</f>
        <v>1.0248900300505916</v>
      </c>
      <c r="I130" s="19">
        <f>124/B130</f>
        <v>1.0416915059530605</v>
      </c>
      <c r="J130" s="19">
        <f>124/B130</f>
        <v>1.0416915059530605</v>
      </c>
    </row>
    <row r="131" spans="1:10">
      <c r="A131" s="19">
        <v>221</v>
      </c>
      <c r="B131" s="167">
        <v>111.51495958716288</v>
      </c>
      <c r="C131" s="19">
        <v>1</v>
      </c>
      <c r="D131" s="19">
        <v>1</v>
      </c>
      <c r="E131" s="19">
        <v>1</v>
      </c>
      <c r="F131" s="19">
        <v>1</v>
      </c>
      <c r="G131" s="19">
        <v>1</v>
      </c>
      <c r="H131" s="19">
        <v>1</v>
      </c>
      <c r="I131" s="167">
        <v>1</v>
      </c>
      <c r="J131" s="19">
        <v>1</v>
      </c>
    </row>
    <row r="132" spans="1:10">
      <c r="A132" s="19">
        <v>233</v>
      </c>
      <c r="B132" s="167">
        <v>113.34307367875573</v>
      </c>
      <c r="C132" s="19">
        <v>1</v>
      </c>
      <c r="D132" s="19">
        <v>1</v>
      </c>
      <c r="E132" s="19">
        <v>1</v>
      </c>
      <c r="F132" s="19">
        <v>1</v>
      </c>
      <c r="G132" s="19">
        <v>1</v>
      </c>
      <c r="H132" s="19">
        <v>1</v>
      </c>
      <c r="I132" s="19">
        <v>1</v>
      </c>
      <c r="J132" s="19">
        <v>1</v>
      </c>
    </row>
    <row r="133" spans="1:10">
      <c r="A133" s="19">
        <v>248</v>
      </c>
      <c r="B133" s="167">
        <v>76.780791846899035</v>
      </c>
      <c r="C133" s="19">
        <v>1</v>
      </c>
      <c r="D133" s="19">
        <v>1</v>
      </c>
      <c r="E133" s="19">
        <v>1</v>
      </c>
      <c r="F133" s="19">
        <v>1</v>
      </c>
      <c r="G133" s="19">
        <f>79/B133</f>
        <v>1.0289031683539558</v>
      </c>
      <c r="H133" s="19">
        <f>79/B133</f>
        <v>1.0289031683539558</v>
      </c>
      <c r="I133" s="19">
        <f>79/B133</f>
        <v>1.0289031683539558</v>
      </c>
      <c r="J133" s="19">
        <f>79/B133</f>
        <v>1.0289031683539558</v>
      </c>
    </row>
    <row r="134" spans="1:10">
      <c r="A134" s="19">
        <v>249</v>
      </c>
    </row>
    <row r="135" spans="1:10">
      <c r="A135" s="19">
        <v>250</v>
      </c>
      <c r="I135" s="167"/>
    </row>
    <row r="136" spans="1:10">
      <c r="A136" s="19">
        <v>251</v>
      </c>
      <c r="I136" s="167"/>
    </row>
    <row r="137" spans="1:10">
      <c r="A137" s="19">
        <v>252</v>
      </c>
    </row>
    <row r="138" spans="1:10">
      <c r="A138" s="19">
        <v>253</v>
      </c>
    </row>
    <row r="139" spans="1:10">
      <c r="A139" s="19">
        <v>254</v>
      </c>
    </row>
    <row r="140" spans="1:10">
      <c r="A140" s="19">
        <v>255</v>
      </c>
    </row>
    <row r="141" spans="1:10">
      <c r="A141" s="19">
        <v>256</v>
      </c>
    </row>
    <row r="142" spans="1:10">
      <c r="A142" s="19">
        <v>257</v>
      </c>
    </row>
    <row r="143" spans="1:10">
      <c r="A143" s="19">
        <v>258</v>
      </c>
    </row>
    <row r="144" spans="1:10">
      <c r="A144" s="19">
        <v>259</v>
      </c>
    </row>
    <row r="145" spans="1:1">
      <c r="A145" s="19">
        <v>260</v>
      </c>
    </row>
    <row r="146" spans="1:1">
      <c r="A146" s="19">
        <v>261</v>
      </c>
    </row>
    <row r="147" spans="1:1">
      <c r="A147" s="19">
        <v>262</v>
      </c>
    </row>
    <row r="148" spans="1:1">
      <c r="A148" s="19">
        <v>263</v>
      </c>
    </row>
    <row r="149" spans="1:1">
      <c r="A149" s="19">
        <v>264</v>
      </c>
    </row>
    <row r="150" spans="1:1">
      <c r="A150" s="19">
        <v>265</v>
      </c>
    </row>
    <row r="151" spans="1:1">
      <c r="A151" s="19">
        <v>266</v>
      </c>
    </row>
    <row r="152" spans="1:1">
      <c r="A152" s="19">
        <v>267</v>
      </c>
    </row>
    <row r="153" spans="1:1">
      <c r="A153" s="19">
        <v>268</v>
      </c>
    </row>
    <row r="154" spans="1:1">
      <c r="A154" s="19">
        <v>269</v>
      </c>
    </row>
    <row r="155" spans="1:1">
      <c r="A155" s="19">
        <v>270</v>
      </c>
    </row>
    <row r="156" spans="1:1">
      <c r="A156" s="19">
        <v>271</v>
      </c>
    </row>
    <row r="157" spans="1:1">
      <c r="A157" s="19">
        <v>272</v>
      </c>
    </row>
    <row r="158" spans="1:1">
      <c r="A158" s="19">
        <v>273</v>
      </c>
    </row>
    <row r="159" spans="1:1">
      <c r="A159" s="19">
        <v>274</v>
      </c>
    </row>
    <row r="160" spans="1:1">
      <c r="A160" s="19">
        <v>275</v>
      </c>
    </row>
    <row r="161" spans="1:1">
      <c r="A161" s="19">
        <v>276</v>
      </c>
    </row>
    <row r="162" spans="1:1">
      <c r="A162" s="19">
        <v>277</v>
      </c>
    </row>
    <row r="163" spans="1:1">
      <c r="A163" s="19">
        <v>278</v>
      </c>
    </row>
    <row r="164" spans="1:1">
      <c r="A164" s="19">
        <v>279</v>
      </c>
    </row>
    <row r="165" spans="1:1">
      <c r="A165" s="19">
        <v>280</v>
      </c>
    </row>
    <row r="166" spans="1:1">
      <c r="A166" s="19">
        <v>281</v>
      </c>
    </row>
    <row r="167" spans="1:1">
      <c r="A167" s="19">
        <v>282</v>
      </c>
    </row>
    <row r="168" spans="1:1">
      <c r="A168" s="19">
        <v>283</v>
      </c>
    </row>
    <row r="169" spans="1:1">
      <c r="A169" s="19">
        <v>284</v>
      </c>
    </row>
    <row r="170" spans="1:1">
      <c r="A170" s="19">
        <v>285</v>
      </c>
    </row>
    <row r="171" spans="1:1">
      <c r="A171" s="19">
        <v>286</v>
      </c>
    </row>
    <row r="172" spans="1:1">
      <c r="A172" s="19">
        <v>287</v>
      </c>
    </row>
    <row r="173" spans="1:1">
      <c r="A173" s="19">
        <v>288</v>
      </c>
    </row>
    <row r="174" spans="1:1">
      <c r="A174" s="19">
        <v>289</v>
      </c>
    </row>
    <row r="175" spans="1:1">
      <c r="A175" s="19">
        <v>290</v>
      </c>
    </row>
    <row r="176" spans="1:1">
      <c r="A176" s="19">
        <v>291</v>
      </c>
    </row>
    <row r="177" spans="1:1">
      <c r="A177" s="19">
        <v>292</v>
      </c>
    </row>
    <row r="178" spans="1:1">
      <c r="A178" s="19">
        <v>293</v>
      </c>
    </row>
    <row r="179" spans="1:1">
      <c r="A179" s="19">
        <v>294</v>
      </c>
    </row>
    <row r="180" spans="1:1">
      <c r="A180" s="19">
        <v>295</v>
      </c>
    </row>
    <row r="181" spans="1:1">
      <c r="A181" s="19">
        <v>296</v>
      </c>
    </row>
    <row r="182" spans="1:1">
      <c r="A182" s="19">
        <v>297</v>
      </c>
    </row>
    <row r="183" spans="1:1">
      <c r="A183" s="19">
        <v>298</v>
      </c>
    </row>
    <row r="184" spans="1:1">
      <c r="A184" s="19">
        <v>299</v>
      </c>
    </row>
    <row r="185" spans="1:1">
      <c r="A185" s="19">
        <v>300</v>
      </c>
    </row>
    <row r="186" spans="1:1">
      <c r="A186" s="19">
        <v>301</v>
      </c>
    </row>
    <row r="187" spans="1:1">
      <c r="A187" s="19">
        <v>302</v>
      </c>
    </row>
    <row r="188" spans="1:1">
      <c r="A188" s="19">
        <v>303</v>
      </c>
    </row>
    <row r="189" spans="1:1">
      <c r="A189" s="19">
        <v>304</v>
      </c>
    </row>
    <row r="190" spans="1:1">
      <c r="A190" s="19">
        <v>305</v>
      </c>
    </row>
    <row r="191" spans="1:1">
      <c r="A191" s="19">
        <v>306</v>
      </c>
    </row>
    <row r="192" spans="1:1">
      <c r="A192" s="19">
        <v>307</v>
      </c>
    </row>
    <row r="193" spans="1:1">
      <c r="A193" s="19">
        <v>308</v>
      </c>
    </row>
    <row r="194" spans="1:1">
      <c r="A194" s="19">
        <v>309</v>
      </c>
    </row>
    <row r="195" spans="1:1">
      <c r="A195" s="19">
        <v>310</v>
      </c>
    </row>
    <row r="196" spans="1:1">
      <c r="A196" s="19">
        <v>311</v>
      </c>
    </row>
    <row r="197" spans="1:1">
      <c r="A197" s="19">
        <v>312</v>
      </c>
    </row>
    <row r="198" spans="1:1">
      <c r="A198" s="19">
        <v>313</v>
      </c>
    </row>
    <row r="199" spans="1:1">
      <c r="A199" s="19">
        <v>314</v>
      </c>
    </row>
    <row r="200" spans="1:1">
      <c r="A200" s="19">
        <v>315</v>
      </c>
    </row>
    <row r="201" spans="1:1">
      <c r="A201" s="19">
        <v>316</v>
      </c>
    </row>
    <row r="202" spans="1:1">
      <c r="A202" s="19">
        <v>317</v>
      </c>
    </row>
    <row r="203" spans="1:1">
      <c r="A203" s="19">
        <v>318</v>
      </c>
    </row>
    <row r="204" spans="1:1">
      <c r="A204" s="19">
        <v>319</v>
      </c>
    </row>
    <row r="205" spans="1:1">
      <c r="A205" s="19">
        <v>320</v>
      </c>
    </row>
    <row r="206" spans="1:1">
      <c r="A206" s="19">
        <v>321</v>
      </c>
    </row>
    <row r="207" spans="1:1">
      <c r="A207" s="19">
        <v>322</v>
      </c>
    </row>
    <row r="208" spans="1:1">
      <c r="A208" s="19">
        <v>323</v>
      </c>
    </row>
    <row r="209" spans="1:1">
      <c r="A209" s="19">
        <v>324</v>
      </c>
    </row>
    <row r="210" spans="1:1">
      <c r="A210" s="19">
        <v>325</v>
      </c>
    </row>
    <row r="211" spans="1:1">
      <c r="A211" s="19">
        <v>326</v>
      </c>
    </row>
    <row r="212" spans="1:1">
      <c r="A212" s="19">
        <v>327</v>
      </c>
    </row>
    <row r="213" spans="1:1">
      <c r="A213" s="19">
        <v>328</v>
      </c>
    </row>
    <row r="214" spans="1:1">
      <c r="A214" s="19">
        <v>329</v>
      </c>
    </row>
    <row r="215" spans="1:1">
      <c r="A215" s="19">
        <v>330</v>
      </c>
    </row>
    <row r="216" spans="1:1">
      <c r="A216" s="19">
        <v>331</v>
      </c>
    </row>
    <row r="217" spans="1:1">
      <c r="A217" s="19">
        <v>332</v>
      </c>
    </row>
    <row r="218" spans="1:1">
      <c r="A218" s="19">
        <v>333</v>
      </c>
    </row>
    <row r="219" spans="1:1">
      <c r="A219" s="19">
        <v>334</v>
      </c>
    </row>
    <row r="220" spans="1:1">
      <c r="A220" s="19">
        <v>335</v>
      </c>
    </row>
    <row r="221" spans="1:1">
      <c r="A221" s="19">
        <v>336</v>
      </c>
    </row>
    <row r="222" spans="1:1">
      <c r="A222" s="19">
        <v>337</v>
      </c>
    </row>
    <row r="223" spans="1:1">
      <c r="A223" s="19">
        <v>338</v>
      </c>
    </row>
    <row r="224" spans="1:1">
      <c r="A224" s="19">
        <v>339</v>
      </c>
    </row>
    <row r="225" spans="1:1">
      <c r="A225" s="19">
        <v>340</v>
      </c>
    </row>
    <row r="226" spans="1:1">
      <c r="A226" s="19">
        <v>341</v>
      </c>
    </row>
    <row r="227" spans="1:1">
      <c r="A227" s="19">
        <v>342</v>
      </c>
    </row>
    <row r="228" spans="1:1">
      <c r="A228" s="19">
        <v>343</v>
      </c>
    </row>
    <row r="229" spans="1:1">
      <c r="A229" s="19">
        <v>344</v>
      </c>
    </row>
    <row r="230" spans="1:1">
      <c r="A230" s="19">
        <v>345</v>
      </c>
    </row>
    <row r="231" spans="1:1">
      <c r="A231" s="19">
        <v>346</v>
      </c>
    </row>
    <row r="232" spans="1:1">
      <c r="A232" s="19">
        <v>347</v>
      </c>
    </row>
    <row r="233" spans="1:1">
      <c r="A233" s="19">
        <v>348</v>
      </c>
    </row>
    <row r="234" spans="1:1">
      <c r="A234" s="19">
        <v>349</v>
      </c>
    </row>
    <row r="235" spans="1:1">
      <c r="A235" s="19">
        <v>350</v>
      </c>
    </row>
    <row r="236" spans="1:1">
      <c r="A236" s="19">
        <v>351</v>
      </c>
    </row>
    <row r="237" spans="1:1">
      <c r="A237" s="19">
        <v>352</v>
      </c>
    </row>
    <row r="238" spans="1:1">
      <c r="A238" s="19">
        <v>353</v>
      </c>
    </row>
    <row r="239" spans="1:1">
      <c r="A239" s="19">
        <v>354</v>
      </c>
    </row>
    <row r="240" spans="1:1">
      <c r="A240" s="19">
        <v>355</v>
      </c>
    </row>
    <row r="241" spans="1:1">
      <c r="A241" s="19">
        <v>356</v>
      </c>
    </row>
    <row r="242" spans="1:1">
      <c r="A242" s="19">
        <v>357</v>
      </c>
    </row>
    <row r="243" spans="1:1">
      <c r="A243" s="19">
        <v>358</v>
      </c>
    </row>
    <row r="244" spans="1:1">
      <c r="A244" s="19">
        <v>359</v>
      </c>
    </row>
    <row r="245" spans="1:1">
      <c r="A245" s="19">
        <v>360</v>
      </c>
    </row>
    <row r="246" spans="1:1">
      <c r="A246" s="19">
        <v>361</v>
      </c>
    </row>
    <row r="247" spans="1:1">
      <c r="A247" s="19">
        <v>362</v>
      </c>
    </row>
    <row r="248" spans="1:1">
      <c r="A248" s="19">
        <v>363</v>
      </c>
    </row>
    <row r="249" spans="1:1">
      <c r="A249" s="19">
        <v>364</v>
      </c>
    </row>
    <row r="250" spans="1:1">
      <c r="A250" s="19">
        <v>365</v>
      </c>
    </row>
    <row r="251" spans="1:1">
      <c r="A251" s="19">
        <v>366</v>
      </c>
    </row>
    <row r="252" spans="1:1">
      <c r="A252" s="19">
        <v>367</v>
      </c>
    </row>
    <row r="253" spans="1:1">
      <c r="A253" s="19">
        <v>368</v>
      </c>
    </row>
    <row r="254" spans="1:1">
      <c r="A254" s="19">
        <v>369</v>
      </c>
    </row>
    <row r="255" spans="1:1">
      <c r="A255" s="19">
        <v>370</v>
      </c>
    </row>
    <row r="256" spans="1:1">
      <c r="A256" s="19">
        <v>371</v>
      </c>
    </row>
    <row r="257" spans="1:1">
      <c r="A257" s="19">
        <v>372</v>
      </c>
    </row>
    <row r="258" spans="1:1">
      <c r="A258" s="19">
        <v>373</v>
      </c>
    </row>
    <row r="259" spans="1:1">
      <c r="A259" s="19">
        <v>374</v>
      </c>
    </row>
    <row r="260" spans="1:1">
      <c r="A260" s="19">
        <v>375</v>
      </c>
    </row>
    <row r="261" spans="1:1">
      <c r="A261" s="19">
        <v>376</v>
      </c>
    </row>
    <row r="262" spans="1:1">
      <c r="A262" s="19">
        <v>377</v>
      </c>
    </row>
    <row r="263" spans="1:1">
      <c r="A263" s="19">
        <v>378</v>
      </c>
    </row>
    <row r="264" spans="1:1">
      <c r="A264" s="19">
        <v>379</v>
      </c>
    </row>
    <row r="265" spans="1:1">
      <c r="A265" s="19">
        <v>380</v>
      </c>
    </row>
    <row r="266" spans="1:1">
      <c r="A266" s="19">
        <v>381</v>
      </c>
    </row>
    <row r="267" spans="1:1">
      <c r="A267" s="19">
        <v>382</v>
      </c>
    </row>
    <row r="268" spans="1:1">
      <c r="A268" s="19">
        <v>383</v>
      </c>
    </row>
    <row r="269" spans="1:1">
      <c r="A269" s="19">
        <v>384</v>
      </c>
    </row>
    <row r="270" spans="1:1">
      <c r="A270" s="19">
        <v>385</v>
      </c>
    </row>
    <row r="271" spans="1:1">
      <c r="A271" s="19">
        <v>386</v>
      </c>
    </row>
    <row r="272" spans="1:1">
      <c r="A272" s="19">
        <v>387</v>
      </c>
    </row>
    <row r="273" spans="1:1">
      <c r="A273" s="19">
        <v>388</v>
      </c>
    </row>
    <row r="274" spans="1:1">
      <c r="A274" s="19">
        <v>389</v>
      </c>
    </row>
    <row r="275" spans="1:1">
      <c r="A275" s="19">
        <v>390</v>
      </c>
    </row>
    <row r="276" spans="1:1">
      <c r="A276" s="19">
        <v>391</v>
      </c>
    </row>
    <row r="277" spans="1:1">
      <c r="A277" s="19">
        <v>392</v>
      </c>
    </row>
    <row r="278" spans="1:1">
      <c r="A278" s="19">
        <v>393</v>
      </c>
    </row>
    <row r="279" spans="1:1">
      <c r="A279" s="19">
        <v>394</v>
      </c>
    </row>
    <row r="280" spans="1:1">
      <c r="A280" s="19">
        <v>395</v>
      </c>
    </row>
    <row r="281" spans="1:1">
      <c r="A281" s="19">
        <v>396</v>
      </c>
    </row>
    <row r="282" spans="1:1">
      <c r="A282" s="19">
        <v>397</v>
      </c>
    </row>
    <row r="283" spans="1:1">
      <c r="A283" s="19">
        <v>398</v>
      </c>
    </row>
    <row r="284" spans="1:1">
      <c r="A284" s="19">
        <v>399</v>
      </c>
    </row>
    <row r="285" spans="1:1">
      <c r="A285" s="19">
        <v>400</v>
      </c>
    </row>
    <row r="286" spans="1:1">
      <c r="A286" s="19">
        <v>401</v>
      </c>
    </row>
    <row r="287" spans="1:1">
      <c r="A287" s="19">
        <v>402</v>
      </c>
    </row>
    <row r="288" spans="1:1">
      <c r="A288" s="19">
        <v>403</v>
      </c>
    </row>
    <row r="289" spans="1:1">
      <c r="A289" s="19">
        <v>404</v>
      </c>
    </row>
    <row r="290" spans="1:1">
      <c r="A290" s="19">
        <v>405</v>
      </c>
    </row>
    <row r="291" spans="1:1">
      <c r="A291" s="19">
        <v>406</v>
      </c>
    </row>
    <row r="292" spans="1:1">
      <c r="A292" s="19">
        <v>407</v>
      </c>
    </row>
    <row r="293" spans="1:1">
      <c r="A293" s="19">
        <v>408</v>
      </c>
    </row>
    <row r="294" spans="1:1">
      <c r="A294" s="19">
        <v>409</v>
      </c>
    </row>
    <row r="295" spans="1:1">
      <c r="A295" s="19">
        <v>410</v>
      </c>
    </row>
    <row r="296" spans="1:1">
      <c r="A296" s="19">
        <v>411</v>
      </c>
    </row>
    <row r="297" spans="1:1">
      <c r="A297" s="19">
        <v>412</v>
      </c>
    </row>
    <row r="298" spans="1:1">
      <c r="A298" s="19">
        <v>413</v>
      </c>
    </row>
    <row r="299" spans="1:1">
      <c r="A299" s="19">
        <v>414</v>
      </c>
    </row>
    <row r="300" spans="1:1">
      <c r="A300" s="19">
        <v>415</v>
      </c>
    </row>
    <row r="301" spans="1:1">
      <c r="A301" s="19">
        <v>416</v>
      </c>
    </row>
    <row r="302" spans="1:1">
      <c r="A302" s="19">
        <v>417</v>
      </c>
    </row>
    <row r="303" spans="1:1">
      <c r="A303" s="19">
        <v>418</v>
      </c>
    </row>
    <row r="304" spans="1:1">
      <c r="A304" s="19">
        <v>419</v>
      </c>
    </row>
    <row r="305" spans="1:1">
      <c r="A305" s="19">
        <v>420</v>
      </c>
    </row>
    <row r="306" spans="1:1">
      <c r="A306" s="19">
        <v>421</v>
      </c>
    </row>
    <row r="307" spans="1:1">
      <c r="A307" s="19">
        <v>422</v>
      </c>
    </row>
    <row r="308" spans="1:1">
      <c r="A308" s="19">
        <v>423</v>
      </c>
    </row>
    <row r="309" spans="1:1">
      <c r="A309" s="19">
        <v>424</v>
      </c>
    </row>
    <row r="310" spans="1:1">
      <c r="A310" s="19">
        <v>425</v>
      </c>
    </row>
    <row r="311" spans="1:1">
      <c r="A311" s="19">
        <v>426</v>
      </c>
    </row>
    <row r="312" spans="1:1">
      <c r="A312" s="19">
        <v>427</v>
      </c>
    </row>
    <row r="313" spans="1:1">
      <c r="A313" s="19">
        <v>428</v>
      </c>
    </row>
    <row r="314" spans="1:1">
      <c r="A314" s="19">
        <v>429</v>
      </c>
    </row>
    <row r="315" spans="1:1">
      <c r="A315" s="19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topLeftCell="A37" zoomScaleNormal="100" workbookViewId="0">
      <selection activeCell="J53" sqref="J53"/>
    </sheetView>
  </sheetViews>
  <sheetFormatPr defaultColWidth="8.6640625" defaultRowHeight="13.2"/>
  <cols>
    <col min="1" max="1" width="8.6640625" customWidth="1"/>
    <col min="2" max="2" width="25.44140625" customWidth="1"/>
    <col min="3" max="3" width="11.5546875" customWidth="1"/>
  </cols>
  <sheetData>
    <row r="1" spans="1:25">
      <c r="A1" t="s">
        <v>175</v>
      </c>
      <c r="B1" s="2" t="s">
        <v>176</v>
      </c>
      <c r="C1" t="s">
        <v>54</v>
      </c>
      <c r="D1" t="s">
        <v>2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</row>
    <row r="2" spans="1:25">
      <c r="A2">
        <v>1</v>
      </c>
      <c r="B2" s="2" t="s">
        <v>198</v>
      </c>
      <c r="C2" s="86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2" t="s">
        <v>198</v>
      </c>
      <c r="C3" s="86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2" t="s">
        <v>198</v>
      </c>
      <c r="C4" s="86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2" t="s">
        <v>198</v>
      </c>
      <c r="C5" s="86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2" t="s">
        <v>198</v>
      </c>
      <c r="C6" s="86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2" t="s">
        <v>198</v>
      </c>
      <c r="C7" s="86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2" t="s">
        <v>198</v>
      </c>
      <c r="C8" s="86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2" t="s">
        <v>198</v>
      </c>
      <c r="C9" s="86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2" t="s">
        <v>198</v>
      </c>
      <c r="C10" s="86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2" t="s">
        <v>198</v>
      </c>
      <c r="C11" s="86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2" t="s">
        <v>198</v>
      </c>
      <c r="C12" s="86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2" t="s">
        <v>199</v>
      </c>
      <c r="C13" s="86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2" t="s">
        <v>199</v>
      </c>
      <c r="C14" s="86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2" t="s">
        <v>199</v>
      </c>
      <c r="C15" s="86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2" t="s">
        <v>199</v>
      </c>
      <c r="C16" s="86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2" t="s">
        <v>199</v>
      </c>
      <c r="C17" s="86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2" t="s">
        <v>199</v>
      </c>
      <c r="C18" s="86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2" t="s">
        <v>199</v>
      </c>
      <c r="C19" s="86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2" t="s">
        <v>199</v>
      </c>
      <c r="C20" s="86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2" t="s">
        <v>199</v>
      </c>
      <c r="C21" s="86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2" t="s">
        <v>199</v>
      </c>
      <c r="C22" s="86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2" t="s">
        <v>199</v>
      </c>
      <c r="C23" s="86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2" t="s">
        <v>199</v>
      </c>
      <c r="C24" s="86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2" t="s">
        <v>199</v>
      </c>
      <c r="C25" s="86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2" t="s">
        <v>199</v>
      </c>
      <c r="C26" s="86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2" t="s">
        <v>199</v>
      </c>
      <c r="C27" s="86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2" t="s">
        <v>200</v>
      </c>
      <c r="C28" s="86">
        <f>DATE(2020,1,1) + D28-1</f>
        <v>43966</v>
      </c>
      <c r="D28">
        <v>136</v>
      </c>
      <c r="E28" s="107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2" t="s">
        <v>200</v>
      </c>
      <c r="C29" s="86">
        <f t="shared" ref="C29:C40" si="2">DATE(2020,1,1) + D29-1</f>
        <v>43975</v>
      </c>
      <c r="D29">
        <v>145</v>
      </c>
      <c r="E29" s="107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2" t="s">
        <v>200</v>
      </c>
      <c r="C30" s="86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2" t="s">
        <v>200</v>
      </c>
      <c r="C31" s="86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2" t="s">
        <v>200</v>
      </c>
      <c r="C32" s="86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2" t="s">
        <v>200</v>
      </c>
      <c r="C33" s="86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2" t="s">
        <v>200</v>
      </c>
      <c r="C34" s="86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2" t="s">
        <v>200</v>
      </c>
      <c r="C35" s="86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2" t="s">
        <v>200</v>
      </c>
      <c r="C36" s="86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2" t="s">
        <v>200</v>
      </c>
      <c r="C37" s="86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2" t="s">
        <v>200</v>
      </c>
      <c r="C38" s="86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2" t="s">
        <v>200</v>
      </c>
      <c r="C39" s="86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2" t="s">
        <v>200</v>
      </c>
      <c r="C40" s="86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2" t="s">
        <v>201</v>
      </c>
      <c r="C41" s="86">
        <f>DATE(2007,1,1) + D41-1</f>
        <v>39204</v>
      </c>
      <c r="D41" s="19">
        <v>122</v>
      </c>
      <c r="E41" s="19">
        <v>84</v>
      </c>
      <c r="F41" s="19">
        <v>0</v>
      </c>
      <c r="G41" s="19">
        <v>1</v>
      </c>
      <c r="H41" s="19">
        <v>0</v>
      </c>
      <c r="I41" s="19">
        <f>108/E41</f>
        <v>1.2857142857142858</v>
      </c>
      <c r="J41" s="19">
        <v>0</v>
      </c>
      <c r="K41" s="19">
        <f>95/E41</f>
        <v>1.1309523809523809</v>
      </c>
      <c r="L41" s="19">
        <v>0</v>
      </c>
      <c r="M41" s="19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2" t="s">
        <v>201</v>
      </c>
      <c r="C42" s="86">
        <f t="shared" ref="C42:C52" si="3">DATE(2007,1,1) + D42-1</f>
        <v>39205</v>
      </c>
      <c r="D42" s="19">
        <v>123</v>
      </c>
      <c r="E42" s="167">
        <v>142.59289914424107</v>
      </c>
      <c r="F42" s="19">
        <v>1</v>
      </c>
      <c r="G42" s="19">
        <f>48/E42</f>
        <v>0.33662265293761356</v>
      </c>
      <c r="H42" s="19">
        <f>163/E42</f>
        <v>1.143114425600646</v>
      </c>
      <c r="I42" s="19">
        <f>51/E42</f>
        <v>0.35766156874621441</v>
      </c>
      <c r="J42" s="19">
        <v>1</v>
      </c>
      <c r="K42" s="19">
        <f>53/E42</f>
        <v>0.37168751261861499</v>
      </c>
      <c r="L42" s="19">
        <f>136/E42</f>
        <v>0.95376418332323853</v>
      </c>
      <c r="M42" s="19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2" t="s">
        <v>201</v>
      </c>
      <c r="C43" s="86">
        <f t="shared" si="3"/>
        <v>39209</v>
      </c>
      <c r="D43" s="19">
        <v>127</v>
      </c>
      <c r="E43" s="167">
        <v>51.187194564599359</v>
      </c>
      <c r="F43" s="19">
        <v>1</v>
      </c>
      <c r="G43" s="19">
        <f>46/E43</f>
        <v>0.89866226096737911</v>
      </c>
      <c r="H43" s="19">
        <f>55/E43</f>
        <v>1.0744874859392577</v>
      </c>
      <c r="I43" s="19">
        <f>58/E43</f>
        <v>1.1330958942632172</v>
      </c>
      <c r="J43" s="19">
        <f>55/E43</f>
        <v>1.0744874859392577</v>
      </c>
      <c r="K43" s="19">
        <f>53/E43</f>
        <v>1.0354152137232846</v>
      </c>
      <c r="L43" s="19">
        <f>58/E43</f>
        <v>1.1330958942632172</v>
      </c>
      <c r="M43" s="19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2" t="s">
        <v>201</v>
      </c>
      <c r="C44" s="86">
        <f t="shared" si="3"/>
        <v>39212</v>
      </c>
      <c r="D44" s="19">
        <v>130</v>
      </c>
      <c r="E44" s="167">
        <v>49.359080473006529</v>
      </c>
      <c r="F44" s="19">
        <v>1</v>
      </c>
      <c r="G44" s="19">
        <f>40/E44</f>
        <v>0.81038786818314379</v>
      </c>
      <c r="H44" s="19">
        <f>60/E44</f>
        <v>1.2155818022747156</v>
      </c>
      <c r="I44" s="19">
        <f>53/E44</f>
        <v>1.0737639253426654</v>
      </c>
      <c r="J44" s="19">
        <f>48/E44</f>
        <v>0.97246544181977257</v>
      </c>
      <c r="K44" s="19">
        <f>46/E44</f>
        <v>0.93194604841061535</v>
      </c>
      <c r="L44" s="19">
        <f>55/E44</f>
        <v>1.1142833187518226</v>
      </c>
      <c r="M44" s="19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2" t="s">
        <v>201</v>
      </c>
      <c r="C45" s="86">
        <f t="shared" si="3"/>
        <v>39237</v>
      </c>
      <c r="D45" s="19">
        <v>155</v>
      </c>
      <c r="E45" s="167">
        <v>54.84342274778502</v>
      </c>
      <c r="F45" s="19">
        <v>1</v>
      </c>
      <c r="G45" s="19">
        <v>1</v>
      </c>
      <c r="H45" s="19">
        <v>1</v>
      </c>
      <c r="I45" s="19">
        <v>1</v>
      </c>
      <c r="J45" s="19">
        <v>1</v>
      </c>
      <c r="K45" s="19">
        <v>1</v>
      </c>
      <c r="L45" s="19">
        <v>1</v>
      </c>
      <c r="M45" s="19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2" t="s">
        <v>201</v>
      </c>
      <c r="C46" s="86">
        <f t="shared" si="3"/>
        <v>39251</v>
      </c>
      <c r="D46" s="19">
        <v>169</v>
      </c>
      <c r="E46" s="167">
        <v>67.640221388934862</v>
      </c>
      <c r="F46" s="19">
        <v>1</v>
      </c>
      <c r="G46" s="19">
        <v>1</v>
      </c>
      <c r="H46" s="19">
        <v>1</v>
      </c>
      <c r="I46" s="19">
        <v>1</v>
      </c>
      <c r="J46" s="19">
        <f>73/E46</f>
        <v>1.0792395190466058</v>
      </c>
      <c r="K46" s="19">
        <f>69/E46</f>
        <v>1.020103107044052</v>
      </c>
      <c r="L46" s="19">
        <f>73/E46</f>
        <v>1.0792395190466058</v>
      </c>
      <c r="M46" s="19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2" t="s">
        <v>201</v>
      </c>
      <c r="C47" s="86">
        <f t="shared" si="3"/>
        <v>39262</v>
      </c>
      <c r="D47" s="19">
        <v>180</v>
      </c>
      <c r="E47" s="167">
        <v>76.780791846899035</v>
      </c>
      <c r="F47" s="19">
        <v>1</v>
      </c>
      <c r="G47" s="19">
        <v>1</v>
      </c>
      <c r="H47" s="19">
        <v>1</v>
      </c>
      <c r="I47" s="19">
        <f>68/E47</f>
        <v>0.88563817022872149</v>
      </c>
      <c r="J47" s="19">
        <v>1</v>
      </c>
      <c r="K47" s="19">
        <f>71/E47</f>
        <v>0.92471044244469447</v>
      </c>
      <c r="L47" s="19">
        <v>1</v>
      </c>
      <c r="M47" s="19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2" t="s">
        <v>201</v>
      </c>
      <c r="C48" s="86">
        <f t="shared" si="3"/>
        <v>39272</v>
      </c>
      <c r="D48" s="19">
        <v>190</v>
      </c>
      <c r="E48" s="167">
        <v>90.355731225296438</v>
      </c>
      <c r="F48" s="19">
        <v>1</v>
      </c>
      <c r="G48" s="19">
        <v>1</v>
      </c>
      <c r="H48" s="19">
        <v>1</v>
      </c>
      <c r="I48" s="19">
        <v>1</v>
      </c>
      <c r="J48" s="19">
        <f>94/E48</f>
        <v>1.0403324584426947</v>
      </c>
      <c r="K48" s="19">
        <f>86/E48</f>
        <v>0.9517935258092739</v>
      </c>
      <c r="L48" s="19">
        <f>94/E48</f>
        <v>1.0403324584426947</v>
      </c>
      <c r="M48" s="19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2" t="s">
        <v>201</v>
      </c>
      <c r="C49" s="86">
        <f t="shared" si="3"/>
        <v>39286</v>
      </c>
      <c r="D49" s="19">
        <v>204</v>
      </c>
      <c r="E49" s="167">
        <v>119.03716147378047</v>
      </c>
      <c r="F49" s="19">
        <v>1</v>
      </c>
      <c r="G49" s="19">
        <v>1</v>
      </c>
      <c r="H49" s="19">
        <v>1</v>
      </c>
      <c r="I49" s="19">
        <v>1</v>
      </c>
      <c r="J49" s="19">
        <f>124/E49</f>
        <v>1.0416915059530605</v>
      </c>
      <c r="K49" s="19">
        <f>122/E49</f>
        <v>1.0248900300505916</v>
      </c>
      <c r="L49" s="19">
        <f>124/E49</f>
        <v>1.0416915059530605</v>
      </c>
      <c r="M49" s="19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2" t="s">
        <v>201</v>
      </c>
      <c r="C50" s="86">
        <f t="shared" si="3"/>
        <v>39303</v>
      </c>
      <c r="D50" s="19">
        <v>221</v>
      </c>
      <c r="E50" s="167">
        <v>111.51495958716288</v>
      </c>
      <c r="F50" s="19">
        <v>1</v>
      </c>
      <c r="G50" s="19">
        <v>1</v>
      </c>
      <c r="H50" s="19">
        <v>1</v>
      </c>
      <c r="I50" s="19">
        <v>1</v>
      </c>
      <c r="J50" s="19">
        <v>1</v>
      </c>
      <c r="K50" s="19">
        <v>1</v>
      </c>
      <c r="L50" s="167">
        <v>1</v>
      </c>
      <c r="M50" s="19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2" t="s">
        <v>201</v>
      </c>
      <c r="C51" s="86">
        <f t="shared" si="3"/>
        <v>39315</v>
      </c>
      <c r="D51" s="19">
        <v>233</v>
      </c>
      <c r="E51" s="167">
        <v>113.34307367875573</v>
      </c>
      <c r="F51" s="19">
        <v>1</v>
      </c>
      <c r="G51" s="19">
        <v>1</v>
      </c>
      <c r="H51" s="19">
        <v>1</v>
      </c>
      <c r="I51" s="19">
        <v>1</v>
      </c>
      <c r="J51" s="19">
        <v>1</v>
      </c>
      <c r="K51" s="19">
        <v>1</v>
      </c>
      <c r="L51" s="19">
        <v>1</v>
      </c>
      <c r="M51" s="19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2" t="s">
        <v>201</v>
      </c>
      <c r="C52" s="86">
        <f t="shared" si="3"/>
        <v>39330</v>
      </c>
      <c r="D52" s="19">
        <v>248</v>
      </c>
      <c r="E52" s="167">
        <v>76.780791846899035</v>
      </c>
      <c r="F52" s="19">
        <v>1</v>
      </c>
      <c r="G52" s="19">
        <v>1</v>
      </c>
      <c r="H52" s="19">
        <v>1</v>
      </c>
      <c r="I52" s="19">
        <v>1</v>
      </c>
      <c r="J52" s="19">
        <f>79/E52</f>
        <v>1.0289031683539558</v>
      </c>
      <c r="K52" s="19">
        <f>79/E52</f>
        <v>1.0289031683539558</v>
      </c>
      <c r="L52" s="19">
        <f>79/E52</f>
        <v>1.0289031683539558</v>
      </c>
      <c r="M52" s="19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2" t="s">
        <v>202</v>
      </c>
      <c r="C53" s="86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2" t="s">
        <v>202</v>
      </c>
      <c r="C54" s="86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2" t="s">
        <v>202</v>
      </c>
      <c r="C55" s="86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2" t="s">
        <v>202</v>
      </c>
      <c r="C56" s="86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2" t="s">
        <v>202</v>
      </c>
      <c r="C57" s="86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2" t="s">
        <v>202</v>
      </c>
      <c r="C58" s="86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2" t="s">
        <v>202</v>
      </c>
      <c r="C59" s="86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2" t="s">
        <v>202</v>
      </c>
      <c r="C60" s="86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2" t="s">
        <v>202</v>
      </c>
      <c r="C61" s="86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2" t="s">
        <v>202</v>
      </c>
      <c r="C62" s="86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2" t="s">
        <v>202</v>
      </c>
      <c r="C63" s="86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2" t="s">
        <v>202</v>
      </c>
      <c r="C64" s="86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2" t="s">
        <v>202</v>
      </c>
      <c r="C65" s="86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2" t="s">
        <v>202</v>
      </c>
      <c r="C66" s="86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2" t="s">
        <v>202</v>
      </c>
      <c r="C67" s="86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2" t="s">
        <v>202</v>
      </c>
      <c r="C68" s="86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2" t="s">
        <v>202</v>
      </c>
      <c r="C69" s="86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2" t="s">
        <v>202</v>
      </c>
      <c r="C70" s="86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2" t="s">
        <v>202</v>
      </c>
      <c r="C71" s="86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2" t="s">
        <v>202</v>
      </c>
      <c r="C72" s="86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2" t="s">
        <v>202</v>
      </c>
      <c r="C73" s="86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2" t="s">
        <v>202</v>
      </c>
      <c r="C74" s="86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2" t="s">
        <v>202</v>
      </c>
      <c r="C75" s="86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2" t="s">
        <v>202</v>
      </c>
      <c r="C76" s="86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2" t="s">
        <v>202</v>
      </c>
      <c r="C77" s="86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2" t="s">
        <v>202</v>
      </c>
      <c r="C78" s="86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2" t="s">
        <v>202</v>
      </c>
      <c r="C79" s="86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2" t="s">
        <v>202</v>
      </c>
      <c r="C80" s="86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2" t="s">
        <v>202</v>
      </c>
      <c r="C81" s="86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2" t="s">
        <v>202</v>
      </c>
      <c r="C82" s="86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2" t="s">
        <v>202</v>
      </c>
      <c r="C83" s="86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2" t="s">
        <v>202</v>
      </c>
      <c r="C84" s="86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2" t="s">
        <v>202</v>
      </c>
      <c r="C85" s="86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2" t="s">
        <v>202</v>
      </c>
      <c r="C86" s="86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2" t="s">
        <v>202</v>
      </c>
      <c r="C87" s="86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2" t="s">
        <v>202</v>
      </c>
      <c r="C88" s="86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2" t="s">
        <v>202</v>
      </c>
      <c r="C89" s="86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2" t="s">
        <v>202</v>
      </c>
      <c r="C90" s="86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2" t="s">
        <v>202</v>
      </c>
      <c r="C91" s="86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2" t="s">
        <v>202</v>
      </c>
      <c r="C92" s="86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2" t="s">
        <v>202</v>
      </c>
      <c r="C93" s="86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2" t="s">
        <v>202</v>
      </c>
      <c r="C94" s="86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2" t="s">
        <v>202</v>
      </c>
      <c r="C95" s="86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2" t="s">
        <v>202</v>
      </c>
      <c r="C96" s="86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2" t="s">
        <v>202</v>
      </c>
      <c r="C97" s="86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2" t="s">
        <v>202</v>
      </c>
      <c r="C98" s="86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2" t="s">
        <v>202</v>
      </c>
      <c r="C99" s="86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2" t="s">
        <v>202</v>
      </c>
      <c r="C100" s="86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2" t="s">
        <v>202</v>
      </c>
      <c r="C101" s="86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2" t="s">
        <v>202</v>
      </c>
      <c r="C102" s="86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2" t="s">
        <v>202</v>
      </c>
      <c r="C103" s="86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2" t="s">
        <v>202</v>
      </c>
      <c r="C104" s="86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2" t="s">
        <v>202</v>
      </c>
      <c r="C105" s="86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2" t="s">
        <v>202</v>
      </c>
      <c r="C106" s="86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2" t="s">
        <v>202</v>
      </c>
      <c r="C107" s="86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2" t="s">
        <v>202</v>
      </c>
      <c r="C108" s="86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2" t="s">
        <v>202</v>
      </c>
      <c r="C109" s="86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2" t="s">
        <v>202</v>
      </c>
      <c r="C110" s="86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2" t="s">
        <v>202</v>
      </c>
      <c r="C111" s="86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2" t="s">
        <v>202</v>
      </c>
      <c r="C112" s="86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2" t="s">
        <v>202</v>
      </c>
      <c r="C113" s="86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2" t="s">
        <v>202</v>
      </c>
      <c r="C114" s="86">
        <f t="shared" si="4"/>
        <v>43700</v>
      </c>
      <c r="D114">
        <v>600</v>
      </c>
      <c r="E114" s="87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2" t="s">
        <v>202</v>
      </c>
      <c r="C115" s="86">
        <f t="shared" si="4"/>
        <v>43713</v>
      </c>
      <c r="D115">
        <v>613</v>
      </c>
      <c r="E115" s="87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2" t="s">
        <v>202</v>
      </c>
      <c r="C116" s="86">
        <f t="shared" si="4"/>
        <v>43718</v>
      </c>
      <c r="D116">
        <v>618</v>
      </c>
      <c r="E116" s="87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2" t="s">
        <v>202</v>
      </c>
      <c r="C117" s="86">
        <f t="shared" si="4"/>
        <v>43735</v>
      </c>
      <c r="D117">
        <v>635</v>
      </c>
      <c r="E117" s="87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2" t="s">
        <v>202</v>
      </c>
      <c r="C118" s="86">
        <f t="shared" ref="C118:C171" si="5">DATE(2018,1,1) + D118-1</f>
        <v>43748</v>
      </c>
      <c r="D118">
        <v>648</v>
      </c>
      <c r="E118" s="87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2" t="s">
        <v>202</v>
      </c>
      <c r="C119" s="86">
        <f t="shared" si="5"/>
        <v>43762</v>
      </c>
      <c r="D119">
        <v>662</v>
      </c>
      <c r="E119" s="87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2" t="s">
        <v>202</v>
      </c>
      <c r="C120" s="86">
        <f t="shared" si="5"/>
        <v>43784</v>
      </c>
      <c r="D120">
        <v>684</v>
      </c>
      <c r="E120" s="87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2" t="s">
        <v>203</v>
      </c>
      <c r="C121" s="86">
        <f t="shared" si="5"/>
        <v>43207</v>
      </c>
      <c r="D121">
        <v>107</v>
      </c>
      <c r="E121" s="170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2" t="s">
        <v>203</v>
      </c>
      <c r="C122" s="86">
        <f t="shared" si="5"/>
        <v>43208</v>
      </c>
      <c r="D122">
        <v>108</v>
      </c>
      <c r="E122" s="170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2" t="s">
        <v>203</v>
      </c>
      <c r="C123" s="86">
        <f t="shared" si="5"/>
        <v>43209</v>
      </c>
      <c r="D123">
        <v>109</v>
      </c>
      <c r="E123" s="170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2" t="s">
        <v>203</v>
      </c>
      <c r="C124" s="86">
        <f t="shared" si="5"/>
        <v>43210</v>
      </c>
      <c r="D124">
        <v>110</v>
      </c>
      <c r="E124" s="170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2" t="s">
        <v>203</v>
      </c>
      <c r="C125" s="86">
        <f t="shared" si="5"/>
        <v>43211</v>
      </c>
      <c r="D125">
        <v>111</v>
      </c>
      <c r="E125" s="170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2" t="s">
        <v>203</v>
      </c>
      <c r="C126" s="86">
        <f t="shared" si="5"/>
        <v>43212</v>
      </c>
      <c r="D126">
        <v>112</v>
      </c>
      <c r="E126" s="170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2" t="s">
        <v>203</v>
      </c>
      <c r="C127" s="86">
        <f t="shared" si="5"/>
        <v>43213</v>
      </c>
      <c r="D127">
        <v>113</v>
      </c>
      <c r="E127" s="170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2" t="s">
        <v>203</v>
      </c>
      <c r="C128" s="86">
        <f t="shared" si="5"/>
        <v>43214</v>
      </c>
      <c r="D128">
        <v>114</v>
      </c>
      <c r="E128" s="170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2" t="s">
        <v>203</v>
      </c>
      <c r="C129" s="86">
        <f t="shared" si="5"/>
        <v>43215</v>
      </c>
      <c r="D129">
        <v>115</v>
      </c>
      <c r="E129" s="170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2" t="s">
        <v>203</v>
      </c>
      <c r="C130" s="86">
        <f t="shared" si="5"/>
        <v>43216</v>
      </c>
      <c r="D130">
        <v>116</v>
      </c>
      <c r="E130" s="170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2" t="s">
        <v>203</v>
      </c>
      <c r="C131" s="86">
        <f t="shared" si="5"/>
        <v>43217</v>
      </c>
      <c r="D131">
        <v>117</v>
      </c>
      <c r="E131" s="170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2" t="s">
        <v>203</v>
      </c>
      <c r="C132" s="86">
        <f t="shared" si="5"/>
        <v>43218</v>
      </c>
      <c r="D132">
        <v>118</v>
      </c>
      <c r="E132" s="170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2" t="s">
        <v>203</v>
      </c>
      <c r="C133" s="86">
        <f t="shared" si="5"/>
        <v>43219</v>
      </c>
      <c r="D133">
        <v>119</v>
      </c>
      <c r="E133" s="170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2" t="s">
        <v>203</v>
      </c>
      <c r="C134" s="86">
        <f t="shared" si="5"/>
        <v>43220</v>
      </c>
      <c r="D134">
        <v>120</v>
      </c>
      <c r="E134" s="170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2" t="s">
        <v>203</v>
      </c>
      <c r="C135" s="86">
        <f t="shared" si="5"/>
        <v>43221</v>
      </c>
      <c r="D135">
        <v>121</v>
      </c>
      <c r="E135" s="170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2" t="s">
        <v>203</v>
      </c>
      <c r="C136" s="86">
        <f t="shared" si="5"/>
        <v>43222</v>
      </c>
      <c r="D136">
        <v>122</v>
      </c>
      <c r="E136" s="170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2" t="s">
        <v>203</v>
      </c>
      <c r="C137" s="86">
        <f t="shared" si="5"/>
        <v>43224</v>
      </c>
      <c r="D137">
        <v>124</v>
      </c>
      <c r="E137" s="87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2" t="s">
        <v>203</v>
      </c>
      <c r="C138" s="86">
        <f t="shared" si="5"/>
        <v>43236</v>
      </c>
      <c r="D138">
        <v>136</v>
      </c>
      <c r="E138" s="87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2" t="s">
        <v>203</v>
      </c>
      <c r="C139" s="86">
        <f t="shared" si="5"/>
        <v>43245</v>
      </c>
      <c r="D139">
        <v>145</v>
      </c>
      <c r="E139" s="87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2" t="s">
        <v>203</v>
      </c>
      <c r="C140" s="86">
        <f t="shared" si="5"/>
        <v>43255</v>
      </c>
      <c r="D140">
        <v>155</v>
      </c>
      <c r="E140" s="87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2" t="s">
        <v>203</v>
      </c>
      <c r="C141" s="86">
        <f t="shared" si="5"/>
        <v>43264</v>
      </c>
      <c r="D141">
        <v>164</v>
      </c>
      <c r="E141" s="87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2" t="s">
        <v>203</v>
      </c>
      <c r="C142" s="86">
        <f t="shared" si="5"/>
        <v>43276</v>
      </c>
      <c r="D142">
        <v>176</v>
      </c>
      <c r="E142" s="87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2" t="s">
        <v>203</v>
      </c>
      <c r="C143" s="86">
        <f t="shared" si="5"/>
        <v>43283</v>
      </c>
      <c r="D143">
        <v>183</v>
      </c>
      <c r="E143" s="87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2" t="s">
        <v>203</v>
      </c>
      <c r="C144" s="86">
        <f t="shared" si="5"/>
        <v>43292</v>
      </c>
      <c r="D144">
        <v>192</v>
      </c>
      <c r="E144" s="87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2" t="s">
        <v>203</v>
      </c>
      <c r="C145" s="86">
        <f t="shared" si="5"/>
        <v>43305</v>
      </c>
      <c r="D145">
        <v>205</v>
      </c>
      <c r="E145" s="87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2" t="s">
        <v>203</v>
      </c>
      <c r="C146" s="86">
        <f t="shared" si="5"/>
        <v>43312</v>
      </c>
      <c r="D146">
        <v>212</v>
      </c>
      <c r="E146" s="87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2" t="s">
        <v>203</v>
      </c>
      <c r="C147" s="86">
        <f t="shared" si="5"/>
        <v>43320</v>
      </c>
      <c r="D147">
        <v>220</v>
      </c>
      <c r="E147" s="87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2" t="s">
        <v>203</v>
      </c>
      <c r="C148" s="86">
        <f t="shared" si="5"/>
        <v>43328</v>
      </c>
      <c r="D148">
        <v>228</v>
      </c>
      <c r="E148" s="87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2" t="s">
        <v>203</v>
      </c>
      <c r="C149" s="86">
        <f t="shared" si="5"/>
        <v>43341</v>
      </c>
      <c r="D149">
        <v>241</v>
      </c>
      <c r="E149" s="87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2" t="s">
        <v>203</v>
      </c>
      <c r="C150" s="86">
        <f t="shared" si="5"/>
        <v>43350</v>
      </c>
      <c r="D150">
        <v>250</v>
      </c>
      <c r="E150" s="87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2" t="s">
        <v>203</v>
      </c>
      <c r="C151" s="86">
        <f t="shared" si="5"/>
        <v>43355</v>
      </c>
      <c r="D151">
        <v>255</v>
      </c>
      <c r="E151" s="87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2" t="s">
        <v>203</v>
      </c>
      <c r="C152" s="86">
        <f t="shared" si="5"/>
        <v>43368</v>
      </c>
      <c r="D152">
        <v>268</v>
      </c>
      <c r="E152" s="87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2" t="s">
        <v>203</v>
      </c>
      <c r="C153" s="86">
        <f t="shared" si="5"/>
        <v>43399</v>
      </c>
      <c r="D153">
        <v>299</v>
      </c>
      <c r="E153" s="87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2" t="s">
        <v>203</v>
      </c>
      <c r="C154" s="86">
        <f t="shared" si="5"/>
        <v>43419</v>
      </c>
      <c r="D154">
        <v>319</v>
      </c>
      <c r="E154" s="87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2" t="s">
        <v>203</v>
      </c>
      <c r="C155" s="86">
        <f t="shared" si="5"/>
        <v>43558</v>
      </c>
      <c r="D155">
        <v>458</v>
      </c>
      <c r="E155" s="87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2" t="s">
        <v>203</v>
      </c>
      <c r="C156" s="86">
        <f t="shared" si="5"/>
        <v>43574</v>
      </c>
      <c r="D156">
        <v>474</v>
      </c>
      <c r="E156" s="87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2" t="s">
        <v>203</v>
      </c>
      <c r="C157" s="86">
        <f t="shared" si="5"/>
        <v>43589</v>
      </c>
      <c r="D157">
        <v>489</v>
      </c>
      <c r="E157" s="87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2" t="s">
        <v>203</v>
      </c>
      <c r="C158" s="86">
        <f t="shared" si="5"/>
        <v>43600</v>
      </c>
      <c r="D158">
        <v>500</v>
      </c>
      <c r="E158" s="87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2" t="s">
        <v>203</v>
      </c>
      <c r="C159" s="86">
        <f t="shared" si="5"/>
        <v>43615</v>
      </c>
      <c r="D159">
        <v>515</v>
      </c>
      <c r="E159" s="87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2" t="s">
        <v>203</v>
      </c>
      <c r="C160" s="86">
        <f t="shared" si="5"/>
        <v>43628</v>
      </c>
      <c r="D160">
        <v>528</v>
      </c>
      <c r="E160" s="87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2" t="s">
        <v>203</v>
      </c>
      <c r="C161" s="86">
        <f t="shared" si="5"/>
        <v>43637</v>
      </c>
      <c r="D161">
        <v>537</v>
      </c>
      <c r="E161" s="87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2" t="s">
        <v>203</v>
      </c>
      <c r="C162" s="86">
        <f t="shared" si="5"/>
        <v>43649</v>
      </c>
      <c r="D162">
        <v>549</v>
      </c>
      <c r="E162" s="87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2" t="s">
        <v>203</v>
      </c>
      <c r="C163" s="86">
        <f t="shared" si="5"/>
        <v>43663</v>
      </c>
      <c r="D163">
        <v>563</v>
      </c>
      <c r="E163" s="87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2" t="s">
        <v>203</v>
      </c>
      <c r="C164" s="86">
        <f t="shared" si="5"/>
        <v>43678</v>
      </c>
      <c r="D164">
        <v>578</v>
      </c>
      <c r="E164" s="87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2" t="s">
        <v>203</v>
      </c>
      <c r="C165" s="86">
        <f t="shared" si="5"/>
        <v>43692</v>
      </c>
      <c r="D165">
        <v>592</v>
      </c>
      <c r="E165" s="87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2" t="s">
        <v>203</v>
      </c>
      <c r="C166" s="86">
        <f t="shared" si="5"/>
        <v>43704</v>
      </c>
      <c r="D166">
        <v>604</v>
      </c>
      <c r="E166" s="87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2" t="s">
        <v>203</v>
      </c>
      <c r="C167" s="86">
        <f t="shared" si="5"/>
        <v>43718</v>
      </c>
      <c r="D167">
        <v>618</v>
      </c>
      <c r="E167" s="87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2" t="s">
        <v>203</v>
      </c>
      <c r="C168" s="86">
        <f t="shared" si="5"/>
        <v>43732</v>
      </c>
      <c r="D168">
        <v>632</v>
      </c>
      <c r="E168" s="87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2" t="s">
        <v>203</v>
      </c>
      <c r="C169" s="86">
        <f t="shared" si="5"/>
        <v>43756</v>
      </c>
      <c r="D169">
        <v>656</v>
      </c>
      <c r="E169" s="87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2" t="s">
        <v>203</v>
      </c>
      <c r="C170" s="86">
        <f t="shared" si="5"/>
        <v>43777</v>
      </c>
      <c r="D170">
        <v>677</v>
      </c>
      <c r="E170" s="87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2" t="s">
        <v>203</v>
      </c>
      <c r="C171" s="86">
        <f t="shared" si="5"/>
        <v>43879</v>
      </c>
      <c r="D171">
        <v>779</v>
      </c>
      <c r="E171" s="87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workbookViewId="0">
      <selection activeCell="S38" sqref="S38"/>
    </sheetView>
  </sheetViews>
  <sheetFormatPr defaultColWidth="9.109375" defaultRowHeight="13.2"/>
  <cols>
    <col min="1" max="1" width="25.88671875" style="19" customWidth="1"/>
    <col min="2" max="2" width="34.88671875" style="19" customWidth="1"/>
    <col min="3" max="3" width="8.44140625" style="19" customWidth="1"/>
    <col min="4" max="4" width="12.6640625" style="19" customWidth="1"/>
    <col min="5" max="5" width="13.109375" style="19" customWidth="1"/>
    <col min="6" max="6" width="12.109375" style="19" customWidth="1"/>
    <col min="7" max="7" width="11" style="19" customWidth="1"/>
    <col min="8" max="8" width="10.33203125" style="19" customWidth="1"/>
    <col min="9" max="9" width="11.6640625" style="19" customWidth="1"/>
    <col min="10" max="10" width="10" style="19" customWidth="1"/>
    <col min="11" max="11" width="10.33203125" style="19" customWidth="1"/>
    <col min="12" max="12" width="10" style="19" customWidth="1"/>
    <col min="13" max="13" width="11.6640625" style="19" customWidth="1"/>
    <col min="14" max="14" width="11.5546875" style="19" customWidth="1"/>
    <col min="15" max="15" width="5.44140625" style="19" customWidth="1"/>
    <col min="16" max="16" width="6.6640625" style="19" customWidth="1"/>
    <col min="17" max="17" width="7.109375" style="19" customWidth="1"/>
    <col min="18" max="16384" width="9.109375" style="19"/>
  </cols>
  <sheetData>
    <row r="1" spans="1:17" ht="13.8" thickBot="1">
      <c r="A1" s="19" t="s">
        <v>204</v>
      </c>
      <c r="B1" s="19" t="s">
        <v>205</v>
      </c>
      <c r="C1" s="19" t="s">
        <v>206</v>
      </c>
      <c r="D1" s="20" t="s">
        <v>207</v>
      </c>
      <c r="E1" s="20" t="s">
        <v>208</v>
      </c>
      <c r="F1" s="20" t="s">
        <v>209</v>
      </c>
      <c r="G1" s="20" t="s">
        <v>210</v>
      </c>
      <c r="H1" s="20" t="s">
        <v>211</v>
      </c>
      <c r="I1" s="20" t="s">
        <v>212</v>
      </c>
      <c r="J1" s="20" t="s">
        <v>213</v>
      </c>
      <c r="K1" s="20" t="s">
        <v>214</v>
      </c>
      <c r="L1" s="20" t="s">
        <v>215</v>
      </c>
      <c r="M1" s="20" t="s">
        <v>216</v>
      </c>
      <c r="N1" s="20" t="s">
        <v>217</v>
      </c>
      <c r="O1" s="20" t="s">
        <v>218</v>
      </c>
      <c r="P1" s="20" t="s">
        <v>219</v>
      </c>
      <c r="Q1" s="21" t="s">
        <v>220</v>
      </c>
    </row>
    <row r="2" spans="1:17">
      <c r="A2" s="72">
        <v>1</v>
      </c>
      <c r="B2" s="72" t="s">
        <v>153</v>
      </c>
      <c r="C2" s="72">
        <v>1</v>
      </c>
      <c r="D2" s="22">
        <v>1</v>
      </c>
      <c r="E2" s="22">
        <v>1</v>
      </c>
      <c r="F2" s="22">
        <v>1</v>
      </c>
      <c r="G2" s="22">
        <v>1</v>
      </c>
      <c r="H2" s="22">
        <v>1</v>
      </c>
      <c r="I2" s="22">
        <v>1</v>
      </c>
      <c r="J2" s="22">
        <v>1</v>
      </c>
      <c r="K2" s="22">
        <v>1</v>
      </c>
      <c r="L2" s="22">
        <v>1</v>
      </c>
      <c r="M2" s="22">
        <v>1</v>
      </c>
      <c r="N2" s="22">
        <v>1</v>
      </c>
      <c r="O2" s="22">
        <v>1</v>
      </c>
      <c r="P2" s="22">
        <v>1</v>
      </c>
      <c r="Q2" s="22">
        <v>1</v>
      </c>
    </row>
    <row r="3" spans="1:17">
      <c r="A3" s="72">
        <v>1</v>
      </c>
      <c r="B3" s="72" t="s">
        <v>153</v>
      </c>
      <c r="C3" s="72">
        <v>2</v>
      </c>
      <c r="D3" s="22">
        <v>1</v>
      </c>
      <c r="E3" s="22">
        <v>1</v>
      </c>
      <c r="F3" s="22">
        <v>1</v>
      </c>
      <c r="G3" s="22">
        <v>1</v>
      </c>
      <c r="H3" s="22">
        <v>1</v>
      </c>
      <c r="I3" s="22">
        <v>1</v>
      </c>
      <c r="J3" s="22">
        <v>1</v>
      </c>
      <c r="K3" s="22">
        <v>1</v>
      </c>
      <c r="L3" s="22">
        <v>1</v>
      </c>
      <c r="M3" s="22">
        <v>1</v>
      </c>
      <c r="N3" s="22">
        <v>1</v>
      </c>
      <c r="O3" s="22">
        <v>1</v>
      </c>
      <c r="P3" s="22">
        <v>1</v>
      </c>
      <c r="Q3" s="23">
        <v>1</v>
      </c>
    </row>
    <row r="4" spans="1:17">
      <c r="A4" s="72">
        <v>1</v>
      </c>
      <c r="B4" s="72" t="s">
        <v>153</v>
      </c>
      <c r="C4" s="72">
        <v>3</v>
      </c>
      <c r="D4" s="22">
        <v>1</v>
      </c>
      <c r="E4" s="22">
        <v>1</v>
      </c>
      <c r="F4" s="22">
        <v>1</v>
      </c>
      <c r="G4" s="22">
        <v>1</v>
      </c>
      <c r="H4" s="22">
        <v>1</v>
      </c>
      <c r="I4" s="22">
        <v>1</v>
      </c>
      <c r="J4" s="22">
        <v>1</v>
      </c>
      <c r="K4" s="22">
        <v>1</v>
      </c>
      <c r="L4" s="22">
        <v>1</v>
      </c>
      <c r="M4" s="22">
        <v>1</v>
      </c>
      <c r="N4" s="22">
        <v>1</v>
      </c>
      <c r="O4" s="22">
        <v>1</v>
      </c>
      <c r="P4" s="22">
        <v>1</v>
      </c>
      <c r="Q4" s="23">
        <v>1</v>
      </c>
    </row>
    <row r="5" spans="1:17">
      <c r="A5" s="72">
        <v>1</v>
      </c>
      <c r="B5" s="72" t="s">
        <v>153</v>
      </c>
      <c r="C5" s="72">
        <v>4</v>
      </c>
      <c r="D5" s="22">
        <v>1</v>
      </c>
      <c r="E5" s="22">
        <v>1</v>
      </c>
      <c r="F5" s="22">
        <v>1</v>
      </c>
      <c r="G5" s="22">
        <v>1</v>
      </c>
      <c r="H5" s="22">
        <v>1</v>
      </c>
      <c r="I5" s="22">
        <v>1</v>
      </c>
      <c r="J5" s="22">
        <v>1</v>
      </c>
      <c r="K5" s="22">
        <v>1</v>
      </c>
      <c r="L5" s="22">
        <v>1</v>
      </c>
      <c r="M5" s="22">
        <v>1</v>
      </c>
      <c r="N5" s="22">
        <v>1</v>
      </c>
      <c r="O5" s="22">
        <v>1</v>
      </c>
      <c r="P5" s="22">
        <v>1</v>
      </c>
      <c r="Q5" s="23">
        <v>1</v>
      </c>
    </row>
    <row r="6" spans="1:17">
      <c r="A6" s="72">
        <v>1</v>
      </c>
      <c r="B6" s="72" t="s">
        <v>153</v>
      </c>
      <c r="C6" s="72">
        <v>5</v>
      </c>
      <c r="D6" s="22">
        <v>1</v>
      </c>
      <c r="E6" s="22">
        <v>1</v>
      </c>
      <c r="F6" s="22">
        <v>1</v>
      </c>
      <c r="G6" s="22">
        <v>1</v>
      </c>
      <c r="H6" s="22">
        <v>1</v>
      </c>
      <c r="I6" s="22">
        <v>1</v>
      </c>
      <c r="J6" s="22">
        <v>1</v>
      </c>
      <c r="K6" s="22">
        <v>1</v>
      </c>
      <c r="L6" s="22">
        <v>1</v>
      </c>
      <c r="M6" s="22">
        <v>1</v>
      </c>
      <c r="N6" s="22">
        <v>1</v>
      </c>
      <c r="O6" s="22">
        <v>1</v>
      </c>
      <c r="P6" s="22">
        <v>1</v>
      </c>
      <c r="Q6" s="23">
        <v>1</v>
      </c>
    </row>
    <row r="7" spans="1:17">
      <c r="A7" s="72">
        <v>2</v>
      </c>
      <c r="B7" s="72" t="s">
        <v>221</v>
      </c>
      <c r="C7" s="7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</row>
    <row r="8" spans="1:17">
      <c r="A8" s="72">
        <v>2</v>
      </c>
      <c r="B8" s="72" t="s">
        <v>221</v>
      </c>
      <c r="C8" s="72">
        <v>2</v>
      </c>
      <c r="D8" s="22">
        <v>1</v>
      </c>
      <c r="E8" s="22">
        <v>1</v>
      </c>
      <c r="F8" s="22">
        <v>1</v>
      </c>
      <c r="G8" s="22">
        <v>1</v>
      </c>
      <c r="H8" s="22">
        <v>1</v>
      </c>
      <c r="I8" s="22">
        <v>1</v>
      </c>
      <c r="J8" s="22">
        <v>1</v>
      </c>
      <c r="K8" s="22">
        <v>1</v>
      </c>
      <c r="L8" s="22">
        <v>1</v>
      </c>
      <c r="M8" s="22">
        <v>1</v>
      </c>
      <c r="N8" s="22">
        <v>1</v>
      </c>
      <c r="O8" s="22">
        <v>1</v>
      </c>
      <c r="P8" s="22">
        <v>1</v>
      </c>
      <c r="Q8" s="23">
        <v>1</v>
      </c>
    </row>
    <row r="9" spans="1:17">
      <c r="A9" s="72">
        <v>2</v>
      </c>
      <c r="B9" s="72" t="s">
        <v>221</v>
      </c>
      <c r="C9" s="72">
        <v>3</v>
      </c>
      <c r="D9" s="22">
        <v>1</v>
      </c>
      <c r="E9" s="22">
        <v>1</v>
      </c>
      <c r="F9" s="22">
        <v>1</v>
      </c>
      <c r="G9" s="22">
        <v>1</v>
      </c>
      <c r="H9" s="22">
        <v>1</v>
      </c>
      <c r="I9" s="22">
        <v>1</v>
      </c>
      <c r="J9" s="22">
        <v>1</v>
      </c>
      <c r="K9" s="22">
        <v>1</v>
      </c>
      <c r="L9" s="22">
        <v>1</v>
      </c>
      <c r="M9" s="22">
        <v>1</v>
      </c>
      <c r="N9" s="22">
        <v>1</v>
      </c>
      <c r="O9" s="22">
        <v>1</v>
      </c>
      <c r="P9" s="22">
        <v>1</v>
      </c>
      <c r="Q9" s="23">
        <v>1</v>
      </c>
    </row>
    <row r="10" spans="1:17">
      <c r="A10" s="72">
        <v>2</v>
      </c>
      <c r="B10" s="72" t="s">
        <v>221</v>
      </c>
      <c r="C10" s="72">
        <v>4</v>
      </c>
      <c r="D10" s="22">
        <v>1</v>
      </c>
      <c r="E10" s="22">
        <v>1</v>
      </c>
      <c r="F10" s="22">
        <v>1</v>
      </c>
      <c r="G10" s="22">
        <v>1</v>
      </c>
      <c r="H10" s="22">
        <v>1</v>
      </c>
      <c r="I10" s="22">
        <v>1</v>
      </c>
      <c r="J10" s="22">
        <v>1</v>
      </c>
      <c r="K10" s="22">
        <v>1</v>
      </c>
      <c r="L10" s="22">
        <v>1</v>
      </c>
      <c r="M10" s="22">
        <v>1</v>
      </c>
      <c r="N10" s="22">
        <v>1</v>
      </c>
      <c r="O10" s="22">
        <v>1</v>
      </c>
      <c r="P10" s="22">
        <v>1</v>
      </c>
      <c r="Q10" s="23">
        <v>1</v>
      </c>
    </row>
    <row r="11" spans="1:17">
      <c r="A11" s="72">
        <v>2</v>
      </c>
      <c r="B11" s="72" t="s">
        <v>221</v>
      </c>
      <c r="C11" s="72">
        <v>5</v>
      </c>
      <c r="D11" s="22">
        <v>1</v>
      </c>
      <c r="E11" s="22">
        <v>1</v>
      </c>
      <c r="F11" s="22">
        <v>1</v>
      </c>
      <c r="G11" s="22">
        <v>1</v>
      </c>
      <c r="H11" s="22">
        <v>1</v>
      </c>
      <c r="I11" s="22">
        <v>1</v>
      </c>
      <c r="J11" s="22">
        <v>1</v>
      </c>
      <c r="K11" s="22">
        <v>1</v>
      </c>
      <c r="L11" s="22">
        <v>1</v>
      </c>
      <c r="M11" s="22">
        <v>1</v>
      </c>
      <c r="N11" s="22">
        <v>1</v>
      </c>
      <c r="O11" s="22">
        <v>1</v>
      </c>
      <c r="P11" s="22">
        <v>1</v>
      </c>
      <c r="Q11" s="23">
        <v>1</v>
      </c>
    </row>
    <row r="12" spans="1:17">
      <c r="A12" s="72">
        <v>3</v>
      </c>
      <c r="B12" s="72" t="s">
        <v>222</v>
      </c>
      <c r="C12" s="72">
        <v>1</v>
      </c>
      <c r="D12" s="22">
        <v>1</v>
      </c>
      <c r="E12" s="22">
        <v>1</v>
      </c>
      <c r="F12" s="22">
        <v>1</v>
      </c>
      <c r="G12" s="22">
        <v>1</v>
      </c>
      <c r="H12" s="22">
        <v>1</v>
      </c>
      <c r="I12" s="22">
        <v>1</v>
      </c>
      <c r="J12" s="22">
        <v>1</v>
      </c>
      <c r="K12" s="22">
        <v>1</v>
      </c>
      <c r="L12" s="22">
        <v>1</v>
      </c>
      <c r="M12" s="22">
        <v>1</v>
      </c>
      <c r="N12" s="22">
        <v>1</v>
      </c>
      <c r="O12" s="22">
        <v>1</v>
      </c>
      <c r="P12" s="22">
        <v>1</v>
      </c>
      <c r="Q12" s="22">
        <v>1</v>
      </c>
    </row>
    <row r="13" spans="1:17">
      <c r="A13" s="72">
        <v>3</v>
      </c>
      <c r="B13" s="72" t="s">
        <v>222</v>
      </c>
      <c r="C13" s="72">
        <v>2</v>
      </c>
      <c r="D13" s="22">
        <v>1</v>
      </c>
      <c r="E13" s="22">
        <v>1</v>
      </c>
      <c r="F13" s="22">
        <v>1</v>
      </c>
      <c r="G13" s="22">
        <v>1</v>
      </c>
      <c r="H13" s="22">
        <v>1</v>
      </c>
      <c r="I13" s="22">
        <v>1</v>
      </c>
      <c r="J13" s="22">
        <v>1</v>
      </c>
      <c r="K13" s="22">
        <v>1</v>
      </c>
      <c r="L13" s="22">
        <v>1</v>
      </c>
      <c r="M13" s="22">
        <v>1</v>
      </c>
      <c r="N13" s="22">
        <v>1</v>
      </c>
      <c r="O13" s="22">
        <v>1</v>
      </c>
      <c r="P13" s="22">
        <v>1</v>
      </c>
      <c r="Q13" s="23">
        <v>1</v>
      </c>
    </row>
    <row r="14" spans="1:17">
      <c r="A14" s="72">
        <v>3</v>
      </c>
      <c r="B14" s="72" t="s">
        <v>222</v>
      </c>
      <c r="C14" s="72">
        <v>3</v>
      </c>
      <c r="D14" s="22">
        <v>1</v>
      </c>
      <c r="E14" s="22">
        <v>1</v>
      </c>
      <c r="F14" s="22">
        <v>1</v>
      </c>
      <c r="G14" s="22">
        <v>1</v>
      </c>
      <c r="H14" s="22">
        <v>1</v>
      </c>
      <c r="I14" s="22">
        <v>1</v>
      </c>
      <c r="J14" s="22">
        <v>1</v>
      </c>
      <c r="K14" s="22">
        <v>1</v>
      </c>
      <c r="L14" s="22">
        <v>1</v>
      </c>
      <c r="M14" s="22">
        <v>1</v>
      </c>
      <c r="N14" s="22">
        <v>1</v>
      </c>
      <c r="O14" s="22">
        <v>1</v>
      </c>
      <c r="P14" s="22">
        <v>1</v>
      </c>
      <c r="Q14" s="23">
        <v>1</v>
      </c>
    </row>
    <row r="15" spans="1:17">
      <c r="A15" s="72">
        <v>3</v>
      </c>
      <c r="B15" s="72" t="s">
        <v>222</v>
      </c>
      <c r="C15" s="72">
        <v>4</v>
      </c>
      <c r="D15" s="22">
        <v>1</v>
      </c>
      <c r="E15" s="22">
        <v>1</v>
      </c>
      <c r="F15" s="22">
        <v>1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3">
        <v>1</v>
      </c>
    </row>
    <row r="16" spans="1:17">
      <c r="A16" s="72">
        <v>3</v>
      </c>
      <c r="B16" s="72" t="s">
        <v>222</v>
      </c>
      <c r="C16" s="72">
        <v>5</v>
      </c>
      <c r="D16" s="22">
        <v>1</v>
      </c>
      <c r="E16" s="22">
        <v>1</v>
      </c>
      <c r="F16" s="22">
        <v>1</v>
      </c>
      <c r="G16" s="22">
        <v>1</v>
      </c>
      <c r="H16" s="22">
        <v>1</v>
      </c>
      <c r="I16" s="22">
        <v>1</v>
      </c>
      <c r="J16" s="22">
        <v>1</v>
      </c>
      <c r="K16" s="22">
        <v>1</v>
      </c>
      <c r="L16" s="22">
        <v>1</v>
      </c>
      <c r="M16" s="22">
        <v>1</v>
      </c>
      <c r="N16" s="22">
        <v>1</v>
      </c>
      <c r="O16" s="22">
        <v>1</v>
      </c>
      <c r="P16" s="22">
        <v>1</v>
      </c>
      <c r="Q16" s="23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I473"/>
  <sheetViews>
    <sheetView workbookViewId="0">
      <selection activeCell="C2" sqref="C2"/>
    </sheetView>
  </sheetViews>
  <sheetFormatPr defaultColWidth="9.109375" defaultRowHeight="14.4"/>
  <cols>
    <col min="1" max="1" width="13.88671875" style="119" customWidth="1"/>
    <col min="2" max="2" width="21.6640625" style="119" customWidth="1"/>
    <col min="3" max="3" width="15.33203125" style="119" customWidth="1"/>
    <col min="4" max="4" width="13.44140625" style="119" customWidth="1"/>
    <col min="5" max="5" width="13.88671875" style="119" customWidth="1"/>
    <col min="6" max="6" width="15.33203125" style="119" customWidth="1"/>
    <col min="7" max="16384" width="9.109375" style="119"/>
  </cols>
  <sheetData>
    <row r="1" spans="1:6">
      <c r="A1" s="120" t="s">
        <v>157</v>
      </c>
      <c r="B1" s="120" t="s">
        <v>158</v>
      </c>
      <c r="C1" s="120" t="s">
        <v>138</v>
      </c>
      <c r="D1" s="120" t="s">
        <v>223</v>
      </c>
      <c r="E1" s="120" t="s">
        <v>224</v>
      </c>
      <c r="F1" s="120" t="s">
        <v>225</v>
      </c>
    </row>
    <row r="2" spans="1:6">
      <c r="A2" s="191">
        <v>1</v>
      </c>
      <c r="B2" s="190" t="s">
        <v>239</v>
      </c>
      <c r="C2" s="190">
        <v>8</v>
      </c>
      <c r="D2" s="157">
        <v>25</v>
      </c>
      <c r="E2" s="157">
        <v>1.0329999999999999</v>
      </c>
      <c r="F2" s="157">
        <v>35</v>
      </c>
    </row>
    <row r="3" spans="1:6">
      <c r="A3" s="191">
        <v>1</v>
      </c>
      <c r="B3" s="190" t="s">
        <v>239</v>
      </c>
      <c r="C3" s="190">
        <v>7</v>
      </c>
      <c r="D3" s="157">
        <v>30</v>
      </c>
      <c r="E3" s="157">
        <v>1.0329999999999999</v>
      </c>
      <c r="F3" s="157">
        <v>30</v>
      </c>
    </row>
    <row r="4" spans="1:6">
      <c r="A4" s="191">
        <v>1</v>
      </c>
      <c r="B4" s="190" t="s">
        <v>239</v>
      </c>
      <c r="C4" s="190">
        <v>6</v>
      </c>
      <c r="D4" s="157">
        <v>25</v>
      </c>
      <c r="E4" s="157">
        <v>1.0329999999999999</v>
      </c>
      <c r="F4" s="157">
        <v>25</v>
      </c>
    </row>
    <row r="5" spans="1:6">
      <c r="A5" s="191">
        <v>1</v>
      </c>
      <c r="B5" s="190" t="s">
        <v>239</v>
      </c>
      <c r="C5" s="190">
        <v>5</v>
      </c>
      <c r="D5" s="157">
        <v>28</v>
      </c>
      <c r="E5" s="157">
        <v>1.0329999999999999</v>
      </c>
      <c r="F5" s="157">
        <v>20</v>
      </c>
    </row>
    <row r="6" spans="1:6">
      <c r="A6" s="191">
        <v>1</v>
      </c>
      <c r="B6" s="190" t="s">
        <v>239</v>
      </c>
      <c r="C6" s="190">
        <v>4</v>
      </c>
      <c r="D6" s="157">
        <v>25</v>
      </c>
      <c r="E6" s="157">
        <v>1.0329999999999999</v>
      </c>
      <c r="F6" s="157">
        <v>10</v>
      </c>
    </row>
    <row r="7" spans="1:6">
      <c r="A7" s="191">
        <v>1</v>
      </c>
      <c r="B7" s="190" t="s">
        <v>239</v>
      </c>
      <c r="C7" s="190">
        <v>3</v>
      </c>
      <c r="D7" s="157">
        <v>25</v>
      </c>
      <c r="E7" s="157">
        <v>1</v>
      </c>
      <c r="F7" s="157">
        <v>10</v>
      </c>
    </row>
    <row r="8" spans="1:6">
      <c r="A8" s="191">
        <v>1</v>
      </c>
      <c r="B8" s="190" t="s">
        <v>239</v>
      </c>
      <c r="C8" s="190">
        <v>2</v>
      </c>
      <c r="D8" s="157">
        <v>25</v>
      </c>
      <c r="E8" s="157">
        <v>0.1</v>
      </c>
      <c r="F8" s="157">
        <v>10</v>
      </c>
    </row>
    <row r="9" spans="1:6">
      <c r="A9" s="191">
        <v>1</v>
      </c>
      <c r="B9" s="190" t="s">
        <v>239</v>
      </c>
      <c r="C9" s="190">
        <v>1</v>
      </c>
      <c r="D9" s="157">
        <v>25</v>
      </c>
      <c r="E9" s="157">
        <v>0.1</v>
      </c>
      <c r="F9" s="157">
        <v>10</v>
      </c>
    </row>
    <row r="10" spans="1:6">
      <c r="A10" s="191">
        <v>1</v>
      </c>
      <c r="B10" s="190" t="s">
        <v>239</v>
      </c>
      <c r="C10" s="190">
        <v>0</v>
      </c>
      <c r="D10" s="157">
        <v>25</v>
      </c>
      <c r="E10" s="157">
        <v>0.1</v>
      </c>
      <c r="F10" s="157">
        <v>10</v>
      </c>
    </row>
    <row r="11" spans="1:6">
      <c r="A11" s="190">
        <v>2</v>
      </c>
      <c r="B11" s="190" t="s">
        <v>240</v>
      </c>
      <c r="C11" s="190">
        <v>8</v>
      </c>
      <c r="D11" s="157">
        <v>21</v>
      </c>
      <c r="E11" s="157">
        <v>1.0329999999999999</v>
      </c>
      <c r="F11" s="157">
        <v>35</v>
      </c>
    </row>
    <row r="12" spans="1:6">
      <c r="A12" s="190">
        <v>2</v>
      </c>
      <c r="B12" s="190" t="s">
        <v>240</v>
      </c>
      <c r="C12" s="190">
        <v>7</v>
      </c>
      <c r="D12" s="157">
        <v>22</v>
      </c>
      <c r="E12" s="157">
        <v>1.0329999999999999</v>
      </c>
      <c r="F12" s="157">
        <v>30</v>
      </c>
    </row>
    <row r="13" spans="1:6">
      <c r="A13" s="190">
        <v>2</v>
      </c>
      <c r="B13" s="190" t="s">
        <v>240</v>
      </c>
      <c r="C13" s="190">
        <v>6</v>
      </c>
      <c r="D13" s="157">
        <v>23</v>
      </c>
      <c r="E13" s="157">
        <v>1.0329999999999999</v>
      </c>
      <c r="F13" s="157">
        <v>25</v>
      </c>
    </row>
    <row r="14" spans="1:6">
      <c r="A14" s="190">
        <v>2</v>
      </c>
      <c r="B14" s="190" t="s">
        <v>240</v>
      </c>
      <c r="C14" s="190">
        <v>5</v>
      </c>
      <c r="D14" s="157">
        <v>24</v>
      </c>
      <c r="E14" s="157">
        <v>1.0329999999999999</v>
      </c>
      <c r="F14" s="157">
        <v>20</v>
      </c>
    </row>
    <row r="15" spans="1:6">
      <c r="A15" s="190">
        <v>2</v>
      </c>
      <c r="B15" s="190" t="s">
        <v>240</v>
      </c>
      <c r="C15" s="190">
        <v>4</v>
      </c>
      <c r="D15" s="157">
        <v>25</v>
      </c>
      <c r="E15" s="157">
        <v>1.0329999999999999</v>
      </c>
      <c r="F15" s="157">
        <v>10</v>
      </c>
    </row>
    <row r="16" spans="1:6">
      <c r="A16" s="190">
        <v>2</v>
      </c>
      <c r="B16" s="190" t="s">
        <v>240</v>
      </c>
      <c r="C16" s="190">
        <v>3</v>
      </c>
      <c r="D16" s="157">
        <v>26</v>
      </c>
      <c r="E16" s="157">
        <v>1</v>
      </c>
      <c r="F16" s="157">
        <v>10</v>
      </c>
    </row>
    <row r="17" spans="1:6">
      <c r="A17" s="190">
        <v>2</v>
      </c>
      <c r="B17" s="190" t="s">
        <v>240</v>
      </c>
      <c r="C17" s="190">
        <v>2</v>
      </c>
      <c r="D17" s="157">
        <v>26</v>
      </c>
      <c r="E17" s="157">
        <v>0.1</v>
      </c>
      <c r="F17" s="157">
        <v>10</v>
      </c>
    </row>
    <row r="18" spans="1:6">
      <c r="A18" s="190">
        <v>2</v>
      </c>
      <c r="B18" s="190" t="s">
        <v>240</v>
      </c>
      <c r="C18" s="190">
        <v>1</v>
      </c>
      <c r="D18" s="157">
        <v>26</v>
      </c>
      <c r="E18" s="157">
        <v>0.1</v>
      </c>
      <c r="F18" s="157">
        <v>10</v>
      </c>
    </row>
    <row r="19" spans="1:6">
      <c r="A19" s="190">
        <v>2</v>
      </c>
      <c r="B19" s="190" t="s">
        <v>240</v>
      </c>
      <c r="C19" s="190">
        <v>0</v>
      </c>
      <c r="D19" s="157">
        <v>26</v>
      </c>
      <c r="E19" s="157">
        <v>0.1</v>
      </c>
      <c r="F19" s="157">
        <v>10</v>
      </c>
    </row>
    <row r="20" spans="1:6">
      <c r="A20" s="190">
        <v>3</v>
      </c>
      <c r="B20" s="190" t="s">
        <v>241</v>
      </c>
      <c r="C20" s="190">
        <v>8</v>
      </c>
      <c r="D20" s="157">
        <v>30</v>
      </c>
      <c r="E20" s="157">
        <v>1.0329999999999999</v>
      </c>
      <c r="F20" s="157">
        <v>35</v>
      </c>
    </row>
    <row r="21" spans="1:6">
      <c r="A21" s="190">
        <v>3</v>
      </c>
      <c r="B21" s="190" t="s">
        <v>241</v>
      </c>
      <c r="C21" s="190">
        <v>7</v>
      </c>
      <c r="D21" s="157">
        <v>30</v>
      </c>
      <c r="E21" s="157">
        <v>1.0329999999999999</v>
      </c>
      <c r="F21" s="157">
        <v>30</v>
      </c>
    </row>
    <row r="22" spans="1:6">
      <c r="A22" s="190">
        <v>3</v>
      </c>
      <c r="B22" s="190" t="s">
        <v>241</v>
      </c>
      <c r="C22" s="190">
        <v>6</v>
      </c>
      <c r="D22" s="157">
        <v>30</v>
      </c>
      <c r="E22" s="157">
        <v>1.0329999999999999</v>
      </c>
      <c r="F22" s="157">
        <v>25</v>
      </c>
    </row>
    <row r="23" spans="1:6">
      <c r="A23" s="190">
        <v>3</v>
      </c>
      <c r="B23" s="190" t="s">
        <v>241</v>
      </c>
      <c r="C23" s="190">
        <v>5</v>
      </c>
      <c r="D23" s="157">
        <v>30</v>
      </c>
      <c r="E23" s="157">
        <v>1.0329999999999999</v>
      </c>
      <c r="F23" s="157">
        <v>20</v>
      </c>
    </row>
    <row r="24" spans="1:6">
      <c r="A24" s="190">
        <v>3</v>
      </c>
      <c r="B24" s="190" t="s">
        <v>241</v>
      </c>
      <c r="C24" s="190">
        <v>4</v>
      </c>
      <c r="D24" s="157">
        <v>30</v>
      </c>
      <c r="E24" s="157">
        <v>1.0329999999999999</v>
      </c>
      <c r="F24" s="157">
        <v>10</v>
      </c>
    </row>
    <row r="25" spans="1:6">
      <c r="A25" s="190">
        <v>3</v>
      </c>
      <c r="B25" s="190" t="s">
        <v>241</v>
      </c>
      <c r="C25" s="190">
        <v>3</v>
      </c>
      <c r="D25" s="157">
        <v>30</v>
      </c>
      <c r="E25" s="157">
        <v>1</v>
      </c>
      <c r="F25" s="157">
        <v>10</v>
      </c>
    </row>
    <row r="26" spans="1:6">
      <c r="A26" s="190">
        <v>3</v>
      </c>
      <c r="B26" s="190" t="s">
        <v>241</v>
      </c>
      <c r="C26" s="190">
        <v>2</v>
      </c>
      <c r="D26" s="157">
        <v>26</v>
      </c>
      <c r="E26" s="157">
        <v>0.1</v>
      </c>
      <c r="F26" s="157">
        <v>10</v>
      </c>
    </row>
    <row r="27" spans="1:6">
      <c r="A27" s="190">
        <v>3</v>
      </c>
      <c r="B27" s="190" t="s">
        <v>241</v>
      </c>
      <c r="C27" s="190">
        <v>1</v>
      </c>
      <c r="D27" s="157">
        <v>30</v>
      </c>
      <c r="E27" s="157">
        <v>0.1</v>
      </c>
      <c r="F27" s="157">
        <v>10</v>
      </c>
    </row>
    <row r="28" spans="1:6">
      <c r="A28" s="190">
        <v>3</v>
      </c>
      <c r="B28" s="190" t="s">
        <v>241</v>
      </c>
      <c r="C28" s="190">
        <v>0</v>
      </c>
      <c r="D28" s="157">
        <v>30</v>
      </c>
      <c r="E28" s="157">
        <v>0.1</v>
      </c>
      <c r="F28" s="157">
        <v>10</v>
      </c>
    </row>
    <row r="29" spans="1:6">
      <c r="A29" s="190">
        <v>4</v>
      </c>
      <c r="B29" s="190" t="s">
        <v>242</v>
      </c>
      <c r="C29" s="190">
        <v>8</v>
      </c>
      <c r="D29" s="157">
        <v>25</v>
      </c>
      <c r="E29" s="157">
        <v>1.0329999999999999</v>
      </c>
      <c r="F29" s="157">
        <v>35</v>
      </c>
    </row>
    <row r="30" spans="1:6">
      <c r="A30" s="190">
        <v>4</v>
      </c>
      <c r="B30" s="190" t="s">
        <v>242</v>
      </c>
      <c r="C30" s="190">
        <v>7</v>
      </c>
      <c r="D30" s="157">
        <v>30</v>
      </c>
      <c r="E30" s="157">
        <v>1.0329999999999999</v>
      </c>
      <c r="F30" s="157">
        <v>30</v>
      </c>
    </row>
    <row r="31" spans="1:6">
      <c r="A31" s="190">
        <v>4</v>
      </c>
      <c r="B31" s="190" t="s">
        <v>242</v>
      </c>
      <c r="C31" s="190">
        <v>6</v>
      </c>
      <c r="D31" s="157">
        <v>25</v>
      </c>
      <c r="E31" s="157">
        <v>1.0329999999999999</v>
      </c>
      <c r="F31" s="157">
        <v>25</v>
      </c>
    </row>
    <row r="32" spans="1:6">
      <c r="A32" s="190">
        <v>4</v>
      </c>
      <c r="B32" s="190" t="s">
        <v>242</v>
      </c>
      <c r="C32" s="190">
        <v>5</v>
      </c>
      <c r="D32" s="157">
        <v>25</v>
      </c>
      <c r="E32" s="157">
        <v>1.0329999999999999</v>
      </c>
      <c r="F32" s="157">
        <v>20</v>
      </c>
    </row>
    <row r="33" spans="1:6">
      <c r="A33" s="190">
        <v>4</v>
      </c>
      <c r="B33" s="190" t="s">
        <v>242</v>
      </c>
      <c r="C33" s="190">
        <v>4</v>
      </c>
      <c r="D33" s="157">
        <v>25</v>
      </c>
      <c r="E33" s="157">
        <v>1.0329999999999999</v>
      </c>
      <c r="F33" s="157">
        <v>10</v>
      </c>
    </row>
    <row r="34" spans="1:6">
      <c r="A34" s="190">
        <v>4</v>
      </c>
      <c r="B34" s="190" t="s">
        <v>242</v>
      </c>
      <c r="C34" s="190">
        <v>3</v>
      </c>
      <c r="D34" s="157">
        <v>25</v>
      </c>
      <c r="E34" s="157">
        <v>1</v>
      </c>
      <c r="F34" s="157">
        <v>10</v>
      </c>
    </row>
    <row r="35" spans="1:6">
      <c r="A35" s="190">
        <v>4</v>
      </c>
      <c r="B35" s="190" t="s">
        <v>242</v>
      </c>
      <c r="C35" s="190">
        <v>2</v>
      </c>
      <c r="D35" s="157">
        <v>25</v>
      </c>
      <c r="E35" s="157">
        <v>0.1</v>
      </c>
      <c r="F35" s="157">
        <v>10</v>
      </c>
    </row>
    <row r="36" spans="1:6">
      <c r="A36" s="190">
        <v>4</v>
      </c>
      <c r="B36" s="190" t="s">
        <v>242</v>
      </c>
      <c r="C36" s="190">
        <v>1</v>
      </c>
      <c r="D36" s="157">
        <v>25</v>
      </c>
      <c r="E36" s="157">
        <v>0.1</v>
      </c>
      <c r="F36" s="157">
        <v>10</v>
      </c>
    </row>
    <row r="37" spans="1:6">
      <c r="A37" s="190">
        <v>4</v>
      </c>
      <c r="B37" s="190" t="s">
        <v>242</v>
      </c>
      <c r="C37" s="190">
        <v>0</v>
      </c>
      <c r="D37" s="157">
        <v>25</v>
      </c>
      <c r="E37" s="157">
        <v>0.1</v>
      </c>
      <c r="F37" s="157">
        <v>10</v>
      </c>
    </row>
    <row r="38" spans="1:6">
      <c r="A38" s="190">
        <v>5</v>
      </c>
      <c r="B38" s="190" t="s">
        <v>243</v>
      </c>
      <c r="C38" s="190">
        <v>8</v>
      </c>
      <c r="D38" s="157">
        <v>21</v>
      </c>
      <c r="E38" s="157">
        <v>1.0329999999999999</v>
      </c>
      <c r="F38" s="157">
        <v>25</v>
      </c>
    </row>
    <row r="39" spans="1:6">
      <c r="A39" s="190">
        <v>5</v>
      </c>
      <c r="B39" s="190" t="s">
        <v>243</v>
      </c>
      <c r="C39" s="190">
        <v>7</v>
      </c>
      <c r="D39" s="157">
        <v>22</v>
      </c>
      <c r="E39" s="157">
        <v>1.0329999999999999</v>
      </c>
      <c r="F39" s="157">
        <v>20</v>
      </c>
    </row>
    <row r="40" spans="1:6">
      <c r="A40" s="190">
        <v>5</v>
      </c>
      <c r="B40" s="190" t="s">
        <v>243</v>
      </c>
      <c r="C40" s="190">
        <v>6</v>
      </c>
      <c r="D40" s="157">
        <v>23</v>
      </c>
      <c r="E40" s="157">
        <v>1.0329999999999999</v>
      </c>
      <c r="F40" s="157">
        <v>10</v>
      </c>
    </row>
    <row r="41" spans="1:6">
      <c r="A41" s="190">
        <v>5</v>
      </c>
      <c r="B41" s="190" t="s">
        <v>243</v>
      </c>
      <c r="C41" s="190">
        <v>5</v>
      </c>
      <c r="D41" s="157">
        <v>24</v>
      </c>
      <c r="E41" s="157">
        <v>1</v>
      </c>
      <c r="F41" s="157">
        <v>10</v>
      </c>
    </row>
    <row r="42" spans="1:6">
      <c r="A42" s="190">
        <v>5</v>
      </c>
      <c r="B42" s="190" t="s">
        <v>243</v>
      </c>
      <c r="C42" s="190">
        <v>4</v>
      </c>
      <c r="D42" s="157">
        <v>25</v>
      </c>
      <c r="E42" s="157">
        <v>0.1</v>
      </c>
      <c r="F42" s="157">
        <v>10</v>
      </c>
    </row>
    <row r="43" spans="1:6">
      <c r="A43" s="190">
        <v>5</v>
      </c>
      <c r="B43" s="190" t="s">
        <v>243</v>
      </c>
      <c r="C43" s="190">
        <v>3</v>
      </c>
      <c r="D43" s="157">
        <v>26</v>
      </c>
      <c r="E43" s="157">
        <v>0.1</v>
      </c>
      <c r="F43" s="157">
        <v>10</v>
      </c>
    </row>
    <row r="44" spans="1:6">
      <c r="A44" s="190">
        <v>5</v>
      </c>
      <c r="B44" s="190" t="s">
        <v>243</v>
      </c>
      <c r="C44" s="190">
        <v>2</v>
      </c>
      <c r="D44" s="157">
        <v>26</v>
      </c>
      <c r="E44" s="157">
        <v>0.1</v>
      </c>
      <c r="F44" s="157">
        <v>10</v>
      </c>
    </row>
    <row r="45" spans="1:6">
      <c r="A45" s="190">
        <v>5</v>
      </c>
      <c r="B45" s="190" t="s">
        <v>243</v>
      </c>
      <c r="C45" s="190">
        <v>1</v>
      </c>
      <c r="D45" s="157">
        <v>26</v>
      </c>
      <c r="E45" s="157">
        <v>0.1</v>
      </c>
      <c r="F45" s="157">
        <v>10</v>
      </c>
    </row>
    <row r="46" spans="1:6">
      <c r="A46" s="190">
        <v>5</v>
      </c>
      <c r="B46" s="190" t="s">
        <v>243</v>
      </c>
      <c r="C46" s="190">
        <v>0</v>
      </c>
      <c r="D46" s="157">
        <v>26</v>
      </c>
      <c r="E46" s="157">
        <v>0.1</v>
      </c>
      <c r="F46" s="157">
        <v>10</v>
      </c>
    </row>
    <row r="47" spans="1:6">
      <c r="A47" s="190">
        <v>6</v>
      </c>
      <c r="B47" s="190" t="s">
        <v>244</v>
      </c>
      <c r="C47" s="190">
        <v>8</v>
      </c>
      <c r="D47" s="157">
        <v>21</v>
      </c>
      <c r="E47" s="157">
        <v>1.0329999999999999</v>
      </c>
      <c r="F47" s="157">
        <v>25</v>
      </c>
    </row>
    <row r="48" spans="1:6">
      <c r="A48" s="190">
        <v>6</v>
      </c>
      <c r="B48" s="190" t="s">
        <v>244</v>
      </c>
      <c r="C48" s="190">
        <v>7</v>
      </c>
      <c r="D48" s="157">
        <v>22</v>
      </c>
      <c r="E48" s="157">
        <v>1.0329999999999999</v>
      </c>
      <c r="F48" s="157">
        <v>20</v>
      </c>
    </row>
    <row r="49" spans="1:6">
      <c r="A49" s="190">
        <v>6</v>
      </c>
      <c r="B49" s="190" t="s">
        <v>244</v>
      </c>
      <c r="C49" s="190">
        <v>6</v>
      </c>
      <c r="D49" s="157">
        <v>23</v>
      </c>
      <c r="E49" s="157">
        <v>1.0329999999999999</v>
      </c>
      <c r="F49" s="157">
        <v>10</v>
      </c>
    </row>
    <row r="50" spans="1:6">
      <c r="A50" s="190">
        <v>6</v>
      </c>
      <c r="B50" s="190" t="s">
        <v>244</v>
      </c>
      <c r="C50" s="190">
        <v>5</v>
      </c>
      <c r="D50" s="157">
        <v>24</v>
      </c>
      <c r="E50" s="157">
        <v>1</v>
      </c>
      <c r="F50" s="157">
        <v>10</v>
      </c>
    </row>
    <row r="51" spans="1:6">
      <c r="A51" s="190">
        <v>6</v>
      </c>
      <c r="B51" s="190" t="s">
        <v>244</v>
      </c>
      <c r="C51" s="190">
        <v>4</v>
      </c>
      <c r="D51" s="157">
        <v>25</v>
      </c>
      <c r="E51" s="157">
        <v>0.1</v>
      </c>
      <c r="F51" s="157">
        <v>10</v>
      </c>
    </row>
    <row r="52" spans="1:6">
      <c r="A52" s="190">
        <v>6</v>
      </c>
      <c r="B52" s="190" t="s">
        <v>244</v>
      </c>
      <c r="C52" s="190">
        <v>3</v>
      </c>
      <c r="D52" s="157">
        <v>26</v>
      </c>
      <c r="E52" s="157">
        <v>0.1</v>
      </c>
      <c r="F52" s="157">
        <v>10</v>
      </c>
    </row>
    <row r="53" spans="1:6">
      <c r="A53" s="190">
        <v>6</v>
      </c>
      <c r="B53" s="190" t="s">
        <v>244</v>
      </c>
      <c r="C53" s="190">
        <v>2</v>
      </c>
      <c r="D53" s="157">
        <v>26</v>
      </c>
      <c r="E53" s="157">
        <v>0.1</v>
      </c>
      <c r="F53" s="157">
        <v>10</v>
      </c>
    </row>
    <row r="54" spans="1:6">
      <c r="A54" s="190">
        <v>6</v>
      </c>
      <c r="B54" s="190" t="s">
        <v>244</v>
      </c>
      <c r="C54" s="190">
        <v>1</v>
      </c>
      <c r="D54" s="157">
        <v>26</v>
      </c>
      <c r="E54" s="157">
        <v>0.1</v>
      </c>
      <c r="F54" s="157">
        <v>10</v>
      </c>
    </row>
    <row r="55" spans="1:6">
      <c r="A55" s="190">
        <v>6</v>
      </c>
      <c r="B55" s="190" t="s">
        <v>244</v>
      </c>
      <c r="C55" s="190">
        <v>0</v>
      </c>
      <c r="D55" s="157">
        <v>26</v>
      </c>
      <c r="E55" s="157">
        <v>0.1</v>
      </c>
      <c r="F55" s="157">
        <v>10</v>
      </c>
    </row>
    <row r="56" spans="1:6">
      <c r="A56" s="190">
        <v>7</v>
      </c>
      <c r="B56" s="190" t="s">
        <v>245</v>
      </c>
      <c r="C56" s="190">
        <v>8</v>
      </c>
      <c r="D56" s="157">
        <v>21</v>
      </c>
      <c r="E56" s="157">
        <v>1.0329999999999999</v>
      </c>
      <c r="F56" s="157">
        <v>25</v>
      </c>
    </row>
    <row r="57" spans="1:6">
      <c r="A57" s="190">
        <v>7</v>
      </c>
      <c r="B57" s="190" t="s">
        <v>245</v>
      </c>
      <c r="C57" s="190">
        <v>7</v>
      </c>
      <c r="D57" s="157">
        <v>22</v>
      </c>
      <c r="E57" s="157">
        <v>1.0329999999999999</v>
      </c>
      <c r="F57" s="157">
        <v>20</v>
      </c>
    </row>
    <row r="58" spans="1:6">
      <c r="A58" s="190">
        <v>7</v>
      </c>
      <c r="B58" s="190" t="s">
        <v>245</v>
      </c>
      <c r="C58" s="190">
        <v>6</v>
      </c>
      <c r="D58" s="157">
        <v>23</v>
      </c>
      <c r="E58" s="157">
        <v>1.0329999999999999</v>
      </c>
      <c r="F58" s="157">
        <v>10</v>
      </c>
    </row>
    <row r="59" spans="1:6">
      <c r="A59" s="190">
        <v>7</v>
      </c>
      <c r="B59" s="190" t="s">
        <v>245</v>
      </c>
      <c r="C59" s="190">
        <v>5</v>
      </c>
      <c r="D59" s="157">
        <v>24</v>
      </c>
      <c r="E59" s="157">
        <v>1</v>
      </c>
      <c r="F59" s="157">
        <v>10</v>
      </c>
    </row>
    <row r="60" spans="1:6">
      <c r="A60" s="190">
        <v>7</v>
      </c>
      <c r="B60" s="190" t="s">
        <v>245</v>
      </c>
      <c r="C60" s="190">
        <v>4</v>
      </c>
      <c r="D60" s="157">
        <v>25</v>
      </c>
      <c r="E60" s="157">
        <v>0.1</v>
      </c>
      <c r="F60" s="157">
        <v>10</v>
      </c>
    </row>
    <row r="61" spans="1:6">
      <c r="A61" s="190">
        <v>7</v>
      </c>
      <c r="B61" s="190" t="s">
        <v>245</v>
      </c>
      <c r="C61" s="190">
        <v>3</v>
      </c>
      <c r="D61" s="157">
        <v>26</v>
      </c>
      <c r="E61" s="157">
        <v>0.1</v>
      </c>
      <c r="F61" s="157">
        <v>10</v>
      </c>
    </row>
    <row r="62" spans="1:6">
      <c r="A62" s="190">
        <v>7</v>
      </c>
      <c r="B62" s="190" t="s">
        <v>245</v>
      </c>
      <c r="C62" s="190">
        <v>2</v>
      </c>
      <c r="D62" s="157">
        <v>26</v>
      </c>
      <c r="E62" s="157">
        <v>0.1</v>
      </c>
      <c r="F62" s="157">
        <v>10</v>
      </c>
    </row>
    <row r="63" spans="1:6">
      <c r="A63" s="190">
        <v>7</v>
      </c>
      <c r="B63" s="190" t="s">
        <v>245</v>
      </c>
      <c r="C63" s="190">
        <v>1</v>
      </c>
      <c r="D63" s="157">
        <v>26</v>
      </c>
      <c r="E63" s="157">
        <v>0.1</v>
      </c>
      <c r="F63" s="157">
        <v>10</v>
      </c>
    </row>
    <row r="64" spans="1:6">
      <c r="A64" s="190">
        <v>7</v>
      </c>
      <c r="B64" s="190" t="s">
        <v>245</v>
      </c>
      <c r="C64" s="190">
        <v>0</v>
      </c>
      <c r="D64" s="157">
        <v>26</v>
      </c>
      <c r="E64" s="157">
        <v>0.1</v>
      </c>
      <c r="F64" s="157">
        <v>10</v>
      </c>
    </row>
    <row r="65" spans="1:6">
      <c r="A65" s="190">
        <v>8</v>
      </c>
      <c r="B65" s="190" t="s">
        <v>246</v>
      </c>
      <c r="C65" s="190">
        <v>8</v>
      </c>
      <c r="D65" s="157">
        <v>25</v>
      </c>
      <c r="E65" s="157">
        <v>1.0329999999999999</v>
      </c>
      <c r="F65" s="157">
        <v>25</v>
      </c>
    </row>
    <row r="66" spans="1:6">
      <c r="A66" s="190">
        <v>8</v>
      </c>
      <c r="B66" s="190" t="s">
        <v>246</v>
      </c>
      <c r="C66" s="190">
        <v>7</v>
      </c>
      <c r="D66" s="157">
        <v>30</v>
      </c>
      <c r="E66" s="157">
        <v>1.0329999999999999</v>
      </c>
      <c r="F66" s="157">
        <v>20</v>
      </c>
    </row>
    <row r="67" spans="1:6">
      <c r="A67" s="190">
        <v>8</v>
      </c>
      <c r="B67" s="190" t="s">
        <v>246</v>
      </c>
      <c r="C67" s="190">
        <v>6</v>
      </c>
      <c r="D67" s="157">
        <v>25</v>
      </c>
      <c r="E67" s="157">
        <v>1.0329999999999999</v>
      </c>
      <c r="F67" s="157">
        <v>10</v>
      </c>
    </row>
    <row r="68" spans="1:6">
      <c r="A68" s="190">
        <v>8</v>
      </c>
      <c r="B68" s="190" t="s">
        <v>246</v>
      </c>
      <c r="C68" s="190">
        <v>5</v>
      </c>
      <c r="D68" s="157">
        <v>25</v>
      </c>
      <c r="E68" s="157">
        <v>1</v>
      </c>
      <c r="F68" s="157">
        <v>10</v>
      </c>
    </row>
    <row r="69" spans="1:6">
      <c r="A69" s="190">
        <v>8</v>
      </c>
      <c r="B69" s="190" t="s">
        <v>246</v>
      </c>
      <c r="C69" s="190">
        <v>4</v>
      </c>
      <c r="D69" s="157">
        <v>25</v>
      </c>
      <c r="E69" s="157">
        <v>0.1</v>
      </c>
      <c r="F69" s="157">
        <v>10</v>
      </c>
    </row>
    <row r="70" spans="1:6">
      <c r="A70" s="190">
        <v>8</v>
      </c>
      <c r="B70" s="190" t="s">
        <v>246</v>
      </c>
      <c r="C70" s="190">
        <v>3</v>
      </c>
      <c r="D70" s="157">
        <v>25</v>
      </c>
      <c r="E70" s="157">
        <v>0.1</v>
      </c>
      <c r="F70" s="157">
        <v>10</v>
      </c>
    </row>
    <row r="71" spans="1:6">
      <c r="A71" s="190">
        <v>8</v>
      </c>
      <c r="B71" s="190" t="s">
        <v>246</v>
      </c>
      <c r="C71" s="190">
        <v>2</v>
      </c>
      <c r="D71" s="157">
        <v>24</v>
      </c>
      <c r="E71" s="157">
        <v>0.1</v>
      </c>
      <c r="F71" s="157">
        <v>10</v>
      </c>
    </row>
    <row r="72" spans="1:6">
      <c r="A72" s="190">
        <v>8</v>
      </c>
      <c r="B72" s="190" t="s">
        <v>246</v>
      </c>
      <c r="C72" s="190">
        <v>1</v>
      </c>
      <c r="D72" s="157">
        <v>24</v>
      </c>
      <c r="E72" s="157">
        <v>0.1</v>
      </c>
      <c r="F72" s="157">
        <v>10</v>
      </c>
    </row>
    <row r="73" spans="1:6">
      <c r="A73" s="190">
        <v>8</v>
      </c>
      <c r="B73" s="190" t="s">
        <v>246</v>
      </c>
      <c r="C73" s="190">
        <v>0</v>
      </c>
      <c r="D73" s="157">
        <v>24</v>
      </c>
      <c r="E73" s="157">
        <v>0.1</v>
      </c>
      <c r="F73" s="157">
        <v>10</v>
      </c>
    </row>
    <row r="74" spans="1:6">
      <c r="A74" s="190">
        <v>9</v>
      </c>
      <c r="B74" s="194" t="s">
        <v>790</v>
      </c>
      <c r="C74" s="190">
        <v>8</v>
      </c>
      <c r="D74" s="157">
        <v>25</v>
      </c>
      <c r="E74" s="157">
        <v>1.0329999999999999</v>
      </c>
      <c r="F74" s="157">
        <v>25</v>
      </c>
    </row>
    <row r="75" spans="1:6">
      <c r="A75" s="190">
        <v>9</v>
      </c>
      <c r="B75" s="194" t="s">
        <v>790</v>
      </c>
      <c r="C75" s="190">
        <v>7</v>
      </c>
      <c r="D75" s="157">
        <v>30</v>
      </c>
      <c r="E75" s="157">
        <v>1.0329999999999999</v>
      </c>
      <c r="F75" s="157">
        <v>20</v>
      </c>
    </row>
    <row r="76" spans="1:6">
      <c r="A76" s="190">
        <v>9</v>
      </c>
      <c r="B76" s="194" t="s">
        <v>790</v>
      </c>
      <c r="C76" s="190">
        <v>6</v>
      </c>
      <c r="D76" s="157">
        <v>25</v>
      </c>
      <c r="E76" s="157">
        <v>1.0329999999999999</v>
      </c>
      <c r="F76" s="157">
        <v>10</v>
      </c>
    </row>
    <row r="77" spans="1:6">
      <c r="A77" s="190">
        <v>9</v>
      </c>
      <c r="B77" s="194" t="s">
        <v>790</v>
      </c>
      <c r="C77" s="190">
        <v>5</v>
      </c>
      <c r="D77" s="157">
        <v>25</v>
      </c>
      <c r="E77" s="157">
        <v>1</v>
      </c>
      <c r="F77" s="157">
        <v>10</v>
      </c>
    </row>
    <row r="78" spans="1:6">
      <c r="A78" s="190">
        <v>9</v>
      </c>
      <c r="B78" s="194" t="s">
        <v>790</v>
      </c>
      <c r="C78" s="190">
        <v>4</v>
      </c>
      <c r="D78" s="157">
        <v>25</v>
      </c>
      <c r="E78" s="157">
        <v>0.1</v>
      </c>
      <c r="F78" s="157">
        <v>10</v>
      </c>
    </row>
    <row r="79" spans="1:6">
      <c r="A79" s="190">
        <v>9</v>
      </c>
      <c r="B79" s="194" t="s">
        <v>790</v>
      </c>
      <c r="C79" s="190">
        <v>3</v>
      </c>
      <c r="D79" s="157">
        <v>25</v>
      </c>
      <c r="E79" s="157">
        <v>0.1</v>
      </c>
      <c r="F79" s="157">
        <v>10</v>
      </c>
    </row>
    <row r="80" spans="1:6">
      <c r="A80" s="190">
        <v>9</v>
      </c>
      <c r="B80" s="194" t="s">
        <v>790</v>
      </c>
      <c r="C80" s="190">
        <v>2</v>
      </c>
      <c r="D80" s="157">
        <v>24</v>
      </c>
      <c r="E80" s="157">
        <v>0.1</v>
      </c>
      <c r="F80" s="157">
        <v>10</v>
      </c>
    </row>
    <row r="81" spans="1:6">
      <c r="A81" s="190">
        <v>9</v>
      </c>
      <c r="B81" s="194" t="s">
        <v>790</v>
      </c>
      <c r="C81" s="190">
        <v>1</v>
      </c>
      <c r="D81" s="157">
        <v>24</v>
      </c>
      <c r="E81" s="157">
        <v>0.1</v>
      </c>
      <c r="F81" s="157">
        <v>10</v>
      </c>
    </row>
    <row r="82" spans="1:6">
      <c r="A82" s="190">
        <v>9</v>
      </c>
      <c r="B82" s="194" t="s">
        <v>790</v>
      </c>
      <c r="C82" s="190">
        <v>0</v>
      </c>
      <c r="D82" s="157">
        <v>24</v>
      </c>
      <c r="E82" s="157">
        <v>0.1</v>
      </c>
      <c r="F82" s="157">
        <v>10</v>
      </c>
    </row>
    <row r="83" spans="1:6">
      <c r="A83" s="190">
        <v>10</v>
      </c>
      <c r="B83" s="194" t="s">
        <v>791</v>
      </c>
      <c r="C83" s="190">
        <v>8</v>
      </c>
      <c r="D83" s="157">
        <v>25</v>
      </c>
      <c r="E83" s="157">
        <v>1.0329999999999999</v>
      </c>
      <c r="F83" s="157">
        <v>25</v>
      </c>
    </row>
    <row r="84" spans="1:6">
      <c r="A84" s="190">
        <v>10</v>
      </c>
      <c r="B84" s="194" t="s">
        <v>791</v>
      </c>
      <c r="C84" s="190">
        <v>7</v>
      </c>
      <c r="D84" s="157">
        <v>30</v>
      </c>
      <c r="E84" s="157">
        <v>1.0329999999999999</v>
      </c>
      <c r="F84" s="157">
        <v>20</v>
      </c>
    </row>
    <row r="85" spans="1:6">
      <c r="A85" s="190">
        <v>10</v>
      </c>
      <c r="B85" s="194" t="s">
        <v>791</v>
      </c>
      <c r="C85" s="190">
        <v>6</v>
      </c>
      <c r="D85" s="157">
        <v>25</v>
      </c>
      <c r="E85" s="157">
        <v>1.0329999999999999</v>
      </c>
      <c r="F85" s="157">
        <v>10</v>
      </c>
    </row>
    <row r="86" spans="1:6">
      <c r="A86" s="190">
        <v>10</v>
      </c>
      <c r="B86" s="194" t="s">
        <v>791</v>
      </c>
      <c r="C86" s="190">
        <v>5</v>
      </c>
      <c r="D86" s="157">
        <v>25</v>
      </c>
      <c r="E86" s="157">
        <v>1</v>
      </c>
      <c r="F86" s="157">
        <v>10</v>
      </c>
    </row>
    <row r="87" spans="1:6">
      <c r="A87" s="190">
        <v>10</v>
      </c>
      <c r="B87" s="194" t="s">
        <v>791</v>
      </c>
      <c r="C87" s="190">
        <v>4</v>
      </c>
      <c r="D87" s="157">
        <v>25</v>
      </c>
      <c r="E87" s="157">
        <v>0.1</v>
      </c>
      <c r="F87" s="157">
        <v>10</v>
      </c>
    </row>
    <row r="88" spans="1:6">
      <c r="A88" s="190">
        <v>10</v>
      </c>
      <c r="B88" s="194" t="s">
        <v>791</v>
      </c>
      <c r="C88" s="190">
        <v>3</v>
      </c>
      <c r="D88" s="157">
        <v>25</v>
      </c>
      <c r="E88" s="157">
        <v>0.1</v>
      </c>
      <c r="F88" s="157">
        <v>10</v>
      </c>
    </row>
    <row r="89" spans="1:6">
      <c r="A89" s="190">
        <v>10</v>
      </c>
      <c r="B89" s="194" t="s">
        <v>791</v>
      </c>
      <c r="C89" s="190">
        <v>2</v>
      </c>
      <c r="D89" s="157">
        <v>24</v>
      </c>
      <c r="E89" s="157">
        <v>0.1</v>
      </c>
      <c r="F89" s="157">
        <v>10</v>
      </c>
    </row>
    <row r="90" spans="1:6">
      <c r="A90" s="190">
        <v>10</v>
      </c>
      <c r="B90" s="194" t="s">
        <v>791</v>
      </c>
      <c r="C90" s="190">
        <v>1</v>
      </c>
      <c r="D90" s="157">
        <v>24</v>
      </c>
      <c r="E90" s="157">
        <v>0.1</v>
      </c>
      <c r="F90" s="157">
        <v>10</v>
      </c>
    </row>
    <row r="91" spans="1:6">
      <c r="A91" s="190">
        <v>10</v>
      </c>
      <c r="B91" s="194" t="s">
        <v>791</v>
      </c>
      <c r="C91" s="190">
        <v>0</v>
      </c>
      <c r="D91" s="157">
        <v>24</v>
      </c>
      <c r="E91" s="157">
        <v>0.1</v>
      </c>
      <c r="F91" s="157">
        <v>10</v>
      </c>
    </row>
    <row r="92" spans="1:6">
      <c r="A92" s="190">
        <v>11</v>
      </c>
      <c r="B92" s="194" t="s">
        <v>792</v>
      </c>
      <c r="C92" s="190">
        <v>8</v>
      </c>
      <c r="D92" s="157">
        <v>25</v>
      </c>
      <c r="E92" s="157">
        <v>1.0329999999999999</v>
      </c>
      <c r="F92" s="157">
        <v>25</v>
      </c>
    </row>
    <row r="93" spans="1:6">
      <c r="A93" s="190">
        <v>11</v>
      </c>
      <c r="B93" s="194" t="s">
        <v>792</v>
      </c>
      <c r="C93" s="190">
        <v>7</v>
      </c>
      <c r="D93" s="157">
        <v>30</v>
      </c>
      <c r="E93" s="157">
        <v>1.0329999999999999</v>
      </c>
      <c r="F93" s="157">
        <v>20</v>
      </c>
    </row>
    <row r="94" spans="1:6">
      <c r="A94" s="190">
        <v>11</v>
      </c>
      <c r="B94" s="194" t="s">
        <v>792</v>
      </c>
      <c r="C94" s="190">
        <v>6</v>
      </c>
      <c r="D94" s="157">
        <v>25</v>
      </c>
      <c r="E94" s="157">
        <v>1.0329999999999999</v>
      </c>
      <c r="F94" s="157">
        <v>10</v>
      </c>
    </row>
    <row r="95" spans="1:6">
      <c r="A95" s="190">
        <v>11</v>
      </c>
      <c r="B95" s="194" t="s">
        <v>792</v>
      </c>
      <c r="C95" s="190">
        <v>5</v>
      </c>
      <c r="D95" s="157">
        <v>25</v>
      </c>
      <c r="E95" s="157">
        <v>1</v>
      </c>
      <c r="F95" s="157">
        <v>10</v>
      </c>
    </row>
    <row r="96" spans="1:6">
      <c r="A96" s="190">
        <v>11</v>
      </c>
      <c r="B96" s="194" t="s">
        <v>792</v>
      </c>
      <c r="C96" s="190">
        <v>4</v>
      </c>
      <c r="D96" s="157">
        <v>25</v>
      </c>
      <c r="E96" s="157">
        <v>0.1</v>
      </c>
      <c r="F96" s="157">
        <v>10</v>
      </c>
    </row>
    <row r="97" spans="1:6">
      <c r="A97" s="190">
        <v>11</v>
      </c>
      <c r="B97" s="194" t="s">
        <v>792</v>
      </c>
      <c r="C97" s="190">
        <v>3</v>
      </c>
      <c r="D97" s="157">
        <v>25</v>
      </c>
      <c r="E97" s="157">
        <v>0.1</v>
      </c>
      <c r="F97" s="157">
        <v>10</v>
      </c>
    </row>
    <row r="98" spans="1:6">
      <c r="A98" s="190">
        <v>11</v>
      </c>
      <c r="B98" s="194" t="s">
        <v>792</v>
      </c>
      <c r="C98" s="190">
        <v>2</v>
      </c>
      <c r="D98" s="157">
        <v>24</v>
      </c>
      <c r="E98" s="157">
        <v>0.1</v>
      </c>
      <c r="F98" s="157">
        <v>10</v>
      </c>
    </row>
    <row r="99" spans="1:6">
      <c r="A99" s="190">
        <v>11</v>
      </c>
      <c r="B99" s="194" t="s">
        <v>792</v>
      </c>
      <c r="C99" s="190">
        <v>1</v>
      </c>
      <c r="D99" s="157">
        <v>24</v>
      </c>
      <c r="E99" s="157">
        <v>0.1</v>
      </c>
      <c r="F99" s="157">
        <v>10</v>
      </c>
    </row>
    <row r="100" spans="1:6">
      <c r="A100" s="190">
        <v>11</v>
      </c>
      <c r="B100" s="194" t="s">
        <v>792</v>
      </c>
      <c r="C100" s="190">
        <v>0</v>
      </c>
      <c r="D100" s="157">
        <v>24</v>
      </c>
      <c r="E100" s="157">
        <v>0.1</v>
      </c>
      <c r="F100" s="157">
        <v>10</v>
      </c>
    </row>
    <row r="101" spans="1:6">
      <c r="A101" s="190">
        <v>12</v>
      </c>
      <c r="B101" s="190" t="s">
        <v>247</v>
      </c>
      <c r="C101" s="190">
        <v>8</v>
      </c>
      <c r="D101" s="157">
        <v>23</v>
      </c>
      <c r="E101" s="157">
        <v>1.0329999999999999</v>
      </c>
      <c r="F101" s="157">
        <v>25</v>
      </c>
    </row>
    <row r="102" spans="1:6">
      <c r="A102" s="190">
        <v>12</v>
      </c>
      <c r="B102" s="190" t="s">
        <v>247</v>
      </c>
      <c r="C102" s="190">
        <v>7</v>
      </c>
      <c r="D102" s="157">
        <v>23</v>
      </c>
      <c r="E102" s="157">
        <v>1.0329999999999999</v>
      </c>
      <c r="F102" s="157">
        <v>20</v>
      </c>
    </row>
    <row r="103" spans="1:6">
      <c r="A103" s="190">
        <v>12</v>
      </c>
      <c r="B103" s="190" t="s">
        <v>247</v>
      </c>
      <c r="C103" s="190">
        <v>6</v>
      </c>
      <c r="D103" s="157">
        <v>26</v>
      </c>
      <c r="E103" s="157">
        <v>1.0329999999999999</v>
      </c>
      <c r="F103" s="157">
        <v>10</v>
      </c>
    </row>
    <row r="104" spans="1:6">
      <c r="A104" s="190">
        <v>12</v>
      </c>
      <c r="B104" s="190" t="s">
        <v>247</v>
      </c>
      <c r="C104" s="190">
        <v>5</v>
      </c>
      <c r="D104" s="157">
        <v>23</v>
      </c>
      <c r="E104" s="157">
        <v>1</v>
      </c>
      <c r="F104" s="157">
        <v>10</v>
      </c>
    </row>
    <row r="105" spans="1:6">
      <c r="A105" s="190">
        <v>12</v>
      </c>
      <c r="B105" s="190" t="s">
        <v>247</v>
      </c>
      <c r="C105" s="190">
        <v>4</v>
      </c>
      <c r="D105" s="157">
        <v>20</v>
      </c>
      <c r="E105" s="157">
        <v>0.1</v>
      </c>
      <c r="F105" s="157">
        <v>10</v>
      </c>
    </row>
    <row r="106" spans="1:6">
      <c r="A106" s="190">
        <v>12</v>
      </c>
      <c r="B106" s="190" t="s">
        <v>247</v>
      </c>
      <c r="C106" s="190">
        <v>3</v>
      </c>
      <c r="D106" s="157">
        <v>21</v>
      </c>
      <c r="E106" s="157">
        <v>0.1</v>
      </c>
      <c r="F106" s="157">
        <v>10</v>
      </c>
    </row>
    <row r="107" spans="1:6">
      <c r="A107" s="190">
        <v>12</v>
      </c>
      <c r="B107" s="190" t="s">
        <v>247</v>
      </c>
      <c r="C107" s="190">
        <v>2</v>
      </c>
      <c r="D107" s="157">
        <v>24</v>
      </c>
      <c r="E107" s="157">
        <v>0.1</v>
      </c>
      <c r="F107" s="157">
        <v>10</v>
      </c>
    </row>
    <row r="108" spans="1:6">
      <c r="A108" s="190">
        <v>12</v>
      </c>
      <c r="B108" s="190" t="s">
        <v>247</v>
      </c>
      <c r="C108" s="190">
        <v>1</v>
      </c>
      <c r="D108" s="157">
        <v>26</v>
      </c>
      <c r="E108" s="157">
        <v>0.1</v>
      </c>
      <c r="F108" s="157">
        <v>10</v>
      </c>
    </row>
    <row r="109" spans="1:6">
      <c r="A109" s="190">
        <v>12</v>
      </c>
      <c r="B109" s="190" t="s">
        <v>247</v>
      </c>
      <c r="C109" s="190">
        <v>0</v>
      </c>
      <c r="D109" s="157">
        <v>26</v>
      </c>
      <c r="E109" s="157">
        <v>0.1</v>
      </c>
      <c r="F109" s="157">
        <v>10</v>
      </c>
    </row>
    <row r="110" spans="1:6">
      <c r="A110" s="190">
        <v>13</v>
      </c>
      <c r="B110" s="190" t="s">
        <v>249</v>
      </c>
      <c r="C110" s="190">
        <v>8</v>
      </c>
      <c r="D110" s="157">
        <v>33</v>
      </c>
      <c r="E110" s="157">
        <v>1.0329999999999999</v>
      </c>
      <c r="F110" s="157">
        <v>25</v>
      </c>
    </row>
    <row r="111" spans="1:6">
      <c r="A111" s="190">
        <v>13</v>
      </c>
      <c r="B111" s="190" t="s">
        <v>249</v>
      </c>
      <c r="C111" s="190">
        <v>7</v>
      </c>
      <c r="D111" s="157">
        <v>32</v>
      </c>
      <c r="E111" s="157">
        <v>1.0329999999999999</v>
      </c>
      <c r="F111" s="157">
        <v>20</v>
      </c>
    </row>
    <row r="112" spans="1:6">
      <c r="A112" s="190">
        <v>13</v>
      </c>
      <c r="B112" s="190" t="s">
        <v>249</v>
      </c>
      <c r="C112" s="190">
        <v>6</v>
      </c>
      <c r="D112" s="157">
        <v>31</v>
      </c>
      <c r="E112" s="157">
        <v>1.0329999999999999</v>
      </c>
      <c r="F112" s="157">
        <v>10</v>
      </c>
    </row>
    <row r="113" spans="1:6">
      <c r="A113" s="190">
        <v>13</v>
      </c>
      <c r="B113" s="190" t="s">
        <v>249</v>
      </c>
      <c r="C113" s="190">
        <v>5</v>
      </c>
      <c r="D113" s="157">
        <v>26</v>
      </c>
      <c r="E113" s="157">
        <v>1</v>
      </c>
      <c r="F113" s="157">
        <v>10</v>
      </c>
    </row>
    <row r="114" spans="1:6">
      <c r="A114" s="190">
        <v>13</v>
      </c>
      <c r="B114" s="190" t="s">
        <v>249</v>
      </c>
      <c r="C114" s="190">
        <v>4</v>
      </c>
      <c r="D114" s="157">
        <v>18</v>
      </c>
      <c r="E114" s="157">
        <v>0.1</v>
      </c>
      <c r="F114" s="157">
        <v>10</v>
      </c>
    </row>
    <row r="115" spans="1:6">
      <c r="A115" s="190">
        <v>13</v>
      </c>
      <c r="B115" s="190" t="s">
        <v>249</v>
      </c>
      <c r="C115" s="190">
        <v>3</v>
      </c>
      <c r="D115" s="157">
        <v>18</v>
      </c>
      <c r="E115" s="157">
        <v>0.1</v>
      </c>
      <c r="F115" s="157">
        <v>10</v>
      </c>
    </row>
    <row r="116" spans="1:6">
      <c r="A116" s="190">
        <v>13</v>
      </c>
      <c r="B116" s="190" t="s">
        <v>249</v>
      </c>
      <c r="C116" s="190">
        <v>2</v>
      </c>
      <c r="D116" s="157">
        <v>15</v>
      </c>
      <c r="E116" s="157">
        <v>0.1</v>
      </c>
      <c r="F116" s="157">
        <v>10</v>
      </c>
    </row>
    <row r="117" spans="1:6">
      <c r="A117" s="190">
        <v>13</v>
      </c>
      <c r="B117" s="190" t="s">
        <v>249</v>
      </c>
      <c r="C117" s="190">
        <v>1</v>
      </c>
      <c r="D117" s="157">
        <v>20</v>
      </c>
      <c r="E117" s="157">
        <v>0.1</v>
      </c>
      <c r="F117" s="157">
        <v>10</v>
      </c>
    </row>
    <row r="118" spans="1:6">
      <c r="A118" s="190">
        <v>13</v>
      </c>
      <c r="B118" s="190" t="s">
        <v>249</v>
      </c>
      <c r="C118" s="190">
        <v>0</v>
      </c>
      <c r="D118" s="157">
        <v>20</v>
      </c>
      <c r="E118" s="157">
        <v>0.1</v>
      </c>
      <c r="F118" s="157">
        <v>10</v>
      </c>
    </row>
    <row r="119" spans="1:6">
      <c r="A119" s="190">
        <v>14</v>
      </c>
      <c r="B119" s="190" t="s">
        <v>250</v>
      </c>
      <c r="C119" s="190">
        <v>8</v>
      </c>
      <c r="D119" s="157">
        <v>35</v>
      </c>
      <c r="E119" s="157">
        <v>1.0329999999999999</v>
      </c>
      <c r="F119" s="157">
        <v>25</v>
      </c>
    </row>
    <row r="120" spans="1:6">
      <c r="A120" s="190">
        <v>14</v>
      </c>
      <c r="B120" s="190" t="s">
        <v>250</v>
      </c>
      <c r="C120" s="190">
        <v>7</v>
      </c>
      <c r="D120" s="157">
        <v>34</v>
      </c>
      <c r="E120" s="157">
        <v>1.0329999999999999</v>
      </c>
      <c r="F120" s="157">
        <v>20</v>
      </c>
    </row>
    <row r="121" spans="1:6">
      <c r="A121" s="190">
        <v>14</v>
      </c>
      <c r="B121" s="190" t="s">
        <v>250</v>
      </c>
      <c r="C121" s="190">
        <v>6</v>
      </c>
      <c r="D121" s="157">
        <v>34</v>
      </c>
      <c r="E121" s="157">
        <v>1.0329999999999999</v>
      </c>
      <c r="F121" s="157">
        <v>10</v>
      </c>
    </row>
    <row r="122" spans="1:6">
      <c r="A122" s="190">
        <v>14</v>
      </c>
      <c r="B122" s="190" t="s">
        <v>250</v>
      </c>
      <c r="C122" s="190">
        <v>5</v>
      </c>
      <c r="D122" s="157">
        <v>30</v>
      </c>
      <c r="E122" s="157">
        <v>1</v>
      </c>
      <c r="F122" s="157">
        <v>10</v>
      </c>
    </row>
    <row r="123" spans="1:6">
      <c r="A123" s="190">
        <v>14</v>
      </c>
      <c r="B123" s="190" t="s">
        <v>250</v>
      </c>
      <c r="C123" s="190">
        <v>4</v>
      </c>
      <c r="D123" s="157">
        <v>20</v>
      </c>
      <c r="E123" s="157">
        <v>0.1</v>
      </c>
      <c r="F123" s="157">
        <v>10</v>
      </c>
    </row>
    <row r="124" spans="1:6">
      <c r="A124" s="190">
        <v>14</v>
      </c>
      <c r="B124" s="190" t="s">
        <v>250</v>
      </c>
      <c r="C124" s="190">
        <v>3</v>
      </c>
      <c r="D124" s="157">
        <v>16</v>
      </c>
      <c r="E124" s="157">
        <v>0.1</v>
      </c>
      <c r="F124" s="157">
        <v>10</v>
      </c>
    </row>
    <row r="125" spans="1:6">
      <c r="A125" s="190">
        <v>14</v>
      </c>
      <c r="B125" s="190" t="s">
        <v>250</v>
      </c>
      <c r="C125" s="190">
        <v>2</v>
      </c>
      <c r="D125" s="157">
        <v>15</v>
      </c>
      <c r="E125" s="157">
        <v>0.1</v>
      </c>
      <c r="F125" s="157">
        <v>10</v>
      </c>
    </row>
    <row r="126" spans="1:6">
      <c r="A126" s="190">
        <v>14</v>
      </c>
      <c r="B126" s="190" t="s">
        <v>250</v>
      </c>
      <c r="C126" s="190">
        <v>1</v>
      </c>
      <c r="D126" s="157">
        <v>19</v>
      </c>
      <c r="E126" s="157">
        <v>0.1</v>
      </c>
      <c r="F126" s="157">
        <v>10</v>
      </c>
    </row>
    <row r="127" spans="1:6">
      <c r="A127" s="190">
        <v>14</v>
      </c>
      <c r="B127" s="190" t="s">
        <v>250</v>
      </c>
      <c r="C127" s="190">
        <v>0</v>
      </c>
      <c r="D127" s="157">
        <v>19</v>
      </c>
      <c r="E127" s="157">
        <v>0.1</v>
      </c>
      <c r="F127" s="157">
        <v>10</v>
      </c>
    </row>
    <row r="128" spans="1:6">
      <c r="A128" s="190">
        <v>15</v>
      </c>
      <c r="B128" s="190" t="s">
        <v>251</v>
      </c>
      <c r="C128" s="190">
        <v>8</v>
      </c>
      <c r="D128" s="157">
        <v>33</v>
      </c>
      <c r="E128" s="157">
        <v>1.0329999999999999</v>
      </c>
      <c r="F128" s="157">
        <v>25</v>
      </c>
    </row>
    <row r="129" spans="1:6">
      <c r="A129" s="190">
        <v>15</v>
      </c>
      <c r="B129" s="190" t="s">
        <v>251</v>
      </c>
      <c r="C129" s="190">
        <v>7</v>
      </c>
      <c r="D129" s="157">
        <v>32</v>
      </c>
      <c r="E129" s="157">
        <v>1.0329999999999999</v>
      </c>
      <c r="F129" s="157">
        <v>20</v>
      </c>
    </row>
    <row r="130" spans="1:6">
      <c r="A130" s="190">
        <v>15</v>
      </c>
      <c r="B130" s="190" t="s">
        <v>251</v>
      </c>
      <c r="C130" s="190">
        <v>6</v>
      </c>
      <c r="D130" s="157">
        <v>31</v>
      </c>
      <c r="E130" s="157">
        <v>1.0329999999999999</v>
      </c>
      <c r="F130" s="157">
        <v>10</v>
      </c>
    </row>
    <row r="131" spans="1:6">
      <c r="A131" s="190">
        <v>15</v>
      </c>
      <c r="B131" s="190" t="s">
        <v>251</v>
      </c>
      <c r="C131" s="190">
        <v>5</v>
      </c>
      <c r="D131" s="157">
        <v>26</v>
      </c>
      <c r="E131" s="157">
        <v>1</v>
      </c>
      <c r="F131" s="157">
        <v>10</v>
      </c>
    </row>
    <row r="132" spans="1:6">
      <c r="A132" s="190">
        <v>15</v>
      </c>
      <c r="B132" s="190" t="s">
        <v>251</v>
      </c>
      <c r="C132" s="190">
        <v>4</v>
      </c>
      <c r="D132" s="157">
        <v>18</v>
      </c>
      <c r="E132" s="157">
        <v>0.1</v>
      </c>
      <c r="F132" s="157">
        <v>10</v>
      </c>
    </row>
    <row r="133" spans="1:6">
      <c r="A133" s="190">
        <v>15</v>
      </c>
      <c r="B133" s="190" t="s">
        <v>251</v>
      </c>
      <c r="C133" s="190">
        <v>3</v>
      </c>
      <c r="D133" s="157">
        <v>18</v>
      </c>
      <c r="E133" s="157">
        <v>0.1</v>
      </c>
      <c r="F133" s="157">
        <v>10</v>
      </c>
    </row>
    <row r="134" spans="1:6">
      <c r="A134" s="190">
        <v>15</v>
      </c>
      <c r="B134" s="190" t="s">
        <v>251</v>
      </c>
      <c r="C134" s="190">
        <v>2</v>
      </c>
      <c r="D134" s="157">
        <v>15</v>
      </c>
      <c r="E134" s="157">
        <v>0.1</v>
      </c>
      <c r="F134" s="157">
        <v>10</v>
      </c>
    </row>
    <row r="135" spans="1:6">
      <c r="A135" s="190">
        <v>15</v>
      </c>
      <c r="B135" s="190" t="s">
        <v>251</v>
      </c>
      <c r="C135" s="190">
        <v>1</v>
      </c>
      <c r="D135" s="157">
        <v>20</v>
      </c>
      <c r="E135" s="157">
        <v>0.1</v>
      </c>
      <c r="F135" s="157">
        <v>10</v>
      </c>
    </row>
    <row r="136" spans="1:6">
      <c r="A136" s="190">
        <v>15</v>
      </c>
      <c r="B136" s="190" t="s">
        <v>251</v>
      </c>
      <c r="C136" s="190">
        <v>0</v>
      </c>
      <c r="D136" s="157">
        <v>20</v>
      </c>
      <c r="E136" s="157">
        <v>0.1</v>
      </c>
      <c r="F136" s="157">
        <v>10</v>
      </c>
    </row>
    <row r="137" spans="1:6">
      <c r="A137" s="190">
        <v>16</v>
      </c>
      <c r="B137" s="190" t="s">
        <v>252</v>
      </c>
      <c r="C137" s="190">
        <v>8</v>
      </c>
      <c r="D137" s="157">
        <v>33</v>
      </c>
      <c r="E137" s="157">
        <v>1.0329999999999999</v>
      </c>
      <c r="F137" s="157">
        <v>25</v>
      </c>
    </row>
    <row r="138" spans="1:6">
      <c r="A138" s="190">
        <v>16</v>
      </c>
      <c r="B138" s="190" t="s">
        <v>252</v>
      </c>
      <c r="C138" s="190">
        <v>7</v>
      </c>
      <c r="D138" s="157">
        <v>32</v>
      </c>
      <c r="E138" s="157">
        <v>1.0329999999999999</v>
      </c>
      <c r="F138" s="157">
        <v>20</v>
      </c>
    </row>
    <row r="139" spans="1:6">
      <c r="A139" s="190">
        <v>16</v>
      </c>
      <c r="B139" s="190" t="s">
        <v>252</v>
      </c>
      <c r="C139" s="190">
        <v>6</v>
      </c>
      <c r="D139" s="157">
        <v>31</v>
      </c>
      <c r="E139" s="157">
        <v>1.0329999999999999</v>
      </c>
      <c r="F139" s="157">
        <v>10</v>
      </c>
    </row>
    <row r="140" spans="1:6">
      <c r="A140" s="190">
        <v>16</v>
      </c>
      <c r="B140" s="190" t="s">
        <v>252</v>
      </c>
      <c r="C140" s="190">
        <v>5</v>
      </c>
      <c r="D140" s="157">
        <v>26</v>
      </c>
      <c r="E140" s="157">
        <v>1</v>
      </c>
      <c r="F140" s="157">
        <v>10</v>
      </c>
    </row>
    <row r="141" spans="1:6">
      <c r="A141" s="190">
        <v>16</v>
      </c>
      <c r="B141" s="190" t="s">
        <v>252</v>
      </c>
      <c r="C141" s="190">
        <v>4</v>
      </c>
      <c r="D141" s="157">
        <v>18</v>
      </c>
      <c r="E141" s="157">
        <v>0.1</v>
      </c>
      <c r="F141" s="157">
        <v>10</v>
      </c>
    </row>
    <row r="142" spans="1:6">
      <c r="A142" s="190">
        <v>16</v>
      </c>
      <c r="B142" s="190" t="s">
        <v>252</v>
      </c>
      <c r="C142" s="190">
        <v>3</v>
      </c>
      <c r="D142" s="157">
        <v>18</v>
      </c>
      <c r="E142" s="157">
        <v>0.1</v>
      </c>
      <c r="F142" s="157">
        <v>10</v>
      </c>
    </row>
    <row r="143" spans="1:6">
      <c r="A143" s="190">
        <v>16</v>
      </c>
      <c r="B143" s="190" t="s">
        <v>252</v>
      </c>
      <c r="C143" s="190">
        <v>2</v>
      </c>
      <c r="D143" s="157">
        <v>15</v>
      </c>
      <c r="E143" s="157">
        <v>0.1</v>
      </c>
      <c r="F143" s="157">
        <v>10</v>
      </c>
    </row>
    <row r="144" spans="1:6">
      <c r="A144" s="190">
        <v>16</v>
      </c>
      <c r="B144" s="190" t="s">
        <v>252</v>
      </c>
      <c r="C144" s="190">
        <v>1</v>
      </c>
      <c r="D144" s="157">
        <v>20</v>
      </c>
      <c r="E144" s="157">
        <v>0.1</v>
      </c>
      <c r="F144" s="157">
        <v>10</v>
      </c>
    </row>
    <row r="145" spans="1:6">
      <c r="A145" s="190">
        <v>16</v>
      </c>
      <c r="B145" s="190" t="s">
        <v>252</v>
      </c>
      <c r="C145" s="190">
        <v>0</v>
      </c>
      <c r="D145" s="157">
        <v>20</v>
      </c>
      <c r="E145" s="157">
        <v>0.1</v>
      </c>
      <c r="F145" s="157">
        <v>10</v>
      </c>
    </row>
    <row r="146" spans="1:6">
      <c r="A146" s="190">
        <v>17</v>
      </c>
      <c r="B146" s="190" t="s">
        <v>248</v>
      </c>
      <c r="C146" s="190">
        <v>8</v>
      </c>
      <c r="D146" s="157">
        <v>25</v>
      </c>
      <c r="E146" s="157">
        <v>1.0329999999999999</v>
      </c>
      <c r="F146" s="157">
        <v>25</v>
      </c>
    </row>
    <row r="147" spans="1:6">
      <c r="A147" s="190">
        <v>17</v>
      </c>
      <c r="B147" s="190" t="s">
        <v>248</v>
      </c>
      <c r="C147" s="190">
        <v>7</v>
      </c>
      <c r="D147" s="157">
        <v>30</v>
      </c>
      <c r="E147" s="157">
        <v>1.0329999999999999</v>
      </c>
      <c r="F147" s="157">
        <v>20</v>
      </c>
    </row>
    <row r="148" spans="1:6">
      <c r="A148" s="190">
        <v>17</v>
      </c>
      <c r="B148" s="190" t="s">
        <v>248</v>
      </c>
      <c r="C148" s="190">
        <v>6</v>
      </c>
      <c r="D148" s="157">
        <v>25</v>
      </c>
      <c r="E148" s="157">
        <v>1.0329999999999999</v>
      </c>
      <c r="F148" s="157">
        <v>10</v>
      </c>
    </row>
    <row r="149" spans="1:6">
      <c r="A149" s="190">
        <v>17</v>
      </c>
      <c r="B149" s="190" t="s">
        <v>248</v>
      </c>
      <c r="C149" s="190">
        <v>5</v>
      </c>
      <c r="D149" s="157">
        <v>25</v>
      </c>
      <c r="E149" s="157">
        <v>1</v>
      </c>
      <c r="F149" s="157">
        <v>10</v>
      </c>
    </row>
    <row r="150" spans="1:6">
      <c r="A150" s="190">
        <v>17</v>
      </c>
      <c r="B150" s="190" t="s">
        <v>248</v>
      </c>
      <c r="C150" s="190">
        <v>4</v>
      </c>
      <c r="D150" s="157">
        <v>25</v>
      </c>
      <c r="E150" s="157">
        <v>0.1</v>
      </c>
      <c r="F150" s="157">
        <v>10</v>
      </c>
    </row>
    <row r="151" spans="1:6">
      <c r="A151" s="190">
        <v>17</v>
      </c>
      <c r="B151" s="190" t="s">
        <v>248</v>
      </c>
      <c r="C151" s="190">
        <v>3</v>
      </c>
      <c r="D151" s="157">
        <v>25</v>
      </c>
      <c r="E151" s="157">
        <v>0.1</v>
      </c>
      <c r="F151" s="157">
        <v>10</v>
      </c>
    </row>
    <row r="152" spans="1:6">
      <c r="A152" s="190">
        <v>17</v>
      </c>
      <c r="B152" s="190" t="s">
        <v>248</v>
      </c>
      <c r="C152" s="190">
        <v>2</v>
      </c>
      <c r="D152" s="157">
        <v>24</v>
      </c>
      <c r="E152" s="157">
        <v>0.1</v>
      </c>
      <c r="F152" s="157">
        <v>10</v>
      </c>
    </row>
    <row r="153" spans="1:6">
      <c r="A153" s="190">
        <v>17</v>
      </c>
      <c r="B153" s="190" t="s">
        <v>248</v>
      </c>
      <c r="C153" s="190">
        <v>1</v>
      </c>
      <c r="D153" s="157">
        <v>24</v>
      </c>
      <c r="E153" s="157">
        <v>0.1</v>
      </c>
      <c r="F153" s="157">
        <v>10</v>
      </c>
    </row>
    <row r="154" spans="1:6">
      <c r="A154" s="190">
        <v>17</v>
      </c>
      <c r="B154" s="190" t="s">
        <v>248</v>
      </c>
      <c r="C154" s="190">
        <v>0</v>
      </c>
      <c r="D154" s="157">
        <v>24</v>
      </c>
      <c r="E154" s="157">
        <v>0.1</v>
      </c>
      <c r="F154" s="157">
        <v>10</v>
      </c>
    </row>
    <row r="155" spans="1:6">
      <c r="A155" s="190">
        <v>18</v>
      </c>
      <c r="B155" s="194" t="s">
        <v>793</v>
      </c>
      <c r="C155" s="190">
        <v>8</v>
      </c>
      <c r="D155" s="157">
        <v>25</v>
      </c>
      <c r="E155" s="157">
        <v>1.0329999999999999</v>
      </c>
      <c r="F155" s="157">
        <v>25</v>
      </c>
    </row>
    <row r="156" spans="1:6">
      <c r="A156" s="190">
        <v>18</v>
      </c>
      <c r="B156" s="194" t="s">
        <v>793</v>
      </c>
      <c r="C156" s="190">
        <v>7</v>
      </c>
      <c r="D156" s="157">
        <v>30</v>
      </c>
      <c r="E156" s="157">
        <v>1.0329999999999999</v>
      </c>
      <c r="F156" s="157">
        <v>20</v>
      </c>
    </row>
    <row r="157" spans="1:6">
      <c r="A157" s="190">
        <v>18</v>
      </c>
      <c r="B157" s="194" t="s">
        <v>793</v>
      </c>
      <c r="C157" s="190">
        <v>6</v>
      </c>
      <c r="D157" s="157">
        <v>25</v>
      </c>
      <c r="E157" s="157">
        <v>1.0329999999999999</v>
      </c>
      <c r="F157" s="157">
        <v>10</v>
      </c>
    </row>
    <row r="158" spans="1:6">
      <c r="A158" s="190">
        <v>18</v>
      </c>
      <c r="B158" s="194" t="s">
        <v>793</v>
      </c>
      <c r="C158" s="190">
        <v>5</v>
      </c>
      <c r="D158" s="157">
        <v>25</v>
      </c>
      <c r="E158" s="157">
        <v>1</v>
      </c>
      <c r="F158" s="157">
        <v>10</v>
      </c>
    </row>
    <row r="159" spans="1:6">
      <c r="A159" s="190">
        <v>18</v>
      </c>
      <c r="B159" s="194" t="s">
        <v>793</v>
      </c>
      <c r="C159" s="190">
        <v>4</v>
      </c>
      <c r="D159" s="157">
        <v>25</v>
      </c>
      <c r="E159" s="157">
        <v>0.1</v>
      </c>
      <c r="F159" s="157">
        <v>10</v>
      </c>
    </row>
    <row r="160" spans="1:6">
      <c r="A160" s="190">
        <v>18</v>
      </c>
      <c r="B160" s="194" t="s">
        <v>793</v>
      </c>
      <c r="C160" s="190">
        <v>3</v>
      </c>
      <c r="D160" s="157">
        <v>25</v>
      </c>
      <c r="E160" s="157">
        <v>0.1</v>
      </c>
      <c r="F160" s="157">
        <v>10</v>
      </c>
    </row>
    <row r="161" spans="1:6">
      <c r="A161" s="190">
        <v>18</v>
      </c>
      <c r="B161" s="194" t="s">
        <v>793</v>
      </c>
      <c r="C161" s="190">
        <v>2</v>
      </c>
      <c r="D161" s="157">
        <v>24</v>
      </c>
      <c r="E161" s="157">
        <v>0.1</v>
      </c>
      <c r="F161" s="157">
        <v>10</v>
      </c>
    </row>
    <row r="162" spans="1:6">
      <c r="A162" s="190">
        <v>18</v>
      </c>
      <c r="B162" s="194" t="s">
        <v>793</v>
      </c>
      <c r="C162" s="190">
        <v>1</v>
      </c>
      <c r="D162" s="157">
        <v>24</v>
      </c>
      <c r="E162" s="157">
        <v>0.1</v>
      </c>
      <c r="F162" s="157">
        <v>10</v>
      </c>
    </row>
    <row r="163" spans="1:6">
      <c r="A163" s="190">
        <v>18</v>
      </c>
      <c r="B163" s="194" t="s">
        <v>793</v>
      </c>
      <c r="C163" s="190">
        <v>0</v>
      </c>
      <c r="D163" s="157">
        <v>24</v>
      </c>
      <c r="E163" s="157">
        <v>0.1</v>
      </c>
      <c r="F163" s="157">
        <v>10</v>
      </c>
    </row>
    <row r="164" spans="1:6">
      <c r="A164" s="190">
        <v>19</v>
      </c>
      <c r="B164" s="194" t="s">
        <v>794</v>
      </c>
      <c r="C164" s="190">
        <v>8</v>
      </c>
      <c r="D164" s="157">
        <v>25</v>
      </c>
      <c r="E164" s="157">
        <v>1.0329999999999999</v>
      </c>
      <c r="F164" s="157">
        <v>25</v>
      </c>
    </row>
    <row r="165" spans="1:6">
      <c r="A165" s="190">
        <v>19</v>
      </c>
      <c r="B165" s="194" t="s">
        <v>794</v>
      </c>
      <c r="C165" s="190">
        <v>7</v>
      </c>
      <c r="D165" s="157">
        <v>30</v>
      </c>
      <c r="E165" s="157">
        <v>1.0329999999999999</v>
      </c>
      <c r="F165" s="157">
        <v>20</v>
      </c>
    </row>
    <row r="166" spans="1:6">
      <c r="A166" s="190">
        <v>19</v>
      </c>
      <c r="B166" s="194" t="s">
        <v>794</v>
      </c>
      <c r="C166" s="190">
        <v>6</v>
      </c>
      <c r="D166" s="157">
        <v>25</v>
      </c>
      <c r="E166" s="157">
        <v>1.0329999999999999</v>
      </c>
      <c r="F166" s="157">
        <v>10</v>
      </c>
    </row>
    <row r="167" spans="1:6">
      <c r="A167" s="190">
        <v>19</v>
      </c>
      <c r="B167" s="194" t="s">
        <v>794</v>
      </c>
      <c r="C167" s="190">
        <v>5</v>
      </c>
      <c r="D167" s="157">
        <v>25</v>
      </c>
      <c r="E167" s="157">
        <v>1</v>
      </c>
      <c r="F167" s="157">
        <v>10</v>
      </c>
    </row>
    <row r="168" spans="1:6">
      <c r="A168" s="190">
        <v>19</v>
      </c>
      <c r="B168" s="194" t="s">
        <v>794</v>
      </c>
      <c r="C168" s="190">
        <v>4</v>
      </c>
      <c r="D168" s="157">
        <v>25</v>
      </c>
      <c r="E168" s="157">
        <v>0.1</v>
      </c>
      <c r="F168" s="157">
        <v>10</v>
      </c>
    </row>
    <row r="169" spans="1:6">
      <c r="A169" s="190">
        <v>19</v>
      </c>
      <c r="B169" s="194" t="s">
        <v>794</v>
      </c>
      <c r="C169" s="190">
        <v>3</v>
      </c>
      <c r="D169" s="157">
        <v>25</v>
      </c>
      <c r="E169" s="157">
        <v>0.1</v>
      </c>
      <c r="F169" s="157">
        <v>10</v>
      </c>
    </row>
    <row r="170" spans="1:6">
      <c r="A170" s="190">
        <v>19</v>
      </c>
      <c r="B170" s="194" t="s">
        <v>794</v>
      </c>
      <c r="C170" s="190">
        <v>2</v>
      </c>
      <c r="D170" s="157">
        <v>24</v>
      </c>
      <c r="E170" s="157">
        <v>0.1</v>
      </c>
      <c r="F170" s="157">
        <v>10</v>
      </c>
    </row>
    <row r="171" spans="1:6">
      <c r="A171" s="190">
        <v>19</v>
      </c>
      <c r="B171" s="194" t="s">
        <v>794</v>
      </c>
      <c r="C171" s="190">
        <v>1</v>
      </c>
      <c r="D171" s="157">
        <v>24</v>
      </c>
      <c r="E171" s="157">
        <v>0.1</v>
      </c>
      <c r="F171" s="157">
        <v>10</v>
      </c>
    </row>
    <row r="172" spans="1:6">
      <c r="A172" s="190">
        <v>19</v>
      </c>
      <c r="B172" s="194" t="s">
        <v>794</v>
      </c>
      <c r="C172" s="190">
        <v>0</v>
      </c>
      <c r="D172" s="157">
        <v>24</v>
      </c>
      <c r="E172" s="157">
        <v>0.1</v>
      </c>
      <c r="F172" s="157">
        <v>10</v>
      </c>
    </row>
    <row r="173" spans="1:6">
      <c r="A173" s="190">
        <v>20</v>
      </c>
      <c r="B173" s="194" t="s">
        <v>796</v>
      </c>
      <c r="C173" s="190">
        <v>8</v>
      </c>
      <c r="D173" s="157">
        <v>23</v>
      </c>
      <c r="E173" s="157">
        <v>1.0329999999999999</v>
      </c>
      <c r="F173" s="157">
        <v>25</v>
      </c>
    </row>
    <row r="174" spans="1:6">
      <c r="A174" s="190">
        <v>20</v>
      </c>
      <c r="B174" s="194" t="s">
        <v>796</v>
      </c>
      <c r="C174" s="190">
        <v>7</v>
      </c>
      <c r="D174" s="157">
        <v>24</v>
      </c>
      <c r="E174" s="157">
        <v>1.0329999999999999</v>
      </c>
      <c r="F174" s="157">
        <v>20</v>
      </c>
    </row>
    <row r="175" spans="1:6">
      <c r="A175" s="190">
        <v>20</v>
      </c>
      <c r="B175" s="194" t="s">
        <v>796</v>
      </c>
      <c r="C175" s="190">
        <v>6</v>
      </c>
      <c r="D175" s="157">
        <v>20</v>
      </c>
      <c r="E175" s="157">
        <v>1.0329999999999999</v>
      </c>
      <c r="F175" s="157">
        <v>10</v>
      </c>
    </row>
    <row r="176" spans="1:6">
      <c r="A176" s="190">
        <v>20</v>
      </c>
      <c r="B176" s="194" t="s">
        <v>796</v>
      </c>
      <c r="C176" s="190">
        <v>5</v>
      </c>
      <c r="D176" s="157">
        <v>20</v>
      </c>
      <c r="E176" s="157">
        <v>1</v>
      </c>
      <c r="F176" s="157">
        <v>10</v>
      </c>
    </row>
    <row r="177" spans="1:6">
      <c r="A177" s="190">
        <v>20</v>
      </c>
      <c r="B177" s="194" t="s">
        <v>796</v>
      </c>
      <c r="C177" s="190">
        <v>4</v>
      </c>
      <c r="D177" s="157">
        <v>19</v>
      </c>
      <c r="E177" s="157">
        <v>0.1</v>
      </c>
      <c r="F177" s="157">
        <v>10</v>
      </c>
    </row>
    <row r="178" spans="1:6">
      <c r="A178" s="190">
        <v>20</v>
      </c>
      <c r="B178" s="194" t="s">
        <v>796</v>
      </c>
      <c r="C178" s="190">
        <v>3</v>
      </c>
      <c r="D178" s="157">
        <v>15</v>
      </c>
      <c r="E178" s="157">
        <v>0.1</v>
      </c>
      <c r="F178" s="157">
        <v>10</v>
      </c>
    </row>
    <row r="179" spans="1:6">
      <c r="A179" s="190">
        <v>20</v>
      </c>
      <c r="B179" s="194" t="s">
        <v>796</v>
      </c>
      <c r="C179" s="190">
        <v>2</v>
      </c>
      <c r="D179" s="157">
        <v>14</v>
      </c>
      <c r="E179" s="157">
        <v>0.1</v>
      </c>
      <c r="F179" s="157">
        <v>10</v>
      </c>
    </row>
    <row r="180" spans="1:6">
      <c r="A180" s="190">
        <v>20</v>
      </c>
      <c r="B180" s="194" t="s">
        <v>796</v>
      </c>
      <c r="C180" s="190">
        <v>1</v>
      </c>
      <c r="D180" s="157">
        <v>16</v>
      </c>
      <c r="E180" s="157">
        <v>0.1</v>
      </c>
      <c r="F180" s="157">
        <v>10</v>
      </c>
    </row>
    <row r="181" spans="1:6">
      <c r="A181" s="190">
        <v>20</v>
      </c>
      <c r="B181" s="194" t="s">
        <v>796</v>
      </c>
      <c r="C181" s="190">
        <v>0</v>
      </c>
      <c r="D181" s="157">
        <v>16</v>
      </c>
      <c r="E181" s="157">
        <v>0.1</v>
      </c>
      <c r="F181" s="157">
        <v>10</v>
      </c>
    </row>
    <row r="182" spans="1:6">
      <c r="A182" s="190">
        <v>21</v>
      </c>
      <c r="B182" s="194" t="s">
        <v>795</v>
      </c>
      <c r="C182" s="190">
        <v>8</v>
      </c>
      <c r="D182" s="157">
        <v>23</v>
      </c>
      <c r="E182" s="157">
        <v>1.0329999999999999</v>
      </c>
      <c r="F182" s="157">
        <v>25</v>
      </c>
    </row>
    <row r="183" spans="1:6">
      <c r="A183" s="190">
        <v>21</v>
      </c>
      <c r="B183" s="194" t="s">
        <v>795</v>
      </c>
      <c r="C183" s="190">
        <v>7</v>
      </c>
      <c r="D183" s="157">
        <v>24</v>
      </c>
      <c r="E183" s="157">
        <v>1.0329999999999999</v>
      </c>
      <c r="F183" s="157">
        <v>20</v>
      </c>
    </row>
    <row r="184" spans="1:6">
      <c r="A184" s="190">
        <v>21</v>
      </c>
      <c r="B184" s="194" t="s">
        <v>795</v>
      </c>
      <c r="C184" s="190">
        <v>6</v>
      </c>
      <c r="D184" s="157">
        <v>20</v>
      </c>
      <c r="E184" s="157">
        <v>1.0329999999999999</v>
      </c>
      <c r="F184" s="157">
        <v>10</v>
      </c>
    </row>
    <row r="185" spans="1:6">
      <c r="A185" s="190">
        <v>21</v>
      </c>
      <c r="B185" s="194" t="s">
        <v>795</v>
      </c>
      <c r="C185" s="190">
        <v>5</v>
      </c>
      <c r="D185" s="157">
        <v>20</v>
      </c>
      <c r="E185" s="157">
        <v>1</v>
      </c>
      <c r="F185" s="157">
        <v>10</v>
      </c>
    </row>
    <row r="186" spans="1:6">
      <c r="A186" s="190">
        <v>21</v>
      </c>
      <c r="B186" s="194" t="s">
        <v>795</v>
      </c>
      <c r="C186" s="190">
        <v>4</v>
      </c>
      <c r="D186" s="157">
        <v>19</v>
      </c>
      <c r="E186" s="157">
        <v>0.1</v>
      </c>
      <c r="F186" s="157">
        <v>10</v>
      </c>
    </row>
    <row r="187" spans="1:6">
      <c r="A187" s="190">
        <v>21</v>
      </c>
      <c r="B187" s="194" t="s">
        <v>795</v>
      </c>
      <c r="C187" s="190">
        <v>3</v>
      </c>
      <c r="D187" s="157">
        <v>15</v>
      </c>
      <c r="E187" s="157">
        <v>0.1</v>
      </c>
      <c r="F187" s="157">
        <v>10</v>
      </c>
    </row>
    <row r="188" spans="1:6">
      <c r="A188" s="190">
        <v>21</v>
      </c>
      <c r="B188" s="194" t="s">
        <v>795</v>
      </c>
      <c r="C188" s="190">
        <v>2</v>
      </c>
      <c r="D188" s="157">
        <v>14</v>
      </c>
      <c r="E188" s="157">
        <v>0.1</v>
      </c>
      <c r="F188" s="157">
        <v>10</v>
      </c>
    </row>
    <row r="189" spans="1:6">
      <c r="A189" s="190">
        <v>21</v>
      </c>
      <c r="B189" s="194" t="s">
        <v>795</v>
      </c>
      <c r="C189" s="190">
        <v>1</v>
      </c>
      <c r="D189" s="157">
        <v>16</v>
      </c>
      <c r="E189" s="157">
        <v>0.1</v>
      </c>
      <c r="F189" s="157">
        <v>10</v>
      </c>
    </row>
    <row r="190" spans="1:6">
      <c r="A190" s="190">
        <v>21</v>
      </c>
      <c r="B190" s="194" t="s">
        <v>795</v>
      </c>
      <c r="C190" s="190">
        <v>0</v>
      </c>
      <c r="D190" s="157">
        <v>16</v>
      </c>
      <c r="E190" s="157">
        <v>0.1</v>
      </c>
      <c r="F190" s="157">
        <v>10</v>
      </c>
    </row>
    <row r="191" spans="1:6">
      <c r="A191" s="190">
        <v>22</v>
      </c>
      <c r="B191" s="190" t="s">
        <v>253</v>
      </c>
      <c r="C191" s="190">
        <v>8</v>
      </c>
      <c r="D191" s="157">
        <v>23</v>
      </c>
      <c r="E191" s="157">
        <v>1.0329999999999999</v>
      </c>
      <c r="F191" s="157">
        <v>25</v>
      </c>
    </row>
    <row r="192" spans="1:6">
      <c r="A192" s="190">
        <v>22</v>
      </c>
      <c r="B192" s="190" t="s">
        <v>253</v>
      </c>
      <c r="C192" s="190">
        <v>7</v>
      </c>
      <c r="D192" s="157">
        <v>24</v>
      </c>
      <c r="E192" s="157">
        <v>1.0329999999999999</v>
      </c>
      <c r="F192" s="157">
        <v>20</v>
      </c>
    </row>
    <row r="193" spans="1:6">
      <c r="A193" s="190">
        <v>22</v>
      </c>
      <c r="B193" s="190" t="s">
        <v>253</v>
      </c>
      <c r="C193" s="190">
        <v>6</v>
      </c>
      <c r="D193" s="157">
        <v>20</v>
      </c>
      <c r="E193" s="157">
        <v>1.0329999999999999</v>
      </c>
      <c r="F193" s="157">
        <v>10</v>
      </c>
    </row>
    <row r="194" spans="1:6">
      <c r="A194" s="190">
        <v>22</v>
      </c>
      <c r="B194" s="190" t="s">
        <v>253</v>
      </c>
      <c r="C194" s="190">
        <v>5</v>
      </c>
      <c r="D194" s="157">
        <v>20</v>
      </c>
      <c r="E194" s="157">
        <v>1</v>
      </c>
      <c r="F194" s="157">
        <v>10</v>
      </c>
    </row>
    <row r="195" spans="1:6">
      <c r="A195" s="190">
        <v>22</v>
      </c>
      <c r="B195" s="190" t="s">
        <v>253</v>
      </c>
      <c r="C195" s="190">
        <v>4</v>
      </c>
      <c r="D195" s="157">
        <v>19</v>
      </c>
      <c r="E195" s="157">
        <v>0.1</v>
      </c>
      <c r="F195" s="157">
        <v>10</v>
      </c>
    </row>
    <row r="196" spans="1:6">
      <c r="A196" s="190">
        <v>22</v>
      </c>
      <c r="B196" s="190" t="s">
        <v>253</v>
      </c>
      <c r="C196" s="190">
        <v>3</v>
      </c>
      <c r="D196" s="157">
        <v>15</v>
      </c>
      <c r="E196" s="157">
        <v>0.1</v>
      </c>
      <c r="F196" s="157">
        <v>10</v>
      </c>
    </row>
    <row r="197" spans="1:6">
      <c r="A197" s="190">
        <v>22</v>
      </c>
      <c r="B197" s="190" t="s">
        <v>253</v>
      </c>
      <c r="C197" s="190">
        <v>2</v>
      </c>
      <c r="D197" s="157">
        <v>14</v>
      </c>
      <c r="E197" s="157">
        <v>0.1</v>
      </c>
      <c r="F197" s="157">
        <v>10</v>
      </c>
    </row>
    <row r="198" spans="1:6">
      <c r="A198" s="190">
        <v>22</v>
      </c>
      <c r="B198" s="190" t="s">
        <v>253</v>
      </c>
      <c r="C198" s="190">
        <v>1</v>
      </c>
      <c r="D198" s="157">
        <v>16</v>
      </c>
      <c r="E198" s="157">
        <v>0.1</v>
      </c>
      <c r="F198" s="157">
        <v>10</v>
      </c>
    </row>
    <row r="199" spans="1:6">
      <c r="A199" s="190">
        <v>22</v>
      </c>
      <c r="B199" s="190" t="s">
        <v>253</v>
      </c>
      <c r="C199" s="190">
        <v>0</v>
      </c>
      <c r="D199" s="157">
        <v>16</v>
      </c>
      <c r="E199" s="157">
        <v>0.1</v>
      </c>
      <c r="F199" s="157">
        <v>10</v>
      </c>
    </row>
    <row r="200" spans="1:6">
      <c r="A200" s="190">
        <v>23</v>
      </c>
      <c r="B200" s="194" t="s">
        <v>797</v>
      </c>
      <c r="C200" s="190">
        <v>8</v>
      </c>
      <c r="D200" s="157">
        <v>23</v>
      </c>
      <c r="E200" s="157">
        <v>1.0329999999999999</v>
      </c>
      <c r="F200" s="157">
        <v>25</v>
      </c>
    </row>
    <row r="201" spans="1:6">
      <c r="A201" s="190">
        <v>23</v>
      </c>
      <c r="B201" s="194" t="s">
        <v>797</v>
      </c>
      <c r="C201" s="190">
        <v>7</v>
      </c>
      <c r="D201" s="157">
        <v>24</v>
      </c>
      <c r="E201" s="157">
        <v>1.0329999999999999</v>
      </c>
      <c r="F201" s="157">
        <v>20</v>
      </c>
    </row>
    <row r="202" spans="1:6">
      <c r="A202" s="190">
        <v>23</v>
      </c>
      <c r="B202" s="194" t="s">
        <v>797</v>
      </c>
      <c r="C202" s="190">
        <v>6</v>
      </c>
      <c r="D202" s="157">
        <v>20</v>
      </c>
      <c r="E202" s="157">
        <v>1.0329999999999999</v>
      </c>
      <c r="F202" s="157">
        <v>10</v>
      </c>
    </row>
    <row r="203" spans="1:6">
      <c r="A203" s="190">
        <v>23</v>
      </c>
      <c r="B203" s="194" t="s">
        <v>797</v>
      </c>
      <c r="C203" s="190">
        <v>5</v>
      </c>
      <c r="D203" s="157">
        <v>20</v>
      </c>
      <c r="E203" s="157">
        <v>1</v>
      </c>
      <c r="F203" s="157">
        <v>10</v>
      </c>
    </row>
    <row r="204" spans="1:6">
      <c r="A204" s="190">
        <v>23</v>
      </c>
      <c r="B204" s="194" t="s">
        <v>797</v>
      </c>
      <c r="C204" s="190">
        <v>4</v>
      </c>
      <c r="D204" s="157">
        <v>19</v>
      </c>
      <c r="E204" s="157">
        <v>0.1</v>
      </c>
      <c r="F204" s="157">
        <v>10</v>
      </c>
    </row>
    <row r="205" spans="1:6">
      <c r="A205" s="190">
        <v>23</v>
      </c>
      <c r="B205" s="194" t="s">
        <v>797</v>
      </c>
      <c r="C205" s="190">
        <v>3</v>
      </c>
      <c r="D205" s="157">
        <v>15</v>
      </c>
      <c r="E205" s="157">
        <v>0.1</v>
      </c>
      <c r="F205" s="157">
        <v>10</v>
      </c>
    </row>
    <row r="206" spans="1:6">
      <c r="A206" s="190">
        <v>23</v>
      </c>
      <c r="B206" s="194" t="s">
        <v>797</v>
      </c>
      <c r="C206" s="190">
        <v>2</v>
      </c>
      <c r="D206" s="157">
        <v>14</v>
      </c>
      <c r="E206" s="157">
        <v>0.1</v>
      </c>
      <c r="F206" s="157">
        <v>10</v>
      </c>
    </row>
    <row r="207" spans="1:6">
      <c r="A207" s="190">
        <v>23</v>
      </c>
      <c r="B207" s="194" t="s">
        <v>797</v>
      </c>
      <c r="C207" s="190">
        <v>1</v>
      </c>
      <c r="D207" s="157">
        <v>16</v>
      </c>
      <c r="E207" s="157">
        <v>0.1</v>
      </c>
      <c r="F207" s="157">
        <v>10</v>
      </c>
    </row>
    <row r="208" spans="1:6">
      <c r="A208" s="190">
        <v>23</v>
      </c>
      <c r="B208" s="194" t="s">
        <v>797</v>
      </c>
      <c r="C208" s="190">
        <v>0</v>
      </c>
      <c r="D208" s="157">
        <v>16</v>
      </c>
      <c r="E208" s="157">
        <v>0.1</v>
      </c>
      <c r="F208" s="157">
        <v>10</v>
      </c>
    </row>
    <row r="209" spans="1:6">
      <c r="A209" s="190">
        <v>24</v>
      </c>
      <c r="B209" s="194" t="s">
        <v>798</v>
      </c>
      <c r="C209" s="190">
        <v>8</v>
      </c>
      <c r="D209" s="157">
        <v>23</v>
      </c>
      <c r="E209" s="157">
        <v>1.0329999999999999</v>
      </c>
      <c r="F209" s="157">
        <v>25</v>
      </c>
    </row>
    <row r="210" spans="1:6">
      <c r="A210" s="190">
        <v>24</v>
      </c>
      <c r="B210" s="194" t="s">
        <v>798</v>
      </c>
      <c r="C210" s="190">
        <v>7</v>
      </c>
      <c r="D210" s="157">
        <v>24</v>
      </c>
      <c r="E210" s="157">
        <v>1.0329999999999999</v>
      </c>
      <c r="F210" s="157">
        <v>20</v>
      </c>
    </row>
    <row r="211" spans="1:6">
      <c r="A211" s="190">
        <v>24</v>
      </c>
      <c r="B211" s="194" t="s">
        <v>798</v>
      </c>
      <c r="C211" s="190">
        <v>6</v>
      </c>
      <c r="D211" s="157">
        <v>20</v>
      </c>
      <c r="E211" s="157">
        <v>1.0329999999999999</v>
      </c>
      <c r="F211" s="157">
        <v>10</v>
      </c>
    </row>
    <row r="212" spans="1:6">
      <c r="A212" s="190">
        <v>24</v>
      </c>
      <c r="B212" s="194" t="s">
        <v>798</v>
      </c>
      <c r="C212" s="190">
        <v>5</v>
      </c>
      <c r="D212" s="157">
        <v>20</v>
      </c>
      <c r="E212" s="157">
        <v>1</v>
      </c>
      <c r="F212" s="157">
        <v>10</v>
      </c>
    </row>
    <row r="213" spans="1:6">
      <c r="A213" s="190">
        <v>24</v>
      </c>
      <c r="B213" s="194" t="s">
        <v>798</v>
      </c>
      <c r="C213" s="190">
        <v>4</v>
      </c>
      <c r="D213" s="157">
        <v>19</v>
      </c>
      <c r="E213" s="157">
        <v>0.1</v>
      </c>
      <c r="F213" s="157">
        <v>10</v>
      </c>
    </row>
    <row r="214" spans="1:6">
      <c r="A214" s="190">
        <v>24</v>
      </c>
      <c r="B214" s="194" t="s">
        <v>798</v>
      </c>
      <c r="C214" s="190">
        <v>3</v>
      </c>
      <c r="D214" s="157">
        <v>15</v>
      </c>
      <c r="E214" s="157">
        <v>0.1</v>
      </c>
      <c r="F214" s="157">
        <v>10</v>
      </c>
    </row>
    <row r="215" spans="1:6">
      <c r="A215" s="190">
        <v>24</v>
      </c>
      <c r="B215" s="194" t="s">
        <v>798</v>
      </c>
      <c r="C215" s="190">
        <v>2</v>
      </c>
      <c r="D215" s="157">
        <v>14</v>
      </c>
      <c r="E215" s="157">
        <v>0.1</v>
      </c>
      <c r="F215" s="157">
        <v>10</v>
      </c>
    </row>
    <row r="216" spans="1:6">
      <c r="A216" s="190">
        <v>24</v>
      </c>
      <c r="B216" s="194" t="s">
        <v>798</v>
      </c>
      <c r="C216" s="190">
        <v>1</v>
      </c>
      <c r="D216" s="157">
        <v>16</v>
      </c>
      <c r="E216" s="157">
        <v>0.1</v>
      </c>
      <c r="F216" s="157">
        <v>10</v>
      </c>
    </row>
    <row r="217" spans="1:6">
      <c r="A217" s="190">
        <v>24</v>
      </c>
      <c r="B217" s="194" t="s">
        <v>798</v>
      </c>
      <c r="C217" s="190">
        <v>0</v>
      </c>
      <c r="D217" s="157">
        <v>16</v>
      </c>
      <c r="E217" s="157">
        <v>0.1</v>
      </c>
      <c r="F217" s="157">
        <v>10</v>
      </c>
    </row>
    <row r="218" spans="1:6">
      <c r="A218" s="190">
        <v>25</v>
      </c>
      <c r="B218" s="194" t="s">
        <v>799</v>
      </c>
      <c r="C218" s="190">
        <v>8</v>
      </c>
      <c r="D218" s="157">
        <v>23</v>
      </c>
      <c r="E218" s="157">
        <v>1.0329999999999999</v>
      </c>
      <c r="F218" s="157">
        <v>25</v>
      </c>
    </row>
    <row r="219" spans="1:6">
      <c r="A219" s="190">
        <v>25</v>
      </c>
      <c r="B219" s="194" t="s">
        <v>799</v>
      </c>
      <c r="C219" s="190">
        <v>7</v>
      </c>
      <c r="D219" s="157">
        <v>24</v>
      </c>
      <c r="E219" s="157">
        <v>1.0329999999999999</v>
      </c>
      <c r="F219" s="157">
        <v>20</v>
      </c>
    </row>
    <row r="220" spans="1:6">
      <c r="A220" s="190">
        <v>25</v>
      </c>
      <c r="B220" s="194" t="s">
        <v>799</v>
      </c>
      <c r="C220" s="190">
        <v>6</v>
      </c>
      <c r="D220" s="157">
        <v>20</v>
      </c>
      <c r="E220" s="157">
        <v>1.0329999999999999</v>
      </c>
      <c r="F220" s="157">
        <v>10</v>
      </c>
    </row>
    <row r="221" spans="1:6">
      <c r="A221" s="190">
        <v>25</v>
      </c>
      <c r="B221" s="194" t="s">
        <v>799</v>
      </c>
      <c r="C221" s="190">
        <v>5</v>
      </c>
      <c r="D221" s="157">
        <v>20</v>
      </c>
      <c r="E221" s="157">
        <v>1</v>
      </c>
      <c r="F221" s="157">
        <v>10</v>
      </c>
    </row>
    <row r="222" spans="1:6">
      <c r="A222" s="190">
        <v>25</v>
      </c>
      <c r="B222" s="194" t="s">
        <v>799</v>
      </c>
      <c r="C222" s="190">
        <v>4</v>
      </c>
      <c r="D222" s="157">
        <v>19</v>
      </c>
      <c r="E222" s="157">
        <v>0.1</v>
      </c>
      <c r="F222" s="157">
        <v>10</v>
      </c>
    </row>
    <row r="223" spans="1:6">
      <c r="A223" s="190">
        <v>25</v>
      </c>
      <c r="B223" s="194" t="s">
        <v>799</v>
      </c>
      <c r="C223" s="190">
        <v>3</v>
      </c>
      <c r="D223" s="157">
        <v>15</v>
      </c>
      <c r="E223" s="157">
        <v>0.1</v>
      </c>
      <c r="F223" s="157">
        <v>10</v>
      </c>
    </row>
    <row r="224" spans="1:6">
      <c r="A224" s="190">
        <v>25</v>
      </c>
      <c r="B224" s="194" t="s">
        <v>799</v>
      </c>
      <c r="C224" s="190">
        <v>2</v>
      </c>
      <c r="D224" s="157">
        <v>14</v>
      </c>
      <c r="E224" s="157">
        <v>0.1</v>
      </c>
      <c r="F224" s="157">
        <v>10</v>
      </c>
    </row>
    <row r="225" spans="1:6">
      <c r="A225" s="190">
        <v>25</v>
      </c>
      <c r="B225" s="194" t="s">
        <v>799</v>
      </c>
      <c r="C225" s="190">
        <v>1</v>
      </c>
      <c r="D225" s="157">
        <v>16</v>
      </c>
      <c r="E225" s="157">
        <v>0.1</v>
      </c>
      <c r="F225" s="157">
        <v>10</v>
      </c>
    </row>
    <row r="226" spans="1:6">
      <c r="A226" s="190">
        <v>25</v>
      </c>
      <c r="B226" s="194" t="s">
        <v>799</v>
      </c>
      <c r="C226" s="190">
        <v>0</v>
      </c>
      <c r="D226" s="157">
        <v>16</v>
      </c>
      <c r="E226" s="157">
        <v>0.1</v>
      </c>
      <c r="F226" s="157">
        <v>10</v>
      </c>
    </row>
    <row r="227" spans="1:6">
      <c r="A227" s="190">
        <v>26</v>
      </c>
      <c r="B227" s="194" t="s">
        <v>800</v>
      </c>
      <c r="C227" s="190">
        <v>8</v>
      </c>
      <c r="D227" s="157">
        <v>23</v>
      </c>
      <c r="E227" s="157">
        <v>1.0329999999999999</v>
      </c>
      <c r="F227" s="157">
        <v>25</v>
      </c>
    </row>
    <row r="228" spans="1:6">
      <c r="A228" s="190">
        <v>26</v>
      </c>
      <c r="B228" s="194" t="s">
        <v>800</v>
      </c>
      <c r="C228" s="190">
        <v>7</v>
      </c>
      <c r="D228" s="157">
        <v>24</v>
      </c>
      <c r="E228" s="157">
        <v>1.0329999999999999</v>
      </c>
      <c r="F228" s="157">
        <v>20</v>
      </c>
    </row>
    <row r="229" spans="1:6">
      <c r="A229" s="190">
        <v>26</v>
      </c>
      <c r="B229" s="194" t="s">
        <v>800</v>
      </c>
      <c r="C229" s="190">
        <v>6</v>
      </c>
      <c r="D229" s="157">
        <v>20</v>
      </c>
      <c r="E229" s="157">
        <v>1.0329999999999999</v>
      </c>
      <c r="F229" s="157">
        <v>10</v>
      </c>
    </row>
    <row r="230" spans="1:6">
      <c r="A230" s="190">
        <v>26</v>
      </c>
      <c r="B230" s="194" t="s">
        <v>800</v>
      </c>
      <c r="C230" s="190">
        <v>5</v>
      </c>
      <c r="D230" s="157">
        <v>20</v>
      </c>
      <c r="E230" s="157">
        <v>1</v>
      </c>
      <c r="F230" s="157">
        <v>10</v>
      </c>
    </row>
    <row r="231" spans="1:6">
      <c r="A231" s="190">
        <v>26</v>
      </c>
      <c r="B231" s="194" t="s">
        <v>800</v>
      </c>
      <c r="C231" s="190">
        <v>4</v>
      </c>
      <c r="D231" s="157">
        <v>19</v>
      </c>
      <c r="E231" s="157">
        <v>0.1</v>
      </c>
      <c r="F231" s="157">
        <v>10</v>
      </c>
    </row>
    <row r="232" spans="1:6">
      <c r="A232" s="190">
        <v>26</v>
      </c>
      <c r="B232" s="194" t="s">
        <v>800</v>
      </c>
      <c r="C232" s="190">
        <v>3</v>
      </c>
      <c r="D232" s="157">
        <v>15</v>
      </c>
      <c r="E232" s="157">
        <v>0.1</v>
      </c>
      <c r="F232" s="157">
        <v>10</v>
      </c>
    </row>
    <row r="233" spans="1:6">
      <c r="A233" s="190">
        <v>26</v>
      </c>
      <c r="B233" s="194" t="s">
        <v>800</v>
      </c>
      <c r="C233" s="190">
        <v>2</v>
      </c>
      <c r="D233" s="157">
        <v>14</v>
      </c>
      <c r="E233" s="157">
        <v>0.1</v>
      </c>
      <c r="F233" s="157">
        <v>10</v>
      </c>
    </row>
    <row r="234" spans="1:6">
      <c r="A234" s="190">
        <v>26</v>
      </c>
      <c r="B234" s="194" t="s">
        <v>800</v>
      </c>
      <c r="C234" s="190">
        <v>1</v>
      </c>
      <c r="D234" s="157">
        <v>16</v>
      </c>
      <c r="E234" s="157">
        <v>0.1</v>
      </c>
      <c r="F234" s="157">
        <v>10</v>
      </c>
    </row>
    <row r="235" spans="1:6">
      <c r="A235" s="190">
        <v>26</v>
      </c>
      <c r="B235" s="194" t="s">
        <v>800</v>
      </c>
      <c r="C235" s="190">
        <v>0</v>
      </c>
      <c r="D235" s="157">
        <v>16</v>
      </c>
      <c r="E235" s="157">
        <v>0.1</v>
      </c>
      <c r="F235" s="157">
        <v>10</v>
      </c>
    </row>
    <row r="236" spans="1:6">
      <c r="A236" s="190">
        <v>27</v>
      </c>
      <c r="B236" s="190" t="s">
        <v>254</v>
      </c>
      <c r="C236" s="190">
        <v>8</v>
      </c>
      <c r="D236" s="157">
        <v>35</v>
      </c>
      <c r="E236" s="157">
        <v>1.0329999999999999</v>
      </c>
      <c r="F236" s="157">
        <v>25</v>
      </c>
    </row>
    <row r="237" spans="1:6">
      <c r="A237" s="190">
        <v>27</v>
      </c>
      <c r="B237" s="190" t="s">
        <v>254</v>
      </c>
      <c r="C237" s="190">
        <v>7</v>
      </c>
      <c r="D237" s="157">
        <v>28</v>
      </c>
      <c r="E237" s="157">
        <v>1.0329999999999999</v>
      </c>
      <c r="F237" s="157">
        <v>20</v>
      </c>
    </row>
    <row r="238" spans="1:6">
      <c r="A238" s="190">
        <v>27</v>
      </c>
      <c r="B238" s="190" t="s">
        <v>254</v>
      </c>
      <c r="C238" s="190">
        <v>6</v>
      </c>
      <c r="D238" s="157">
        <v>34</v>
      </c>
      <c r="E238" s="157">
        <v>1.0329999999999999</v>
      </c>
      <c r="F238" s="157">
        <v>10</v>
      </c>
    </row>
    <row r="239" spans="1:6">
      <c r="A239" s="190">
        <v>27</v>
      </c>
      <c r="B239" s="190" t="s">
        <v>254</v>
      </c>
      <c r="C239" s="190">
        <v>5</v>
      </c>
      <c r="D239" s="157">
        <v>23</v>
      </c>
      <c r="E239" s="157">
        <v>1</v>
      </c>
      <c r="F239" s="157">
        <v>10</v>
      </c>
    </row>
    <row r="240" spans="1:6">
      <c r="A240" s="190">
        <v>27</v>
      </c>
      <c r="B240" s="190" t="s">
        <v>254</v>
      </c>
      <c r="C240" s="190">
        <v>4</v>
      </c>
      <c r="D240" s="157">
        <v>21</v>
      </c>
      <c r="E240" s="157">
        <v>0.1</v>
      </c>
      <c r="F240" s="157">
        <v>10</v>
      </c>
    </row>
    <row r="241" spans="1:6">
      <c r="A241" s="190">
        <v>27</v>
      </c>
      <c r="B241" s="190" t="s">
        <v>254</v>
      </c>
      <c r="C241" s="190">
        <v>3</v>
      </c>
      <c r="D241" s="157">
        <v>19</v>
      </c>
      <c r="E241" s="157">
        <v>0.1</v>
      </c>
      <c r="F241" s="157">
        <v>10</v>
      </c>
    </row>
    <row r="242" spans="1:6">
      <c r="A242" s="190">
        <v>27</v>
      </c>
      <c r="B242" s="190" t="s">
        <v>254</v>
      </c>
      <c r="C242" s="190">
        <v>2</v>
      </c>
      <c r="D242" s="157">
        <v>20</v>
      </c>
      <c r="E242" s="157">
        <v>0.1</v>
      </c>
      <c r="F242" s="157">
        <v>10</v>
      </c>
    </row>
    <row r="243" spans="1:6">
      <c r="A243" s="190">
        <v>27</v>
      </c>
      <c r="B243" s="190" t="s">
        <v>254</v>
      </c>
      <c r="C243" s="190">
        <v>1</v>
      </c>
      <c r="D243" s="157">
        <v>28</v>
      </c>
      <c r="E243" s="157">
        <v>0.1</v>
      </c>
      <c r="F243" s="157">
        <v>10</v>
      </c>
    </row>
    <row r="244" spans="1:6">
      <c r="A244" s="190">
        <v>27</v>
      </c>
      <c r="B244" s="190" t="s">
        <v>254</v>
      </c>
      <c r="C244" s="190">
        <v>0</v>
      </c>
      <c r="D244" s="157">
        <v>28</v>
      </c>
      <c r="E244" s="157">
        <v>0.1</v>
      </c>
      <c r="F244" s="157">
        <v>10</v>
      </c>
    </row>
    <row r="245" spans="1:6">
      <c r="A245" s="190">
        <v>28</v>
      </c>
      <c r="B245" s="190" t="s">
        <v>255</v>
      </c>
      <c r="C245" s="190">
        <v>8</v>
      </c>
      <c r="D245" s="157">
        <v>35</v>
      </c>
      <c r="E245" s="157">
        <v>1.0329999999999999</v>
      </c>
      <c r="F245" s="157">
        <v>25</v>
      </c>
    </row>
    <row r="246" spans="1:6">
      <c r="A246" s="190">
        <v>28</v>
      </c>
      <c r="B246" s="190" t="s">
        <v>255</v>
      </c>
      <c r="C246" s="190">
        <v>7</v>
      </c>
      <c r="D246" s="157">
        <v>32</v>
      </c>
      <c r="E246" s="157">
        <v>1.0329999999999999</v>
      </c>
      <c r="F246" s="157">
        <v>20</v>
      </c>
    </row>
    <row r="247" spans="1:6">
      <c r="A247" s="190">
        <v>28</v>
      </c>
      <c r="B247" s="190" t="s">
        <v>255</v>
      </c>
      <c r="C247" s="190">
        <v>6</v>
      </c>
      <c r="D247" s="157">
        <v>32</v>
      </c>
      <c r="E247" s="157">
        <v>1.0329999999999999</v>
      </c>
      <c r="F247" s="157">
        <v>10</v>
      </c>
    </row>
    <row r="248" spans="1:6">
      <c r="A248" s="190">
        <v>28</v>
      </c>
      <c r="B248" s="190" t="s">
        <v>255</v>
      </c>
      <c r="C248" s="190">
        <v>5</v>
      </c>
      <c r="D248" s="157">
        <v>27</v>
      </c>
      <c r="E248" s="157">
        <v>1</v>
      </c>
      <c r="F248" s="157">
        <v>10</v>
      </c>
    </row>
    <row r="249" spans="1:6">
      <c r="A249" s="190">
        <v>28</v>
      </c>
      <c r="B249" s="190" t="s">
        <v>255</v>
      </c>
      <c r="C249" s="190">
        <v>4</v>
      </c>
      <c r="D249" s="157">
        <v>21</v>
      </c>
      <c r="E249" s="157">
        <v>0.1</v>
      </c>
      <c r="F249" s="157">
        <v>10</v>
      </c>
    </row>
    <row r="250" spans="1:6">
      <c r="A250" s="190">
        <v>28</v>
      </c>
      <c r="B250" s="190" t="s">
        <v>255</v>
      </c>
      <c r="C250" s="190">
        <v>3</v>
      </c>
      <c r="D250" s="157">
        <v>19</v>
      </c>
      <c r="E250" s="157">
        <v>0.1</v>
      </c>
      <c r="F250" s="157">
        <v>10</v>
      </c>
    </row>
    <row r="251" spans="1:6">
      <c r="A251" s="190">
        <v>28</v>
      </c>
      <c r="B251" s="190" t="s">
        <v>255</v>
      </c>
      <c r="C251" s="190">
        <v>2</v>
      </c>
      <c r="D251" s="157">
        <v>19</v>
      </c>
      <c r="E251" s="157">
        <v>0.1</v>
      </c>
      <c r="F251" s="157">
        <v>10</v>
      </c>
    </row>
    <row r="252" spans="1:6">
      <c r="A252" s="190">
        <v>28</v>
      </c>
      <c r="B252" s="190" t="s">
        <v>255</v>
      </c>
      <c r="C252" s="190">
        <v>1</v>
      </c>
      <c r="D252" s="157">
        <v>21</v>
      </c>
      <c r="E252" s="157">
        <v>0.1</v>
      </c>
      <c r="F252" s="157">
        <v>10</v>
      </c>
    </row>
    <row r="253" spans="1:6">
      <c r="A253" s="190">
        <v>28</v>
      </c>
      <c r="B253" s="190" t="s">
        <v>255</v>
      </c>
      <c r="C253" s="190">
        <v>0</v>
      </c>
      <c r="D253" s="157">
        <v>21</v>
      </c>
      <c r="E253" s="157">
        <v>0.1</v>
      </c>
      <c r="F253" s="157">
        <v>10</v>
      </c>
    </row>
    <row r="254" spans="1:6">
      <c r="A254" s="190">
        <v>29</v>
      </c>
      <c r="B254" s="190" t="s">
        <v>256</v>
      </c>
      <c r="C254" s="190">
        <v>8</v>
      </c>
      <c r="D254" s="157">
        <v>35</v>
      </c>
      <c r="E254" s="157">
        <v>1.0329999999999999</v>
      </c>
      <c r="F254" s="157">
        <v>35</v>
      </c>
    </row>
    <row r="255" spans="1:6">
      <c r="A255" s="190">
        <v>29</v>
      </c>
      <c r="B255" s="190" t="s">
        <v>256</v>
      </c>
      <c r="C255" s="190">
        <v>7</v>
      </c>
      <c r="D255" s="157">
        <v>28</v>
      </c>
      <c r="E255" s="157">
        <v>1.0329999999999999</v>
      </c>
      <c r="F255" s="157">
        <v>30</v>
      </c>
    </row>
    <row r="256" spans="1:6">
      <c r="A256" s="190">
        <v>29</v>
      </c>
      <c r="B256" s="190" t="s">
        <v>256</v>
      </c>
      <c r="C256" s="190">
        <v>6</v>
      </c>
      <c r="D256" s="157">
        <v>34</v>
      </c>
      <c r="E256" s="157">
        <v>1.0329999999999999</v>
      </c>
      <c r="F256" s="157">
        <v>25</v>
      </c>
    </row>
    <row r="257" spans="1:6">
      <c r="A257" s="190">
        <v>29</v>
      </c>
      <c r="B257" s="190" t="s">
        <v>256</v>
      </c>
      <c r="C257" s="190">
        <v>5</v>
      </c>
      <c r="D257" s="157">
        <v>23</v>
      </c>
      <c r="E257" s="157">
        <v>1.0329999999999999</v>
      </c>
      <c r="F257" s="157">
        <v>20</v>
      </c>
    </row>
    <row r="258" spans="1:6">
      <c r="A258" s="190">
        <v>29</v>
      </c>
      <c r="B258" s="190" t="s">
        <v>256</v>
      </c>
      <c r="C258" s="190">
        <v>4</v>
      </c>
      <c r="D258" s="157">
        <v>21</v>
      </c>
      <c r="E258" s="157">
        <v>1.0329999999999999</v>
      </c>
      <c r="F258" s="157">
        <v>10</v>
      </c>
    </row>
    <row r="259" spans="1:6">
      <c r="A259" s="190">
        <v>29</v>
      </c>
      <c r="B259" s="190" t="s">
        <v>256</v>
      </c>
      <c r="C259" s="190">
        <v>3</v>
      </c>
      <c r="D259" s="157">
        <v>19</v>
      </c>
      <c r="E259" s="157">
        <v>1</v>
      </c>
      <c r="F259" s="157">
        <v>10</v>
      </c>
    </row>
    <row r="260" spans="1:6">
      <c r="A260" s="190">
        <v>29</v>
      </c>
      <c r="B260" s="190" t="s">
        <v>256</v>
      </c>
      <c r="C260" s="190">
        <v>2</v>
      </c>
      <c r="D260" s="157">
        <v>20</v>
      </c>
      <c r="E260" s="157">
        <v>0.1</v>
      </c>
      <c r="F260" s="157">
        <v>10</v>
      </c>
    </row>
    <row r="261" spans="1:6">
      <c r="A261" s="190">
        <v>29</v>
      </c>
      <c r="B261" s="190" t="s">
        <v>256</v>
      </c>
      <c r="C261" s="190">
        <v>1</v>
      </c>
      <c r="D261" s="157">
        <v>28</v>
      </c>
      <c r="E261" s="157">
        <v>0.1</v>
      </c>
      <c r="F261" s="157">
        <v>10</v>
      </c>
    </row>
    <row r="262" spans="1:6">
      <c r="A262" s="190">
        <v>29</v>
      </c>
      <c r="B262" s="190" t="s">
        <v>256</v>
      </c>
      <c r="C262" s="190">
        <v>0</v>
      </c>
      <c r="D262" s="157">
        <v>28</v>
      </c>
      <c r="E262" s="157">
        <v>0.1</v>
      </c>
      <c r="F262" s="157">
        <v>10</v>
      </c>
    </row>
    <row r="263" spans="1:6">
      <c r="A263" s="190">
        <v>30</v>
      </c>
      <c r="B263" s="190" t="s">
        <v>257</v>
      </c>
      <c r="C263" s="190">
        <v>8</v>
      </c>
      <c r="D263" s="157">
        <v>35</v>
      </c>
      <c r="E263" s="157">
        <v>1.0329999999999999</v>
      </c>
      <c r="F263" s="157">
        <v>35</v>
      </c>
    </row>
    <row r="264" spans="1:6">
      <c r="A264" s="190">
        <v>30</v>
      </c>
      <c r="B264" s="190" t="s">
        <v>257</v>
      </c>
      <c r="C264" s="190">
        <v>7</v>
      </c>
      <c r="D264" s="157">
        <v>32</v>
      </c>
      <c r="E264" s="157">
        <v>1.0329999999999999</v>
      </c>
      <c r="F264" s="157">
        <v>30</v>
      </c>
    </row>
    <row r="265" spans="1:6">
      <c r="A265" s="190">
        <v>30</v>
      </c>
      <c r="B265" s="190" t="s">
        <v>257</v>
      </c>
      <c r="C265" s="190">
        <v>6</v>
      </c>
      <c r="D265" s="157">
        <v>32</v>
      </c>
      <c r="E265" s="157">
        <v>1.0329999999999999</v>
      </c>
      <c r="F265" s="157">
        <v>25</v>
      </c>
    </row>
    <row r="266" spans="1:6">
      <c r="A266" s="190">
        <v>30</v>
      </c>
      <c r="B266" s="190" t="s">
        <v>257</v>
      </c>
      <c r="C266" s="190">
        <v>5</v>
      </c>
      <c r="D266" s="157">
        <v>27</v>
      </c>
      <c r="E266" s="157">
        <v>1.0329999999999999</v>
      </c>
      <c r="F266" s="157">
        <v>20</v>
      </c>
    </row>
    <row r="267" spans="1:6">
      <c r="A267" s="190">
        <v>30</v>
      </c>
      <c r="B267" s="190" t="s">
        <v>257</v>
      </c>
      <c r="C267" s="190">
        <v>4</v>
      </c>
      <c r="D267" s="157">
        <v>21</v>
      </c>
      <c r="E267" s="157">
        <v>1.0329999999999999</v>
      </c>
      <c r="F267" s="157">
        <v>10</v>
      </c>
    </row>
    <row r="268" spans="1:6">
      <c r="A268" s="190">
        <v>30</v>
      </c>
      <c r="B268" s="190" t="s">
        <v>257</v>
      </c>
      <c r="C268" s="190">
        <v>3</v>
      </c>
      <c r="D268" s="157">
        <v>19</v>
      </c>
      <c r="E268" s="157">
        <v>1</v>
      </c>
      <c r="F268" s="157">
        <v>10</v>
      </c>
    </row>
    <row r="269" spans="1:6">
      <c r="A269" s="190">
        <v>30</v>
      </c>
      <c r="B269" s="190" t="s">
        <v>257</v>
      </c>
      <c r="C269" s="190">
        <v>2</v>
      </c>
      <c r="D269" s="157">
        <v>19</v>
      </c>
      <c r="E269" s="157">
        <v>0.1</v>
      </c>
      <c r="F269" s="157">
        <v>10</v>
      </c>
    </row>
    <row r="270" spans="1:6">
      <c r="A270" s="190">
        <v>30</v>
      </c>
      <c r="B270" s="190" t="s">
        <v>257</v>
      </c>
      <c r="C270" s="190">
        <v>1</v>
      </c>
      <c r="D270" s="157">
        <v>21</v>
      </c>
      <c r="E270" s="157">
        <v>0.1</v>
      </c>
      <c r="F270" s="157">
        <v>10</v>
      </c>
    </row>
    <row r="271" spans="1:6">
      <c r="A271" s="190">
        <v>30</v>
      </c>
      <c r="B271" s="190" t="s">
        <v>257</v>
      </c>
      <c r="C271" s="190">
        <v>0</v>
      </c>
      <c r="D271" s="157">
        <v>21</v>
      </c>
      <c r="E271" s="157">
        <v>0.1</v>
      </c>
      <c r="F271" s="157">
        <v>10</v>
      </c>
    </row>
    <row r="272" spans="1:6">
      <c r="A272" s="190">
        <v>31</v>
      </c>
      <c r="B272" s="190" t="s">
        <v>258</v>
      </c>
      <c r="C272" s="190">
        <v>8</v>
      </c>
      <c r="D272" s="157">
        <v>35</v>
      </c>
      <c r="E272" s="157">
        <v>1.0329999999999999</v>
      </c>
      <c r="F272" s="157">
        <v>35</v>
      </c>
    </row>
    <row r="273" spans="1:6">
      <c r="A273" s="190">
        <v>31</v>
      </c>
      <c r="B273" s="190" t="s">
        <v>258</v>
      </c>
      <c r="C273" s="190">
        <v>7</v>
      </c>
      <c r="D273" s="157">
        <v>30</v>
      </c>
      <c r="E273" s="157">
        <v>1.0329999999999999</v>
      </c>
      <c r="F273" s="157">
        <v>30</v>
      </c>
    </row>
    <row r="274" spans="1:6">
      <c r="A274" s="190">
        <v>31</v>
      </c>
      <c r="B274" s="190" t="s">
        <v>258</v>
      </c>
      <c r="C274" s="190">
        <v>6</v>
      </c>
      <c r="D274" s="157">
        <v>30</v>
      </c>
      <c r="E274" s="157">
        <v>1.0329999999999999</v>
      </c>
      <c r="F274" s="157">
        <v>25</v>
      </c>
    </row>
    <row r="275" spans="1:6">
      <c r="A275" s="190">
        <v>31</v>
      </c>
      <c r="B275" s="190" t="s">
        <v>258</v>
      </c>
      <c r="C275" s="190">
        <v>5</v>
      </c>
      <c r="D275" s="157">
        <v>29</v>
      </c>
      <c r="E275" s="157">
        <v>1.0329999999999999</v>
      </c>
      <c r="F275" s="157">
        <v>20</v>
      </c>
    </row>
    <row r="276" spans="1:6">
      <c r="A276" s="190">
        <v>31</v>
      </c>
      <c r="B276" s="190" t="s">
        <v>258</v>
      </c>
      <c r="C276" s="190">
        <v>4</v>
      </c>
      <c r="D276" s="157">
        <v>21</v>
      </c>
      <c r="E276" s="157">
        <v>1.0329999999999999</v>
      </c>
      <c r="F276" s="157">
        <v>10</v>
      </c>
    </row>
    <row r="277" spans="1:6">
      <c r="A277" s="190">
        <v>31</v>
      </c>
      <c r="B277" s="190" t="s">
        <v>258</v>
      </c>
      <c r="C277" s="190">
        <v>3</v>
      </c>
      <c r="D277" s="157">
        <v>19</v>
      </c>
      <c r="E277" s="157">
        <v>1</v>
      </c>
      <c r="F277" s="157">
        <v>10</v>
      </c>
    </row>
    <row r="278" spans="1:6">
      <c r="A278" s="190">
        <v>31</v>
      </c>
      <c r="B278" s="190" t="s">
        <v>258</v>
      </c>
      <c r="C278" s="190">
        <v>2</v>
      </c>
      <c r="D278" s="157">
        <v>20</v>
      </c>
      <c r="E278" s="157">
        <v>0.1</v>
      </c>
      <c r="F278" s="157">
        <v>10</v>
      </c>
    </row>
    <row r="279" spans="1:6">
      <c r="A279" s="190">
        <v>31</v>
      </c>
      <c r="B279" s="190" t="s">
        <v>258</v>
      </c>
      <c r="C279" s="190">
        <v>1</v>
      </c>
      <c r="D279" s="157">
        <v>25</v>
      </c>
      <c r="E279" s="157">
        <v>0.1</v>
      </c>
      <c r="F279" s="157">
        <v>10</v>
      </c>
    </row>
    <row r="280" spans="1:6">
      <c r="A280" s="190">
        <v>31</v>
      </c>
      <c r="B280" s="190" t="s">
        <v>258</v>
      </c>
      <c r="C280" s="190">
        <v>0</v>
      </c>
      <c r="D280" s="157">
        <v>25</v>
      </c>
      <c r="E280" s="157">
        <v>0.1</v>
      </c>
      <c r="F280" s="157">
        <v>10</v>
      </c>
    </row>
    <row r="281" spans="1:6" ht="15.6">
      <c r="A281" s="190">
        <v>32</v>
      </c>
      <c r="B281" s="190" t="s">
        <v>259</v>
      </c>
      <c r="C281" s="190">
        <v>9</v>
      </c>
      <c r="D281" s="157">
        <v>11</v>
      </c>
      <c r="E281" s="157">
        <v>1.0329999999999999</v>
      </c>
      <c r="F281" s="161">
        <v>25</v>
      </c>
    </row>
    <row r="282" spans="1:6" s="156" customFormat="1" ht="15.6">
      <c r="A282" s="190">
        <v>32</v>
      </c>
      <c r="B282" s="190" t="s">
        <v>259</v>
      </c>
      <c r="C282" s="190">
        <v>8</v>
      </c>
      <c r="D282" s="157">
        <v>11</v>
      </c>
      <c r="E282" s="157">
        <v>1.0329999999999999</v>
      </c>
      <c r="F282" s="161">
        <v>20</v>
      </c>
    </row>
    <row r="283" spans="1:6" s="156" customFormat="1" ht="15.6">
      <c r="A283" s="190">
        <v>32</v>
      </c>
      <c r="B283" s="190" t="s">
        <v>259</v>
      </c>
      <c r="C283" s="190">
        <v>7</v>
      </c>
      <c r="D283" s="157">
        <v>11</v>
      </c>
      <c r="E283" s="157">
        <v>1.0329999999999999</v>
      </c>
      <c r="F283" s="161">
        <v>10</v>
      </c>
    </row>
    <row r="284" spans="1:6" s="156" customFormat="1" ht="15.6">
      <c r="A284" s="190">
        <v>32</v>
      </c>
      <c r="B284" s="190" t="s">
        <v>259</v>
      </c>
      <c r="C284" s="190">
        <v>6</v>
      </c>
      <c r="D284" s="157">
        <v>11</v>
      </c>
      <c r="E284" s="157">
        <v>1</v>
      </c>
      <c r="F284" s="161">
        <v>10</v>
      </c>
    </row>
    <row r="285" spans="1:6" s="156" customFormat="1" ht="15.6">
      <c r="A285" s="190">
        <v>32</v>
      </c>
      <c r="B285" s="190" t="s">
        <v>259</v>
      </c>
      <c r="C285" s="190">
        <v>5</v>
      </c>
      <c r="D285" s="157">
        <v>11</v>
      </c>
      <c r="E285" s="157">
        <v>0.1</v>
      </c>
      <c r="F285" s="161">
        <v>10</v>
      </c>
    </row>
    <row r="286" spans="1:6" s="156" customFormat="1" ht="15.6">
      <c r="A286" s="190">
        <v>32</v>
      </c>
      <c r="B286" s="190" t="s">
        <v>259</v>
      </c>
      <c r="C286" s="190">
        <v>4</v>
      </c>
      <c r="D286" s="157">
        <v>11</v>
      </c>
      <c r="E286" s="157">
        <v>0.1</v>
      </c>
      <c r="F286" s="161">
        <v>10</v>
      </c>
    </row>
    <row r="287" spans="1:6" s="156" customFormat="1" ht="15.6">
      <c r="A287" s="190">
        <v>32</v>
      </c>
      <c r="B287" s="190" t="s">
        <v>259</v>
      </c>
      <c r="C287" s="190">
        <v>3</v>
      </c>
      <c r="D287" s="157">
        <v>11</v>
      </c>
      <c r="E287" s="157">
        <v>0.1</v>
      </c>
      <c r="F287" s="161">
        <v>10</v>
      </c>
    </row>
    <row r="288" spans="1:6" s="156" customFormat="1" ht="15.6">
      <c r="A288" s="190">
        <v>32</v>
      </c>
      <c r="B288" s="190" t="s">
        <v>259</v>
      </c>
      <c r="C288" s="190">
        <v>2</v>
      </c>
      <c r="D288" s="157">
        <v>11</v>
      </c>
      <c r="E288" s="157">
        <v>0.1</v>
      </c>
      <c r="F288" s="161">
        <v>10</v>
      </c>
    </row>
    <row r="289" spans="1:6" s="156" customFormat="1" ht="15.6">
      <c r="A289" s="190">
        <v>32</v>
      </c>
      <c r="B289" s="190" t="s">
        <v>259</v>
      </c>
      <c r="C289" s="190">
        <v>1</v>
      </c>
      <c r="D289" s="157">
        <v>11</v>
      </c>
      <c r="E289" s="157">
        <v>1.0329999999999999</v>
      </c>
      <c r="F289" s="161">
        <v>25</v>
      </c>
    </row>
    <row r="290" spans="1:6" s="156" customFormat="1" ht="15.6">
      <c r="A290" s="190">
        <v>32</v>
      </c>
      <c r="B290" s="190" t="s">
        <v>259</v>
      </c>
      <c r="C290" s="190">
        <v>0</v>
      </c>
      <c r="D290" s="157">
        <v>11</v>
      </c>
      <c r="E290" s="157">
        <v>1.0329999999999999</v>
      </c>
      <c r="F290" s="161">
        <v>25</v>
      </c>
    </row>
    <row r="291" spans="1:6" s="156" customFormat="1" ht="15.6">
      <c r="A291" s="190">
        <v>33</v>
      </c>
      <c r="B291" s="190" t="s">
        <v>260</v>
      </c>
      <c r="C291" s="190">
        <v>9</v>
      </c>
      <c r="D291" s="157">
        <v>9.8000000000000007</v>
      </c>
      <c r="E291" s="157">
        <v>1.0329999999999999</v>
      </c>
      <c r="F291" s="161">
        <v>20</v>
      </c>
    </row>
    <row r="292" spans="1:6" s="156" customFormat="1" ht="15.6">
      <c r="A292" s="190">
        <v>33</v>
      </c>
      <c r="B292" s="190" t="s">
        <v>260</v>
      </c>
      <c r="C292" s="190">
        <v>8</v>
      </c>
      <c r="D292" s="157">
        <v>9.8000000000000007</v>
      </c>
      <c r="E292" s="157">
        <v>1.0329999999999999</v>
      </c>
      <c r="F292" s="161">
        <v>10</v>
      </c>
    </row>
    <row r="293" spans="1:6" s="156" customFormat="1" ht="15.6">
      <c r="A293" s="190">
        <v>33</v>
      </c>
      <c r="B293" s="190" t="s">
        <v>260</v>
      </c>
      <c r="C293" s="190">
        <v>7</v>
      </c>
      <c r="D293" s="157">
        <v>11.6</v>
      </c>
      <c r="E293" s="157">
        <v>1</v>
      </c>
      <c r="F293" s="161">
        <v>10</v>
      </c>
    </row>
    <row r="294" spans="1:6" s="156" customFormat="1" ht="15.6">
      <c r="A294" s="190">
        <v>33</v>
      </c>
      <c r="B294" s="190" t="s">
        <v>260</v>
      </c>
      <c r="C294" s="190">
        <v>6</v>
      </c>
      <c r="D294" s="157">
        <v>10.6</v>
      </c>
      <c r="E294" s="157">
        <v>0.1</v>
      </c>
      <c r="F294" s="161">
        <v>10</v>
      </c>
    </row>
    <row r="295" spans="1:6" s="156" customFormat="1" ht="15.6">
      <c r="A295" s="190">
        <v>33</v>
      </c>
      <c r="B295" s="190" t="s">
        <v>260</v>
      </c>
      <c r="C295" s="190">
        <v>5</v>
      </c>
      <c r="D295" s="157">
        <v>10.9</v>
      </c>
      <c r="E295" s="157">
        <v>0.1</v>
      </c>
      <c r="F295" s="161">
        <v>10</v>
      </c>
    </row>
    <row r="296" spans="1:6" s="156" customFormat="1" ht="15.6">
      <c r="A296" s="190">
        <v>33</v>
      </c>
      <c r="B296" s="190" t="s">
        <v>260</v>
      </c>
      <c r="C296" s="190">
        <v>4</v>
      </c>
      <c r="D296" s="157">
        <v>10.3</v>
      </c>
      <c r="E296" s="157">
        <v>0.1</v>
      </c>
      <c r="F296" s="161">
        <v>10</v>
      </c>
    </row>
    <row r="297" spans="1:6" s="156" customFormat="1" ht="15.6">
      <c r="A297" s="190">
        <v>33</v>
      </c>
      <c r="B297" s="190" t="s">
        <v>260</v>
      </c>
      <c r="C297" s="190">
        <v>3</v>
      </c>
      <c r="D297" s="157">
        <v>10.1</v>
      </c>
      <c r="E297" s="157">
        <v>0.1</v>
      </c>
      <c r="F297" s="161">
        <v>10</v>
      </c>
    </row>
    <row r="298" spans="1:6" s="156" customFormat="1" ht="15.6">
      <c r="A298" s="190">
        <v>33</v>
      </c>
      <c r="B298" s="190" t="s">
        <v>260</v>
      </c>
      <c r="C298" s="190">
        <v>2</v>
      </c>
      <c r="D298" s="157">
        <v>10.7</v>
      </c>
      <c r="E298" s="157">
        <v>1.0329999999999999</v>
      </c>
      <c r="F298" s="161">
        <v>25</v>
      </c>
    </row>
    <row r="299" spans="1:6" s="156" customFormat="1" ht="15.6">
      <c r="A299" s="190">
        <v>33</v>
      </c>
      <c r="B299" s="190" t="s">
        <v>260</v>
      </c>
      <c r="C299" s="190">
        <v>1</v>
      </c>
      <c r="D299" s="157">
        <v>12.6</v>
      </c>
      <c r="E299" s="157">
        <v>1.0329999999999999</v>
      </c>
      <c r="F299" s="161">
        <v>20</v>
      </c>
    </row>
    <row r="300" spans="1:6" s="156" customFormat="1" ht="15.6">
      <c r="A300" s="190">
        <v>33</v>
      </c>
      <c r="B300" s="190" t="s">
        <v>260</v>
      </c>
      <c r="C300" s="190">
        <v>0</v>
      </c>
      <c r="D300" s="157">
        <v>12.6</v>
      </c>
      <c r="E300" s="157">
        <v>1.0329999999999999</v>
      </c>
      <c r="F300" s="161">
        <v>20</v>
      </c>
    </row>
    <row r="301" spans="1:6" s="156" customFormat="1" ht="15.6">
      <c r="A301" s="190">
        <v>34</v>
      </c>
      <c r="B301" s="190" t="s">
        <v>261</v>
      </c>
      <c r="C301" s="190">
        <v>9</v>
      </c>
      <c r="D301" s="157">
        <v>11.1</v>
      </c>
      <c r="E301" s="157">
        <v>1.0329999999999999</v>
      </c>
      <c r="F301" s="161">
        <v>10</v>
      </c>
    </row>
    <row r="302" spans="1:6" s="156" customFormat="1" ht="15.6">
      <c r="A302" s="190">
        <v>34</v>
      </c>
      <c r="B302" s="190" t="s">
        <v>261</v>
      </c>
      <c r="C302" s="190">
        <v>8</v>
      </c>
      <c r="D302" s="157">
        <v>11.1</v>
      </c>
      <c r="E302" s="157">
        <v>1</v>
      </c>
      <c r="F302" s="161">
        <v>10</v>
      </c>
    </row>
    <row r="303" spans="1:6" s="156" customFormat="1" ht="15.6">
      <c r="A303" s="190">
        <v>34</v>
      </c>
      <c r="B303" s="190" t="s">
        <v>261</v>
      </c>
      <c r="C303" s="190">
        <v>7</v>
      </c>
      <c r="D303" s="157">
        <v>9</v>
      </c>
      <c r="E303" s="157">
        <v>0.1</v>
      </c>
      <c r="F303" s="161">
        <v>10</v>
      </c>
    </row>
    <row r="304" spans="1:6" s="156" customFormat="1" ht="15.6">
      <c r="A304" s="190">
        <v>34</v>
      </c>
      <c r="B304" s="190" t="s">
        <v>261</v>
      </c>
      <c r="C304" s="190">
        <v>6</v>
      </c>
      <c r="D304" s="157">
        <v>8</v>
      </c>
      <c r="E304" s="157">
        <v>0.1</v>
      </c>
      <c r="F304" s="161">
        <v>10</v>
      </c>
    </row>
    <row r="305" spans="1:9" s="156" customFormat="1" ht="15.6">
      <c r="A305" s="190">
        <v>34</v>
      </c>
      <c r="B305" s="190" t="s">
        <v>261</v>
      </c>
      <c r="C305" s="190">
        <v>5</v>
      </c>
      <c r="D305" s="157">
        <v>9</v>
      </c>
      <c r="E305" s="157">
        <v>0.1</v>
      </c>
      <c r="F305" s="161">
        <v>10</v>
      </c>
    </row>
    <row r="306" spans="1:9" s="156" customFormat="1" ht="15.6">
      <c r="A306" s="190">
        <v>34</v>
      </c>
      <c r="B306" s="190" t="s">
        <v>261</v>
      </c>
      <c r="C306" s="190">
        <v>4</v>
      </c>
      <c r="D306" s="157">
        <v>10.3</v>
      </c>
      <c r="E306" s="157">
        <v>0.1</v>
      </c>
      <c r="F306" s="161">
        <v>10</v>
      </c>
    </row>
    <row r="307" spans="1:9" s="156" customFormat="1" ht="15.6">
      <c r="A307" s="190">
        <v>34</v>
      </c>
      <c r="B307" s="190" t="s">
        <v>261</v>
      </c>
      <c r="C307" s="190">
        <v>3</v>
      </c>
      <c r="D307" s="157">
        <v>13.8</v>
      </c>
      <c r="E307" s="157">
        <v>1.0329999999999999</v>
      </c>
      <c r="F307" s="161">
        <v>25</v>
      </c>
    </row>
    <row r="308" spans="1:9" s="156" customFormat="1" ht="15.6">
      <c r="A308" s="190">
        <v>34</v>
      </c>
      <c r="B308" s="190" t="s">
        <v>261</v>
      </c>
      <c r="C308" s="190">
        <v>2</v>
      </c>
      <c r="D308" s="157">
        <v>19</v>
      </c>
      <c r="E308" s="157">
        <v>1.0329999999999999</v>
      </c>
      <c r="F308" s="161">
        <v>20</v>
      </c>
    </row>
    <row r="309" spans="1:9" s="156" customFormat="1" ht="15.6">
      <c r="A309" s="190">
        <v>34</v>
      </c>
      <c r="B309" s="190" t="s">
        <v>261</v>
      </c>
      <c r="C309" s="190">
        <v>1</v>
      </c>
      <c r="D309" s="157">
        <v>19</v>
      </c>
      <c r="E309" s="157">
        <v>1.0329999999999999</v>
      </c>
      <c r="F309" s="161">
        <v>10</v>
      </c>
    </row>
    <row r="310" spans="1:9" s="156" customFormat="1" ht="15.6">
      <c r="A310" s="190">
        <v>34</v>
      </c>
      <c r="B310" s="190" t="s">
        <v>261</v>
      </c>
      <c r="C310" s="190">
        <v>0</v>
      </c>
      <c r="D310" s="157">
        <v>19</v>
      </c>
      <c r="E310" s="157">
        <v>1.0329999999999999</v>
      </c>
      <c r="F310" s="161">
        <v>10</v>
      </c>
    </row>
    <row r="311" spans="1:9" s="156" customFormat="1" ht="15.6">
      <c r="A311" s="190">
        <v>35</v>
      </c>
      <c r="B311" s="190" t="s">
        <v>262</v>
      </c>
      <c r="C311" s="190">
        <v>9</v>
      </c>
      <c r="D311" s="157">
        <v>11.8</v>
      </c>
      <c r="E311" s="157">
        <v>1</v>
      </c>
      <c r="F311" s="161">
        <v>10</v>
      </c>
    </row>
    <row r="312" spans="1:9" s="156" customFormat="1" ht="15.6">
      <c r="A312" s="190">
        <v>35</v>
      </c>
      <c r="B312" s="190" t="s">
        <v>262</v>
      </c>
      <c r="C312" s="190">
        <v>8</v>
      </c>
      <c r="D312" s="157">
        <v>11.8</v>
      </c>
      <c r="E312" s="157">
        <v>0.1</v>
      </c>
      <c r="F312" s="161">
        <v>10</v>
      </c>
    </row>
    <row r="313" spans="1:9" s="156" customFormat="1" ht="15.6">
      <c r="A313" s="190">
        <v>35</v>
      </c>
      <c r="B313" s="190" t="s">
        <v>262</v>
      </c>
      <c r="C313" s="190">
        <v>7</v>
      </c>
      <c r="D313" s="157">
        <v>12.9</v>
      </c>
      <c r="E313" s="157">
        <v>0.1</v>
      </c>
      <c r="F313" s="161">
        <v>10</v>
      </c>
    </row>
    <row r="314" spans="1:9" s="156" customFormat="1" ht="15.6">
      <c r="A314" s="190">
        <v>35</v>
      </c>
      <c r="B314" s="190" t="s">
        <v>262</v>
      </c>
      <c r="C314" s="190">
        <v>6</v>
      </c>
      <c r="D314" s="157">
        <v>17.7</v>
      </c>
      <c r="E314" s="157">
        <v>0.1</v>
      </c>
      <c r="F314" s="161">
        <v>10</v>
      </c>
    </row>
    <row r="315" spans="1:9" s="156" customFormat="1" ht="15.6">
      <c r="A315" s="190">
        <v>35</v>
      </c>
      <c r="B315" s="190" t="s">
        <v>262</v>
      </c>
      <c r="C315" s="190">
        <v>5</v>
      </c>
      <c r="D315" s="157">
        <v>19.600000000000001</v>
      </c>
      <c r="E315" s="157">
        <v>0.1</v>
      </c>
      <c r="F315" s="161">
        <v>10</v>
      </c>
    </row>
    <row r="316" spans="1:9" s="156" customFormat="1" ht="15.6">
      <c r="A316" s="190">
        <v>35</v>
      </c>
      <c r="B316" s="190" t="s">
        <v>262</v>
      </c>
      <c r="C316" s="190">
        <v>4</v>
      </c>
      <c r="D316" s="157">
        <v>18.600000000000001</v>
      </c>
      <c r="E316" s="157">
        <v>1.0329999999999999</v>
      </c>
      <c r="F316" s="161">
        <v>25</v>
      </c>
      <c r="G316" s="190"/>
      <c r="H316" s="190"/>
      <c r="I316" s="190"/>
    </row>
    <row r="317" spans="1:9" s="156" customFormat="1" ht="15.6">
      <c r="A317" s="190">
        <v>35</v>
      </c>
      <c r="B317" s="190" t="s">
        <v>262</v>
      </c>
      <c r="C317" s="190">
        <v>3</v>
      </c>
      <c r="D317" s="157">
        <v>17.899999999999999</v>
      </c>
      <c r="E317" s="157">
        <v>1.0329999999999999</v>
      </c>
      <c r="F317" s="161">
        <v>20</v>
      </c>
      <c r="G317" s="190"/>
      <c r="H317" s="190"/>
      <c r="I317" s="190"/>
    </row>
    <row r="318" spans="1:9" s="156" customFormat="1" ht="15.6">
      <c r="A318" s="190">
        <v>35</v>
      </c>
      <c r="B318" s="190" t="s">
        <v>262</v>
      </c>
      <c r="C318" s="190">
        <v>2</v>
      </c>
      <c r="D318" s="157">
        <v>21</v>
      </c>
      <c r="E318" s="157">
        <v>1.0329999999999999</v>
      </c>
      <c r="F318" s="161">
        <v>10</v>
      </c>
      <c r="G318" s="190"/>
      <c r="H318" s="190"/>
      <c r="I318" s="190"/>
    </row>
    <row r="319" spans="1:9" s="156" customFormat="1" ht="15.6">
      <c r="A319" s="190">
        <v>35</v>
      </c>
      <c r="B319" s="190" t="s">
        <v>262</v>
      </c>
      <c r="C319" s="190">
        <v>1</v>
      </c>
      <c r="D319" s="157">
        <v>15.7</v>
      </c>
      <c r="E319" s="157">
        <v>1</v>
      </c>
      <c r="F319" s="161">
        <v>10</v>
      </c>
      <c r="G319" s="190"/>
      <c r="H319" s="190"/>
      <c r="I319" s="190"/>
    </row>
    <row r="320" spans="1:9" s="156" customFormat="1" ht="15.6">
      <c r="A320" s="190">
        <v>35</v>
      </c>
      <c r="B320" s="190" t="s">
        <v>262</v>
      </c>
      <c r="C320" s="190">
        <v>0</v>
      </c>
      <c r="D320" s="157">
        <v>15.7</v>
      </c>
      <c r="E320" s="157">
        <v>1</v>
      </c>
      <c r="F320" s="161">
        <v>10</v>
      </c>
      <c r="G320" s="190"/>
      <c r="H320" s="190"/>
      <c r="I320" s="190"/>
    </row>
    <row r="321" spans="1:9" s="156" customFormat="1" ht="15.6">
      <c r="A321" s="190">
        <v>36</v>
      </c>
      <c r="B321" s="190" t="s">
        <v>263</v>
      </c>
      <c r="C321" s="190">
        <v>9</v>
      </c>
      <c r="D321" s="157">
        <v>13.5</v>
      </c>
      <c r="E321" s="157">
        <v>0.1</v>
      </c>
      <c r="F321" s="161">
        <v>10</v>
      </c>
      <c r="G321" s="190"/>
      <c r="H321" s="190"/>
      <c r="I321" s="190"/>
    </row>
    <row r="322" spans="1:9" s="156" customFormat="1" ht="15.6">
      <c r="A322" s="190">
        <v>36</v>
      </c>
      <c r="B322" s="190" t="s">
        <v>263</v>
      </c>
      <c r="C322" s="190">
        <v>8</v>
      </c>
      <c r="D322" s="157">
        <v>13.5</v>
      </c>
      <c r="E322" s="157">
        <v>0.1</v>
      </c>
      <c r="F322" s="161">
        <v>10</v>
      </c>
      <c r="G322" s="190"/>
      <c r="H322" s="190"/>
      <c r="I322" s="190"/>
    </row>
    <row r="323" spans="1:9" s="156" customFormat="1" ht="15.6">
      <c r="A323" s="190">
        <v>36</v>
      </c>
      <c r="B323" s="190" t="s">
        <v>263</v>
      </c>
      <c r="C323" s="190">
        <v>7</v>
      </c>
      <c r="D323" s="157">
        <v>9.5</v>
      </c>
      <c r="E323" s="157">
        <v>0.1</v>
      </c>
      <c r="F323" s="161">
        <v>10</v>
      </c>
      <c r="G323" s="190"/>
      <c r="H323" s="190"/>
      <c r="I323" s="190"/>
    </row>
    <row r="324" spans="1:9" s="156" customFormat="1" ht="15.6">
      <c r="A324" s="190">
        <v>36</v>
      </c>
      <c r="B324" s="190" t="s">
        <v>263</v>
      </c>
      <c r="C324" s="190">
        <v>6</v>
      </c>
      <c r="D324" s="157">
        <v>7</v>
      </c>
      <c r="E324" s="157">
        <v>0.1</v>
      </c>
      <c r="F324" s="161">
        <v>10</v>
      </c>
      <c r="G324" s="190"/>
      <c r="H324" s="190"/>
      <c r="I324" s="190"/>
    </row>
    <row r="325" spans="1:9" s="156" customFormat="1" ht="15.6">
      <c r="A325" s="190">
        <v>36</v>
      </c>
      <c r="B325" s="190" t="s">
        <v>263</v>
      </c>
      <c r="C325" s="190">
        <v>5</v>
      </c>
      <c r="D325" s="157">
        <v>8</v>
      </c>
      <c r="E325" s="157">
        <v>1.0329999999999999</v>
      </c>
      <c r="F325" s="161">
        <v>25</v>
      </c>
      <c r="G325" s="190"/>
      <c r="H325" s="190"/>
      <c r="I325" s="190"/>
    </row>
    <row r="326" spans="1:9" s="156" customFormat="1" ht="15.6">
      <c r="A326" s="190">
        <v>36</v>
      </c>
      <c r="B326" s="190" t="s">
        <v>263</v>
      </c>
      <c r="C326" s="190">
        <v>4</v>
      </c>
      <c r="D326" s="157">
        <v>10.3</v>
      </c>
      <c r="E326" s="157">
        <v>1.0329999999999999</v>
      </c>
      <c r="F326" s="161">
        <v>20</v>
      </c>
      <c r="G326" s="190"/>
      <c r="H326" s="190"/>
      <c r="I326" s="158"/>
    </row>
    <row r="327" spans="1:9" s="156" customFormat="1" ht="15.6">
      <c r="A327" s="190">
        <v>36</v>
      </c>
      <c r="B327" s="190" t="s">
        <v>263</v>
      </c>
      <c r="C327" s="190">
        <v>3</v>
      </c>
      <c r="D327" s="157">
        <v>10.1</v>
      </c>
      <c r="E327" s="157">
        <v>1.0329999999999999</v>
      </c>
      <c r="F327" s="161">
        <v>10</v>
      </c>
      <c r="G327" s="190"/>
      <c r="H327" s="190"/>
      <c r="I327" s="158"/>
    </row>
    <row r="328" spans="1:9" s="156" customFormat="1" ht="15.6">
      <c r="A328" s="190">
        <v>36</v>
      </c>
      <c r="B328" s="190" t="s">
        <v>263</v>
      </c>
      <c r="C328" s="190">
        <v>2</v>
      </c>
      <c r="D328" s="157">
        <v>10.7</v>
      </c>
      <c r="E328" s="157">
        <v>1</v>
      </c>
      <c r="F328" s="161">
        <v>10</v>
      </c>
      <c r="G328" s="190"/>
      <c r="H328" s="190"/>
      <c r="I328" s="158"/>
    </row>
    <row r="329" spans="1:9" s="156" customFormat="1" ht="15.6">
      <c r="A329" s="190">
        <v>36</v>
      </c>
      <c r="B329" s="190" t="s">
        <v>263</v>
      </c>
      <c r="C329" s="190">
        <v>1</v>
      </c>
      <c r="D329" s="157">
        <v>14</v>
      </c>
      <c r="E329" s="157">
        <v>0.1</v>
      </c>
      <c r="F329" s="161">
        <v>10</v>
      </c>
      <c r="G329" s="190"/>
      <c r="H329" s="190"/>
      <c r="I329" s="158"/>
    </row>
    <row r="330" spans="1:9" s="156" customFormat="1" ht="15.6">
      <c r="A330" s="190">
        <v>36</v>
      </c>
      <c r="B330" s="190" t="s">
        <v>263</v>
      </c>
      <c r="C330" s="190">
        <v>0</v>
      </c>
      <c r="D330" s="157">
        <v>14</v>
      </c>
      <c r="E330" s="157">
        <v>0.1</v>
      </c>
      <c r="F330" s="161">
        <v>10</v>
      </c>
      <c r="G330" s="190"/>
      <c r="H330" s="190"/>
      <c r="I330" s="158"/>
    </row>
    <row r="331" spans="1:9" s="156" customFormat="1" ht="15.6">
      <c r="A331" s="190">
        <v>37</v>
      </c>
      <c r="B331" s="190" t="s">
        <v>264</v>
      </c>
      <c r="C331" s="190">
        <v>9</v>
      </c>
      <c r="D331" s="157">
        <v>9.8000000000000007</v>
      </c>
      <c r="E331" s="157">
        <v>0.1</v>
      </c>
      <c r="F331" s="161">
        <v>10</v>
      </c>
      <c r="G331" s="190"/>
      <c r="H331" s="190"/>
      <c r="I331" s="158"/>
    </row>
    <row r="332" spans="1:9" s="156" customFormat="1" ht="15.6">
      <c r="A332" s="190">
        <v>37</v>
      </c>
      <c r="B332" s="190" t="s">
        <v>264</v>
      </c>
      <c r="C332" s="190">
        <v>8</v>
      </c>
      <c r="D332" s="157">
        <v>10</v>
      </c>
      <c r="E332" s="157">
        <v>0.1</v>
      </c>
      <c r="F332" s="161">
        <v>10</v>
      </c>
      <c r="G332" s="190"/>
      <c r="H332" s="190"/>
      <c r="I332" s="158"/>
    </row>
    <row r="333" spans="1:9" s="156" customFormat="1" ht="15.6">
      <c r="A333" s="190">
        <v>37</v>
      </c>
      <c r="B333" s="190" t="s">
        <v>264</v>
      </c>
      <c r="C333" s="190">
        <v>7</v>
      </c>
      <c r="D333" s="157">
        <v>10.1</v>
      </c>
      <c r="E333" s="157">
        <v>0.1</v>
      </c>
      <c r="F333" s="161">
        <v>10</v>
      </c>
      <c r="G333" s="190"/>
      <c r="H333" s="190"/>
      <c r="I333" s="158"/>
    </row>
    <row r="334" spans="1:9" s="156" customFormat="1" ht="15.6">
      <c r="A334" s="190">
        <v>37</v>
      </c>
      <c r="B334" s="190" t="s">
        <v>264</v>
      </c>
      <c r="C334" s="190">
        <v>6</v>
      </c>
      <c r="D334" s="157">
        <v>11</v>
      </c>
      <c r="E334" s="157">
        <v>1.0329999999999999</v>
      </c>
      <c r="F334" s="161">
        <v>25</v>
      </c>
      <c r="G334" s="190"/>
      <c r="H334" s="190"/>
      <c r="I334" s="158"/>
    </row>
    <row r="335" spans="1:9" s="156" customFormat="1" ht="15.6">
      <c r="A335" s="190">
        <v>37</v>
      </c>
      <c r="B335" s="190" t="s">
        <v>264</v>
      </c>
      <c r="C335" s="190">
        <v>5</v>
      </c>
      <c r="D335" s="157">
        <v>15</v>
      </c>
      <c r="E335" s="157">
        <v>1.0329999999999999</v>
      </c>
      <c r="F335" s="161">
        <v>20</v>
      </c>
      <c r="G335" s="190"/>
      <c r="H335" s="190"/>
      <c r="I335" s="158"/>
    </row>
    <row r="336" spans="1:9" s="156" customFormat="1" ht="15.6">
      <c r="A336" s="190">
        <v>37</v>
      </c>
      <c r="B336" s="190" t="s">
        <v>264</v>
      </c>
      <c r="C336" s="190">
        <v>4</v>
      </c>
      <c r="D336" s="157">
        <v>16.5</v>
      </c>
      <c r="E336" s="157">
        <v>1.0329999999999999</v>
      </c>
      <c r="F336" s="161">
        <v>10</v>
      </c>
      <c r="G336" s="190"/>
      <c r="H336" s="190"/>
      <c r="I336" s="158"/>
    </row>
    <row r="337" spans="1:9" s="156" customFormat="1" ht="15.6">
      <c r="A337" s="190">
        <v>37</v>
      </c>
      <c r="B337" s="190" t="s">
        <v>264</v>
      </c>
      <c r="C337" s="190">
        <v>3</v>
      </c>
      <c r="D337" s="157">
        <v>19</v>
      </c>
      <c r="E337" s="157">
        <v>1</v>
      </c>
      <c r="F337" s="161">
        <v>10</v>
      </c>
      <c r="G337" s="190"/>
      <c r="H337" s="190"/>
      <c r="I337" s="158"/>
    </row>
    <row r="338" spans="1:9" s="156" customFormat="1" ht="15.6">
      <c r="A338" s="190">
        <v>37</v>
      </c>
      <c r="B338" s="190" t="s">
        <v>264</v>
      </c>
      <c r="C338" s="190">
        <v>2</v>
      </c>
      <c r="D338" s="157">
        <v>17</v>
      </c>
      <c r="E338" s="157">
        <v>0.1</v>
      </c>
      <c r="F338" s="161">
        <v>10</v>
      </c>
      <c r="G338" s="190"/>
      <c r="H338" s="190"/>
      <c r="I338" s="158"/>
    </row>
    <row r="339" spans="1:9" s="156" customFormat="1" ht="15.6">
      <c r="A339" s="190">
        <v>37</v>
      </c>
      <c r="B339" s="190" t="s">
        <v>264</v>
      </c>
      <c r="C339" s="190">
        <v>1</v>
      </c>
      <c r="D339" s="157">
        <v>18</v>
      </c>
      <c r="E339" s="157">
        <v>0.1</v>
      </c>
      <c r="F339" s="161">
        <v>10</v>
      </c>
      <c r="G339" s="190"/>
      <c r="H339" s="190"/>
      <c r="I339" s="158"/>
    </row>
    <row r="340" spans="1:9" s="156" customFormat="1" ht="15.6">
      <c r="A340" s="190">
        <v>37</v>
      </c>
      <c r="B340" s="190" t="s">
        <v>264</v>
      </c>
      <c r="C340" s="190">
        <v>0</v>
      </c>
      <c r="D340" s="157">
        <v>18</v>
      </c>
      <c r="E340" s="157">
        <v>0.1</v>
      </c>
      <c r="F340" s="161">
        <v>10</v>
      </c>
      <c r="G340" s="190"/>
      <c r="H340" s="190"/>
      <c r="I340" s="158"/>
    </row>
    <row r="341" spans="1:9" s="156" customFormat="1" ht="15.6">
      <c r="A341" s="190">
        <v>38</v>
      </c>
      <c r="B341" s="190" t="s">
        <v>265</v>
      </c>
      <c r="C341" s="190">
        <v>9</v>
      </c>
      <c r="D341" s="157">
        <v>9.8000000000000007</v>
      </c>
      <c r="E341" s="157">
        <v>0.1</v>
      </c>
      <c r="F341" s="161">
        <v>10</v>
      </c>
      <c r="G341" s="190"/>
      <c r="H341" s="190"/>
      <c r="I341" s="158"/>
    </row>
    <row r="342" spans="1:9" s="156" customFormat="1" ht="15.6">
      <c r="A342" s="190">
        <v>38</v>
      </c>
      <c r="B342" s="190" t="s">
        <v>265</v>
      </c>
      <c r="C342" s="190">
        <v>8</v>
      </c>
      <c r="D342" s="157">
        <v>10.7</v>
      </c>
      <c r="E342" s="157">
        <v>0.1</v>
      </c>
      <c r="F342" s="161">
        <v>10</v>
      </c>
      <c r="G342" s="190"/>
      <c r="H342" s="190"/>
      <c r="I342" s="158"/>
    </row>
    <row r="343" spans="1:9" s="156" customFormat="1" ht="15.6">
      <c r="A343" s="190">
        <v>38</v>
      </c>
      <c r="B343" s="190" t="s">
        <v>265</v>
      </c>
      <c r="C343" s="190">
        <v>7</v>
      </c>
      <c r="D343" s="157">
        <v>8</v>
      </c>
      <c r="E343" s="157">
        <v>1.0329999999999999</v>
      </c>
      <c r="F343" s="161">
        <v>25</v>
      </c>
      <c r="G343" s="190"/>
      <c r="H343" s="190"/>
      <c r="I343" s="158"/>
    </row>
    <row r="344" spans="1:9" s="156" customFormat="1" ht="15.6">
      <c r="A344" s="190">
        <v>38</v>
      </c>
      <c r="B344" s="190" t="s">
        <v>265</v>
      </c>
      <c r="C344" s="190">
        <v>6</v>
      </c>
      <c r="D344" s="157">
        <v>7</v>
      </c>
      <c r="E344" s="157">
        <v>1.0329999999999999</v>
      </c>
      <c r="F344" s="161">
        <v>20</v>
      </c>
      <c r="G344" s="190"/>
      <c r="H344" s="190"/>
      <c r="I344" s="158"/>
    </row>
    <row r="345" spans="1:9" s="156" customFormat="1" ht="15.6">
      <c r="A345" s="190">
        <v>38</v>
      </c>
      <c r="B345" s="190" t="s">
        <v>265</v>
      </c>
      <c r="C345" s="190">
        <v>5</v>
      </c>
      <c r="D345" s="157">
        <v>7</v>
      </c>
      <c r="E345" s="157">
        <v>1.0329999999999999</v>
      </c>
      <c r="F345" s="161">
        <v>10</v>
      </c>
      <c r="G345" s="190"/>
      <c r="H345" s="190"/>
      <c r="I345" s="158"/>
    </row>
    <row r="346" spans="1:9" s="156" customFormat="1" ht="15.6">
      <c r="A346" s="190">
        <v>38</v>
      </c>
      <c r="B346" s="190" t="s">
        <v>265</v>
      </c>
      <c r="C346" s="190">
        <v>4</v>
      </c>
      <c r="D346" s="157">
        <v>7.8</v>
      </c>
      <c r="E346" s="157">
        <v>1</v>
      </c>
      <c r="F346" s="161">
        <v>10</v>
      </c>
      <c r="G346" s="190"/>
      <c r="H346" s="190"/>
      <c r="I346" s="158"/>
    </row>
    <row r="347" spans="1:9" s="156" customFormat="1" ht="15.6">
      <c r="A347" s="190">
        <v>38</v>
      </c>
      <c r="B347" s="190" t="s">
        <v>265</v>
      </c>
      <c r="C347" s="190">
        <v>3</v>
      </c>
      <c r="D347" s="157">
        <v>12</v>
      </c>
      <c r="E347" s="157">
        <v>0.1</v>
      </c>
      <c r="F347" s="161">
        <v>10</v>
      </c>
      <c r="G347" s="190"/>
      <c r="H347" s="190"/>
      <c r="I347" s="158"/>
    </row>
    <row r="348" spans="1:9" s="156" customFormat="1" ht="15.6">
      <c r="A348" s="190">
        <v>38</v>
      </c>
      <c r="B348" s="190" t="s">
        <v>265</v>
      </c>
      <c r="C348" s="190">
        <v>2</v>
      </c>
      <c r="D348" s="157">
        <v>13</v>
      </c>
      <c r="E348" s="157">
        <v>0.1</v>
      </c>
      <c r="F348" s="161">
        <v>10</v>
      </c>
      <c r="G348" s="190"/>
      <c r="H348" s="190"/>
      <c r="I348" s="158"/>
    </row>
    <row r="349" spans="1:9" s="156" customFormat="1" ht="15.6">
      <c r="A349" s="190">
        <v>38</v>
      </c>
      <c r="B349" s="190" t="s">
        <v>265</v>
      </c>
      <c r="C349" s="190">
        <v>1</v>
      </c>
      <c r="D349" s="157">
        <v>16</v>
      </c>
      <c r="E349" s="157">
        <v>0.1</v>
      </c>
      <c r="F349" s="161">
        <v>10</v>
      </c>
      <c r="G349" s="190"/>
      <c r="H349" s="190"/>
      <c r="I349" s="158"/>
    </row>
    <row r="350" spans="1:9" s="156" customFormat="1" ht="15.6">
      <c r="A350" s="190">
        <v>38</v>
      </c>
      <c r="B350" s="190" t="s">
        <v>265</v>
      </c>
      <c r="C350" s="190">
        <v>0</v>
      </c>
      <c r="D350" s="157">
        <v>16</v>
      </c>
      <c r="E350" s="157">
        <v>0.1</v>
      </c>
      <c r="F350" s="161">
        <v>10</v>
      </c>
      <c r="G350" s="190"/>
      <c r="H350" s="190"/>
      <c r="I350" s="158"/>
    </row>
    <row r="351" spans="1:9" s="156" customFormat="1" ht="15.6">
      <c r="A351" s="190">
        <v>39</v>
      </c>
      <c r="B351" s="190" t="s">
        <v>266</v>
      </c>
      <c r="C351" s="190">
        <v>9</v>
      </c>
      <c r="D351" s="157">
        <v>8</v>
      </c>
      <c r="E351" s="157">
        <v>0.1</v>
      </c>
      <c r="F351" s="161">
        <v>10</v>
      </c>
      <c r="G351" s="190"/>
      <c r="H351" s="190"/>
      <c r="I351" s="158"/>
    </row>
    <row r="352" spans="1:9" s="156" customFormat="1">
      <c r="A352" s="190">
        <v>39</v>
      </c>
      <c r="B352" s="190" t="s">
        <v>266</v>
      </c>
      <c r="C352" s="190">
        <v>8</v>
      </c>
      <c r="D352" s="157">
        <v>8</v>
      </c>
      <c r="E352" s="157">
        <v>1.0329999999999999</v>
      </c>
      <c r="F352" s="190">
        <v>25</v>
      </c>
      <c r="G352" s="190"/>
      <c r="H352" s="190"/>
      <c r="I352" s="158"/>
    </row>
    <row r="353" spans="1:9" s="156" customFormat="1">
      <c r="A353" s="190">
        <v>39</v>
      </c>
      <c r="B353" s="190" t="s">
        <v>266</v>
      </c>
      <c r="C353" s="190">
        <v>7</v>
      </c>
      <c r="D353" s="157">
        <v>11</v>
      </c>
      <c r="E353" s="157">
        <v>1.0329999999999999</v>
      </c>
      <c r="F353" s="190">
        <v>20</v>
      </c>
      <c r="G353" s="190"/>
      <c r="H353" s="190"/>
      <c r="I353" s="158"/>
    </row>
    <row r="354" spans="1:9" s="156" customFormat="1">
      <c r="A354" s="190">
        <v>39</v>
      </c>
      <c r="B354" s="190" t="s">
        <v>266</v>
      </c>
      <c r="C354" s="190">
        <v>6</v>
      </c>
      <c r="D354" s="157">
        <v>12</v>
      </c>
      <c r="E354" s="157">
        <v>1.0329999999999999</v>
      </c>
      <c r="F354" s="190">
        <v>10</v>
      </c>
      <c r="G354" s="190"/>
      <c r="H354" s="190"/>
      <c r="I354" s="158"/>
    </row>
    <row r="355" spans="1:9" s="156" customFormat="1">
      <c r="A355" s="190">
        <v>39</v>
      </c>
      <c r="B355" s="190" t="s">
        <v>266</v>
      </c>
      <c r="C355" s="190">
        <v>5</v>
      </c>
      <c r="D355" s="157">
        <v>13.2</v>
      </c>
      <c r="E355" s="157">
        <v>1</v>
      </c>
      <c r="F355" s="190">
        <v>10</v>
      </c>
      <c r="G355" s="190"/>
      <c r="H355" s="190"/>
      <c r="I355" s="158"/>
    </row>
    <row r="356" spans="1:9" s="156" customFormat="1">
      <c r="A356" s="190">
        <v>39</v>
      </c>
      <c r="B356" s="190" t="s">
        <v>266</v>
      </c>
      <c r="C356" s="190">
        <v>4</v>
      </c>
      <c r="D356" s="157">
        <v>12</v>
      </c>
      <c r="E356" s="157">
        <v>0.1</v>
      </c>
      <c r="F356" s="190">
        <v>10</v>
      </c>
      <c r="G356" s="190"/>
      <c r="H356" s="190"/>
      <c r="I356" s="158"/>
    </row>
    <row r="357" spans="1:9" s="156" customFormat="1">
      <c r="A357" s="190">
        <v>39</v>
      </c>
      <c r="B357" s="190" t="s">
        <v>266</v>
      </c>
      <c r="C357" s="190">
        <v>3</v>
      </c>
      <c r="D357" s="157">
        <v>13</v>
      </c>
      <c r="E357" s="157">
        <v>0.1</v>
      </c>
      <c r="F357" s="190">
        <v>10</v>
      </c>
      <c r="G357" s="190"/>
      <c r="H357" s="190"/>
      <c r="I357" s="158"/>
    </row>
    <row r="358" spans="1:9" s="156" customFormat="1">
      <c r="A358" s="190">
        <v>39</v>
      </c>
      <c r="B358" s="190" t="s">
        <v>266</v>
      </c>
      <c r="C358" s="190">
        <v>2</v>
      </c>
      <c r="D358" s="157">
        <v>13.5</v>
      </c>
      <c r="E358" s="157">
        <v>0.1</v>
      </c>
      <c r="F358" s="190">
        <v>10</v>
      </c>
      <c r="G358" s="190"/>
      <c r="H358" s="190"/>
      <c r="I358" s="158"/>
    </row>
    <row r="359" spans="1:9" s="156" customFormat="1">
      <c r="A359" s="190">
        <v>39</v>
      </c>
      <c r="B359" s="190" t="s">
        <v>266</v>
      </c>
      <c r="C359" s="190">
        <v>1</v>
      </c>
      <c r="D359" s="157">
        <v>14</v>
      </c>
      <c r="E359" s="157">
        <v>0.1</v>
      </c>
      <c r="F359" s="190">
        <v>10</v>
      </c>
      <c r="G359" s="190"/>
      <c r="H359" s="190"/>
      <c r="I359" s="158"/>
    </row>
    <row r="360" spans="1:9" s="156" customFormat="1">
      <c r="A360" s="190">
        <v>39</v>
      </c>
      <c r="B360" s="190" t="s">
        <v>266</v>
      </c>
      <c r="C360" s="190">
        <v>0</v>
      </c>
      <c r="D360" s="157">
        <v>14</v>
      </c>
      <c r="E360" s="157">
        <v>0.1</v>
      </c>
      <c r="F360" s="190">
        <v>10</v>
      </c>
      <c r="G360" s="190"/>
      <c r="H360" s="190"/>
      <c r="I360" s="158"/>
    </row>
    <row r="361" spans="1:9">
      <c r="A361" s="119">
        <v>40</v>
      </c>
      <c r="B361" s="190" t="s">
        <v>125</v>
      </c>
      <c r="C361" s="119">
        <v>8</v>
      </c>
      <c r="D361" s="157">
        <v>26</v>
      </c>
      <c r="E361" s="157">
        <v>0.1</v>
      </c>
      <c r="F361" s="190">
        <v>10</v>
      </c>
    </row>
    <row r="362" spans="1:9">
      <c r="A362" s="119">
        <v>40</v>
      </c>
      <c r="B362" s="190" t="s">
        <v>125</v>
      </c>
      <c r="C362" s="119">
        <v>7</v>
      </c>
      <c r="D362" s="157">
        <v>26</v>
      </c>
      <c r="E362" s="157">
        <v>0.1</v>
      </c>
      <c r="F362" s="190">
        <v>10</v>
      </c>
    </row>
    <row r="363" spans="1:9">
      <c r="A363" s="119">
        <v>40</v>
      </c>
      <c r="B363" s="190" t="s">
        <v>125</v>
      </c>
      <c r="C363" s="119">
        <v>6</v>
      </c>
      <c r="D363" s="157">
        <v>25</v>
      </c>
      <c r="E363" s="157">
        <v>0.1</v>
      </c>
      <c r="F363" s="190">
        <v>10</v>
      </c>
    </row>
    <row r="364" spans="1:9">
      <c r="A364" s="119">
        <v>40</v>
      </c>
      <c r="B364" s="190" t="s">
        <v>125</v>
      </c>
      <c r="C364" s="119">
        <v>5</v>
      </c>
      <c r="D364" s="157">
        <v>29</v>
      </c>
      <c r="E364" s="157">
        <v>0.1</v>
      </c>
      <c r="F364" s="190">
        <v>10</v>
      </c>
    </row>
    <row r="365" spans="1:9">
      <c r="A365" s="119">
        <v>40</v>
      </c>
      <c r="B365" s="190" t="s">
        <v>125</v>
      </c>
      <c r="C365" s="119">
        <v>4</v>
      </c>
      <c r="D365" s="157">
        <v>25</v>
      </c>
      <c r="E365" s="157">
        <v>0.1</v>
      </c>
      <c r="F365" s="190">
        <v>10</v>
      </c>
    </row>
    <row r="366" spans="1:9">
      <c r="A366" s="119">
        <v>40</v>
      </c>
      <c r="B366" s="190" t="s">
        <v>125</v>
      </c>
      <c r="C366" s="119">
        <v>3</v>
      </c>
      <c r="D366" s="157">
        <v>21</v>
      </c>
      <c r="E366" s="157">
        <v>0.1</v>
      </c>
      <c r="F366" s="190">
        <v>10</v>
      </c>
    </row>
    <row r="367" spans="1:9">
      <c r="A367" s="119">
        <v>40</v>
      </c>
      <c r="B367" s="190" t="s">
        <v>125</v>
      </c>
      <c r="C367" s="119">
        <v>2</v>
      </c>
      <c r="D367" s="157">
        <v>21</v>
      </c>
      <c r="E367" s="157">
        <v>0.1</v>
      </c>
      <c r="F367" s="190">
        <v>10</v>
      </c>
    </row>
    <row r="368" spans="1:9">
      <c r="A368" s="119">
        <v>40</v>
      </c>
      <c r="B368" s="190" t="s">
        <v>125</v>
      </c>
      <c r="C368" s="119">
        <v>1</v>
      </c>
      <c r="D368" s="157">
        <v>22</v>
      </c>
      <c r="E368" s="157">
        <v>0.1</v>
      </c>
      <c r="F368" s="190">
        <v>10</v>
      </c>
    </row>
    <row r="369" spans="1:6">
      <c r="A369" s="119">
        <v>40</v>
      </c>
      <c r="B369" s="190" t="s">
        <v>125</v>
      </c>
      <c r="C369" s="119">
        <v>0</v>
      </c>
      <c r="D369" s="157">
        <v>22</v>
      </c>
      <c r="E369" s="157">
        <v>0.1</v>
      </c>
      <c r="F369" s="190">
        <v>10</v>
      </c>
    </row>
    <row r="370" spans="1:6">
      <c r="A370" s="119">
        <v>41</v>
      </c>
      <c r="B370" s="190" t="s">
        <v>126</v>
      </c>
      <c r="C370" s="119">
        <v>8</v>
      </c>
      <c r="D370" s="157">
        <v>28</v>
      </c>
      <c r="E370" s="157">
        <v>0.1</v>
      </c>
      <c r="F370" s="190">
        <v>10</v>
      </c>
    </row>
    <row r="371" spans="1:6">
      <c r="A371" s="119">
        <v>41</v>
      </c>
      <c r="B371" s="190" t="s">
        <v>126</v>
      </c>
      <c r="C371" s="119">
        <v>7</v>
      </c>
      <c r="D371" s="157">
        <v>28</v>
      </c>
      <c r="E371" s="157">
        <v>0.1</v>
      </c>
      <c r="F371" s="190">
        <v>10</v>
      </c>
    </row>
    <row r="372" spans="1:6">
      <c r="A372" s="119">
        <v>41</v>
      </c>
      <c r="B372" s="190" t="s">
        <v>126</v>
      </c>
      <c r="C372" s="119">
        <v>6</v>
      </c>
      <c r="D372" s="157">
        <v>26.5</v>
      </c>
      <c r="E372" s="157">
        <v>0.1</v>
      </c>
      <c r="F372" s="190">
        <v>10</v>
      </c>
    </row>
    <row r="373" spans="1:6">
      <c r="A373" s="119">
        <v>41</v>
      </c>
      <c r="B373" s="190" t="s">
        <v>126</v>
      </c>
      <c r="C373" s="119">
        <v>5</v>
      </c>
      <c r="D373" s="157">
        <v>26</v>
      </c>
      <c r="E373" s="157">
        <v>0.1</v>
      </c>
      <c r="F373" s="190">
        <v>10</v>
      </c>
    </row>
    <row r="374" spans="1:6">
      <c r="A374" s="119">
        <v>41</v>
      </c>
      <c r="B374" s="190" t="s">
        <v>126</v>
      </c>
      <c r="C374" s="119">
        <v>4</v>
      </c>
      <c r="D374" s="157">
        <v>27</v>
      </c>
      <c r="E374" s="157">
        <v>0.1</v>
      </c>
      <c r="F374" s="190">
        <v>10</v>
      </c>
    </row>
    <row r="375" spans="1:6">
      <c r="A375" s="119">
        <v>41</v>
      </c>
      <c r="B375" s="190" t="s">
        <v>126</v>
      </c>
      <c r="C375" s="119">
        <v>3</v>
      </c>
      <c r="D375" s="157">
        <v>22.5</v>
      </c>
      <c r="E375" s="157">
        <v>0.1</v>
      </c>
      <c r="F375" s="190">
        <v>10</v>
      </c>
    </row>
    <row r="376" spans="1:6">
      <c r="A376" s="119">
        <v>41</v>
      </c>
      <c r="B376" s="190" t="s">
        <v>126</v>
      </c>
      <c r="C376" s="119">
        <v>2</v>
      </c>
      <c r="D376" s="157">
        <v>16.5</v>
      </c>
      <c r="E376" s="157">
        <v>0.1</v>
      </c>
      <c r="F376" s="190">
        <v>10</v>
      </c>
    </row>
    <row r="377" spans="1:6">
      <c r="A377" s="119">
        <v>41</v>
      </c>
      <c r="B377" s="190" t="s">
        <v>126</v>
      </c>
      <c r="C377" s="119">
        <v>1</v>
      </c>
      <c r="D377" s="157">
        <v>29</v>
      </c>
      <c r="E377" s="157">
        <v>0.1</v>
      </c>
      <c r="F377" s="190">
        <v>10</v>
      </c>
    </row>
    <row r="378" spans="1:6">
      <c r="A378" s="119">
        <v>41</v>
      </c>
      <c r="B378" s="190" t="s">
        <v>126</v>
      </c>
      <c r="C378" s="119">
        <v>0</v>
      </c>
      <c r="D378" s="157">
        <v>29</v>
      </c>
      <c r="E378" s="157">
        <v>0.1</v>
      </c>
      <c r="F378" s="190">
        <v>10</v>
      </c>
    </row>
    <row r="379" spans="1:6">
      <c r="A379" s="119">
        <v>42</v>
      </c>
      <c r="B379" s="190" t="s">
        <v>127</v>
      </c>
      <c r="C379" s="119">
        <v>8</v>
      </c>
      <c r="D379" s="157">
        <v>25.5</v>
      </c>
      <c r="E379" s="157">
        <v>0.1</v>
      </c>
      <c r="F379" s="190">
        <v>10</v>
      </c>
    </row>
    <row r="380" spans="1:6">
      <c r="A380" s="119">
        <v>42</v>
      </c>
      <c r="B380" s="190" t="s">
        <v>127</v>
      </c>
      <c r="C380" s="119">
        <v>7</v>
      </c>
      <c r="D380" s="157">
        <v>25.5</v>
      </c>
      <c r="E380" s="157">
        <v>0.1</v>
      </c>
      <c r="F380" s="190">
        <v>10</v>
      </c>
    </row>
    <row r="381" spans="1:6">
      <c r="A381" s="119">
        <v>42</v>
      </c>
      <c r="B381" s="190" t="s">
        <v>127</v>
      </c>
      <c r="C381" s="119">
        <v>6</v>
      </c>
      <c r="D381" s="157">
        <v>25</v>
      </c>
      <c r="E381" s="157">
        <v>0.1</v>
      </c>
      <c r="F381" s="190">
        <v>10</v>
      </c>
    </row>
    <row r="382" spans="1:6">
      <c r="A382" s="119">
        <v>42</v>
      </c>
      <c r="B382" s="190" t="s">
        <v>127</v>
      </c>
      <c r="C382" s="119">
        <v>5</v>
      </c>
      <c r="D382" s="157">
        <v>27</v>
      </c>
      <c r="E382" s="157">
        <v>0.1</v>
      </c>
      <c r="F382" s="190">
        <v>10</v>
      </c>
    </row>
    <row r="383" spans="1:6">
      <c r="A383" s="119">
        <v>42</v>
      </c>
      <c r="B383" s="190" t="s">
        <v>127</v>
      </c>
      <c r="C383" s="119">
        <v>4</v>
      </c>
      <c r="D383" s="157">
        <v>26.5</v>
      </c>
      <c r="E383" s="157">
        <v>0.1</v>
      </c>
      <c r="F383" s="190">
        <v>10</v>
      </c>
    </row>
    <row r="384" spans="1:6">
      <c r="A384" s="119">
        <v>42</v>
      </c>
      <c r="B384" s="190" t="s">
        <v>127</v>
      </c>
      <c r="C384" s="119">
        <v>3</v>
      </c>
      <c r="D384" s="157">
        <v>27</v>
      </c>
      <c r="E384" s="157">
        <v>0.1</v>
      </c>
      <c r="F384" s="190">
        <v>10</v>
      </c>
    </row>
    <row r="385" spans="1:6">
      <c r="A385" s="119">
        <v>42</v>
      </c>
      <c r="B385" s="190" t="s">
        <v>127</v>
      </c>
      <c r="C385" s="119">
        <v>2</v>
      </c>
      <c r="D385" s="157">
        <v>19.5</v>
      </c>
      <c r="E385" s="157">
        <v>0.1</v>
      </c>
      <c r="F385" s="190">
        <v>10</v>
      </c>
    </row>
    <row r="386" spans="1:6">
      <c r="A386" s="119">
        <v>42</v>
      </c>
      <c r="B386" s="190" t="s">
        <v>127</v>
      </c>
      <c r="C386" s="119">
        <v>1</v>
      </c>
      <c r="D386" s="157">
        <v>17</v>
      </c>
      <c r="E386" s="157">
        <v>0.1</v>
      </c>
      <c r="F386" s="190">
        <v>10</v>
      </c>
    </row>
    <row r="387" spans="1:6">
      <c r="A387" s="119">
        <v>42</v>
      </c>
      <c r="B387" s="190" t="s">
        <v>127</v>
      </c>
      <c r="C387" s="119">
        <v>0</v>
      </c>
      <c r="D387" s="157">
        <v>17</v>
      </c>
      <c r="E387" s="157">
        <v>0.1</v>
      </c>
      <c r="F387" s="190">
        <v>10</v>
      </c>
    </row>
    <row r="388" spans="1:6">
      <c r="A388" s="119">
        <v>43</v>
      </c>
      <c r="B388" s="190" t="s">
        <v>128</v>
      </c>
      <c r="C388" s="119">
        <v>8</v>
      </c>
      <c r="D388" s="157">
        <v>24.5</v>
      </c>
      <c r="E388" s="157">
        <v>0.1</v>
      </c>
      <c r="F388" s="190">
        <v>10</v>
      </c>
    </row>
    <row r="389" spans="1:6">
      <c r="A389" s="119">
        <v>43</v>
      </c>
      <c r="B389" s="190" t="s">
        <v>128</v>
      </c>
      <c r="C389" s="119">
        <v>7</v>
      </c>
      <c r="D389" s="157">
        <v>24.5</v>
      </c>
      <c r="E389" s="157">
        <v>0.1</v>
      </c>
      <c r="F389" s="190">
        <v>10</v>
      </c>
    </row>
    <row r="390" spans="1:6">
      <c r="A390" s="119">
        <v>43</v>
      </c>
      <c r="B390" s="190" t="s">
        <v>128</v>
      </c>
      <c r="C390" s="119">
        <v>6</v>
      </c>
      <c r="D390" s="157">
        <v>25</v>
      </c>
      <c r="E390" s="157">
        <v>0.1</v>
      </c>
      <c r="F390" s="190">
        <v>10</v>
      </c>
    </row>
    <row r="391" spans="1:6">
      <c r="A391" s="119">
        <v>43</v>
      </c>
      <c r="B391" s="190" t="s">
        <v>128</v>
      </c>
      <c r="C391" s="119">
        <v>5</v>
      </c>
      <c r="D391" s="157">
        <v>29</v>
      </c>
      <c r="E391" s="157">
        <v>0.1</v>
      </c>
      <c r="F391" s="190">
        <v>10</v>
      </c>
    </row>
    <row r="392" spans="1:6">
      <c r="A392" s="119">
        <v>43</v>
      </c>
      <c r="B392" s="190" t="s">
        <v>128</v>
      </c>
      <c r="C392" s="119">
        <v>4</v>
      </c>
      <c r="D392" s="157">
        <v>27</v>
      </c>
      <c r="E392" s="157">
        <v>0.1</v>
      </c>
      <c r="F392" s="190">
        <v>10</v>
      </c>
    </row>
    <row r="393" spans="1:6">
      <c r="A393" s="119">
        <v>43</v>
      </c>
      <c r="B393" s="190" t="s">
        <v>128</v>
      </c>
      <c r="C393" s="119">
        <v>3</v>
      </c>
      <c r="D393" s="157">
        <v>27</v>
      </c>
      <c r="E393" s="157">
        <v>0.1</v>
      </c>
      <c r="F393" s="190">
        <v>10</v>
      </c>
    </row>
    <row r="394" spans="1:6">
      <c r="A394" s="119">
        <v>43</v>
      </c>
      <c r="B394" s="190" t="s">
        <v>128</v>
      </c>
      <c r="C394" s="119">
        <v>2</v>
      </c>
      <c r="D394" s="157">
        <v>18.5</v>
      </c>
      <c r="E394" s="157">
        <v>0.1</v>
      </c>
      <c r="F394" s="190">
        <v>10</v>
      </c>
    </row>
    <row r="395" spans="1:6">
      <c r="A395" s="119">
        <v>43</v>
      </c>
      <c r="B395" s="190" t="s">
        <v>128</v>
      </c>
      <c r="C395" s="119">
        <v>1</v>
      </c>
      <c r="D395" s="157">
        <v>18</v>
      </c>
      <c r="E395" s="157">
        <v>0.1</v>
      </c>
      <c r="F395" s="190">
        <v>10</v>
      </c>
    </row>
    <row r="396" spans="1:6">
      <c r="A396" s="119">
        <v>43</v>
      </c>
      <c r="B396" s="190" t="s">
        <v>128</v>
      </c>
      <c r="C396" s="119">
        <v>0</v>
      </c>
      <c r="D396" s="157">
        <v>18</v>
      </c>
      <c r="E396" s="157">
        <v>0.1</v>
      </c>
      <c r="F396" s="190">
        <v>10</v>
      </c>
    </row>
    <row r="397" spans="1:6">
      <c r="A397" s="119">
        <v>44</v>
      </c>
      <c r="B397" s="190" t="s">
        <v>129</v>
      </c>
      <c r="C397" s="119">
        <v>8</v>
      </c>
      <c r="D397" s="157">
        <v>24</v>
      </c>
      <c r="E397" s="157">
        <v>0.1</v>
      </c>
      <c r="F397" s="190">
        <v>10</v>
      </c>
    </row>
    <row r="398" spans="1:6">
      <c r="A398" s="119">
        <v>44</v>
      </c>
      <c r="B398" s="190" t="s">
        <v>129</v>
      </c>
      <c r="C398" s="119">
        <v>7</v>
      </c>
      <c r="D398" s="157">
        <v>24</v>
      </c>
      <c r="E398" s="157">
        <v>0.1</v>
      </c>
      <c r="F398" s="190">
        <v>10</v>
      </c>
    </row>
    <row r="399" spans="1:6">
      <c r="A399" s="119">
        <v>44</v>
      </c>
      <c r="B399" s="190" t="s">
        <v>129</v>
      </c>
      <c r="C399" s="119">
        <v>6</v>
      </c>
      <c r="D399" s="157">
        <v>21</v>
      </c>
      <c r="E399" s="157">
        <v>0.1</v>
      </c>
      <c r="F399" s="190">
        <v>10</v>
      </c>
    </row>
    <row r="400" spans="1:6">
      <c r="A400" s="119">
        <v>44</v>
      </c>
      <c r="B400" s="190" t="s">
        <v>129</v>
      </c>
      <c r="C400" s="119">
        <v>5</v>
      </c>
      <c r="D400" s="157">
        <v>15</v>
      </c>
      <c r="E400" s="157">
        <v>0.1</v>
      </c>
      <c r="F400" s="190">
        <v>10</v>
      </c>
    </row>
    <row r="401" spans="1:6">
      <c r="A401" s="119">
        <v>44</v>
      </c>
      <c r="B401" s="190" t="s">
        <v>129</v>
      </c>
      <c r="C401" s="119">
        <v>4</v>
      </c>
      <c r="D401" s="157">
        <v>13</v>
      </c>
      <c r="E401" s="157">
        <v>0.1</v>
      </c>
      <c r="F401" s="190">
        <v>10</v>
      </c>
    </row>
    <row r="402" spans="1:6">
      <c r="A402" s="119">
        <v>44</v>
      </c>
      <c r="B402" s="190" t="s">
        <v>129</v>
      </c>
      <c r="C402" s="119">
        <v>3</v>
      </c>
      <c r="D402" s="157">
        <v>16.5</v>
      </c>
      <c r="E402" s="157">
        <v>0.1</v>
      </c>
      <c r="F402" s="190">
        <v>10</v>
      </c>
    </row>
    <row r="403" spans="1:6">
      <c r="A403" s="119">
        <v>44</v>
      </c>
      <c r="B403" s="190" t="s">
        <v>129</v>
      </c>
      <c r="C403" s="119">
        <v>2</v>
      </c>
      <c r="D403" s="157">
        <v>21</v>
      </c>
      <c r="E403" s="157">
        <v>0.1</v>
      </c>
      <c r="F403" s="190">
        <v>10</v>
      </c>
    </row>
    <row r="404" spans="1:6">
      <c r="A404" s="119">
        <v>44</v>
      </c>
      <c r="B404" s="190" t="s">
        <v>129</v>
      </c>
      <c r="C404" s="119">
        <v>1</v>
      </c>
      <c r="D404" s="157">
        <v>23</v>
      </c>
      <c r="E404" s="157">
        <v>0.1</v>
      </c>
      <c r="F404" s="190">
        <v>10</v>
      </c>
    </row>
    <row r="405" spans="1:6">
      <c r="A405" s="119">
        <v>44</v>
      </c>
      <c r="B405" s="190" t="s">
        <v>129</v>
      </c>
      <c r="C405" s="119">
        <v>0</v>
      </c>
      <c r="D405" s="157">
        <v>23</v>
      </c>
      <c r="E405" s="157">
        <v>0.1</v>
      </c>
      <c r="F405" s="190">
        <v>10</v>
      </c>
    </row>
    <row r="406" spans="1:6">
      <c r="A406" s="119">
        <v>45</v>
      </c>
      <c r="B406" s="190" t="s">
        <v>130</v>
      </c>
      <c r="C406" s="119">
        <v>8</v>
      </c>
      <c r="D406" s="157">
        <v>25.5</v>
      </c>
      <c r="E406" s="157">
        <v>0.1</v>
      </c>
      <c r="F406" s="190">
        <v>10</v>
      </c>
    </row>
    <row r="407" spans="1:6">
      <c r="A407" s="119">
        <v>45</v>
      </c>
      <c r="B407" s="190" t="s">
        <v>130</v>
      </c>
      <c r="C407" s="119">
        <v>7</v>
      </c>
      <c r="D407" s="157">
        <v>25.5</v>
      </c>
      <c r="E407" s="157">
        <v>0.1</v>
      </c>
      <c r="F407" s="190">
        <v>10</v>
      </c>
    </row>
    <row r="408" spans="1:6">
      <c r="A408" s="119">
        <v>45</v>
      </c>
      <c r="B408" s="190" t="s">
        <v>130</v>
      </c>
      <c r="C408" s="119">
        <v>6</v>
      </c>
      <c r="D408" s="157">
        <v>23.5</v>
      </c>
      <c r="E408" s="157">
        <v>0.1</v>
      </c>
      <c r="F408" s="190">
        <v>10</v>
      </c>
    </row>
    <row r="409" spans="1:6">
      <c r="A409" s="119">
        <v>45</v>
      </c>
      <c r="B409" s="190" t="s">
        <v>130</v>
      </c>
      <c r="C409" s="119">
        <v>5</v>
      </c>
      <c r="D409" s="157">
        <v>28</v>
      </c>
      <c r="E409" s="157">
        <v>0.1</v>
      </c>
      <c r="F409" s="190">
        <v>10</v>
      </c>
    </row>
    <row r="410" spans="1:6">
      <c r="A410" s="119">
        <v>45</v>
      </c>
      <c r="B410" s="190" t="s">
        <v>130</v>
      </c>
      <c r="C410" s="119">
        <v>4</v>
      </c>
      <c r="D410" s="157">
        <v>27</v>
      </c>
      <c r="E410" s="157">
        <v>0.1</v>
      </c>
      <c r="F410" s="190">
        <v>10</v>
      </c>
    </row>
    <row r="411" spans="1:6">
      <c r="A411" s="119">
        <v>45</v>
      </c>
      <c r="B411" s="190" t="s">
        <v>130</v>
      </c>
      <c r="C411" s="119">
        <v>3</v>
      </c>
      <c r="D411" s="157">
        <v>22.5</v>
      </c>
      <c r="E411" s="157">
        <v>0.1</v>
      </c>
      <c r="F411" s="190">
        <v>10</v>
      </c>
    </row>
    <row r="412" spans="1:6">
      <c r="A412" s="119">
        <v>45</v>
      </c>
      <c r="B412" s="190" t="s">
        <v>130</v>
      </c>
      <c r="C412" s="119">
        <v>2</v>
      </c>
      <c r="D412" s="157">
        <v>23.5</v>
      </c>
      <c r="E412" s="157">
        <v>0.1</v>
      </c>
      <c r="F412" s="190">
        <v>10</v>
      </c>
    </row>
    <row r="413" spans="1:6">
      <c r="A413" s="119">
        <v>45</v>
      </c>
      <c r="B413" s="190" t="s">
        <v>130</v>
      </c>
      <c r="C413" s="119">
        <v>1</v>
      </c>
      <c r="D413" s="157">
        <v>16.5</v>
      </c>
      <c r="E413" s="157">
        <v>0.1</v>
      </c>
      <c r="F413" s="190">
        <v>10</v>
      </c>
    </row>
    <row r="414" spans="1:6">
      <c r="A414" s="119">
        <v>45</v>
      </c>
      <c r="B414" s="190" t="s">
        <v>130</v>
      </c>
      <c r="C414" s="119">
        <v>0</v>
      </c>
      <c r="D414" s="157">
        <v>16.5</v>
      </c>
      <c r="E414" s="157">
        <v>0.1</v>
      </c>
      <c r="F414" s="190">
        <v>10</v>
      </c>
    </row>
    <row r="415" spans="1:6">
      <c r="A415" s="119">
        <v>46</v>
      </c>
      <c r="B415" s="190" t="s">
        <v>267</v>
      </c>
      <c r="C415" s="119">
        <v>8</v>
      </c>
      <c r="D415" s="157">
        <v>25.5</v>
      </c>
      <c r="E415" s="157">
        <v>0.1</v>
      </c>
      <c r="F415" s="190">
        <v>10</v>
      </c>
    </row>
    <row r="416" spans="1:6">
      <c r="A416" s="119">
        <v>46</v>
      </c>
      <c r="B416" s="190" t="s">
        <v>267</v>
      </c>
      <c r="C416" s="119">
        <v>7</v>
      </c>
      <c r="D416" s="157">
        <v>25.5</v>
      </c>
      <c r="E416" s="157">
        <v>0.1</v>
      </c>
      <c r="F416" s="190">
        <v>10</v>
      </c>
    </row>
    <row r="417" spans="1:6">
      <c r="A417" s="119">
        <v>46</v>
      </c>
      <c r="B417" s="190" t="s">
        <v>267</v>
      </c>
      <c r="C417" s="119">
        <v>6</v>
      </c>
      <c r="D417" s="157">
        <v>23.5</v>
      </c>
      <c r="E417" s="157">
        <v>0.1</v>
      </c>
      <c r="F417" s="190">
        <v>10</v>
      </c>
    </row>
    <row r="418" spans="1:6">
      <c r="A418" s="119">
        <v>46</v>
      </c>
      <c r="B418" s="190" t="s">
        <v>267</v>
      </c>
      <c r="C418" s="119">
        <v>5</v>
      </c>
      <c r="D418" s="157">
        <v>28</v>
      </c>
      <c r="E418" s="157">
        <v>0.1</v>
      </c>
      <c r="F418" s="190">
        <v>10</v>
      </c>
    </row>
    <row r="419" spans="1:6">
      <c r="A419" s="119">
        <v>46</v>
      </c>
      <c r="B419" s="190" t="s">
        <v>267</v>
      </c>
      <c r="C419" s="119">
        <v>4</v>
      </c>
      <c r="D419" s="157">
        <v>27</v>
      </c>
      <c r="E419" s="157">
        <v>0.1</v>
      </c>
      <c r="F419" s="190">
        <v>10</v>
      </c>
    </row>
    <row r="420" spans="1:6">
      <c r="A420" s="119">
        <v>46</v>
      </c>
      <c r="B420" s="190" t="s">
        <v>267</v>
      </c>
      <c r="C420" s="119">
        <v>3</v>
      </c>
      <c r="D420" s="157">
        <v>22.5</v>
      </c>
      <c r="E420" s="157">
        <v>0.1</v>
      </c>
      <c r="F420" s="190">
        <v>10</v>
      </c>
    </row>
    <row r="421" spans="1:6">
      <c r="A421" s="119">
        <v>46</v>
      </c>
      <c r="B421" s="190" t="s">
        <v>267</v>
      </c>
      <c r="C421" s="119">
        <v>2</v>
      </c>
      <c r="D421" s="157">
        <v>23.5</v>
      </c>
      <c r="E421" s="157">
        <v>0.1</v>
      </c>
      <c r="F421" s="190">
        <v>10</v>
      </c>
    </row>
    <row r="422" spans="1:6">
      <c r="A422" s="119">
        <v>46</v>
      </c>
      <c r="B422" s="190" t="s">
        <v>267</v>
      </c>
      <c r="C422" s="119">
        <v>1</v>
      </c>
      <c r="D422" s="157">
        <v>16.5</v>
      </c>
      <c r="E422" s="157">
        <v>0.1</v>
      </c>
      <c r="F422" s="190">
        <v>10</v>
      </c>
    </row>
    <row r="423" spans="1:6">
      <c r="A423" s="119">
        <v>46</v>
      </c>
      <c r="B423" s="190" t="s">
        <v>267</v>
      </c>
      <c r="C423" s="119">
        <v>0</v>
      </c>
      <c r="D423" s="157">
        <v>16.5</v>
      </c>
      <c r="E423" s="157">
        <v>0.1</v>
      </c>
      <c r="F423" s="190">
        <v>10</v>
      </c>
    </row>
    <row r="424" spans="1:6" customFormat="1">
      <c r="A424" s="119">
        <v>47</v>
      </c>
      <c r="B424" s="190" t="s">
        <v>132</v>
      </c>
      <c r="C424" s="119">
        <v>8</v>
      </c>
      <c r="D424" s="157">
        <v>38</v>
      </c>
      <c r="E424" s="157">
        <v>11</v>
      </c>
      <c r="F424" s="119">
        <v>15</v>
      </c>
    </row>
    <row r="425" spans="1:6" customFormat="1">
      <c r="A425" s="119">
        <v>47</v>
      </c>
      <c r="B425" s="190" t="s">
        <v>132</v>
      </c>
      <c r="C425" s="119">
        <v>7</v>
      </c>
      <c r="D425" s="157">
        <v>38</v>
      </c>
      <c r="E425" s="157">
        <v>11</v>
      </c>
      <c r="F425" s="119">
        <v>15</v>
      </c>
    </row>
    <row r="426" spans="1:6" customFormat="1">
      <c r="A426" s="119">
        <v>47</v>
      </c>
      <c r="B426" s="190" t="s">
        <v>132</v>
      </c>
      <c r="C426" s="119">
        <v>6</v>
      </c>
      <c r="D426" s="157">
        <v>29</v>
      </c>
      <c r="E426" s="157">
        <v>11</v>
      </c>
      <c r="F426" s="119">
        <v>15</v>
      </c>
    </row>
    <row r="427" spans="1:6" customFormat="1">
      <c r="A427" s="119">
        <v>47</v>
      </c>
      <c r="B427" s="190" t="s">
        <v>132</v>
      </c>
      <c r="C427" s="119">
        <v>5</v>
      </c>
      <c r="D427" s="157">
        <v>26</v>
      </c>
      <c r="E427" s="157">
        <v>11</v>
      </c>
      <c r="F427" s="119">
        <v>15</v>
      </c>
    </row>
    <row r="428" spans="1:6" customFormat="1">
      <c r="A428" s="119">
        <v>47</v>
      </c>
      <c r="B428" s="190" t="s">
        <v>132</v>
      </c>
      <c r="C428" s="119">
        <v>4</v>
      </c>
      <c r="D428" s="157">
        <v>29</v>
      </c>
      <c r="E428" s="157">
        <v>11</v>
      </c>
      <c r="F428" s="119">
        <v>15</v>
      </c>
    </row>
    <row r="429" spans="1:6" customFormat="1">
      <c r="A429" s="119">
        <v>47</v>
      </c>
      <c r="B429" s="190" t="s">
        <v>132</v>
      </c>
      <c r="C429" s="119">
        <v>3</v>
      </c>
      <c r="D429" s="157">
        <v>29</v>
      </c>
      <c r="E429" s="157">
        <v>11</v>
      </c>
      <c r="F429" s="119">
        <v>15</v>
      </c>
    </row>
    <row r="430" spans="1:6" customFormat="1">
      <c r="A430" s="119">
        <v>47</v>
      </c>
      <c r="B430" s="190" t="s">
        <v>132</v>
      </c>
      <c r="C430" s="119">
        <v>2</v>
      </c>
      <c r="D430" s="157">
        <v>21</v>
      </c>
      <c r="E430" s="157">
        <v>11</v>
      </c>
      <c r="F430" s="119">
        <v>15</v>
      </c>
    </row>
    <row r="431" spans="1:6" customFormat="1">
      <c r="A431" s="119">
        <v>47</v>
      </c>
      <c r="B431" s="190" t="s">
        <v>132</v>
      </c>
      <c r="C431" s="119">
        <v>1</v>
      </c>
      <c r="D431" s="157">
        <v>18</v>
      </c>
      <c r="E431" s="157">
        <v>11</v>
      </c>
      <c r="F431" s="119">
        <v>15</v>
      </c>
    </row>
    <row r="432" spans="1:6" customFormat="1">
      <c r="A432" s="119">
        <v>47</v>
      </c>
      <c r="B432" s="190" t="s">
        <v>132</v>
      </c>
      <c r="C432" s="119">
        <v>0</v>
      </c>
      <c r="D432" s="157">
        <v>18</v>
      </c>
      <c r="E432" s="157">
        <v>11</v>
      </c>
      <c r="F432" s="119">
        <v>15</v>
      </c>
    </row>
    <row r="433" spans="1:6" customFormat="1">
      <c r="A433" s="119">
        <v>48</v>
      </c>
      <c r="B433" s="190" t="s">
        <v>133</v>
      </c>
      <c r="C433" s="119">
        <v>8</v>
      </c>
      <c r="D433" s="157">
        <v>38</v>
      </c>
      <c r="E433" s="157">
        <v>11</v>
      </c>
      <c r="F433" s="119">
        <v>15</v>
      </c>
    </row>
    <row r="434" spans="1:6" customFormat="1">
      <c r="A434" s="119">
        <v>48</v>
      </c>
      <c r="B434" s="190" t="s">
        <v>133</v>
      </c>
      <c r="C434" s="119">
        <v>7</v>
      </c>
      <c r="D434" s="157">
        <v>38</v>
      </c>
      <c r="E434" s="157">
        <v>11</v>
      </c>
      <c r="F434" s="119">
        <v>15</v>
      </c>
    </row>
    <row r="435" spans="1:6" customFormat="1">
      <c r="A435" s="119">
        <v>48</v>
      </c>
      <c r="B435" s="190" t="s">
        <v>133</v>
      </c>
      <c r="C435" s="119">
        <v>6</v>
      </c>
      <c r="D435" s="157">
        <v>29</v>
      </c>
      <c r="E435" s="157">
        <v>11</v>
      </c>
      <c r="F435" s="119">
        <v>15</v>
      </c>
    </row>
    <row r="436" spans="1:6" customFormat="1">
      <c r="A436" s="119">
        <v>48</v>
      </c>
      <c r="B436" s="190" t="s">
        <v>133</v>
      </c>
      <c r="C436" s="119">
        <v>5</v>
      </c>
      <c r="D436" s="157">
        <v>30</v>
      </c>
      <c r="E436" s="157">
        <v>11</v>
      </c>
      <c r="F436" s="119">
        <v>15</v>
      </c>
    </row>
    <row r="437" spans="1:6" customFormat="1">
      <c r="A437" s="119">
        <v>48</v>
      </c>
      <c r="B437" s="190" t="s">
        <v>133</v>
      </c>
      <c r="C437" s="119">
        <v>4</v>
      </c>
      <c r="D437" s="157">
        <v>28</v>
      </c>
      <c r="E437" s="157">
        <v>11</v>
      </c>
      <c r="F437" s="119">
        <v>15</v>
      </c>
    </row>
    <row r="438" spans="1:6" customFormat="1">
      <c r="A438" s="119">
        <v>48</v>
      </c>
      <c r="B438" s="190" t="s">
        <v>133</v>
      </c>
      <c r="C438" s="119">
        <v>3</v>
      </c>
      <c r="D438" s="157">
        <v>26</v>
      </c>
      <c r="E438" s="157">
        <v>11</v>
      </c>
      <c r="F438" s="119">
        <v>15</v>
      </c>
    </row>
    <row r="439" spans="1:6" customFormat="1">
      <c r="A439" s="119">
        <v>48</v>
      </c>
      <c r="B439" s="190" t="s">
        <v>133</v>
      </c>
      <c r="C439" s="119">
        <v>2</v>
      </c>
      <c r="D439" s="157">
        <v>30</v>
      </c>
      <c r="E439" s="157">
        <v>11</v>
      </c>
      <c r="F439" s="119">
        <v>15</v>
      </c>
    </row>
    <row r="440" spans="1:6" customFormat="1">
      <c r="A440" s="119">
        <v>48</v>
      </c>
      <c r="B440" s="190" t="s">
        <v>133</v>
      </c>
      <c r="C440" s="119">
        <v>1</v>
      </c>
      <c r="D440" s="157">
        <v>21</v>
      </c>
      <c r="E440" s="157">
        <v>11</v>
      </c>
      <c r="F440" s="119">
        <v>15</v>
      </c>
    </row>
    <row r="441" spans="1:6" customFormat="1">
      <c r="A441" s="119">
        <v>48</v>
      </c>
      <c r="B441" s="190" t="s">
        <v>133</v>
      </c>
      <c r="C441" s="119">
        <v>0</v>
      </c>
      <c r="D441" s="157">
        <v>21</v>
      </c>
      <c r="E441" s="157">
        <v>11</v>
      </c>
      <c r="F441" s="119">
        <v>15</v>
      </c>
    </row>
    <row r="442" spans="1:6" customFormat="1">
      <c r="A442" s="119">
        <v>49</v>
      </c>
      <c r="B442" s="190" t="s">
        <v>134</v>
      </c>
      <c r="C442" s="119">
        <v>8</v>
      </c>
      <c r="D442" s="157">
        <v>38</v>
      </c>
      <c r="E442" s="157">
        <v>11</v>
      </c>
      <c r="F442" s="119">
        <v>15</v>
      </c>
    </row>
    <row r="443" spans="1:6" customFormat="1">
      <c r="A443" s="119">
        <v>49</v>
      </c>
      <c r="B443" s="190" t="s">
        <v>134</v>
      </c>
      <c r="C443" s="119">
        <v>7</v>
      </c>
      <c r="D443" s="157">
        <v>38</v>
      </c>
      <c r="E443" s="157">
        <v>11</v>
      </c>
      <c r="F443" s="119">
        <v>15</v>
      </c>
    </row>
    <row r="444" spans="1:6" customFormat="1">
      <c r="A444" s="119">
        <v>49</v>
      </c>
      <c r="B444" s="190" t="s">
        <v>134</v>
      </c>
      <c r="C444" s="119">
        <v>6</v>
      </c>
      <c r="D444" s="157">
        <v>29</v>
      </c>
      <c r="E444" s="157">
        <v>11</v>
      </c>
      <c r="F444" s="119">
        <v>15</v>
      </c>
    </row>
    <row r="445" spans="1:6" customFormat="1">
      <c r="A445" s="119">
        <v>49</v>
      </c>
      <c r="B445" s="190" t="s">
        <v>134</v>
      </c>
      <c r="C445" s="119">
        <v>5</v>
      </c>
      <c r="D445" s="157">
        <v>28</v>
      </c>
      <c r="E445" s="157">
        <v>11</v>
      </c>
      <c r="F445" s="119">
        <v>15</v>
      </c>
    </row>
    <row r="446" spans="1:6" customFormat="1">
      <c r="A446" s="119">
        <v>49</v>
      </c>
      <c r="B446" s="190" t="s">
        <v>134</v>
      </c>
      <c r="C446" s="119">
        <v>4</v>
      </c>
      <c r="D446" s="157">
        <v>28</v>
      </c>
      <c r="E446" s="157">
        <v>11</v>
      </c>
      <c r="F446" s="119">
        <v>15</v>
      </c>
    </row>
    <row r="447" spans="1:6" customFormat="1">
      <c r="A447" s="119">
        <v>49</v>
      </c>
      <c r="B447" s="190" t="s">
        <v>134</v>
      </c>
      <c r="C447" s="119">
        <v>3</v>
      </c>
      <c r="D447" s="157">
        <v>29</v>
      </c>
      <c r="E447" s="157">
        <v>11</v>
      </c>
      <c r="F447" s="119">
        <v>15</v>
      </c>
    </row>
    <row r="448" spans="1:6" customFormat="1">
      <c r="A448" s="119">
        <v>49</v>
      </c>
      <c r="B448" s="190" t="s">
        <v>134</v>
      </c>
      <c r="C448" s="119">
        <v>2</v>
      </c>
      <c r="D448" s="157">
        <v>30</v>
      </c>
      <c r="E448" s="157">
        <v>11</v>
      </c>
      <c r="F448" s="119">
        <v>15</v>
      </c>
    </row>
    <row r="449" spans="1:6" customFormat="1">
      <c r="A449" s="119">
        <v>49</v>
      </c>
      <c r="B449" s="190" t="s">
        <v>134</v>
      </c>
      <c r="C449" s="119">
        <v>1</v>
      </c>
      <c r="D449" s="157">
        <v>21</v>
      </c>
      <c r="E449" s="157">
        <v>11</v>
      </c>
      <c r="F449" s="119">
        <v>15</v>
      </c>
    </row>
    <row r="450" spans="1:6" customFormat="1">
      <c r="A450" s="119">
        <v>49</v>
      </c>
      <c r="B450" s="190" t="s">
        <v>134</v>
      </c>
      <c r="C450" s="119">
        <v>0</v>
      </c>
      <c r="D450" s="157">
        <v>21</v>
      </c>
      <c r="E450" s="157">
        <v>11</v>
      </c>
      <c r="F450" s="119">
        <v>15</v>
      </c>
    </row>
    <row r="451" spans="1:6" customFormat="1">
      <c r="A451" s="119">
        <v>50</v>
      </c>
      <c r="B451" s="190" t="s">
        <v>135</v>
      </c>
      <c r="C451" s="119">
        <v>8</v>
      </c>
      <c r="D451" s="157">
        <v>38</v>
      </c>
      <c r="E451" s="157">
        <v>11</v>
      </c>
      <c r="F451" s="119">
        <v>15</v>
      </c>
    </row>
    <row r="452" spans="1:6" customFormat="1">
      <c r="A452" s="119">
        <v>50</v>
      </c>
      <c r="B452" s="190" t="s">
        <v>135</v>
      </c>
      <c r="C452" s="119">
        <v>7</v>
      </c>
      <c r="D452" s="157">
        <v>38</v>
      </c>
      <c r="E452" s="157">
        <v>11</v>
      </c>
      <c r="F452" s="119">
        <v>15</v>
      </c>
    </row>
    <row r="453" spans="1:6" customFormat="1">
      <c r="A453" s="119">
        <v>50</v>
      </c>
      <c r="B453" s="190" t="s">
        <v>135</v>
      </c>
      <c r="C453" s="119">
        <v>6</v>
      </c>
      <c r="D453" s="157">
        <v>29</v>
      </c>
      <c r="E453" s="157">
        <v>11</v>
      </c>
      <c r="F453" s="119">
        <v>15</v>
      </c>
    </row>
    <row r="454" spans="1:6" customFormat="1">
      <c r="A454" s="119">
        <v>50</v>
      </c>
      <c r="B454" s="190" t="s">
        <v>135</v>
      </c>
      <c r="C454" s="119">
        <v>5</v>
      </c>
      <c r="D454" s="157">
        <v>28</v>
      </c>
      <c r="E454" s="157">
        <v>11</v>
      </c>
      <c r="F454" s="119">
        <v>15</v>
      </c>
    </row>
    <row r="455" spans="1:6" customFormat="1">
      <c r="A455" s="119">
        <v>50</v>
      </c>
      <c r="B455" s="190" t="s">
        <v>135</v>
      </c>
      <c r="C455" s="119">
        <v>4</v>
      </c>
      <c r="D455" s="157">
        <v>28</v>
      </c>
      <c r="E455" s="157">
        <v>11</v>
      </c>
      <c r="F455" s="119">
        <v>15</v>
      </c>
    </row>
    <row r="456" spans="1:6" customFormat="1">
      <c r="A456" s="119">
        <v>50</v>
      </c>
      <c r="B456" s="190" t="s">
        <v>135</v>
      </c>
      <c r="C456" s="119">
        <v>3</v>
      </c>
      <c r="D456" s="157">
        <v>28</v>
      </c>
      <c r="E456" s="157">
        <v>11</v>
      </c>
      <c r="F456" s="119">
        <v>15</v>
      </c>
    </row>
    <row r="457" spans="1:6" customFormat="1">
      <c r="A457" s="119">
        <v>50</v>
      </c>
      <c r="B457" s="190" t="s">
        <v>135</v>
      </c>
      <c r="C457" s="119">
        <v>2</v>
      </c>
      <c r="D457" s="157">
        <v>28</v>
      </c>
      <c r="E457" s="157">
        <v>11</v>
      </c>
      <c r="F457" s="119">
        <v>15</v>
      </c>
    </row>
    <row r="458" spans="1:6" customFormat="1">
      <c r="A458" s="119">
        <v>50</v>
      </c>
      <c r="B458" s="190" t="s">
        <v>135</v>
      </c>
      <c r="C458" s="119">
        <v>1</v>
      </c>
      <c r="D458" s="157">
        <v>20</v>
      </c>
      <c r="E458" s="157">
        <v>11</v>
      </c>
      <c r="F458" s="119">
        <v>15</v>
      </c>
    </row>
    <row r="459" spans="1:6" customFormat="1">
      <c r="A459" s="119">
        <v>50</v>
      </c>
      <c r="B459" s="190" t="s">
        <v>135</v>
      </c>
      <c r="C459" s="119">
        <v>0</v>
      </c>
      <c r="D459" s="157">
        <v>20</v>
      </c>
      <c r="E459" s="157">
        <v>11</v>
      </c>
      <c r="F459" s="119">
        <v>15</v>
      </c>
    </row>
    <row r="460" spans="1:6">
      <c r="A460" s="190">
        <v>51</v>
      </c>
      <c r="B460" s="194" t="s">
        <v>789</v>
      </c>
      <c r="C460" s="190">
        <v>13</v>
      </c>
      <c r="D460" s="190">
        <v>24.6</v>
      </c>
      <c r="E460" s="190">
        <v>0.9</v>
      </c>
      <c r="F460" s="190">
        <v>30</v>
      </c>
    </row>
    <row r="461" spans="1:6">
      <c r="A461" s="190">
        <v>51</v>
      </c>
      <c r="B461" s="194" t="s">
        <v>789</v>
      </c>
      <c r="C461" s="190">
        <v>12</v>
      </c>
      <c r="D461" s="190">
        <v>24.6</v>
      </c>
      <c r="E461" s="190">
        <v>1</v>
      </c>
      <c r="F461" s="190">
        <v>30</v>
      </c>
    </row>
    <row r="462" spans="1:6">
      <c r="A462" s="190">
        <v>51</v>
      </c>
      <c r="B462" s="194" t="s">
        <v>789</v>
      </c>
      <c r="C462" s="190">
        <v>11</v>
      </c>
      <c r="D462" s="190">
        <v>24.6</v>
      </c>
      <c r="E462" s="190">
        <v>1.1000000000000001</v>
      </c>
      <c r="F462" s="190">
        <v>20</v>
      </c>
    </row>
    <row r="463" spans="1:6">
      <c r="A463" s="190">
        <v>51</v>
      </c>
      <c r="B463" s="194" t="s">
        <v>789</v>
      </c>
      <c r="C463" s="190">
        <v>10</v>
      </c>
      <c r="D463" s="190">
        <v>24.6</v>
      </c>
      <c r="E463" s="190">
        <v>1.2</v>
      </c>
      <c r="F463" s="190">
        <v>10</v>
      </c>
    </row>
    <row r="464" spans="1:6">
      <c r="A464" s="190">
        <v>51</v>
      </c>
      <c r="B464" s="194" t="s">
        <v>789</v>
      </c>
      <c r="C464" s="190">
        <v>9</v>
      </c>
      <c r="D464" s="190">
        <v>22.9</v>
      </c>
      <c r="E464" s="190">
        <v>1.3</v>
      </c>
      <c r="F464" s="190">
        <v>10</v>
      </c>
    </row>
    <row r="465" spans="1:6">
      <c r="A465" s="190">
        <v>51</v>
      </c>
      <c r="B465" s="194" t="s">
        <v>789</v>
      </c>
      <c r="C465" s="190">
        <v>8</v>
      </c>
      <c r="D465" s="190">
        <v>22.9</v>
      </c>
      <c r="E465" s="190">
        <v>1.4</v>
      </c>
      <c r="F465" s="190">
        <v>10</v>
      </c>
    </row>
    <row r="466" spans="1:6">
      <c r="A466" s="190">
        <v>51</v>
      </c>
      <c r="B466" s="194" t="s">
        <v>789</v>
      </c>
      <c r="C466" s="190">
        <v>7</v>
      </c>
      <c r="D466" s="190">
        <v>22.9</v>
      </c>
      <c r="E466" s="190">
        <v>1.5</v>
      </c>
      <c r="F466" s="190">
        <v>10</v>
      </c>
    </row>
    <row r="467" spans="1:6">
      <c r="A467" s="190">
        <v>51</v>
      </c>
      <c r="B467" s="194" t="s">
        <v>789</v>
      </c>
      <c r="C467" s="190">
        <v>6</v>
      </c>
      <c r="D467" s="190">
        <v>22.9</v>
      </c>
      <c r="E467" s="190">
        <v>1.6</v>
      </c>
      <c r="F467" s="190">
        <v>10</v>
      </c>
    </row>
    <row r="468" spans="1:6">
      <c r="A468" s="190">
        <v>51</v>
      </c>
      <c r="B468" s="194" t="s">
        <v>789</v>
      </c>
      <c r="C468" s="190">
        <v>5</v>
      </c>
      <c r="D468" s="190">
        <v>22.9</v>
      </c>
      <c r="E468" s="190">
        <v>1.7</v>
      </c>
      <c r="F468" s="190">
        <v>10</v>
      </c>
    </row>
    <row r="469" spans="1:6">
      <c r="A469" s="190">
        <v>51</v>
      </c>
      <c r="B469" s="194" t="s">
        <v>789</v>
      </c>
      <c r="C469" s="190">
        <v>4</v>
      </c>
      <c r="D469" s="190">
        <v>22.9</v>
      </c>
      <c r="E469" s="190">
        <v>1.8</v>
      </c>
      <c r="F469" s="190">
        <v>10</v>
      </c>
    </row>
    <row r="470" spans="1:6">
      <c r="A470" s="190">
        <v>51</v>
      </c>
      <c r="B470" s="194" t="s">
        <v>789</v>
      </c>
      <c r="C470" s="190">
        <v>3</v>
      </c>
      <c r="D470" s="190">
        <v>22.9</v>
      </c>
      <c r="E470" s="190">
        <v>1.9</v>
      </c>
      <c r="F470" s="190">
        <v>10</v>
      </c>
    </row>
    <row r="471" spans="1:6">
      <c r="A471" s="190">
        <v>51</v>
      </c>
      <c r="B471" s="194" t="s">
        <v>789</v>
      </c>
      <c r="C471" s="190">
        <v>2</v>
      </c>
      <c r="D471" s="190">
        <v>22.9</v>
      </c>
      <c r="E471" s="190">
        <v>2</v>
      </c>
      <c r="F471" s="190">
        <v>10</v>
      </c>
    </row>
    <row r="472" spans="1:6">
      <c r="A472" s="190">
        <v>51</v>
      </c>
      <c r="B472" s="194" t="s">
        <v>789</v>
      </c>
      <c r="C472" s="190">
        <v>1</v>
      </c>
      <c r="D472" s="190">
        <v>22.9</v>
      </c>
      <c r="E472" s="190">
        <v>2.1</v>
      </c>
      <c r="F472" s="190">
        <v>10</v>
      </c>
    </row>
    <row r="473" spans="1:6">
      <c r="A473" s="190">
        <v>51</v>
      </c>
      <c r="B473" s="194" t="s">
        <v>789</v>
      </c>
      <c r="C473" s="190">
        <v>0</v>
      </c>
      <c r="D473" s="190">
        <v>22.9</v>
      </c>
      <c r="E473" s="190">
        <v>2.1</v>
      </c>
      <c r="F473" s="190">
        <v>10</v>
      </c>
    </row>
  </sheetData>
  <phoneticPr fontId="3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73"/>
  <sheetViews>
    <sheetView topLeftCell="A387" workbookViewId="0">
      <selection activeCell="C17" sqref="C17"/>
    </sheetView>
  </sheetViews>
  <sheetFormatPr defaultColWidth="9.109375" defaultRowHeight="14.4"/>
  <cols>
    <col min="1" max="1" width="19.44140625" style="119" customWidth="1"/>
    <col min="2" max="2" width="25.44140625" style="119" customWidth="1"/>
    <col min="3" max="3" width="16.6640625" style="119" customWidth="1"/>
    <col min="4" max="15" width="9.109375" style="119"/>
    <col min="16" max="16" width="20.6640625" style="119" customWidth="1"/>
    <col min="17" max="17" width="22.33203125" style="119" customWidth="1"/>
    <col min="18" max="16384" width="9.109375" style="119"/>
  </cols>
  <sheetData>
    <row r="1" spans="1:17">
      <c r="A1" s="120" t="s">
        <v>227</v>
      </c>
      <c r="B1" s="120" t="s">
        <v>228</v>
      </c>
      <c r="C1" s="120" t="s">
        <v>138</v>
      </c>
      <c r="D1" s="120" t="s">
        <v>139</v>
      </c>
      <c r="E1" s="120" t="s">
        <v>223</v>
      </c>
      <c r="F1" s="120" t="s">
        <v>229</v>
      </c>
      <c r="G1" s="120" t="s">
        <v>230</v>
      </c>
      <c r="H1" s="120" t="s">
        <v>231</v>
      </c>
      <c r="I1" s="120" t="s">
        <v>232</v>
      </c>
      <c r="J1" s="120" t="s">
        <v>233</v>
      </c>
      <c r="K1" s="120" t="s">
        <v>234</v>
      </c>
      <c r="L1" s="120" t="s">
        <v>235</v>
      </c>
      <c r="M1" s="120" t="s">
        <v>236</v>
      </c>
      <c r="N1" s="120" t="s">
        <v>237</v>
      </c>
      <c r="O1" s="120" t="s">
        <v>224</v>
      </c>
      <c r="P1" s="120" t="s">
        <v>225</v>
      </c>
      <c r="Q1" s="120" t="s">
        <v>238</v>
      </c>
    </row>
    <row r="2" spans="1:17">
      <c r="A2" s="191">
        <v>1</v>
      </c>
      <c r="B2" s="190" t="s">
        <v>239</v>
      </c>
      <c r="C2" s="190">
        <v>8</v>
      </c>
      <c r="D2" s="157">
        <v>10</v>
      </c>
      <c r="E2" s="157">
        <v>25</v>
      </c>
      <c r="F2" s="157">
        <v>37</v>
      </c>
      <c r="G2" s="157">
        <v>19</v>
      </c>
      <c r="H2" s="157">
        <v>40</v>
      </c>
      <c r="I2" s="157">
        <v>10</v>
      </c>
      <c r="J2" s="157">
        <v>1.5799999237060547E-2</v>
      </c>
      <c r="K2" s="157">
        <v>1.4199999570846558</v>
      </c>
      <c r="L2" s="157">
        <v>7.9000000953674316</v>
      </c>
      <c r="M2" s="157">
        <v>-0.7630000114440918</v>
      </c>
      <c r="N2" s="157">
        <v>4</v>
      </c>
      <c r="O2" s="157">
        <v>1.0329999999999999</v>
      </c>
      <c r="P2" s="157">
        <v>35</v>
      </c>
      <c r="Q2" s="157">
        <v>2962.73291015625</v>
      </c>
    </row>
    <row r="3" spans="1:17">
      <c r="A3" s="191">
        <v>1</v>
      </c>
      <c r="B3" s="190" t="s">
        <v>239</v>
      </c>
      <c r="C3" s="190">
        <v>7</v>
      </c>
      <c r="D3" s="157">
        <v>20</v>
      </c>
      <c r="E3" s="157">
        <v>30</v>
      </c>
      <c r="F3" s="157">
        <v>35</v>
      </c>
      <c r="G3" s="157">
        <v>16</v>
      </c>
      <c r="H3" s="157">
        <v>40</v>
      </c>
      <c r="I3" s="157">
        <v>12</v>
      </c>
      <c r="J3" s="157">
        <v>1.5799999237060547E-2</v>
      </c>
      <c r="K3" s="157">
        <v>1.4199999570846558</v>
      </c>
      <c r="L3" s="157">
        <v>7.9000000953674316</v>
      </c>
      <c r="M3" s="157">
        <v>-0.7630000114440918</v>
      </c>
      <c r="N3" s="157">
        <v>5</v>
      </c>
      <c r="O3" s="157">
        <v>1.0329999999999999</v>
      </c>
      <c r="P3" s="157">
        <v>30</v>
      </c>
      <c r="Q3" s="157">
        <v>1585.83703613281</v>
      </c>
    </row>
    <row r="4" spans="1:17">
      <c r="A4" s="191">
        <v>1</v>
      </c>
      <c r="B4" s="190" t="s">
        <v>239</v>
      </c>
      <c r="C4" s="190">
        <v>6</v>
      </c>
      <c r="D4" s="157">
        <v>40</v>
      </c>
      <c r="E4" s="157">
        <v>25</v>
      </c>
      <c r="F4" s="157">
        <v>32</v>
      </c>
      <c r="G4" s="157">
        <v>20</v>
      </c>
      <c r="H4" s="157">
        <v>38</v>
      </c>
      <c r="I4" s="157">
        <v>12</v>
      </c>
      <c r="J4" s="157">
        <v>1.5799999237060547E-2</v>
      </c>
      <c r="K4" s="157">
        <v>1.4199999570846558</v>
      </c>
      <c r="L4" s="157">
        <v>7.9000000953674316</v>
      </c>
      <c r="M4" s="157">
        <v>-0.7630000114440918</v>
      </c>
      <c r="N4" s="157">
        <v>5</v>
      </c>
      <c r="O4" s="157">
        <v>1.0329999999999999</v>
      </c>
      <c r="P4" s="157">
        <v>25</v>
      </c>
      <c r="Q4" s="157">
        <v>460.06491088867102</v>
      </c>
    </row>
    <row r="5" spans="1:17">
      <c r="A5" s="191">
        <v>1</v>
      </c>
      <c r="B5" s="190" t="s">
        <v>239</v>
      </c>
      <c r="C5" s="190">
        <v>5</v>
      </c>
      <c r="D5" s="157">
        <v>60</v>
      </c>
      <c r="E5" s="157">
        <v>28</v>
      </c>
      <c r="F5" s="157">
        <v>30</v>
      </c>
      <c r="G5" s="157">
        <v>20</v>
      </c>
      <c r="H5" s="157">
        <v>35</v>
      </c>
      <c r="I5" s="157">
        <v>12</v>
      </c>
      <c r="J5" s="157">
        <v>1.5799999237060547E-2</v>
      </c>
      <c r="K5" s="157">
        <v>1.4199999570846558</v>
      </c>
      <c r="L5" s="157">
        <v>7.9000000953674316</v>
      </c>
      <c r="M5" s="157">
        <v>-0.7630000114440918</v>
      </c>
      <c r="N5" s="157">
        <v>4</v>
      </c>
      <c r="O5" s="157">
        <v>1.0329999999999999</v>
      </c>
      <c r="P5" s="157">
        <v>20</v>
      </c>
      <c r="Q5" s="157">
        <v>131.81080627441401</v>
      </c>
    </row>
    <row r="6" spans="1:17">
      <c r="A6" s="191">
        <v>1</v>
      </c>
      <c r="B6" s="190" t="s">
        <v>239</v>
      </c>
      <c r="C6" s="190">
        <v>4</v>
      </c>
      <c r="D6" s="157">
        <v>80</v>
      </c>
      <c r="E6" s="157">
        <v>25</v>
      </c>
      <c r="F6" s="157">
        <v>26</v>
      </c>
      <c r="G6" s="157">
        <v>17</v>
      </c>
      <c r="H6" s="157">
        <v>32</v>
      </c>
      <c r="I6" s="157">
        <v>12</v>
      </c>
      <c r="J6" s="157">
        <v>1.5799999237060547E-2</v>
      </c>
      <c r="K6" s="157">
        <v>1.4199999570846558</v>
      </c>
      <c r="L6" s="157">
        <v>7.9000000953674316</v>
      </c>
      <c r="M6" s="157">
        <v>-0.7630000114440918</v>
      </c>
      <c r="N6" s="157">
        <v>4</v>
      </c>
      <c r="O6" s="157">
        <v>1.0329999999999999</v>
      </c>
      <c r="P6" s="157">
        <v>10</v>
      </c>
      <c r="Q6" s="157">
        <v>37.764419555663999</v>
      </c>
    </row>
    <row r="7" spans="1:17">
      <c r="A7" s="191">
        <v>1</v>
      </c>
      <c r="B7" s="190" t="s">
        <v>239</v>
      </c>
      <c r="C7" s="190">
        <v>3</v>
      </c>
      <c r="D7" s="157">
        <v>100</v>
      </c>
      <c r="E7" s="157">
        <v>25</v>
      </c>
      <c r="F7" s="157">
        <v>25</v>
      </c>
      <c r="G7" s="157">
        <v>17</v>
      </c>
      <c r="H7" s="157">
        <v>32</v>
      </c>
      <c r="I7" s="157">
        <v>12</v>
      </c>
      <c r="J7" s="157">
        <v>1.5799999237060547E-2</v>
      </c>
      <c r="K7" s="157">
        <v>1.4199999570846558</v>
      </c>
      <c r="L7" s="157">
        <v>7.9000000953674316</v>
      </c>
      <c r="M7" s="157">
        <v>-0.7630000114440918</v>
      </c>
      <c r="N7" s="157">
        <v>2</v>
      </c>
      <c r="O7" s="157">
        <v>1</v>
      </c>
      <c r="P7" s="157">
        <v>10</v>
      </c>
      <c r="Q7" s="157">
        <v>36.219879149999997</v>
      </c>
    </row>
    <row r="8" spans="1:17">
      <c r="A8" s="191">
        <v>1</v>
      </c>
      <c r="B8" s="190" t="s">
        <v>239</v>
      </c>
      <c r="C8" s="190">
        <v>2</v>
      </c>
      <c r="D8" s="157">
        <v>120</v>
      </c>
      <c r="E8" s="157">
        <v>25</v>
      </c>
      <c r="F8" s="157">
        <v>30</v>
      </c>
      <c r="G8" s="157">
        <v>17</v>
      </c>
      <c r="H8" s="157">
        <v>33</v>
      </c>
      <c r="I8" s="157">
        <v>12</v>
      </c>
      <c r="J8" s="157">
        <v>1.5799999237060547E-2</v>
      </c>
      <c r="K8" s="157">
        <v>1.4199999570846558</v>
      </c>
      <c r="L8" s="157">
        <v>7.9000000953674316</v>
      </c>
      <c r="M8" s="157">
        <v>-0.7630000114440918</v>
      </c>
      <c r="N8" s="157">
        <v>1</v>
      </c>
      <c r="O8" s="157">
        <v>0.1</v>
      </c>
      <c r="P8" s="157">
        <v>10</v>
      </c>
      <c r="Q8" s="157">
        <v>36.219879149999997</v>
      </c>
    </row>
    <row r="9" spans="1:17">
      <c r="A9" s="191">
        <v>1</v>
      </c>
      <c r="B9" s="190" t="s">
        <v>239</v>
      </c>
      <c r="C9" s="190">
        <v>1</v>
      </c>
      <c r="D9" s="157">
        <v>140</v>
      </c>
      <c r="E9" s="157">
        <v>25</v>
      </c>
      <c r="F9" s="157">
        <v>30</v>
      </c>
      <c r="G9" s="157">
        <v>20</v>
      </c>
      <c r="H9" s="157">
        <v>33</v>
      </c>
      <c r="I9" s="157">
        <v>10</v>
      </c>
      <c r="J9" s="157">
        <v>1.5799999237060547E-2</v>
      </c>
      <c r="K9" s="157">
        <v>1.4199999570846558</v>
      </c>
      <c r="L9" s="157">
        <v>7.9000000953674316</v>
      </c>
      <c r="M9" s="157">
        <v>-0.7630000114440918</v>
      </c>
      <c r="N9" s="157">
        <v>1</v>
      </c>
      <c r="O9" s="157">
        <v>0.1</v>
      </c>
      <c r="P9" s="157">
        <v>10</v>
      </c>
      <c r="Q9" s="157">
        <v>36.219879149999997</v>
      </c>
    </row>
    <row r="10" spans="1:17">
      <c r="A10" s="191">
        <v>1</v>
      </c>
      <c r="B10" s="190" t="s">
        <v>239</v>
      </c>
      <c r="C10" s="190">
        <v>0</v>
      </c>
      <c r="D10" s="157">
        <v>200</v>
      </c>
      <c r="E10" s="157">
        <v>25</v>
      </c>
      <c r="F10" s="157">
        <v>30</v>
      </c>
      <c r="G10" s="157">
        <v>20</v>
      </c>
      <c r="H10" s="157">
        <v>33</v>
      </c>
      <c r="I10" s="157">
        <v>10</v>
      </c>
      <c r="J10" s="157">
        <v>1.5799999237060547E-2</v>
      </c>
      <c r="K10" s="157">
        <v>1.4199999570846558</v>
      </c>
      <c r="L10" s="157">
        <v>7.9000000953674316</v>
      </c>
      <c r="M10" s="157">
        <v>-0.7630000114440918</v>
      </c>
      <c r="N10" s="157">
        <v>1</v>
      </c>
      <c r="O10" s="157">
        <v>0.1</v>
      </c>
      <c r="P10" s="157">
        <v>10</v>
      </c>
      <c r="Q10" s="157">
        <v>36.219879149999997</v>
      </c>
    </row>
    <row r="11" spans="1:17">
      <c r="A11" s="190">
        <v>2</v>
      </c>
      <c r="B11" s="190" t="s">
        <v>240</v>
      </c>
      <c r="C11" s="190">
        <v>8</v>
      </c>
      <c r="D11" s="157">
        <v>10</v>
      </c>
      <c r="E11" s="157">
        <v>21</v>
      </c>
      <c r="F11" s="157">
        <v>37</v>
      </c>
      <c r="G11" s="157">
        <v>21</v>
      </c>
      <c r="H11" s="157">
        <v>44</v>
      </c>
      <c r="I11" s="157">
        <v>5</v>
      </c>
      <c r="J11" s="157">
        <v>1.5799999237060547E-2</v>
      </c>
      <c r="K11" s="157">
        <v>1.4199999570846558</v>
      </c>
      <c r="L11" s="157">
        <v>7.9000000953674316</v>
      </c>
      <c r="M11" s="157">
        <v>-0.76300001144409202</v>
      </c>
      <c r="N11" s="157">
        <v>5</v>
      </c>
      <c r="O11" s="157">
        <v>1.0329999999999999</v>
      </c>
      <c r="P11" s="157">
        <v>35</v>
      </c>
      <c r="Q11" s="157">
        <v>2962.73291015625</v>
      </c>
    </row>
    <row r="12" spans="1:17">
      <c r="A12" s="190">
        <v>2</v>
      </c>
      <c r="B12" s="190" t="s">
        <v>240</v>
      </c>
      <c r="C12" s="190">
        <v>7</v>
      </c>
      <c r="D12" s="157">
        <v>20</v>
      </c>
      <c r="E12" s="157">
        <v>22</v>
      </c>
      <c r="F12" s="157">
        <v>37</v>
      </c>
      <c r="G12" s="157">
        <v>22</v>
      </c>
      <c r="H12" s="157">
        <v>44</v>
      </c>
      <c r="I12" s="157">
        <v>5</v>
      </c>
      <c r="J12" s="157">
        <v>1.5799999237060547E-2</v>
      </c>
      <c r="K12" s="157">
        <v>1.4199999570846558</v>
      </c>
      <c r="L12" s="157">
        <v>7.9000000953674316</v>
      </c>
      <c r="M12" s="157">
        <v>-0.76300001144409202</v>
      </c>
      <c r="N12" s="157">
        <v>5</v>
      </c>
      <c r="O12" s="157">
        <v>1.0329999999999999</v>
      </c>
      <c r="P12" s="157">
        <v>30</v>
      </c>
      <c r="Q12" s="157">
        <v>1585.83703613281</v>
      </c>
    </row>
    <row r="13" spans="1:17">
      <c r="A13" s="190">
        <v>2</v>
      </c>
      <c r="B13" s="190" t="s">
        <v>240</v>
      </c>
      <c r="C13" s="190">
        <v>6</v>
      </c>
      <c r="D13" s="157">
        <v>30</v>
      </c>
      <c r="E13" s="157">
        <v>23</v>
      </c>
      <c r="F13" s="157">
        <v>36</v>
      </c>
      <c r="G13" s="157">
        <v>22</v>
      </c>
      <c r="H13" s="157">
        <v>43</v>
      </c>
      <c r="I13" s="157">
        <v>4</v>
      </c>
      <c r="J13" s="157">
        <v>1.5799999237060547E-2</v>
      </c>
      <c r="K13" s="157">
        <v>1.4199999570846558</v>
      </c>
      <c r="L13" s="157">
        <v>7.9000000953674316</v>
      </c>
      <c r="M13" s="157">
        <v>-0.76300001144409202</v>
      </c>
      <c r="N13" s="157">
        <v>5</v>
      </c>
      <c r="O13" s="157">
        <v>1.0329999999999999</v>
      </c>
      <c r="P13" s="157">
        <v>25</v>
      </c>
      <c r="Q13" s="157">
        <v>460.06491088867102</v>
      </c>
    </row>
    <row r="14" spans="1:17">
      <c r="A14" s="190">
        <v>2</v>
      </c>
      <c r="B14" s="190" t="s">
        <v>240</v>
      </c>
      <c r="C14" s="190">
        <v>5</v>
      </c>
      <c r="D14" s="157">
        <v>50</v>
      </c>
      <c r="E14" s="157">
        <v>24</v>
      </c>
      <c r="F14" s="157">
        <v>35</v>
      </c>
      <c r="G14" s="157">
        <v>19</v>
      </c>
      <c r="H14" s="157">
        <v>42</v>
      </c>
      <c r="I14" s="157">
        <v>3</v>
      </c>
      <c r="J14" s="157">
        <v>1.5799999237060547E-2</v>
      </c>
      <c r="K14" s="157">
        <v>1.4199999570846558</v>
      </c>
      <c r="L14" s="157">
        <v>7.9000000953674316</v>
      </c>
      <c r="M14" s="157">
        <v>-0.76300001144409202</v>
      </c>
      <c r="N14" s="157">
        <v>5</v>
      </c>
      <c r="O14" s="157">
        <v>1.0329999999999999</v>
      </c>
      <c r="P14" s="157">
        <v>20</v>
      </c>
      <c r="Q14" s="157">
        <v>131.81080627441401</v>
      </c>
    </row>
    <row r="15" spans="1:17">
      <c r="A15" s="190">
        <v>2</v>
      </c>
      <c r="B15" s="190" t="s">
        <v>240</v>
      </c>
      <c r="C15" s="190">
        <v>4</v>
      </c>
      <c r="D15" s="157">
        <v>70</v>
      </c>
      <c r="E15" s="157">
        <v>25</v>
      </c>
      <c r="F15" s="157">
        <v>29</v>
      </c>
      <c r="G15" s="157">
        <v>17</v>
      </c>
      <c r="H15" s="157">
        <v>36</v>
      </c>
      <c r="I15" s="157">
        <v>2</v>
      </c>
      <c r="J15" s="157">
        <v>1.5799999237060547E-2</v>
      </c>
      <c r="K15" s="157">
        <v>1.4199999570846558</v>
      </c>
      <c r="L15" s="157">
        <v>7.9000000953674316</v>
      </c>
      <c r="M15" s="157">
        <v>-0.76300001144409202</v>
      </c>
      <c r="N15" s="157">
        <v>5</v>
      </c>
      <c r="O15" s="157">
        <v>1.0329999999999999</v>
      </c>
      <c r="P15" s="157">
        <v>10</v>
      </c>
      <c r="Q15" s="157">
        <v>37.764419555663999</v>
      </c>
    </row>
    <row r="16" spans="1:17">
      <c r="A16" s="190">
        <v>2</v>
      </c>
      <c r="B16" s="190" t="s">
        <v>240</v>
      </c>
      <c r="C16" s="190">
        <v>3</v>
      </c>
      <c r="D16" s="157">
        <v>90</v>
      </c>
      <c r="E16" s="157">
        <v>26</v>
      </c>
      <c r="F16" s="157">
        <v>25</v>
      </c>
      <c r="G16" s="157">
        <v>15</v>
      </c>
      <c r="H16" s="157">
        <v>32</v>
      </c>
      <c r="I16" s="157">
        <v>1.5</v>
      </c>
      <c r="J16" s="157">
        <v>1.5799999237060547E-2</v>
      </c>
      <c r="K16" s="157">
        <v>1.4199999570846558</v>
      </c>
      <c r="L16" s="157">
        <v>7.9000000953674316</v>
      </c>
      <c r="M16" s="157">
        <v>-0.76300001144409202</v>
      </c>
      <c r="N16" s="157">
        <v>2</v>
      </c>
      <c r="O16" s="157">
        <v>1</v>
      </c>
      <c r="P16" s="157">
        <v>10</v>
      </c>
      <c r="Q16" s="157">
        <v>36.219879149999997</v>
      </c>
    </row>
    <row r="17" spans="1:17">
      <c r="A17" s="190">
        <v>2</v>
      </c>
      <c r="B17" s="190" t="s">
        <v>240</v>
      </c>
      <c r="C17" s="190">
        <v>2</v>
      </c>
      <c r="D17" s="157">
        <v>110</v>
      </c>
      <c r="E17" s="157">
        <v>26</v>
      </c>
      <c r="F17" s="157">
        <v>26</v>
      </c>
      <c r="G17" s="157">
        <v>15</v>
      </c>
      <c r="H17" s="157">
        <v>33</v>
      </c>
      <c r="I17" s="157">
        <v>1</v>
      </c>
      <c r="J17" s="157">
        <v>1.5799999237060547E-2</v>
      </c>
      <c r="K17" s="157">
        <v>1.4199999570846558</v>
      </c>
      <c r="L17" s="157">
        <v>7.9000000953674316</v>
      </c>
      <c r="M17" s="157">
        <v>-0.76300001144409202</v>
      </c>
      <c r="N17" s="157">
        <v>3</v>
      </c>
      <c r="O17" s="157">
        <v>0.1</v>
      </c>
      <c r="P17" s="157">
        <v>10</v>
      </c>
      <c r="Q17" s="157">
        <v>36.219879149999997</v>
      </c>
    </row>
    <row r="18" spans="1:17">
      <c r="A18" s="190">
        <v>2</v>
      </c>
      <c r="B18" s="190" t="s">
        <v>240</v>
      </c>
      <c r="C18" s="190">
        <v>1</v>
      </c>
      <c r="D18" s="157">
        <v>130</v>
      </c>
      <c r="E18" s="157">
        <v>26</v>
      </c>
      <c r="F18" s="157">
        <v>28</v>
      </c>
      <c r="G18" s="157">
        <v>15</v>
      </c>
      <c r="H18" s="157">
        <v>35</v>
      </c>
      <c r="I18" s="157">
        <v>1</v>
      </c>
      <c r="J18" s="157">
        <v>1.5799999237060547E-2</v>
      </c>
      <c r="K18" s="157">
        <v>1.4199999570846558</v>
      </c>
      <c r="L18" s="157">
        <v>7.9000000953674316</v>
      </c>
      <c r="M18" s="157">
        <v>-0.76300001144409202</v>
      </c>
      <c r="N18" s="157">
        <v>3</v>
      </c>
      <c r="O18" s="157">
        <v>0.1</v>
      </c>
      <c r="P18" s="157">
        <v>10</v>
      </c>
      <c r="Q18" s="157">
        <v>36.219879149999997</v>
      </c>
    </row>
    <row r="19" spans="1:17">
      <c r="A19" s="190">
        <v>2</v>
      </c>
      <c r="B19" s="190" t="s">
        <v>240</v>
      </c>
      <c r="C19" s="190">
        <v>0</v>
      </c>
      <c r="D19" s="157">
        <v>200</v>
      </c>
      <c r="E19" s="157">
        <v>26</v>
      </c>
      <c r="F19" s="157">
        <v>28</v>
      </c>
      <c r="G19" s="157">
        <v>15</v>
      </c>
      <c r="H19" s="157">
        <v>35</v>
      </c>
      <c r="I19" s="157">
        <v>1</v>
      </c>
      <c r="J19" s="157">
        <v>1.5799999237060547E-2</v>
      </c>
      <c r="K19" s="157">
        <v>1.4199999570846558</v>
      </c>
      <c r="L19" s="157">
        <v>7.9000000953674316</v>
      </c>
      <c r="M19" s="157">
        <v>-0.76300001144409202</v>
      </c>
      <c r="N19" s="157">
        <v>3</v>
      </c>
      <c r="O19" s="157">
        <v>0.1</v>
      </c>
      <c r="P19" s="157">
        <v>10</v>
      </c>
      <c r="Q19" s="157">
        <v>36.219879149999997</v>
      </c>
    </row>
    <row r="20" spans="1:17">
      <c r="A20" s="190">
        <v>3</v>
      </c>
      <c r="B20" s="190" t="s">
        <v>241</v>
      </c>
      <c r="C20" s="190">
        <v>8</v>
      </c>
      <c r="D20" s="157">
        <v>10</v>
      </c>
      <c r="E20" s="157">
        <v>30</v>
      </c>
      <c r="F20" s="157">
        <v>35</v>
      </c>
      <c r="G20" s="157">
        <v>19</v>
      </c>
      <c r="H20" s="157">
        <v>35</v>
      </c>
      <c r="I20" s="157">
        <v>3</v>
      </c>
      <c r="J20" s="157">
        <v>1.5799999237060547E-2</v>
      </c>
      <c r="K20" s="157">
        <v>1.4199999570846558</v>
      </c>
      <c r="L20" s="157">
        <v>7.9000000953674316</v>
      </c>
      <c r="M20" s="157">
        <v>-0.76300001144409202</v>
      </c>
      <c r="N20" s="157">
        <v>5</v>
      </c>
      <c r="O20" s="157">
        <v>1.0329999999999999</v>
      </c>
      <c r="P20" s="157">
        <v>35</v>
      </c>
      <c r="Q20" s="157">
        <v>2962.73291015625</v>
      </c>
    </row>
    <row r="21" spans="1:17">
      <c r="A21" s="190">
        <v>3</v>
      </c>
      <c r="B21" s="190" t="s">
        <v>241</v>
      </c>
      <c r="C21" s="190">
        <v>7</v>
      </c>
      <c r="D21" s="157">
        <v>20</v>
      </c>
      <c r="E21" s="157">
        <v>30</v>
      </c>
      <c r="F21" s="157">
        <v>32</v>
      </c>
      <c r="G21" s="157">
        <v>18</v>
      </c>
      <c r="H21" s="157">
        <v>37</v>
      </c>
      <c r="I21" s="157">
        <v>3</v>
      </c>
      <c r="J21" s="157">
        <v>1.5799999237060547E-2</v>
      </c>
      <c r="K21" s="157">
        <v>1.4199999570846558</v>
      </c>
      <c r="L21" s="157">
        <v>7.9000000953674316</v>
      </c>
      <c r="M21" s="157">
        <v>-0.76300001144409202</v>
      </c>
      <c r="N21" s="157">
        <v>5</v>
      </c>
      <c r="O21" s="157">
        <v>1.0329999999999999</v>
      </c>
      <c r="P21" s="157">
        <v>30</v>
      </c>
      <c r="Q21" s="157">
        <v>1585.83703613281</v>
      </c>
    </row>
    <row r="22" spans="1:17">
      <c r="A22" s="190">
        <v>3</v>
      </c>
      <c r="B22" s="190" t="s">
        <v>241</v>
      </c>
      <c r="C22" s="190">
        <v>6</v>
      </c>
      <c r="D22" s="157">
        <v>30</v>
      </c>
      <c r="E22" s="157">
        <v>30</v>
      </c>
      <c r="F22" s="157">
        <v>36</v>
      </c>
      <c r="G22" s="157">
        <v>19</v>
      </c>
      <c r="H22" s="157">
        <v>40</v>
      </c>
      <c r="I22" s="157">
        <v>3</v>
      </c>
      <c r="J22" s="157">
        <v>1.5799999237060547E-2</v>
      </c>
      <c r="K22" s="157">
        <v>1.4199999570846558</v>
      </c>
      <c r="L22" s="157">
        <v>7.9000000953674316</v>
      </c>
      <c r="M22" s="157">
        <v>-0.76300001144409202</v>
      </c>
      <c r="N22" s="157">
        <v>5</v>
      </c>
      <c r="O22" s="157">
        <v>1.0329999999999999</v>
      </c>
      <c r="P22" s="157">
        <v>25</v>
      </c>
      <c r="Q22" s="157">
        <v>460.06491088867102</v>
      </c>
    </row>
    <row r="23" spans="1:17">
      <c r="A23" s="190">
        <v>3</v>
      </c>
      <c r="B23" s="190" t="s">
        <v>241</v>
      </c>
      <c r="C23" s="190">
        <v>5</v>
      </c>
      <c r="D23" s="157">
        <v>50</v>
      </c>
      <c r="E23" s="157">
        <v>30</v>
      </c>
      <c r="F23" s="157">
        <v>34</v>
      </c>
      <c r="G23" s="157">
        <v>19</v>
      </c>
      <c r="H23" s="157">
        <v>37</v>
      </c>
      <c r="I23" s="157">
        <v>3</v>
      </c>
      <c r="J23" s="157">
        <v>1.5799999237060547E-2</v>
      </c>
      <c r="K23" s="157">
        <v>1.4199999570846558</v>
      </c>
      <c r="L23" s="157">
        <v>7.9000000953674316</v>
      </c>
      <c r="M23" s="157">
        <v>-0.76300001144409202</v>
      </c>
      <c r="N23" s="157">
        <v>5</v>
      </c>
      <c r="O23" s="157">
        <v>1.0329999999999999</v>
      </c>
      <c r="P23" s="157">
        <v>20</v>
      </c>
      <c r="Q23" s="157">
        <v>131.81080627441401</v>
      </c>
    </row>
    <row r="24" spans="1:17">
      <c r="A24" s="190">
        <v>3</v>
      </c>
      <c r="B24" s="190" t="s">
        <v>241</v>
      </c>
      <c r="C24" s="190">
        <v>4</v>
      </c>
      <c r="D24" s="157">
        <v>70</v>
      </c>
      <c r="E24" s="157">
        <v>30</v>
      </c>
      <c r="F24" s="157">
        <v>30</v>
      </c>
      <c r="G24" s="157">
        <v>17</v>
      </c>
      <c r="H24" s="157">
        <v>33</v>
      </c>
      <c r="I24" s="157">
        <v>3</v>
      </c>
      <c r="J24" s="157">
        <v>1.5799999237060547E-2</v>
      </c>
      <c r="K24" s="157">
        <v>1.4199999570846558</v>
      </c>
      <c r="L24" s="157">
        <v>7.9000000953674316</v>
      </c>
      <c r="M24" s="157">
        <v>-0.76300001144409202</v>
      </c>
      <c r="N24" s="157">
        <v>5</v>
      </c>
      <c r="O24" s="157">
        <v>1.0329999999999999</v>
      </c>
      <c r="P24" s="157">
        <v>10</v>
      </c>
      <c r="Q24" s="157">
        <v>37.764419555663999</v>
      </c>
    </row>
    <row r="25" spans="1:17">
      <c r="A25" s="190">
        <v>3</v>
      </c>
      <c r="B25" s="190" t="s">
        <v>241</v>
      </c>
      <c r="C25" s="190">
        <v>3</v>
      </c>
      <c r="D25" s="157">
        <v>90</v>
      </c>
      <c r="E25" s="157">
        <v>30</v>
      </c>
      <c r="F25" s="157">
        <v>25</v>
      </c>
      <c r="G25" s="157">
        <v>15</v>
      </c>
      <c r="H25" s="157">
        <v>33</v>
      </c>
      <c r="I25" s="157">
        <v>3</v>
      </c>
      <c r="J25" s="157">
        <v>1.5799999237060547E-2</v>
      </c>
      <c r="K25" s="157">
        <v>1.4199999570846558</v>
      </c>
      <c r="L25" s="157">
        <v>7.9000000953674316</v>
      </c>
      <c r="M25" s="157">
        <v>-0.76300001144409202</v>
      </c>
      <c r="N25" s="157">
        <v>2</v>
      </c>
      <c r="O25" s="157">
        <v>1</v>
      </c>
      <c r="P25" s="157">
        <v>10</v>
      </c>
      <c r="Q25" s="157">
        <v>36.219879149999997</v>
      </c>
    </row>
    <row r="26" spans="1:17">
      <c r="A26" s="190">
        <v>3</v>
      </c>
      <c r="B26" s="190" t="s">
        <v>241</v>
      </c>
      <c r="C26" s="190">
        <v>2</v>
      </c>
      <c r="D26" s="157">
        <v>110</v>
      </c>
      <c r="E26" s="157">
        <v>26</v>
      </c>
      <c r="F26" s="157">
        <v>25</v>
      </c>
      <c r="G26" s="157">
        <v>13</v>
      </c>
      <c r="H26" s="157">
        <v>33</v>
      </c>
      <c r="I26" s="157">
        <v>3</v>
      </c>
      <c r="J26" s="157">
        <v>1.5799999237060547E-2</v>
      </c>
      <c r="K26" s="157">
        <v>1.4199999570846558</v>
      </c>
      <c r="L26" s="157">
        <v>7.9000000953674316</v>
      </c>
      <c r="M26" s="157">
        <v>-0.76300001144409202</v>
      </c>
      <c r="N26" s="157">
        <v>3</v>
      </c>
      <c r="O26" s="157">
        <v>0.1</v>
      </c>
      <c r="P26" s="157">
        <v>10</v>
      </c>
      <c r="Q26" s="157">
        <v>36.219879149999997</v>
      </c>
    </row>
    <row r="27" spans="1:17">
      <c r="A27" s="190">
        <v>3</v>
      </c>
      <c r="B27" s="190" t="s">
        <v>241</v>
      </c>
      <c r="C27" s="190">
        <v>1</v>
      </c>
      <c r="D27" s="157">
        <v>130</v>
      </c>
      <c r="E27" s="157">
        <v>30</v>
      </c>
      <c r="F27" s="157">
        <v>25</v>
      </c>
      <c r="G27" s="157">
        <v>13</v>
      </c>
      <c r="H27" s="157">
        <v>35</v>
      </c>
      <c r="I27" s="157">
        <v>3</v>
      </c>
      <c r="J27" s="157">
        <v>1.5799999237060547E-2</v>
      </c>
      <c r="K27" s="157">
        <v>1.4199999570846558</v>
      </c>
      <c r="L27" s="157">
        <v>7.9000000953674316</v>
      </c>
      <c r="M27" s="157">
        <v>-0.76300001144409202</v>
      </c>
      <c r="N27" s="157">
        <v>3</v>
      </c>
      <c r="O27" s="157">
        <v>0.1</v>
      </c>
      <c r="P27" s="157">
        <v>10</v>
      </c>
      <c r="Q27" s="157">
        <v>36.219879149999997</v>
      </c>
    </row>
    <row r="28" spans="1:17">
      <c r="A28" s="190">
        <v>3</v>
      </c>
      <c r="B28" s="190" t="s">
        <v>241</v>
      </c>
      <c r="C28" s="190">
        <v>0</v>
      </c>
      <c r="D28" s="157">
        <v>200</v>
      </c>
      <c r="E28" s="157">
        <v>30</v>
      </c>
      <c r="F28" s="157">
        <v>25</v>
      </c>
      <c r="G28" s="157">
        <v>13</v>
      </c>
      <c r="H28" s="157">
        <v>35</v>
      </c>
      <c r="I28" s="157">
        <v>3</v>
      </c>
      <c r="J28" s="157">
        <v>1.5799999237060547E-2</v>
      </c>
      <c r="K28" s="157">
        <v>1.4199999570846558</v>
      </c>
      <c r="L28" s="157">
        <v>7.9000000953674316</v>
      </c>
      <c r="M28" s="157">
        <v>-0.76300001144409202</v>
      </c>
      <c r="N28" s="157">
        <v>3</v>
      </c>
      <c r="O28" s="157">
        <v>0.1</v>
      </c>
      <c r="P28" s="157">
        <v>10</v>
      </c>
      <c r="Q28" s="157">
        <v>36.219879149999997</v>
      </c>
    </row>
    <row r="29" spans="1:17">
      <c r="A29" s="190">
        <v>4</v>
      </c>
      <c r="B29" s="190" t="s">
        <v>242</v>
      </c>
      <c r="C29" s="190">
        <v>8</v>
      </c>
      <c r="D29" s="157">
        <v>10</v>
      </c>
      <c r="E29" s="157">
        <v>25</v>
      </c>
      <c r="F29" s="157">
        <v>37</v>
      </c>
      <c r="G29" s="157">
        <v>19</v>
      </c>
      <c r="H29" s="157">
        <v>40</v>
      </c>
      <c r="I29" s="157">
        <v>10</v>
      </c>
      <c r="J29" s="157">
        <v>1.5799999237060547E-2</v>
      </c>
      <c r="K29" s="157">
        <v>1.4199999570846558</v>
      </c>
      <c r="L29" s="157">
        <v>7.9000000953674316</v>
      </c>
      <c r="M29" s="157">
        <v>-0.76300001144409202</v>
      </c>
      <c r="N29" s="157">
        <v>4</v>
      </c>
      <c r="O29" s="157">
        <v>1.0329999999999999</v>
      </c>
      <c r="P29" s="157">
        <v>35</v>
      </c>
      <c r="Q29" s="157">
        <v>2962.73291015625</v>
      </c>
    </row>
    <row r="30" spans="1:17">
      <c r="A30" s="190">
        <v>4</v>
      </c>
      <c r="B30" s="190" t="s">
        <v>242</v>
      </c>
      <c r="C30" s="190">
        <v>7</v>
      </c>
      <c r="D30" s="157">
        <v>20</v>
      </c>
      <c r="E30" s="157">
        <v>30</v>
      </c>
      <c r="F30" s="157">
        <v>35</v>
      </c>
      <c r="G30" s="157">
        <v>16</v>
      </c>
      <c r="H30" s="157">
        <v>40</v>
      </c>
      <c r="I30" s="157">
        <v>12</v>
      </c>
      <c r="J30" s="157">
        <v>1.5799999237060547E-2</v>
      </c>
      <c r="K30" s="157">
        <v>1.4199999570846558</v>
      </c>
      <c r="L30" s="157">
        <v>7.9000000953674316</v>
      </c>
      <c r="M30" s="157">
        <v>-0.76300001144409202</v>
      </c>
      <c r="N30" s="157">
        <v>5</v>
      </c>
      <c r="O30" s="157">
        <v>1.0329999999999999</v>
      </c>
      <c r="P30" s="157">
        <v>30</v>
      </c>
      <c r="Q30" s="157">
        <v>1585.83703613281</v>
      </c>
    </row>
    <row r="31" spans="1:17">
      <c r="A31" s="190">
        <v>4</v>
      </c>
      <c r="B31" s="190" t="s">
        <v>242</v>
      </c>
      <c r="C31" s="190">
        <v>6</v>
      </c>
      <c r="D31" s="157">
        <v>40</v>
      </c>
      <c r="E31" s="157">
        <v>25</v>
      </c>
      <c r="F31" s="157">
        <v>32</v>
      </c>
      <c r="G31" s="157">
        <v>20</v>
      </c>
      <c r="H31" s="157">
        <v>38</v>
      </c>
      <c r="I31" s="157">
        <v>12</v>
      </c>
      <c r="J31" s="157">
        <v>1.5799999237060547E-2</v>
      </c>
      <c r="K31" s="157">
        <v>1.4199999570846558</v>
      </c>
      <c r="L31" s="157">
        <v>7.9000000953674316</v>
      </c>
      <c r="M31" s="157">
        <v>-0.76300001144409202</v>
      </c>
      <c r="N31" s="157">
        <v>5</v>
      </c>
      <c r="O31" s="157">
        <v>1.0329999999999999</v>
      </c>
      <c r="P31" s="157">
        <v>25</v>
      </c>
      <c r="Q31" s="157">
        <v>460.06491088867102</v>
      </c>
    </row>
    <row r="32" spans="1:17">
      <c r="A32" s="190">
        <v>4</v>
      </c>
      <c r="B32" s="190" t="s">
        <v>242</v>
      </c>
      <c r="C32" s="190">
        <v>5</v>
      </c>
      <c r="D32" s="157">
        <v>60</v>
      </c>
      <c r="E32" s="157">
        <v>25</v>
      </c>
      <c r="F32" s="157">
        <v>27</v>
      </c>
      <c r="G32" s="157">
        <v>16</v>
      </c>
      <c r="H32" s="157">
        <v>35</v>
      </c>
      <c r="I32" s="157">
        <v>10</v>
      </c>
      <c r="J32" s="157">
        <v>1.5799999237060547E-2</v>
      </c>
      <c r="K32" s="157">
        <v>1.4199999570846558</v>
      </c>
      <c r="L32" s="157">
        <v>7.9000000953674316</v>
      </c>
      <c r="M32" s="157">
        <v>-0.76300001144409202</v>
      </c>
      <c r="N32" s="157">
        <v>4</v>
      </c>
      <c r="O32" s="157">
        <v>1.0329999999999999</v>
      </c>
      <c r="P32" s="157">
        <v>20</v>
      </c>
      <c r="Q32" s="157">
        <v>131.81080627441401</v>
      </c>
    </row>
    <row r="33" spans="1:17">
      <c r="A33" s="190">
        <v>4</v>
      </c>
      <c r="B33" s="190" t="s">
        <v>242</v>
      </c>
      <c r="C33" s="190">
        <v>4</v>
      </c>
      <c r="D33" s="157">
        <v>80</v>
      </c>
      <c r="E33" s="157">
        <v>25</v>
      </c>
      <c r="F33" s="157">
        <v>26</v>
      </c>
      <c r="G33" s="157">
        <v>17</v>
      </c>
      <c r="H33" s="157">
        <v>32</v>
      </c>
      <c r="I33" s="157">
        <v>10</v>
      </c>
      <c r="J33" s="157">
        <v>1.5799999237060547E-2</v>
      </c>
      <c r="K33" s="157">
        <v>1.4199999570846558</v>
      </c>
      <c r="L33" s="157">
        <v>7.9000000953674316</v>
      </c>
      <c r="M33" s="157">
        <v>-0.76300001144409202</v>
      </c>
      <c r="N33" s="157">
        <v>1</v>
      </c>
      <c r="O33" s="157">
        <v>1.0329999999999999</v>
      </c>
      <c r="P33" s="157">
        <v>10</v>
      </c>
      <c r="Q33" s="157">
        <v>37.764419555663999</v>
      </c>
    </row>
    <row r="34" spans="1:17">
      <c r="A34" s="190">
        <v>4</v>
      </c>
      <c r="B34" s="190" t="s">
        <v>242</v>
      </c>
      <c r="C34" s="190">
        <v>3</v>
      </c>
      <c r="D34" s="157">
        <v>100</v>
      </c>
      <c r="E34" s="157">
        <v>25</v>
      </c>
      <c r="F34" s="157">
        <v>25</v>
      </c>
      <c r="G34" s="157">
        <v>20</v>
      </c>
      <c r="H34" s="157">
        <v>32</v>
      </c>
      <c r="I34" s="157">
        <v>10</v>
      </c>
      <c r="J34" s="157">
        <v>1.5799999237060547E-2</v>
      </c>
      <c r="K34" s="157">
        <v>1.4199999570846558</v>
      </c>
      <c r="L34" s="157">
        <v>7.9000000953674316</v>
      </c>
      <c r="M34" s="157">
        <v>-0.76300001144409202</v>
      </c>
      <c r="N34" s="157">
        <v>2</v>
      </c>
      <c r="O34" s="157">
        <v>1</v>
      </c>
      <c r="P34" s="157">
        <v>10</v>
      </c>
      <c r="Q34" s="157">
        <v>36.219879149999997</v>
      </c>
    </row>
    <row r="35" spans="1:17">
      <c r="A35" s="190">
        <v>4</v>
      </c>
      <c r="B35" s="190" t="s">
        <v>242</v>
      </c>
      <c r="C35" s="190">
        <v>2</v>
      </c>
      <c r="D35" s="157">
        <v>120</v>
      </c>
      <c r="E35" s="157">
        <v>25</v>
      </c>
      <c r="F35" s="157">
        <v>30</v>
      </c>
      <c r="G35" s="157">
        <v>20</v>
      </c>
      <c r="H35" s="157">
        <v>33</v>
      </c>
      <c r="I35" s="157">
        <v>10</v>
      </c>
      <c r="J35" s="157">
        <v>1.5799999237060547E-2</v>
      </c>
      <c r="K35" s="157">
        <v>1.4199999570846558</v>
      </c>
      <c r="L35" s="157">
        <v>7.9000000953674316</v>
      </c>
      <c r="M35" s="157">
        <v>-0.76300001144409202</v>
      </c>
      <c r="N35" s="157">
        <v>1</v>
      </c>
      <c r="O35" s="157">
        <v>0.1</v>
      </c>
      <c r="P35" s="157">
        <v>10</v>
      </c>
      <c r="Q35" s="157">
        <v>36.219879149999997</v>
      </c>
    </row>
    <row r="36" spans="1:17">
      <c r="A36" s="190">
        <v>4</v>
      </c>
      <c r="B36" s="190" t="s">
        <v>242</v>
      </c>
      <c r="C36" s="190">
        <v>1</v>
      </c>
      <c r="D36" s="157">
        <v>140</v>
      </c>
      <c r="E36" s="157">
        <v>25</v>
      </c>
      <c r="F36" s="157">
        <v>30</v>
      </c>
      <c r="G36" s="157">
        <v>20</v>
      </c>
      <c r="H36" s="157">
        <v>33</v>
      </c>
      <c r="I36" s="157">
        <v>10</v>
      </c>
      <c r="J36" s="157">
        <v>1.5799999237060547E-2</v>
      </c>
      <c r="K36" s="157">
        <v>1.4199999570846558</v>
      </c>
      <c r="L36" s="157">
        <v>7.9000000953674316</v>
      </c>
      <c r="M36" s="157">
        <v>-0.76300001144409202</v>
      </c>
      <c r="N36" s="157">
        <v>1</v>
      </c>
      <c r="O36" s="157">
        <v>0.1</v>
      </c>
      <c r="P36" s="157">
        <v>10</v>
      </c>
      <c r="Q36" s="157">
        <v>36.219879149999997</v>
      </c>
    </row>
    <row r="37" spans="1:17">
      <c r="A37" s="190">
        <v>4</v>
      </c>
      <c r="B37" s="190" t="s">
        <v>242</v>
      </c>
      <c r="C37" s="190">
        <v>0</v>
      </c>
      <c r="D37" s="157">
        <v>200</v>
      </c>
      <c r="E37" s="157">
        <v>25</v>
      </c>
      <c r="F37" s="157">
        <v>30</v>
      </c>
      <c r="G37" s="157">
        <v>20</v>
      </c>
      <c r="H37" s="157">
        <v>33</v>
      </c>
      <c r="I37" s="157">
        <v>10</v>
      </c>
      <c r="J37" s="157">
        <v>1.5799999237060547E-2</v>
      </c>
      <c r="K37" s="157">
        <v>1.4199999570846558</v>
      </c>
      <c r="L37" s="157">
        <v>7.9000000953674316</v>
      </c>
      <c r="M37" s="157">
        <v>-0.76300001144409202</v>
      </c>
      <c r="N37" s="157">
        <v>1</v>
      </c>
      <c r="O37" s="157">
        <v>0.1</v>
      </c>
      <c r="P37" s="157">
        <v>10</v>
      </c>
      <c r="Q37" s="157">
        <v>36.219879149999997</v>
      </c>
    </row>
    <row r="38" spans="1:17">
      <c r="A38" s="190">
        <v>5</v>
      </c>
      <c r="B38" s="190" t="s">
        <v>243</v>
      </c>
      <c r="C38" s="190">
        <v>8</v>
      </c>
      <c r="D38" s="157">
        <v>10</v>
      </c>
      <c r="E38" s="157">
        <v>21</v>
      </c>
      <c r="F38" s="157">
        <v>37</v>
      </c>
      <c r="G38" s="157">
        <v>21</v>
      </c>
      <c r="H38" s="157">
        <v>44</v>
      </c>
      <c r="I38" s="157">
        <v>5</v>
      </c>
      <c r="J38" s="157">
        <v>1.5799999237060547E-2</v>
      </c>
      <c r="K38" s="157">
        <v>1.4199999570846558</v>
      </c>
      <c r="L38" s="157">
        <v>7.9000000953674316</v>
      </c>
      <c r="M38" s="157">
        <v>-0.76300001144409202</v>
      </c>
      <c r="N38" s="157">
        <v>5</v>
      </c>
      <c r="O38" s="157">
        <v>1.0329999999999999</v>
      </c>
      <c r="P38" s="157">
        <v>25</v>
      </c>
      <c r="Q38" s="157">
        <v>460.06491088867102</v>
      </c>
    </row>
    <row r="39" spans="1:17">
      <c r="A39" s="190">
        <v>5</v>
      </c>
      <c r="B39" s="190" t="s">
        <v>243</v>
      </c>
      <c r="C39" s="190">
        <v>7</v>
      </c>
      <c r="D39" s="157">
        <v>20</v>
      </c>
      <c r="E39" s="157">
        <v>22</v>
      </c>
      <c r="F39" s="157">
        <v>37</v>
      </c>
      <c r="G39" s="157">
        <v>22</v>
      </c>
      <c r="H39" s="157">
        <v>44</v>
      </c>
      <c r="I39" s="157">
        <v>5</v>
      </c>
      <c r="J39" s="157">
        <v>1.5799999237060547E-2</v>
      </c>
      <c r="K39" s="157">
        <v>1.4199999570846558</v>
      </c>
      <c r="L39" s="157">
        <v>7.9000000953674316</v>
      </c>
      <c r="M39" s="157">
        <v>-0.76300001144409202</v>
      </c>
      <c r="N39" s="157">
        <v>5</v>
      </c>
      <c r="O39" s="157">
        <v>1.0329999999999999</v>
      </c>
      <c r="P39" s="157">
        <v>20</v>
      </c>
      <c r="Q39" s="157">
        <v>131.81080627441401</v>
      </c>
    </row>
    <row r="40" spans="1:17">
      <c r="A40" s="190">
        <v>5</v>
      </c>
      <c r="B40" s="190" t="s">
        <v>243</v>
      </c>
      <c r="C40" s="190">
        <v>6</v>
      </c>
      <c r="D40" s="157">
        <v>30</v>
      </c>
      <c r="E40" s="157">
        <v>23</v>
      </c>
      <c r="F40" s="157">
        <v>36</v>
      </c>
      <c r="G40" s="157">
        <v>22</v>
      </c>
      <c r="H40" s="157">
        <v>43</v>
      </c>
      <c r="I40" s="157">
        <v>4</v>
      </c>
      <c r="J40" s="157">
        <v>1.5799999237060547E-2</v>
      </c>
      <c r="K40" s="157">
        <v>1.4199999570846558</v>
      </c>
      <c r="L40" s="157">
        <v>7.9000000953674316</v>
      </c>
      <c r="M40" s="157">
        <v>-0.76300001144409202</v>
      </c>
      <c r="N40" s="157">
        <v>5</v>
      </c>
      <c r="O40" s="157">
        <v>1.0329999999999999</v>
      </c>
      <c r="P40" s="157">
        <v>10</v>
      </c>
      <c r="Q40" s="157">
        <v>37.764419555663999</v>
      </c>
    </row>
    <row r="41" spans="1:17">
      <c r="A41" s="190">
        <v>5</v>
      </c>
      <c r="B41" s="190" t="s">
        <v>243</v>
      </c>
      <c r="C41" s="190">
        <v>5</v>
      </c>
      <c r="D41" s="157">
        <v>50</v>
      </c>
      <c r="E41" s="157">
        <v>24</v>
      </c>
      <c r="F41" s="157">
        <v>35</v>
      </c>
      <c r="G41" s="157">
        <v>19</v>
      </c>
      <c r="H41" s="157">
        <v>42</v>
      </c>
      <c r="I41" s="157">
        <v>3</v>
      </c>
      <c r="J41" s="157">
        <v>1.5799999237060547E-2</v>
      </c>
      <c r="K41" s="157">
        <v>1.4199999570846558</v>
      </c>
      <c r="L41" s="157">
        <v>7.9000000953674316</v>
      </c>
      <c r="M41" s="157">
        <v>-0.76300001144409202</v>
      </c>
      <c r="N41" s="157">
        <v>5</v>
      </c>
      <c r="O41" s="157">
        <v>1</v>
      </c>
      <c r="P41" s="157">
        <v>10</v>
      </c>
      <c r="Q41" s="157">
        <v>36.219879149999997</v>
      </c>
    </row>
    <row r="42" spans="1:17">
      <c r="A42" s="190">
        <v>5</v>
      </c>
      <c r="B42" s="190" t="s">
        <v>243</v>
      </c>
      <c r="C42" s="190">
        <v>4</v>
      </c>
      <c r="D42" s="157">
        <v>70</v>
      </c>
      <c r="E42" s="157">
        <v>25</v>
      </c>
      <c r="F42" s="157">
        <v>29</v>
      </c>
      <c r="G42" s="157">
        <v>17</v>
      </c>
      <c r="H42" s="157">
        <v>36</v>
      </c>
      <c r="I42" s="157">
        <v>2</v>
      </c>
      <c r="J42" s="157">
        <v>1.5799999237060547E-2</v>
      </c>
      <c r="K42" s="157">
        <v>1.4199999570846558</v>
      </c>
      <c r="L42" s="157">
        <v>7.9000000953674316</v>
      </c>
      <c r="M42" s="157">
        <v>-0.76300001144409202</v>
      </c>
      <c r="N42" s="157">
        <v>5</v>
      </c>
      <c r="O42" s="157">
        <v>0.1</v>
      </c>
      <c r="P42" s="157">
        <v>10</v>
      </c>
      <c r="Q42" s="157">
        <v>36.219879149999997</v>
      </c>
    </row>
    <row r="43" spans="1:17">
      <c r="A43" s="190">
        <v>5</v>
      </c>
      <c r="B43" s="190" t="s">
        <v>243</v>
      </c>
      <c r="C43" s="190">
        <v>3</v>
      </c>
      <c r="D43" s="157">
        <v>90</v>
      </c>
      <c r="E43" s="157">
        <v>26</v>
      </c>
      <c r="F43" s="157">
        <v>25</v>
      </c>
      <c r="G43" s="157">
        <v>15</v>
      </c>
      <c r="H43" s="157">
        <v>32</v>
      </c>
      <c r="I43" s="157">
        <v>1.5</v>
      </c>
      <c r="J43" s="157">
        <v>1.5799999237060547E-2</v>
      </c>
      <c r="K43" s="157">
        <v>1.4199999570846558</v>
      </c>
      <c r="L43" s="157">
        <v>7.9000000953674316</v>
      </c>
      <c r="M43" s="157">
        <v>-0.76300001144409202</v>
      </c>
      <c r="N43" s="157">
        <v>2</v>
      </c>
      <c r="O43" s="157">
        <v>0.1</v>
      </c>
      <c r="P43" s="157">
        <v>10</v>
      </c>
      <c r="Q43" s="157">
        <v>36.219879149999997</v>
      </c>
    </row>
    <row r="44" spans="1:17">
      <c r="A44" s="190">
        <v>5</v>
      </c>
      <c r="B44" s="190" t="s">
        <v>243</v>
      </c>
      <c r="C44" s="190">
        <v>2</v>
      </c>
      <c r="D44" s="157">
        <v>110</v>
      </c>
      <c r="E44" s="157">
        <v>26</v>
      </c>
      <c r="F44" s="157">
        <v>26</v>
      </c>
      <c r="G44" s="157">
        <v>15</v>
      </c>
      <c r="H44" s="157">
        <v>33</v>
      </c>
      <c r="I44" s="157">
        <v>1</v>
      </c>
      <c r="J44" s="157">
        <v>1.5799999237060547E-2</v>
      </c>
      <c r="K44" s="157">
        <v>1.4199999570846558</v>
      </c>
      <c r="L44" s="157">
        <v>7.9000000953674316</v>
      </c>
      <c r="M44" s="157">
        <v>-0.76300001144409202</v>
      </c>
      <c r="N44" s="157">
        <v>3</v>
      </c>
      <c r="O44" s="157">
        <v>0.1</v>
      </c>
      <c r="P44" s="157">
        <v>10</v>
      </c>
      <c r="Q44" s="157">
        <v>36.219879149999997</v>
      </c>
    </row>
    <row r="45" spans="1:17">
      <c r="A45" s="190">
        <v>5</v>
      </c>
      <c r="B45" s="190" t="s">
        <v>243</v>
      </c>
      <c r="C45" s="190">
        <v>1</v>
      </c>
      <c r="D45" s="157">
        <v>130</v>
      </c>
      <c r="E45" s="157">
        <v>26</v>
      </c>
      <c r="F45" s="157">
        <v>28</v>
      </c>
      <c r="G45" s="157">
        <v>15</v>
      </c>
      <c r="H45" s="157">
        <v>35</v>
      </c>
      <c r="I45" s="157">
        <v>1</v>
      </c>
      <c r="J45" s="157">
        <v>1.5799999237060547E-2</v>
      </c>
      <c r="K45" s="157">
        <v>1.4199999570846558</v>
      </c>
      <c r="L45" s="157">
        <v>7.9000000953674316</v>
      </c>
      <c r="M45" s="157">
        <v>-0.76300001144409202</v>
      </c>
      <c r="N45" s="157">
        <v>3</v>
      </c>
      <c r="O45" s="157">
        <v>0.1</v>
      </c>
      <c r="P45" s="157">
        <v>10</v>
      </c>
      <c r="Q45" s="157">
        <v>36.219879149999997</v>
      </c>
    </row>
    <row r="46" spans="1:17">
      <c r="A46" s="190">
        <v>5</v>
      </c>
      <c r="B46" s="190" t="s">
        <v>243</v>
      </c>
      <c r="C46" s="190">
        <v>0</v>
      </c>
      <c r="D46" s="157">
        <v>200</v>
      </c>
      <c r="E46" s="157">
        <v>26</v>
      </c>
      <c r="F46" s="157">
        <v>28</v>
      </c>
      <c r="G46" s="157">
        <v>15</v>
      </c>
      <c r="H46" s="157">
        <v>35</v>
      </c>
      <c r="I46" s="157">
        <v>1</v>
      </c>
      <c r="J46" s="157">
        <v>1.5799999237060547E-2</v>
      </c>
      <c r="K46" s="157">
        <v>1.4199999570846558</v>
      </c>
      <c r="L46" s="157">
        <v>7.9000000953674316</v>
      </c>
      <c r="M46" s="157">
        <v>-0.76300001144409202</v>
      </c>
      <c r="N46" s="157">
        <v>3</v>
      </c>
      <c r="O46" s="157">
        <v>0.1</v>
      </c>
      <c r="P46" s="157">
        <v>10</v>
      </c>
      <c r="Q46" s="157">
        <v>36.219879149999997</v>
      </c>
    </row>
    <row r="47" spans="1:17">
      <c r="A47" s="190">
        <v>6</v>
      </c>
      <c r="B47" s="190" t="s">
        <v>244</v>
      </c>
      <c r="C47" s="190">
        <v>8</v>
      </c>
      <c r="D47" s="157">
        <v>10</v>
      </c>
      <c r="E47" s="157">
        <v>21</v>
      </c>
      <c r="F47" s="157">
        <v>37</v>
      </c>
      <c r="G47" s="157">
        <v>21</v>
      </c>
      <c r="H47" s="157">
        <v>44</v>
      </c>
      <c r="I47" s="157">
        <v>5</v>
      </c>
      <c r="J47" s="157">
        <v>1.5799999237060547E-2</v>
      </c>
      <c r="K47" s="157">
        <v>1.4199999570846558</v>
      </c>
      <c r="L47" s="157">
        <v>7.9000000953674316</v>
      </c>
      <c r="M47" s="157">
        <v>-0.76300001144409202</v>
      </c>
      <c r="N47" s="157">
        <v>5</v>
      </c>
      <c r="O47" s="157">
        <v>1.0329999999999999</v>
      </c>
      <c r="P47" s="157">
        <v>25</v>
      </c>
      <c r="Q47" s="157">
        <v>460.06491088867102</v>
      </c>
    </row>
    <row r="48" spans="1:17">
      <c r="A48" s="190">
        <v>6</v>
      </c>
      <c r="B48" s="190" t="s">
        <v>244</v>
      </c>
      <c r="C48" s="190">
        <v>7</v>
      </c>
      <c r="D48" s="157">
        <v>20</v>
      </c>
      <c r="E48" s="157">
        <v>22</v>
      </c>
      <c r="F48" s="157">
        <v>37</v>
      </c>
      <c r="G48" s="157">
        <v>22</v>
      </c>
      <c r="H48" s="157">
        <v>44</v>
      </c>
      <c r="I48" s="157">
        <v>5</v>
      </c>
      <c r="J48" s="157">
        <v>1.5799999237060547E-2</v>
      </c>
      <c r="K48" s="157">
        <v>1.4199999570846558</v>
      </c>
      <c r="L48" s="157">
        <v>7.9000000953674316</v>
      </c>
      <c r="M48" s="157">
        <v>-0.76300001144409202</v>
      </c>
      <c r="N48" s="157">
        <v>5</v>
      </c>
      <c r="O48" s="157">
        <v>1.0329999999999999</v>
      </c>
      <c r="P48" s="157">
        <v>20</v>
      </c>
      <c r="Q48" s="157">
        <v>131.81080627441401</v>
      </c>
    </row>
    <row r="49" spans="1:17">
      <c r="A49" s="190">
        <v>6</v>
      </c>
      <c r="B49" s="190" t="s">
        <v>244</v>
      </c>
      <c r="C49" s="190">
        <v>6</v>
      </c>
      <c r="D49" s="157">
        <v>30</v>
      </c>
      <c r="E49" s="157">
        <v>23</v>
      </c>
      <c r="F49" s="157">
        <v>36</v>
      </c>
      <c r="G49" s="157">
        <v>22</v>
      </c>
      <c r="H49" s="157">
        <v>43</v>
      </c>
      <c r="I49" s="157">
        <v>4</v>
      </c>
      <c r="J49" s="157">
        <v>1.5799999237060547E-2</v>
      </c>
      <c r="K49" s="157">
        <v>1.4199999570846558</v>
      </c>
      <c r="L49" s="157">
        <v>7.9000000953674316</v>
      </c>
      <c r="M49" s="157">
        <v>-0.76300001144409202</v>
      </c>
      <c r="N49" s="157">
        <v>5</v>
      </c>
      <c r="O49" s="157">
        <v>1.0329999999999999</v>
      </c>
      <c r="P49" s="157">
        <v>10</v>
      </c>
      <c r="Q49" s="157">
        <v>37.764419555663999</v>
      </c>
    </row>
    <row r="50" spans="1:17">
      <c r="A50" s="190">
        <v>6</v>
      </c>
      <c r="B50" s="190" t="s">
        <v>244</v>
      </c>
      <c r="C50" s="190">
        <v>5</v>
      </c>
      <c r="D50" s="157">
        <v>50</v>
      </c>
      <c r="E50" s="157">
        <v>24</v>
      </c>
      <c r="F50" s="157">
        <v>35</v>
      </c>
      <c r="G50" s="157">
        <v>19</v>
      </c>
      <c r="H50" s="157">
        <v>42</v>
      </c>
      <c r="I50" s="157">
        <v>3</v>
      </c>
      <c r="J50" s="157">
        <v>1.5799999237060547E-2</v>
      </c>
      <c r="K50" s="157">
        <v>1.4199999570846558</v>
      </c>
      <c r="L50" s="157">
        <v>7.9000000953674316</v>
      </c>
      <c r="M50" s="157">
        <v>-0.76300001144409202</v>
      </c>
      <c r="N50" s="157">
        <v>5</v>
      </c>
      <c r="O50" s="157">
        <v>1</v>
      </c>
      <c r="P50" s="157">
        <v>10</v>
      </c>
      <c r="Q50" s="157">
        <v>36.219879149999997</v>
      </c>
    </row>
    <row r="51" spans="1:17">
      <c r="A51" s="190">
        <v>6</v>
      </c>
      <c r="B51" s="190" t="s">
        <v>244</v>
      </c>
      <c r="C51" s="190">
        <v>4</v>
      </c>
      <c r="D51" s="157">
        <v>70</v>
      </c>
      <c r="E51" s="157">
        <v>25</v>
      </c>
      <c r="F51" s="157">
        <v>29</v>
      </c>
      <c r="G51" s="157">
        <v>17</v>
      </c>
      <c r="H51" s="157">
        <v>36</v>
      </c>
      <c r="I51" s="157">
        <v>2</v>
      </c>
      <c r="J51" s="157">
        <v>1.5799999237060547E-2</v>
      </c>
      <c r="K51" s="157">
        <v>1.4199999570846558</v>
      </c>
      <c r="L51" s="157">
        <v>7.9000000953674316</v>
      </c>
      <c r="M51" s="157">
        <v>-0.76300001144409202</v>
      </c>
      <c r="N51" s="157">
        <v>5</v>
      </c>
      <c r="O51" s="157">
        <v>0.1</v>
      </c>
      <c r="P51" s="157">
        <v>10</v>
      </c>
      <c r="Q51" s="157">
        <v>36.219879149999997</v>
      </c>
    </row>
    <row r="52" spans="1:17">
      <c r="A52" s="190">
        <v>6</v>
      </c>
      <c r="B52" s="190" t="s">
        <v>244</v>
      </c>
      <c r="C52" s="190">
        <v>3</v>
      </c>
      <c r="D52" s="157">
        <v>90</v>
      </c>
      <c r="E52" s="157">
        <v>26</v>
      </c>
      <c r="F52" s="157">
        <v>25</v>
      </c>
      <c r="G52" s="157">
        <v>15</v>
      </c>
      <c r="H52" s="157">
        <v>32</v>
      </c>
      <c r="I52" s="157">
        <v>1.5</v>
      </c>
      <c r="J52" s="157">
        <v>1.5799999237060547E-2</v>
      </c>
      <c r="K52" s="157">
        <v>1.4199999570846558</v>
      </c>
      <c r="L52" s="157">
        <v>7.9000000953674316</v>
      </c>
      <c r="M52" s="157">
        <v>-0.76300001144409202</v>
      </c>
      <c r="N52" s="157">
        <v>2</v>
      </c>
      <c r="O52" s="157">
        <v>0.1</v>
      </c>
      <c r="P52" s="157">
        <v>10</v>
      </c>
      <c r="Q52" s="157">
        <v>36.219879149999997</v>
      </c>
    </row>
    <row r="53" spans="1:17">
      <c r="A53" s="190">
        <v>6</v>
      </c>
      <c r="B53" s="190" t="s">
        <v>244</v>
      </c>
      <c r="C53" s="190">
        <v>2</v>
      </c>
      <c r="D53" s="157">
        <v>110</v>
      </c>
      <c r="E53" s="157">
        <v>26</v>
      </c>
      <c r="F53" s="157">
        <v>26</v>
      </c>
      <c r="G53" s="157">
        <v>15</v>
      </c>
      <c r="H53" s="157">
        <v>33</v>
      </c>
      <c r="I53" s="157">
        <v>1</v>
      </c>
      <c r="J53" s="157">
        <v>1.5799999237060547E-2</v>
      </c>
      <c r="K53" s="157">
        <v>1.4199999570846558</v>
      </c>
      <c r="L53" s="157">
        <v>7.9000000953674316</v>
      </c>
      <c r="M53" s="157">
        <v>-0.76300001144409202</v>
      </c>
      <c r="N53" s="157">
        <v>3</v>
      </c>
      <c r="O53" s="157">
        <v>0.1</v>
      </c>
      <c r="P53" s="157">
        <v>10</v>
      </c>
      <c r="Q53" s="157">
        <v>36.219879149999997</v>
      </c>
    </row>
    <row r="54" spans="1:17">
      <c r="A54" s="190">
        <v>6</v>
      </c>
      <c r="B54" s="190" t="s">
        <v>244</v>
      </c>
      <c r="C54" s="190">
        <v>1</v>
      </c>
      <c r="D54" s="157">
        <v>130</v>
      </c>
      <c r="E54" s="157">
        <v>26</v>
      </c>
      <c r="F54" s="157">
        <v>28</v>
      </c>
      <c r="G54" s="157">
        <v>15</v>
      </c>
      <c r="H54" s="157">
        <v>35</v>
      </c>
      <c r="I54" s="157">
        <v>1</v>
      </c>
      <c r="J54" s="157">
        <v>1.5799999237060547E-2</v>
      </c>
      <c r="K54" s="157">
        <v>1.4199999570846558</v>
      </c>
      <c r="L54" s="157">
        <v>7.9000000953674316</v>
      </c>
      <c r="M54" s="157">
        <v>-0.76300001144409202</v>
      </c>
      <c r="N54" s="157">
        <v>3</v>
      </c>
      <c r="O54" s="157">
        <v>0.1</v>
      </c>
      <c r="P54" s="157">
        <v>10</v>
      </c>
      <c r="Q54" s="157">
        <v>36.219879149999997</v>
      </c>
    </row>
    <row r="55" spans="1:17">
      <c r="A55" s="190">
        <v>6</v>
      </c>
      <c r="B55" s="190" t="s">
        <v>244</v>
      </c>
      <c r="C55" s="190">
        <v>0</v>
      </c>
      <c r="D55" s="157">
        <v>200</v>
      </c>
      <c r="E55" s="157">
        <v>26</v>
      </c>
      <c r="F55" s="157">
        <v>28</v>
      </c>
      <c r="G55" s="157">
        <v>15</v>
      </c>
      <c r="H55" s="157">
        <v>35</v>
      </c>
      <c r="I55" s="157">
        <v>1</v>
      </c>
      <c r="J55" s="157">
        <v>1.5799999237060547E-2</v>
      </c>
      <c r="K55" s="157">
        <v>1.4199999570846558</v>
      </c>
      <c r="L55" s="157">
        <v>7.9000000953674316</v>
      </c>
      <c r="M55" s="157">
        <v>-0.76300001144409202</v>
      </c>
      <c r="N55" s="157">
        <v>3</v>
      </c>
      <c r="O55" s="157">
        <v>0.1</v>
      </c>
      <c r="P55" s="157">
        <v>10</v>
      </c>
      <c r="Q55" s="157">
        <v>36.219879149999997</v>
      </c>
    </row>
    <row r="56" spans="1:17">
      <c r="A56" s="190">
        <v>7</v>
      </c>
      <c r="B56" s="190" t="s">
        <v>245</v>
      </c>
      <c r="C56" s="190">
        <v>8</v>
      </c>
      <c r="D56" s="157">
        <v>10</v>
      </c>
      <c r="E56" s="157">
        <v>21</v>
      </c>
      <c r="F56" s="157">
        <v>37</v>
      </c>
      <c r="G56" s="157">
        <v>21</v>
      </c>
      <c r="H56" s="157">
        <v>44</v>
      </c>
      <c r="I56" s="157">
        <v>5</v>
      </c>
      <c r="J56" s="157">
        <v>1.5799999237060547E-2</v>
      </c>
      <c r="K56" s="157">
        <v>1.4199999570846558</v>
      </c>
      <c r="L56" s="157">
        <v>7.9000000953674316</v>
      </c>
      <c r="M56" s="157">
        <v>-0.76300001144409202</v>
      </c>
      <c r="N56" s="157">
        <v>5</v>
      </c>
      <c r="O56" s="157">
        <v>1.0329999999999999</v>
      </c>
      <c r="P56" s="157">
        <v>25</v>
      </c>
      <c r="Q56" s="157">
        <v>460.06491088867102</v>
      </c>
    </row>
    <row r="57" spans="1:17">
      <c r="A57" s="190">
        <v>7</v>
      </c>
      <c r="B57" s="190" t="s">
        <v>245</v>
      </c>
      <c r="C57" s="190">
        <v>7</v>
      </c>
      <c r="D57" s="157">
        <v>20</v>
      </c>
      <c r="E57" s="157">
        <v>22</v>
      </c>
      <c r="F57" s="157">
        <v>37</v>
      </c>
      <c r="G57" s="157">
        <v>22</v>
      </c>
      <c r="H57" s="157">
        <v>44</v>
      </c>
      <c r="I57" s="157">
        <v>5</v>
      </c>
      <c r="J57" s="157">
        <v>1.5799999237060547E-2</v>
      </c>
      <c r="K57" s="157">
        <v>1.4199999570846558</v>
      </c>
      <c r="L57" s="157">
        <v>7.9000000953674316</v>
      </c>
      <c r="M57" s="157">
        <v>-0.76300001144409202</v>
      </c>
      <c r="N57" s="157">
        <v>5</v>
      </c>
      <c r="O57" s="157">
        <v>1.0329999999999999</v>
      </c>
      <c r="P57" s="157">
        <v>20</v>
      </c>
      <c r="Q57" s="157">
        <v>131.81080627441401</v>
      </c>
    </row>
    <row r="58" spans="1:17">
      <c r="A58" s="190">
        <v>7</v>
      </c>
      <c r="B58" s="190" t="s">
        <v>245</v>
      </c>
      <c r="C58" s="190">
        <v>6</v>
      </c>
      <c r="D58" s="157">
        <v>30</v>
      </c>
      <c r="E58" s="157">
        <v>23</v>
      </c>
      <c r="F58" s="157">
        <v>36</v>
      </c>
      <c r="G58" s="157">
        <v>22</v>
      </c>
      <c r="H58" s="157">
        <v>43</v>
      </c>
      <c r="I58" s="157">
        <v>4</v>
      </c>
      <c r="J58" s="157">
        <v>1.5799999237060547E-2</v>
      </c>
      <c r="K58" s="157">
        <v>1.4199999570846558</v>
      </c>
      <c r="L58" s="157">
        <v>7.9000000953674316</v>
      </c>
      <c r="M58" s="157">
        <v>-0.76300001144409202</v>
      </c>
      <c r="N58" s="157">
        <v>5</v>
      </c>
      <c r="O58" s="157">
        <v>1.0329999999999999</v>
      </c>
      <c r="P58" s="157">
        <v>10</v>
      </c>
      <c r="Q58" s="157">
        <v>37.764419555663999</v>
      </c>
    </row>
    <row r="59" spans="1:17">
      <c r="A59" s="190">
        <v>7</v>
      </c>
      <c r="B59" s="190" t="s">
        <v>245</v>
      </c>
      <c r="C59" s="190">
        <v>5</v>
      </c>
      <c r="D59" s="157">
        <v>50</v>
      </c>
      <c r="E59" s="157">
        <v>24</v>
      </c>
      <c r="F59" s="157">
        <v>35</v>
      </c>
      <c r="G59" s="157">
        <v>19</v>
      </c>
      <c r="H59" s="157">
        <v>42</v>
      </c>
      <c r="I59" s="157">
        <v>3</v>
      </c>
      <c r="J59" s="157">
        <v>1.5799999237060547E-2</v>
      </c>
      <c r="K59" s="157">
        <v>1.4199999570846558</v>
      </c>
      <c r="L59" s="157">
        <v>7.9000000953674316</v>
      </c>
      <c r="M59" s="157">
        <v>-0.76300001144409202</v>
      </c>
      <c r="N59" s="157">
        <v>5</v>
      </c>
      <c r="O59" s="157">
        <v>1</v>
      </c>
      <c r="P59" s="157">
        <v>10</v>
      </c>
      <c r="Q59" s="157">
        <v>36.219879149999997</v>
      </c>
    </row>
    <row r="60" spans="1:17">
      <c r="A60" s="190">
        <v>7</v>
      </c>
      <c r="B60" s="190" t="s">
        <v>245</v>
      </c>
      <c r="C60" s="190">
        <v>4</v>
      </c>
      <c r="D60" s="157">
        <v>70</v>
      </c>
      <c r="E60" s="157">
        <v>25</v>
      </c>
      <c r="F60" s="157">
        <v>29</v>
      </c>
      <c r="G60" s="157">
        <v>17</v>
      </c>
      <c r="H60" s="157">
        <v>36</v>
      </c>
      <c r="I60" s="157">
        <v>2</v>
      </c>
      <c r="J60" s="157">
        <v>1.5799999237060547E-2</v>
      </c>
      <c r="K60" s="157">
        <v>1.4199999570846558</v>
      </c>
      <c r="L60" s="157">
        <v>7.9000000953674316</v>
      </c>
      <c r="M60" s="157">
        <v>-0.76300001144409202</v>
      </c>
      <c r="N60" s="157">
        <v>5</v>
      </c>
      <c r="O60" s="157">
        <v>0.1</v>
      </c>
      <c r="P60" s="157">
        <v>10</v>
      </c>
      <c r="Q60" s="157">
        <v>36.219879149999997</v>
      </c>
    </row>
    <row r="61" spans="1:17">
      <c r="A61" s="190">
        <v>7</v>
      </c>
      <c r="B61" s="190" t="s">
        <v>245</v>
      </c>
      <c r="C61" s="190">
        <v>3</v>
      </c>
      <c r="D61" s="157">
        <v>90</v>
      </c>
      <c r="E61" s="157">
        <v>26</v>
      </c>
      <c r="F61" s="157">
        <v>25</v>
      </c>
      <c r="G61" s="157">
        <v>15</v>
      </c>
      <c r="H61" s="157">
        <v>32</v>
      </c>
      <c r="I61" s="157">
        <v>1.5</v>
      </c>
      <c r="J61" s="157">
        <v>1.5799999237060547E-2</v>
      </c>
      <c r="K61" s="157">
        <v>1.4199999570846558</v>
      </c>
      <c r="L61" s="157">
        <v>7.9000000953674316</v>
      </c>
      <c r="M61" s="157">
        <v>-0.76300001144409202</v>
      </c>
      <c r="N61" s="157">
        <v>2</v>
      </c>
      <c r="O61" s="157">
        <v>0.1</v>
      </c>
      <c r="P61" s="157">
        <v>10</v>
      </c>
      <c r="Q61" s="157">
        <v>36.219879149999997</v>
      </c>
    </row>
    <row r="62" spans="1:17">
      <c r="A62" s="190">
        <v>7</v>
      </c>
      <c r="B62" s="190" t="s">
        <v>245</v>
      </c>
      <c r="C62" s="190">
        <v>2</v>
      </c>
      <c r="D62" s="157">
        <v>110</v>
      </c>
      <c r="E62" s="157">
        <v>26</v>
      </c>
      <c r="F62" s="157">
        <v>26</v>
      </c>
      <c r="G62" s="157">
        <v>15</v>
      </c>
      <c r="H62" s="157">
        <v>33</v>
      </c>
      <c r="I62" s="157">
        <v>1</v>
      </c>
      <c r="J62" s="157">
        <v>1.5799999237060547E-2</v>
      </c>
      <c r="K62" s="157">
        <v>1.4199999570846558</v>
      </c>
      <c r="L62" s="157">
        <v>7.9000000953674316</v>
      </c>
      <c r="M62" s="157">
        <v>-0.76300001144409202</v>
      </c>
      <c r="N62" s="157">
        <v>3</v>
      </c>
      <c r="O62" s="157">
        <v>0.1</v>
      </c>
      <c r="P62" s="157">
        <v>10</v>
      </c>
      <c r="Q62" s="157">
        <v>36.219879149999997</v>
      </c>
    </row>
    <row r="63" spans="1:17">
      <c r="A63" s="190">
        <v>7</v>
      </c>
      <c r="B63" s="190" t="s">
        <v>245</v>
      </c>
      <c r="C63" s="190">
        <v>1</v>
      </c>
      <c r="D63" s="157">
        <v>130</v>
      </c>
      <c r="E63" s="157">
        <v>26</v>
      </c>
      <c r="F63" s="157">
        <v>28</v>
      </c>
      <c r="G63" s="157">
        <v>15</v>
      </c>
      <c r="H63" s="157">
        <v>35</v>
      </c>
      <c r="I63" s="157">
        <v>1</v>
      </c>
      <c r="J63" s="157">
        <v>1.5799999237060547E-2</v>
      </c>
      <c r="K63" s="157">
        <v>1.4199999570846558</v>
      </c>
      <c r="L63" s="157">
        <v>7.9000000953674316</v>
      </c>
      <c r="M63" s="157">
        <v>-0.76300001144409202</v>
      </c>
      <c r="N63" s="157">
        <v>3</v>
      </c>
      <c r="O63" s="157">
        <v>0.1</v>
      </c>
      <c r="P63" s="157">
        <v>10</v>
      </c>
      <c r="Q63" s="157">
        <v>36.219879149999997</v>
      </c>
    </row>
    <row r="64" spans="1:17">
      <c r="A64" s="190">
        <v>7</v>
      </c>
      <c r="B64" s="190" t="s">
        <v>245</v>
      </c>
      <c r="C64" s="190">
        <v>0</v>
      </c>
      <c r="D64" s="157">
        <v>200</v>
      </c>
      <c r="E64" s="157">
        <v>26</v>
      </c>
      <c r="F64" s="157">
        <v>28</v>
      </c>
      <c r="G64" s="157">
        <v>15</v>
      </c>
      <c r="H64" s="157">
        <v>35</v>
      </c>
      <c r="I64" s="157">
        <v>1</v>
      </c>
      <c r="J64" s="157">
        <v>1.5799999237060547E-2</v>
      </c>
      <c r="K64" s="157">
        <v>1.4199999570846558</v>
      </c>
      <c r="L64" s="157">
        <v>7.9000000953674316</v>
      </c>
      <c r="M64" s="157">
        <v>-0.76300001144409202</v>
      </c>
      <c r="N64" s="157">
        <v>3</v>
      </c>
      <c r="O64" s="157">
        <v>0.1</v>
      </c>
      <c r="P64" s="157">
        <v>10</v>
      </c>
      <c r="Q64" s="157">
        <v>36.219879149999997</v>
      </c>
    </row>
    <row r="65" spans="1:17">
      <c r="A65" s="190">
        <v>8</v>
      </c>
      <c r="B65" s="190" t="s">
        <v>246</v>
      </c>
      <c r="C65" s="190">
        <v>8</v>
      </c>
      <c r="D65" s="157">
        <v>10</v>
      </c>
      <c r="E65" s="157">
        <v>25</v>
      </c>
      <c r="F65" s="157">
        <v>35</v>
      </c>
      <c r="G65" s="157">
        <v>15</v>
      </c>
      <c r="H65" s="157">
        <v>42</v>
      </c>
      <c r="I65" s="157">
        <v>12</v>
      </c>
      <c r="J65" s="157">
        <v>1.5799999237060547E-2</v>
      </c>
      <c r="K65" s="157">
        <v>1.4199999570846558</v>
      </c>
      <c r="L65" s="157">
        <v>7.9000000953674316</v>
      </c>
      <c r="M65" s="157">
        <v>-0.76300001144409202</v>
      </c>
      <c r="N65" s="157">
        <v>5</v>
      </c>
      <c r="O65" s="157">
        <v>1.0329999999999999</v>
      </c>
      <c r="P65" s="157">
        <v>25</v>
      </c>
      <c r="Q65" s="157">
        <v>460.06491088867102</v>
      </c>
    </row>
    <row r="66" spans="1:17">
      <c r="A66" s="190">
        <v>8</v>
      </c>
      <c r="B66" s="190" t="s">
        <v>246</v>
      </c>
      <c r="C66" s="190">
        <v>7</v>
      </c>
      <c r="D66" s="157">
        <v>20</v>
      </c>
      <c r="E66" s="157">
        <v>30</v>
      </c>
      <c r="F66" s="157">
        <v>35</v>
      </c>
      <c r="G66" s="157">
        <v>15</v>
      </c>
      <c r="H66" s="157">
        <v>42</v>
      </c>
      <c r="I66" s="157">
        <v>12</v>
      </c>
      <c r="J66" s="157">
        <v>1.5799999237060547E-2</v>
      </c>
      <c r="K66" s="157">
        <v>1.4199999570846558</v>
      </c>
      <c r="L66" s="157">
        <v>7.9000000953674316</v>
      </c>
      <c r="M66" s="157">
        <v>-0.76300001144409202</v>
      </c>
      <c r="N66" s="157">
        <v>1</v>
      </c>
      <c r="O66" s="157">
        <v>1.0329999999999999</v>
      </c>
      <c r="P66" s="157">
        <v>20</v>
      </c>
      <c r="Q66" s="157">
        <v>131.81080627441401</v>
      </c>
    </row>
    <row r="67" spans="1:17">
      <c r="A67" s="190">
        <v>8</v>
      </c>
      <c r="B67" s="190" t="s">
        <v>246</v>
      </c>
      <c r="C67" s="190">
        <v>6</v>
      </c>
      <c r="D67" s="157">
        <v>40</v>
      </c>
      <c r="E67" s="157">
        <v>25</v>
      </c>
      <c r="F67" s="157">
        <v>32</v>
      </c>
      <c r="G67" s="157">
        <v>15</v>
      </c>
      <c r="H67" s="157">
        <v>42</v>
      </c>
      <c r="I67" s="157">
        <v>12</v>
      </c>
      <c r="J67" s="157">
        <v>1.5799999237060547E-2</v>
      </c>
      <c r="K67" s="157">
        <v>1.4199999570846558</v>
      </c>
      <c r="L67" s="157">
        <v>7.9000000953674316</v>
      </c>
      <c r="M67" s="157">
        <v>-0.76300001144409202</v>
      </c>
      <c r="N67" s="157">
        <v>1</v>
      </c>
      <c r="O67" s="157">
        <v>1.0329999999999999</v>
      </c>
      <c r="P67" s="157">
        <v>10</v>
      </c>
      <c r="Q67" s="157">
        <v>37.764419555663999</v>
      </c>
    </row>
    <row r="68" spans="1:17">
      <c r="A68" s="190">
        <v>8</v>
      </c>
      <c r="B68" s="190" t="s">
        <v>246</v>
      </c>
      <c r="C68" s="190">
        <v>5</v>
      </c>
      <c r="D68" s="157">
        <v>60</v>
      </c>
      <c r="E68" s="157">
        <v>25</v>
      </c>
      <c r="F68" s="157">
        <v>27</v>
      </c>
      <c r="G68" s="157">
        <v>15</v>
      </c>
      <c r="H68" s="157">
        <v>39</v>
      </c>
      <c r="I68" s="157">
        <v>12</v>
      </c>
      <c r="J68" s="157">
        <v>1.5799999237060547E-2</v>
      </c>
      <c r="K68" s="157">
        <v>1.4199999570846558</v>
      </c>
      <c r="L68" s="157">
        <v>7.9000000953674316</v>
      </c>
      <c r="M68" s="157">
        <v>-0.76300001144409202</v>
      </c>
      <c r="N68" s="157">
        <v>1</v>
      </c>
      <c r="O68" s="157">
        <v>1</v>
      </c>
      <c r="P68" s="157">
        <v>10</v>
      </c>
      <c r="Q68" s="157">
        <v>36.219879149999997</v>
      </c>
    </row>
    <row r="69" spans="1:17">
      <c r="A69" s="190">
        <v>8</v>
      </c>
      <c r="B69" s="190" t="s">
        <v>246</v>
      </c>
      <c r="C69" s="190">
        <v>4</v>
      </c>
      <c r="D69" s="157">
        <v>80</v>
      </c>
      <c r="E69" s="157">
        <v>25</v>
      </c>
      <c r="F69" s="157">
        <v>25</v>
      </c>
      <c r="G69" s="157">
        <v>15</v>
      </c>
      <c r="H69" s="157">
        <v>36</v>
      </c>
      <c r="I69" s="157">
        <v>12</v>
      </c>
      <c r="J69" s="157">
        <v>1.5799999237060547E-2</v>
      </c>
      <c r="K69" s="157">
        <v>1.4199999570846558</v>
      </c>
      <c r="L69" s="157">
        <v>7.9000000953674316</v>
      </c>
      <c r="M69" s="157">
        <v>-0.76300001144409202</v>
      </c>
      <c r="N69" s="157">
        <v>1</v>
      </c>
      <c r="O69" s="157">
        <v>0.1</v>
      </c>
      <c r="P69" s="157">
        <v>10</v>
      </c>
      <c r="Q69" s="157">
        <v>36.219879149999997</v>
      </c>
    </row>
    <row r="70" spans="1:17">
      <c r="A70" s="190">
        <v>8</v>
      </c>
      <c r="B70" s="190" t="s">
        <v>246</v>
      </c>
      <c r="C70" s="190">
        <v>3</v>
      </c>
      <c r="D70" s="157">
        <v>100</v>
      </c>
      <c r="E70" s="157">
        <v>25</v>
      </c>
      <c r="F70" s="157">
        <v>25</v>
      </c>
      <c r="G70" s="157">
        <v>15</v>
      </c>
      <c r="H70" s="157">
        <v>35</v>
      </c>
      <c r="I70" s="157">
        <v>12</v>
      </c>
      <c r="J70" s="157">
        <v>1.5799999237060547E-2</v>
      </c>
      <c r="K70" s="157">
        <v>1.4199999570846558</v>
      </c>
      <c r="L70" s="157">
        <v>7.9000000953674316</v>
      </c>
      <c r="M70" s="157">
        <v>-0.76300001144409202</v>
      </c>
      <c r="N70" s="157">
        <v>1</v>
      </c>
      <c r="O70" s="157">
        <v>0.1</v>
      </c>
      <c r="P70" s="157">
        <v>10</v>
      </c>
      <c r="Q70" s="157">
        <v>36.219879149999997</v>
      </c>
    </row>
    <row r="71" spans="1:17">
      <c r="A71" s="190">
        <v>8</v>
      </c>
      <c r="B71" s="190" t="s">
        <v>246</v>
      </c>
      <c r="C71" s="190">
        <v>2</v>
      </c>
      <c r="D71" s="157">
        <v>120</v>
      </c>
      <c r="E71" s="157">
        <v>24</v>
      </c>
      <c r="F71" s="157">
        <v>25</v>
      </c>
      <c r="G71" s="157">
        <v>15</v>
      </c>
      <c r="H71" s="157">
        <v>34</v>
      </c>
      <c r="I71" s="157">
        <v>12</v>
      </c>
      <c r="J71" s="157">
        <v>1.5799999237060547E-2</v>
      </c>
      <c r="K71" s="157">
        <v>1.4199999570846558</v>
      </c>
      <c r="L71" s="157">
        <v>7.9000000953674316</v>
      </c>
      <c r="M71" s="157">
        <v>-0.76300001144409202</v>
      </c>
      <c r="N71" s="157">
        <v>1</v>
      </c>
      <c r="O71" s="157">
        <v>0.1</v>
      </c>
      <c r="P71" s="157">
        <v>10</v>
      </c>
      <c r="Q71" s="157">
        <v>36.219879149999997</v>
      </c>
    </row>
    <row r="72" spans="1:17">
      <c r="A72" s="190">
        <v>8</v>
      </c>
      <c r="B72" s="190" t="s">
        <v>246</v>
      </c>
      <c r="C72" s="190">
        <v>1</v>
      </c>
      <c r="D72" s="157">
        <v>140</v>
      </c>
      <c r="E72" s="157">
        <v>24</v>
      </c>
      <c r="F72" s="157">
        <v>25</v>
      </c>
      <c r="G72" s="157">
        <v>15</v>
      </c>
      <c r="H72" s="157">
        <v>34</v>
      </c>
      <c r="I72" s="157">
        <v>12</v>
      </c>
      <c r="J72" s="157">
        <v>1.5799999237060547E-2</v>
      </c>
      <c r="K72" s="157">
        <v>1.4199999570846558</v>
      </c>
      <c r="L72" s="157">
        <v>7.9000000953674316</v>
      </c>
      <c r="M72" s="157">
        <v>-0.76300001144409202</v>
      </c>
      <c r="N72" s="157">
        <v>1</v>
      </c>
      <c r="O72" s="157">
        <v>0.1</v>
      </c>
      <c r="P72" s="157">
        <v>10</v>
      </c>
      <c r="Q72" s="157">
        <v>36.219879149999997</v>
      </c>
    </row>
    <row r="73" spans="1:17">
      <c r="A73" s="190">
        <v>8</v>
      </c>
      <c r="B73" s="190" t="s">
        <v>246</v>
      </c>
      <c r="C73" s="190">
        <v>0</v>
      </c>
      <c r="D73" s="157">
        <v>200</v>
      </c>
      <c r="E73" s="157">
        <v>24</v>
      </c>
      <c r="F73" s="157">
        <v>25</v>
      </c>
      <c r="G73" s="157">
        <v>15</v>
      </c>
      <c r="H73" s="157">
        <v>34</v>
      </c>
      <c r="I73" s="157">
        <v>12</v>
      </c>
      <c r="J73" s="157">
        <v>1.5799999237060547E-2</v>
      </c>
      <c r="K73" s="157">
        <v>1.4199999570846558</v>
      </c>
      <c r="L73" s="157">
        <v>7.9000000953674316</v>
      </c>
      <c r="M73" s="157">
        <v>-0.76300001144409202</v>
      </c>
      <c r="N73" s="157">
        <v>1</v>
      </c>
      <c r="O73" s="157">
        <v>0.1</v>
      </c>
      <c r="P73" s="157">
        <v>10</v>
      </c>
      <c r="Q73" s="157">
        <v>36.219879149999997</v>
      </c>
    </row>
    <row r="74" spans="1:17">
      <c r="A74" s="190">
        <v>9</v>
      </c>
      <c r="B74" s="194" t="s">
        <v>790</v>
      </c>
      <c r="C74" s="190">
        <v>8</v>
      </c>
      <c r="D74" s="157">
        <v>10</v>
      </c>
      <c r="E74" s="157">
        <v>25</v>
      </c>
      <c r="F74" s="157">
        <v>35</v>
      </c>
      <c r="G74" s="157">
        <v>15</v>
      </c>
      <c r="H74" s="157">
        <v>42</v>
      </c>
      <c r="I74" s="157">
        <v>12</v>
      </c>
      <c r="J74" s="157">
        <v>1.5799999237060547E-2</v>
      </c>
      <c r="K74" s="157">
        <v>1.4199999570846558</v>
      </c>
      <c r="L74" s="157">
        <v>7.9000000953674316</v>
      </c>
      <c r="M74" s="157">
        <v>-0.76300001144409202</v>
      </c>
      <c r="N74" s="157">
        <v>5</v>
      </c>
      <c r="O74" s="157">
        <v>1.0329999999999999</v>
      </c>
      <c r="P74" s="157">
        <v>25</v>
      </c>
      <c r="Q74" s="157">
        <v>460.06491088867102</v>
      </c>
    </row>
    <row r="75" spans="1:17">
      <c r="A75" s="190">
        <v>9</v>
      </c>
      <c r="B75" s="194" t="s">
        <v>790</v>
      </c>
      <c r="C75" s="190">
        <v>7</v>
      </c>
      <c r="D75" s="157">
        <v>20</v>
      </c>
      <c r="E75" s="157">
        <v>30</v>
      </c>
      <c r="F75" s="157">
        <v>35</v>
      </c>
      <c r="G75" s="157">
        <v>15</v>
      </c>
      <c r="H75" s="157">
        <v>42</v>
      </c>
      <c r="I75" s="157">
        <v>12</v>
      </c>
      <c r="J75" s="157">
        <v>1.5799999237060547E-2</v>
      </c>
      <c r="K75" s="157">
        <v>1.4199999570846558</v>
      </c>
      <c r="L75" s="157">
        <v>7.9000000953674316</v>
      </c>
      <c r="M75" s="157">
        <v>-0.76300001144409202</v>
      </c>
      <c r="N75" s="157">
        <v>1</v>
      </c>
      <c r="O75" s="157">
        <v>1.0329999999999999</v>
      </c>
      <c r="P75" s="157">
        <v>20</v>
      </c>
      <c r="Q75" s="157">
        <v>131.81080627441401</v>
      </c>
    </row>
    <row r="76" spans="1:17">
      <c r="A76" s="190">
        <v>9</v>
      </c>
      <c r="B76" s="194" t="s">
        <v>790</v>
      </c>
      <c r="C76" s="190">
        <v>6</v>
      </c>
      <c r="D76" s="157">
        <v>40</v>
      </c>
      <c r="E76" s="157">
        <v>25</v>
      </c>
      <c r="F76" s="157">
        <v>32</v>
      </c>
      <c r="G76" s="157">
        <v>15</v>
      </c>
      <c r="H76" s="157">
        <v>42</v>
      </c>
      <c r="I76" s="157">
        <v>12</v>
      </c>
      <c r="J76" s="157">
        <v>1.5799999237060547E-2</v>
      </c>
      <c r="K76" s="157">
        <v>1.4199999570846558</v>
      </c>
      <c r="L76" s="157">
        <v>7.9000000953674316</v>
      </c>
      <c r="M76" s="157">
        <v>-0.76300001144409202</v>
      </c>
      <c r="N76" s="157">
        <v>1</v>
      </c>
      <c r="O76" s="157">
        <v>1.0329999999999999</v>
      </c>
      <c r="P76" s="157">
        <v>10</v>
      </c>
      <c r="Q76" s="157">
        <v>37.764419555663999</v>
      </c>
    </row>
    <row r="77" spans="1:17">
      <c r="A77" s="190">
        <v>9</v>
      </c>
      <c r="B77" s="194" t="s">
        <v>790</v>
      </c>
      <c r="C77" s="190">
        <v>5</v>
      </c>
      <c r="D77" s="157">
        <v>60</v>
      </c>
      <c r="E77" s="157">
        <v>25</v>
      </c>
      <c r="F77" s="157">
        <v>27</v>
      </c>
      <c r="G77" s="157">
        <v>15</v>
      </c>
      <c r="H77" s="157">
        <v>39</v>
      </c>
      <c r="I77" s="157">
        <v>12</v>
      </c>
      <c r="J77" s="157">
        <v>1.5799999237060547E-2</v>
      </c>
      <c r="K77" s="157">
        <v>1.4199999570846558</v>
      </c>
      <c r="L77" s="157">
        <v>7.9000000953674316</v>
      </c>
      <c r="M77" s="157">
        <v>-0.76300001144409202</v>
      </c>
      <c r="N77" s="157">
        <v>1</v>
      </c>
      <c r="O77" s="157">
        <v>1</v>
      </c>
      <c r="P77" s="157">
        <v>10</v>
      </c>
      <c r="Q77" s="157">
        <v>36.219879149999997</v>
      </c>
    </row>
    <row r="78" spans="1:17">
      <c r="A78" s="190">
        <v>9</v>
      </c>
      <c r="B78" s="194" t="s">
        <v>790</v>
      </c>
      <c r="C78" s="190">
        <v>4</v>
      </c>
      <c r="D78" s="157">
        <v>80</v>
      </c>
      <c r="E78" s="157">
        <v>25</v>
      </c>
      <c r="F78" s="157">
        <v>25</v>
      </c>
      <c r="G78" s="157">
        <v>15</v>
      </c>
      <c r="H78" s="157">
        <v>36</v>
      </c>
      <c r="I78" s="157">
        <v>12</v>
      </c>
      <c r="J78" s="157">
        <v>1.5799999237060547E-2</v>
      </c>
      <c r="K78" s="157">
        <v>1.4199999570846558</v>
      </c>
      <c r="L78" s="157">
        <v>7.9000000953674316</v>
      </c>
      <c r="M78" s="157">
        <v>-0.76300001144409202</v>
      </c>
      <c r="N78" s="157">
        <v>1</v>
      </c>
      <c r="O78" s="157">
        <v>0.1</v>
      </c>
      <c r="P78" s="157">
        <v>10</v>
      </c>
      <c r="Q78" s="157">
        <v>36.219879149999997</v>
      </c>
    </row>
    <row r="79" spans="1:17">
      <c r="A79" s="190">
        <v>9</v>
      </c>
      <c r="B79" s="194" t="s">
        <v>790</v>
      </c>
      <c r="C79" s="190">
        <v>3</v>
      </c>
      <c r="D79" s="157">
        <v>100</v>
      </c>
      <c r="E79" s="157">
        <v>25</v>
      </c>
      <c r="F79" s="157">
        <v>25</v>
      </c>
      <c r="G79" s="157">
        <v>15</v>
      </c>
      <c r="H79" s="157">
        <v>35</v>
      </c>
      <c r="I79" s="157">
        <v>12</v>
      </c>
      <c r="J79" s="157">
        <v>1.5799999237060547E-2</v>
      </c>
      <c r="K79" s="157">
        <v>1.4199999570846558</v>
      </c>
      <c r="L79" s="157">
        <v>7.9000000953674316</v>
      </c>
      <c r="M79" s="157">
        <v>-0.76300001144409202</v>
      </c>
      <c r="N79" s="157">
        <v>1</v>
      </c>
      <c r="O79" s="157">
        <v>0.1</v>
      </c>
      <c r="P79" s="157">
        <v>10</v>
      </c>
      <c r="Q79" s="157">
        <v>36.219879149999997</v>
      </c>
    </row>
    <row r="80" spans="1:17">
      <c r="A80" s="190">
        <v>9</v>
      </c>
      <c r="B80" s="194" t="s">
        <v>790</v>
      </c>
      <c r="C80" s="190">
        <v>2</v>
      </c>
      <c r="D80" s="157">
        <v>120</v>
      </c>
      <c r="E80" s="157">
        <v>24</v>
      </c>
      <c r="F80" s="157">
        <v>25</v>
      </c>
      <c r="G80" s="157">
        <v>15</v>
      </c>
      <c r="H80" s="157">
        <v>34</v>
      </c>
      <c r="I80" s="157">
        <v>12</v>
      </c>
      <c r="J80" s="157">
        <v>1.5799999237060547E-2</v>
      </c>
      <c r="K80" s="157">
        <v>1.4199999570846558</v>
      </c>
      <c r="L80" s="157">
        <v>7.9000000953674316</v>
      </c>
      <c r="M80" s="157">
        <v>-0.76300001144409202</v>
      </c>
      <c r="N80" s="157">
        <v>1</v>
      </c>
      <c r="O80" s="157">
        <v>0.1</v>
      </c>
      <c r="P80" s="157">
        <v>10</v>
      </c>
      <c r="Q80" s="157">
        <v>36.219879149999997</v>
      </c>
    </row>
    <row r="81" spans="1:17">
      <c r="A81" s="190">
        <v>9</v>
      </c>
      <c r="B81" s="194" t="s">
        <v>790</v>
      </c>
      <c r="C81" s="190">
        <v>1</v>
      </c>
      <c r="D81" s="157">
        <v>140</v>
      </c>
      <c r="E81" s="157">
        <v>24</v>
      </c>
      <c r="F81" s="157">
        <v>25</v>
      </c>
      <c r="G81" s="157">
        <v>15</v>
      </c>
      <c r="H81" s="157">
        <v>34</v>
      </c>
      <c r="I81" s="157">
        <v>12</v>
      </c>
      <c r="J81" s="157">
        <v>1.5799999237060547E-2</v>
      </c>
      <c r="K81" s="157">
        <v>1.4199999570846558</v>
      </c>
      <c r="L81" s="157">
        <v>7.9000000953674316</v>
      </c>
      <c r="M81" s="157">
        <v>-0.76300001144409202</v>
      </c>
      <c r="N81" s="157">
        <v>1</v>
      </c>
      <c r="O81" s="157">
        <v>0.1</v>
      </c>
      <c r="P81" s="157">
        <v>10</v>
      </c>
      <c r="Q81" s="157">
        <v>36.219879149999997</v>
      </c>
    </row>
    <row r="82" spans="1:17">
      <c r="A82" s="190">
        <v>9</v>
      </c>
      <c r="B82" s="194" t="s">
        <v>790</v>
      </c>
      <c r="C82" s="190">
        <v>0</v>
      </c>
      <c r="D82" s="157">
        <v>200</v>
      </c>
      <c r="E82" s="157">
        <v>24</v>
      </c>
      <c r="F82" s="157">
        <v>25</v>
      </c>
      <c r="G82" s="157">
        <v>15</v>
      </c>
      <c r="H82" s="157">
        <v>34</v>
      </c>
      <c r="I82" s="157">
        <v>12</v>
      </c>
      <c r="J82" s="157">
        <v>1.5799999237060547E-2</v>
      </c>
      <c r="K82" s="157">
        <v>1.4199999570846558</v>
      </c>
      <c r="L82" s="157">
        <v>7.9000000953674316</v>
      </c>
      <c r="M82" s="157">
        <v>-0.76300001144409202</v>
      </c>
      <c r="N82" s="157">
        <v>1</v>
      </c>
      <c r="O82" s="157">
        <v>0.1</v>
      </c>
      <c r="P82" s="157">
        <v>10</v>
      </c>
      <c r="Q82" s="157">
        <v>36.219879149999997</v>
      </c>
    </row>
    <row r="83" spans="1:17">
      <c r="A83" s="190">
        <v>10</v>
      </c>
      <c r="B83" s="194" t="s">
        <v>791</v>
      </c>
      <c r="C83" s="190">
        <v>8</v>
      </c>
      <c r="D83" s="157">
        <v>10</v>
      </c>
      <c r="E83" s="157">
        <v>25</v>
      </c>
      <c r="F83" s="157">
        <v>35</v>
      </c>
      <c r="G83" s="157">
        <v>15</v>
      </c>
      <c r="H83" s="157">
        <v>42</v>
      </c>
      <c r="I83" s="157">
        <v>12</v>
      </c>
      <c r="J83" s="157">
        <v>1.5799999237060547E-2</v>
      </c>
      <c r="K83" s="157">
        <v>1.4199999570846558</v>
      </c>
      <c r="L83" s="157">
        <v>7.9000000953674316</v>
      </c>
      <c r="M83" s="157">
        <v>-0.76300001144409202</v>
      </c>
      <c r="N83" s="157">
        <v>5</v>
      </c>
      <c r="O83" s="157">
        <v>1.0329999999999999</v>
      </c>
      <c r="P83" s="157">
        <v>25</v>
      </c>
      <c r="Q83" s="157">
        <v>460.06491088867102</v>
      </c>
    </row>
    <row r="84" spans="1:17">
      <c r="A84" s="190">
        <v>10</v>
      </c>
      <c r="B84" s="194" t="s">
        <v>791</v>
      </c>
      <c r="C84" s="190">
        <v>7</v>
      </c>
      <c r="D84" s="157">
        <v>20</v>
      </c>
      <c r="E84" s="157">
        <v>30</v>
      </c>
      <c r="F84" s="157">
        <v>35</v>
      </c>
      <c r="G84" s="157">
        <v>15</v>
      </c>
      <c r="H84" s="157">
        <v>42</v>
      </c>
      <c r="I84" s="157">
        <v>12</v>
      </c>
      <c r="J84" s="157">
        <v>1.5799999237060547E-2</v>
      </c>
      <c r="K84" s="157">
        <v>1.4199999570846558</v>
      </c>
      <c r="L84" s="157">
        <v>7.9000000953674316</v>
      </c>
      <c r="M84" s="157">
        <v>-0.76300001144409202</v>
      </c>
      <c r="N84" s="157">
        <v>1</v>
      </c>
      <c r="O84" s="157">
        <v>1.0329999999999999</v>
      </c>
      <c r="P84" s="157">
        <v>20</v>
      </c>
      <c r="Q84" s="157">
        <v>131.81080627441401</v>
      </c>
    </row>
    <row r="85" spans="1:17">
      <c r="A85" s="190">
        <v>10</v>
      </c>
      <c r="B85" s="194" t="s">
        <v>791</v>
      </c>
      <c r="C85" s="190">
        <v>6</v>
      </c>
      <c r="D85" s="157">
        <v>40</v>
      </c>
      <c r="E85" s="157">
        <v>25</v>
      </c>
      <c r="F85" s="157">
        <v>32</v>
      </c>
      <c r="G85" s="157">
        <v>15</v>
      </c>
      <c r="H85" s="157">
        <v>42</v>
      </c>
      <c r="I85" s="157">
        <v>12</v>
      </c>
      <c r="J85" s="157">
        <v>1.5799999237060547E-2</v>
      </c>
      <c r="K85" s="157">
        <v>1.4199999570846558</v>
      </c>
      <c r="L85" s="157">
        <v>7.9000000953674316</v>
      </c>
      <c r="M85" s="157">
        <v>-0.76300001144409202</v>
      </c>
      <c r="N85" s="157">
        <v>1</v>
      </c>
      <c r="O85" s="157">
        <v>1.0329999999999999</v>
      </c>
      <c r="P85" s="157">
        <v>10</v>
      </c>
      <c r="Q85" s="157">
        <v>37.764419555663999</v>
      </c>
    </row>
    <row r="86" spans="1:17">
      <c r="A86" s="190">
        <v>10</v>
      </c>
      <c r="B86" s="194" t="s">
        <v>791</v>
      </c>
      <c r="C86" s="190">
        <v>5</v>
      </c>
      <c r="D86" s="157">
        <v>60</v>
      </c>
      <c r="E86" s="157">
        <v>25</v>
      </c>
      <c r="F86" s="157">
        <v>27</v>
      </c>
      <c r="G86" s="157">
        <v>15</v>
      </c>
      <c r="H86" s="157">
        <v>39</v>
      </c>
      <c r="I86" s="157">
        <v>12</v>
      </c>
      <c r="J86" s="157">
        <v>1.5799999237060547E-2</v>
      </c>
      <c r="K86" s="157">
        <v>1.4199999570846558</v>
      </c>
      <c r="L86" s="157">
        <v>7.9000000953674316</v>
      </c>
      <c r="M86" s="157">
        <v>-0.76300001144409202</v>
      </c>
      <c r="N86" s="157">
        <v>1</v>
      </c>
      <c r="O86" s="157">
        <v>1</v>
      </c>
      <c r="P86" s="157">
        <v>10</v>
      </c>
      <c r="Q86" s="157">
        <v>36.219879149999997</v>
      </c>
    </row>
    <row r="87" spans="1:17">
      <c r="A87" s="190">
        <v>10</v>
      </c>
      <c r="B87" s="194" t="s">
        <v>791</v>
      </c>
      <c r="C87" s="190">
        <v>4</v>
      </c>
      <c r="D87" s="157">
        <v>80</v>
      </c>
      <c r="E87" s="157">
        <v>25</v>
      </c>
      <c r="F87" s="157">
        <v>25</v>
      </c>
      <c r="G87" s="157">
        <v>15</v>
      </c>
      <c r="H87" s="157">
        <v>36</v>
      </c>
      <c r="I87" s="157">
        <v>12</v>
      </c>
      <c r="J87" s="157">
        <v>1.5799999237060547E-2</v>
      </c>
      <c r="K87" s="157">
        <v>1.4199999570846558</v>
      </c>
      <c r="L87" s="157">
        <v>7.9000000953674316</v>
      </c>
      <c r="M87" s="157">
        <v>-0.76300001144409202</v>
      </c>
      <c r="N87" s="157">
        <v>1</v>
      </c>
      <c r="O87" s="157">
        <v>0.1</v>
      </c>
      <c r="P87" s="157">
        <v>10</v>
      </c>
      <c r="Q87" s="157">
        <v>36.219879149999997</v>
      </c>
    </row>
    <row r="88" spans="1:17">
      <c r="A88" s="190">
        <v>10</v>
      </c>
      <c r="B88" s="194" t="s">
        <v>791</v>
      </c>
      <c r="C88" s="190">
        <v>3</v>
      </c>
      <c r="D88" s="157">
        <v>100</v>
      </c>
      <c r="E88" s="157">
        <v>25</v>
      </c>
      <c r="F88" s="157">
        <v>25</v>
      </c>
      <c r="G88" s="157">
        <v>15</v>
      </c>
      <c r="H88" s="157">
        <v>35</v>
      </c>
      <c r="I88" s="157">
        <v>12</v>
      </c>
      <c r="J88" s="157">
        <v>1.5799999237060547E-2</v>
      </c>
      <c r="K88" s="157">
        <v>1.4199999570846558</v>
      </c>
      <c r="L88" s="157">
        <v>7.9000000953674316</v>
      </c>
      <c r="M88" s="157">
        <v>-0.76300001144409202</v>
      </c>
      <c r="N88" s="157">
        <v>1</v>
      </c>
      <c r="O88" s="157">
        <v>0.1</v>
      </c>
      <c r="P88" s="157">
        <v>10</v>
      </c>
      <c r="Q88" s="157">
        <v>36.219879149999997</v>
      </c>
    </row>
    <row r="89" spans="1:17">
      <c r="A89" s="190">
        <v>10</v>
      </c>
      <c r="B89" s="194" t="s">
        <v>791</v>
      </c>
      <c r="C89" s="190">
        <v>2</v>
      </c>
      <c r="D89" s="157">
        <v>120</v>
      </c>
      <c r="E89" s="157">
        <v>24</v>
      </c>
      <c r="F89" s="157">
        <v>25</v>
      </c>
      <c r="G89" s="157">
        <v>15</v>
      </c>
      <c r="H89" s="157">
        <v>34</v>
      </c>
      <c r="I89" s="157">
        <v>12</v>
      </c>
      <c r="J89" s="157">
        <v>1.5799999237060547E-2</v>
      </c>
      <c r="K89" s="157">
        <v>1.4199999570846558</v>
      </c>
      <c r="L89" s="157">
        <v>7.9000000953674316</v>
      </c>
      <c r="M89" s="157">
        <v>-0.76300001144409202</v>
      </c>
      <c r="N89" s="157">
        <v>1</v>
      </c>
      <c r="O89" s="157">
        <v>0.1</v>
      </c>
      <c r="P89" s="157">
        <v>10</v>
      </c>
      <c r="Q89" s="157">
        <v>36.219879149999997</v>
      </c>
    </row>
    <row r="90" spans="1:17">
      <c r="A90" s="190">
        <v>10</v>
      </c>
      <c r="B90" s="194" t="s">
        <v>791</v>
      </c>
      <c r="C90" s="190">
        <v>1</v>
      </c>
      <c r="D90" s="157">
        <v>140</v>
      </c>
      <c r="E90" s="157">
        <v>24</v>
      </c>
      <c r="F90" s="157">
        <v>25</v>
      </c>
      <c r="G90" s="157">
        <v>15</v>
      </c>
      <c r="H90" s="157">
        <v>34</v>
      </c>
      <c r="I90" s="157">
        <v>12</v>
      </c>
      <c r="J90" s="157">
        <v>1.5799999237060547E-2</v>
      </c>
      <c r="K90" s="157">
        <v>1.4199999570846558</v>
      </c>
      <c r="L90" s="157">
        <v>7.9000000953674316</v>
      </c>
      <c r="M90" s="157">
        <v>-0.76300001144409202</v>
      </c>
      <c r="N90" s="157">
        <v>1</v>
      </c>
      <c r="O90" s="157">
        <v>0.1</v>
      </c>
      <c r="P90" s="157">
        <v>10</v>
      </c>
      <c r="Q90" s="157">
        <v>36.219879149999997</v>
      </c>
    </row>
    <row r="91" spans="1:17">
      <c r="A91" s="190">
        <v>10</v>
      </c>
      <c r="B91" s="194" t="s">
        <v>791</v>
      </c>
      <c r="C91" s="190">
        <v>0</v>
      </c>
      <c r="D91" s="157">
        <v>200</v>
      </c>
      <c r="E91" s="157">
        <v>24</v>
      </c>
      <c r="F91" s="157">
        <v>25</v>
      </c>
      <c r="G91" s="157">
        <v>15</v>
      </c>
      <c r="H91" s="157">
        <v>34</v>
      </c>
      <c r="I91" s="157">
        <v>12</v>
      </c>
      <c r="J91" s="157">
        <v>1.5799999237060547E-2</v>
      </c>
      <c r="K91" s="157">
        <v>1.4199999570846558</v>
      </c>
      <c r="L91" s="157">
        <v>7.9000000953674316</v>
      </c>
      <c r="M91" s="157">
        <v>-0.76300001144409202</v>
      </c>
      <c r="N91" s="157">
        <v>1</v>
      </c>
      <c r="O91" s="157">
        <v>0.1</v>
      </c>
      <c r="P91" s="157">
        <v>10</v>
      </c>
      <c r="Q91" s="157">
        <v>36.219879149999997</v>
      </c>
    </row>
    <row r="92" spans="1:17">
      <c r="A92" s="190">
        <v>11</v>
      </c>
      <c r="B92" s="194" t="s">
        <v>792</v>
      </c>
      <c r="C92" s="190">
        <v>8</v>
      </c>
      <c r="D92" s="157">
        <v>10</v>
      </c>
      <c r="E92" s="157">
        <v>25</v>
      </c>
      <c r="F92" s="157">
        <v>35</v>
      </c>
      <c r="G92" s="157">
        <v>15</v>
      </c>
      <c r="H92" s="157">
        <v>42</v>
      </c>
      <c r="I92" s="157">
        <v>12</v>
      </c>
      <c r="J92" s="157">
        <v>1.5799999237060547E-2</v>
      </c>
      <c r="K92" s="157">
        <v>1.4199999570846558</v>
      </c>
      <c r="L92" s="157">
        <v>7.9000000953674316</v>
      </c>
      <c r="M92" s="157">
        <v>-0.76300001144409202</v>
      </c>
      <c r="N92" s="157">
        <v>5</v>
      </c>
      <c r="O92" s="157">
        <v>1.0329999999999999</v>
      </c>
      <c r="P92" s="157">
        <v>25</v>
      </c>
      <c r="Q92" s="157">
        <v>460.06491088867102</v>
      </c>
    </row>
    <row r="93" spans="1:17">
      <c r="A93" s="190">
        <v>11</v>
      </c>
      <c r="B93" s="194" t="s">
        <v>792</v>
      </c>
      <c r="C93" s="190">
        <v>7</v>
      </c>
      <c r="D93" s="157">
        <v>20</v>
      </c>
      <c r="E93" s="157">
        <v>30</v>
      </c>
      <c r="F93" s="157">
        <v>35</v>
      </c>
      <c r="G93" s="157">
        <v>15</v>
      </c>
      <c r="H93" s="157">
        <v>42</v>
      </c>
      <c r="I93" s="157">
        <v>12</v>
      </c>
      <c r="J93" s="157">
        <v>1.5799999237060547E-2</v>
      </c>
      <c r="K93" s="157">
        <v>1.4199999570846558</v>
      </c>
      <c r="L93" s="157">
        <v>7.9000000953674316</v>
      </c>
      <c r="M93" s="157">
        <v>-0.76300001144409202</v>
      </c>
      <c r="N93" s="157">
        <v>1</v>
      </c>
      <c r="O93" s="157">
        <v>1.0329999999999999</v>
      </c>
      <c r="P93" s="157">
        <v>20</v>
      </c>
      <c r="Q93" s="157">
        <v>131.81080627441401</v>
      </c>
    </row>
    <row r="94" spans="1:17">
      <c r="A94" s="190">
        <v>11</v>
      </c>
      <c r="B94" s="194" t="s">
        <v>792</v>
      </c>
      <c r="C94" s="190">
        <v>6</v>
      </c>
      <c r="D94" s="157">
        <v>40</v>
      </c>
      <c r="E94" s="157">
        <v>25</v>
      </c>
      <c r="F94" s="157">
        <v>32</v>
      </c>
      <c r="G94" s="157">
        <v>15</v>
      </c>
      <c r="H94" s="157">
        <v>42</v>
      </c>
      <c r="I94" s="157">
        <v>12</v>
      </c>
      <c r="J94" s="157">
        <v>1.5799999237060547E-2</v>
      </c>
      <c r="K94" s="157">
        <v>1.4199999570846558</v>
      </c>
      <c r="L94" s="157">
        <v>7.9000000953674316</v>
      </c>
      <c r="M94" s="157">
        <v>-0.76300001144409202</v>
      </c>
      <c r="N94" s="157">
        <v>1</v>
      </c>
      <c r="O94" s="157">
        <v>1.0329999999999999</v>
      </c>
      <c r="P94" s="157">
        <v>10</v>
      </c>
      <c r="Q94" s="157">
        <v>37.764419555663999</v>
      </c>
    </row>
    <row r="95" spans="1:17">
      <c r="A95" s="190">
        <v>11</v>
      </c>
      <c r="B95" s="194" t="s">
        <v>792</v>
      </c>
      <c r="C95" s="190">
        <v>5</v>
      </c>
      <c r="D95" s="157">
        <v>60</v>
      </c>
      <c r="E95" s="157">
        <v>25</v>
      </c>
      <c r="F95" s="157">
        <v>27</v>
      </c>
      <c r="G95" s="157">
        <v>15</v>
      </c>
      <c r="H95" s="157">
        <v>39</v>
      </c>
      <c r="I95" s="157">
        <v>12</v>
      </c>
      <c r="J95" s="157">
        <v>1.5799999237060547E-2</v>
      </c>
      <c r="K95" s="157">
        <v>1.4199999570846558</v>
      </c>
      <c r="L95" s="157">
        <v>7.9000000953674316</v>
      </c>
      <c r="M95" s="157">
        <v>-0.76300001144409202</v>
      </c>
      <c r="N95" s="157">
        <v>1</v>
      </c>
      <c r="O95" s="157">
        <v>1</v>
      </c>
      <c r="P95" s="157">
        <v>10</v>
      </c>
      <c r="Q95" s="157">
        <v>36.219879149999997</v>
      </c>
    </row>
    <row r="96" spans="1:17">
      <c r="A96" s="190">
        <v>11</v>
      </c>
      <c r="B96" s="194" t="s">
        <v>792</v>
      </c>
      <c r="C96" s="190">
        <v>4</v>
      </c>
      <c r="D96" s="157">
        <v>80</v>
      </c>
      <c r="E96" s="157">
        <v>25</v>
      </c>
      <c r="F96" s="157">
        <v>25</v>
      </c>
      <c r="G96" s="157">
        <v>15</v>
      </c>
      <c r="H96" s="157">
        <v>36</v>
      </c>
      <c r="I96" s="157">
        <v>12</v>
      </c>
      <c r="J96" s="157">
        <v>1.5799999237060547E-2</v>
      </c>
      <c r="K96" s="157">
        <v>1.4199999570846558</v>
      </c>
      <c r="L96" s="157">
        <v>7.9000000953674316</v>
      </c>
      <c r="M96" s="157">
        <v>-0.76300001144409202</v>
      </c>
      <c r="N96" s="157">
        <v>1</v>
      </c>
      <c r="O96" s="157">
        <v>0.1</v>
      </c>
      <c r="P96" s="157">
        <v>10</v>
      </c>
      <c r="Q96" s="157">
        <v>36.219879149999997</v>
      </c>
    </row>
    <row r="97" spans="1:17">
      <c r="A97" s="190">
        <v>11</v>
      </c>
      <c r="B97" s="194" t="s">
        <v>792</v>
      </c>
      <c r="C97" s="190">
        <v>3</v>
      </c>
      <c r="D97" s="157">
        <v>100</v>
      </c>
      <c r="E97" s="157">
        <v>25</v>
      </c>
      <c r="F97" s="157">
        <v>25</v>
      </c>
      <c r="G97" s="157">
        <v>15</v>
      </c>
      <c r="H97" s="157">
        <v>35</v>
      </c>
      <c r="I97" s="157">
        <v>12</v>
      </c>
      <c r="J97" s="157">
        <v>1.5799999237060547E-2</v>
      </c>
      <c r="K97" s="157">
        <v>1.4199999570846558</v>
      </c>
      <c r="L97" s="157">
        <v>7.9000000953674316</v>
      </c>
      <c r="M97" s="157">
        <v>-0.76300001144409202</v>
      </c>
      <c r="N97" s="157">
        <v>1</v>
      </c>
      <c r="O97" s="157">
        <v>0.1</v>
      </c>
      <c r="P97" s="157">
        <v>10</v>
      </c>
      <c r="Q97" s="157">
        <v>36.219879149999997</v>
      </c>
    </row>
    <row r="98" spans="1:17">
      <c r="A98" s="190">
        <v>11</v>
      </c>
      <c r="B98" s="194" t="s">
        <v>792</v>
      </c>
      <c r="C98" s="190">
        <v>2</v>
      </c>
      <c r="D98" s="157">
        <v>120</v>
      </c>
      <c r="E98" s="157">
        <v>24</v>
      </c>
      <c r="F98" s="157">
        <v>25</v>
      </c>
      <c r="G98" s="157">
        <v>15</v>
      </c>
      <c r="H98" s="157">
        <v>34</v>
      </c>
      <c r="I98" s="157">
        <v>12</v>
      </c>
      <c r="J98" s="157">
        <v>1.5799999237060547E-2</v>
      </c>
      <c r="K98" s="157">
        <v>1.4199999570846558</v>
      </c>
      <c r="L98" s="157">
        <v>7.9000000953674316</v>
      </c>
      <c r="M98" s="157">
        <v>-0.76300001144409202</v>
      </c>
      <c r="N98" s="157">
        <v>1</v>
      </c>
      <c r="O98" s="157">
        <v>0.1</v>
      </c>
      <c r="P98" s="157">
        <v>10</v>
      </c>
      <c r="Q98" s="157">
        <v>36.219879149999997</v>
      </c>
    </row>
    <row r="99" spans="1:17">
      <c r="A99" s="190">
        <v>11</v>
      </c>
      <c r="B99" s="194" t="s">
        <v>792</v>
      </c>
      <c r="C99" s="190">
        <v>1</v>
      </c>
      <c r="D99" s="157">
        <v>140</v>
      </c>
      <c r="E99" s="157">
        <v>24</v>
      </c>
      <c r="F99" s="157">
        <v>25</v>
      </c>
      <c r="G99" s="157">
        <v>15</v>
      </c>
      <c r="H99" s="157">
        <v>34</v>
      </c>
      <c r="I99" s="157">
        <v>12</v>
      </c>
      <c r="J99" s="157">
        <v>1.5799999237060547E-2</v>
      </c>
      <c r="K99" s="157">
        <v>1.4199999570846558</v>
      </c>
      <c r="L99" s="157">
        <v>7.9000000953674316</v>
      </c>
      <c r="M99" s="157">
        <v>-0.76300001144409202</v>
      </c>
      <c r="N99" s="157">
        <v>1</v>
      </c>
      <c r="O99" s="157">
        <v>0.1</v>
      </c>
      <c r="P99" s="157">
        <v>10</v>
      </c>
      <c r="Q99" s="157">
        <v>36.219879149999997</v>
      </c>
    </row>
    <row r="100" spans="1:17">
      <c r="A100" s="190">
        <v>11</v>
      </c>
      <c r="B100" s="194" t="s">
        <v>792</v>
      </c>
      <c r="C100" s="190">
        <v>0</v>
      </c>
      <c r="D100" s="157">
        <v>200</v>
      </c>
      <c r="E100" s="157">
        <v>24</v>
      </c>
      <c r="F100" s="157">
        <v>25</v>
      </c>
      <c r="G100" s="157">
        <v>15</v>
      </c>
      <c r="H100" s="157">
        <v>34</v>
      </c>
      <c r="I100" s="157">
        <v>12</v>
      </c>
      <c r="J100" s="157">
        <v>1.5799999237060547E-2</v>
      </c>
      <c r="K100" s="157">
        <v>1.4199999570846558</v>
      </c>
      <c r="L100" s="157">
        <v>7.9000000953674316</v>
      </c>
      <c r="M100" s="157">
        <v>-0.76300001144409202</v>
      </c>
      <c r="N100" s="157">
        <v>1</v>
      </c>
      <c r="O100" s="157">
        <v>0.1</v>
      </c>
      <c r="P100" s="157">
        <v>10</v>
      </c>
      <c r="Q100" s="157">
        <v>36.219879149999997</v>
      </c>
    </row>
    <row r="101" spans="1:17">
      <c r="A101" s="190">
        <v>12</v>
      </c>
      <c r="B101" s="190" t="s">
        <v>247</v>
      </c>
      <c r="C101" s="190">
        <v>8</v>
      </c>
      <c r="D101" s="157">
        <v>10</v>
      </c>
      <c r="E101" s="157">
        <v>23</v>
      </c>
      <c r="F101" s="157">
        <v>35</v>
      </c>
      <c r="G101" s="157">
        <v>20</v>
      </c>
      <c r="H101" s="157">
        <v>36</v>
      </c>
      <c r="I101" s="157">
        <v>10</v>
      </c>
      <c r="J101" s="157">
        <v>1.5799999237060547E-2</v>
      </c>
      <c r="K101" s="157">
        <v>1.4199999570846558</v>
      </c>
      <c r="L101" s="157">
        <v>7.9000000953674316</v>
      </c>
      <c r="M101" s="157">
        <v>-0.76300001144409202</v>
      </c>
      <c r="N101" s="157">
        <v>4</v>
      </c>
      <c r="O101" s="157">
        <v>1.0329999999999999</v>
      </c>
      <c r="P101" s="157">
        <v>25</v>
      </c>
      <c r="Q101" s="157">
        <v>460.06491088867102</v>
      </c>
    </row>
    <row r="102" spans="1:17">
      <c r="A102" s="190">
        <v>12</v>
      </c>
      <c r="B102" s="190" t="s">
        <v>247</v>
      </c>
      <c r="C102" s="190">
        <v>7</v>
      </c>
      <c r="D102" s="157">
        <v>20</v>
      </c>
      <c r="E102" s="157">
        <v>23</v>
      </c>
      <c r="F102" s="157">
        <v>34</v>
      </c>
      <c r="G102" s="157">
        <v>19</v>
      </c>
      <c r="H102" s="157">
        <v>36</v>
      </c>
      <c r="I102" s="157">
        <v>12</v>
      </c>
      <c r="J102" s="157">
        <v>1.5799999237060547E-2</v>
      </c>
      <c r="K102" s="157">
        <v>1.4199999570846558</v>
      </c>
      <c r="L102" s="157">
        <v>7.9000000953674316</v>
      </c>
      <c r="M102" s="157">
        <v>-0.76300001144409202</v>
      </c>
      <c r="N102" s="157">
        <v>5</v>
      </c>
      <c r="O102" s="157">
        <v>1.0329999999999999</v>
      </c>
      <c r="P102" s="157">
        <v>20</v>
      </c>
      <c r="Q102" s="157">
        <v>131.81080627441401</v>
      </c>
    </row>
    <row r="103" spans="1:17">
      <c r="A103" s="190">
        <v>12</v>
      </c>
      <c r="B103" s="190" t="s">
        <v>247</v>
      </c>
      <c r="C103" s="190">
        <v>6</v>
      </c>
      <c r="D103" s="157">
        <v>40</v>
      </c>
      <c r="E103" s="157">
        <v>26</v>
      </c>
      <c r="F103" s="157">
        <v>35</v>
      </c>
      <c r="G103" s="157">
        <v>20</v>
      </c>
      <c r="H103" s="157">
        <v>38</v>
      </c>
      <c r="I103" s="157">
        <v>12</v>
      </c>
      <c r="J103" s="157">
        <v>1.5799999237060547E-2</v>
      </c>
      <c r="K103" s="157">
        <v>1.4199999570846558</v>
      </c>
      <c r="L103" s="157">
        <v>7.9000000953674316</v>
      </c>
      <c r="M103" s="157">
        <v>-0.76300001144409202</v>
      </c>
      <c r="N103" s="157">
        <v>5</v>
      </c>
      <c r="O103" s="157">
        <v>1.0329999999999999</v>
      </c>
      <c r="P103" s="157">
        <v>10</v>
      </c>
      <c r="Q103" s="157">
        <v>37.764419555663999</v>
      </c>
    </row>
    <row r="104" spans="1:17">
      <c r="A104" s="190">
        <v>12</v>
      </c>
      <c r="B104" s="190" t="s">
        <v>247</v>
      </c>
      <c r="C104" s="190">
        <v>5</v>
      </c>
      <c r="D104" s="157">
        <v>60</v>
      </c>
      <c r="E104" s="157">
        <v>23</v>
      </c>
      <c r="F104" s="157">
        <v>30</v>
      </c>
      <c r="G104" s="157">
        <v>19</v>
      </c>
      <c r="H104" s="157">
        <v>37</v>
      </c>
      <c r="I104" s="157">
        <v>10</v>
      </c>
      <c r="J104" s="157">
        <v>1.5799999237060547E-2</v>
      </c>
      <c r="K104" s="157">
        <v>1.4199999570846558</v>
      </c>
      <c r="L104" s="157">
        <v>7.9000000953674316</v>
      </c>
      <c r="M104" s="157">
        <v>-0.76300001144409202</v>
      </c>
      <c r="N104" s="157">
        <v>2</v>
      </c>
      <c r="O104" s="157">
        <v>1</v>
      </c>
      <c r="P104" s="157">
        <v>10</v>
      </c>
      <c r="Q104" s="157">
        <v>36.219879149999997</v>
      </c>
    </row>
    <row r="105" spans="1:17">
      <c r="A105" s="190">
        <v>12</v>
      </c>
      <c r="B105" s="190" t="s">
        <v>247</v>
      </c>
      <c r="C105" s="190">
        <v>4</v>
      </c>
      <c r="D105" s="157">
        <v>80</v>
      </c>
      <c r="E105" s="157">
        <v>20</v>
      </c>
      <c r="F105" s="157">
        <v>26</v>
      </c>
      <c r="G105" s="157">
        <v>19</v>
      </c>
      <c r="H105" s="157">
        <v>36</v>
      </c>
      <c r="I105" s="157">
        <v>10</v>
      </c>
      <c r="J105" s="157">
        <v>1.5799999237060547E-2</v>
      </c>
      <c r="K105" s="157">
        <v>1.4199999570846558</v>
      </c>
      <c r="L105" s="157">
        <v>7.9000000953674316</v>
      </c>
      <c r="M105" s="157">
        <v>-0.76300001144409202</v>
      </c>
      <c r="N105" s="157">
        <v>4</v>
      </c>
      <c r="O105" s="157">
        <v>0.1</v>
      </c>
      <c r="P105" s="157">
        <v>10</v>
      </c>
      <c r="Q105" s="157">
        <v>36.219879149999997</v>
      </c>
    </row>
    <row r="106" spans="1:17">
      <c r="A106" s="190">
        <v>12</v>
      </c>
      <c r="B106" s="190" t="s">
        <v>247</v>
      </c>
      <c r="C106" s="190">
        <v>3</v>
      </c>
      <c r="D106" s="157">
        <v>100</v>
      </c>
      <c r="E106" s="157">
        <v>21</v>
      </c>
      <c r="F106" s="157">
        <v>25</v>
      </c>
      <c r="G106" s="157">
        <v>20</v>
      </c>
      <c r="H106" s="157">
        <v>31</v>
      </c>
      <c r="I106" s="157">
        <v>10</v>
      </c>
      <c r="J106" s="157">
        <v>1.5799999237060547E-2</v>
      </c>
      <c r="K106" s="157">
        <v>1.4199999570846558</v>
      </c>
      <c r="L106" s="157">
        <v>7.9000000953674316</v>
      </c>
      <c r="M106" s="157">
        <v>-0.76300001144409202</v>
      </c>
      <c r="N106" s="157">
        <v>3</v>
      </c>
      <c r="O106" s="157">
        <v>0.1</v>
      </c>
      <c r="P106" s="157">
        <v>10</v>
      </c>
      <c r="Q106" s="157">
        <v>36.219879149999997</v>
      </c>
    </row>
    <row r="107" spans="1:17">
      <c r="A107" s="190">
        <v>12</v>
      </c>
      <c r="B107" s="190" t="s">
        <v>247</v>
      </c>
      <c r="C107" s="190">
        <v>2</v>
      </c>
      <c r="D107" s="157">
        <v>120</v>
      </c>
      <c r="E107" s="157">
        <v>24</v>
      </c>
      <c r="F107" s="157">
        <v>27</v>
      </c>
      <c r="G107" s="157">
        <v>20</v>
      </c>
      <c r="H107" s="157">
        <v>30</v>
      </c>
      <c r="I107" s="157">
        <v>12</v>
      </c>
      <c r="J107" s="157">
        <v>1.5799999237060547E-2</v>
      </c>
      <c r="K107" s="157">
        <v>1.4199999570846558</v>
      </c>
      <c r="L107" s="157">
        <v>7.9000000953674316</v>
      </c>
      <c r="M107" s="157">
        <v>-0.76300001144409202</v>
      </c>
      <c r="N107" s="157">
        <v>3</v>
      </c>
      <c r="O107" s="157">
        <v>0.1</v>
      </c>
      <c r="P107" s="157">
        <v>10</v>
      </c>
      <c r="Q107" s="157">
        <v>36.219879149999997</v>
      </c>
    </row>
    <row r="108" spans="1:17">
      <c r="A108" s="190">
        <v>12</v>
      </c>
      <c r="B108" s="190" t="s">
        <v>247</v>
      </c>
      <c r="C108" s="190">
        <v>1</v>
      </c>
      <c r="D108" s="157">
        <v>140</v>
      </c>
      <c r="E108" s="157">
        <v>26</v>
      </c>
      <c r="F108" s="157">
        <v>26</v>
      </c>
      <c r="G108" s="157">
        <v>21</v>
      </c>
      <c r="H108" s="157">
        <v>35</v>
      </c>
      <c r="I108" s="157">
        <v>10</v>
      </c>
      <c r="J108" s="157">
        <v>1.5799999237060547E-2</v>
      </c>
      <c r="K108" s="157">
        <v>1.4199999570846558</v>
      </c>
      <c r="L108" s="157">
        <v>7.9000000953674316</v>
      </c>
      <c r="M108" s="157">
        <v>-0.76300001144409202</v>
      </c>
      <c r="N108" s="157">
        <v>2</v>
      </c>
      <c r="O108" s="157">
        <v>0.1</v>
      </c>
      <c r="P108" s="157">
        <v>10</v>
      </c>
      <c r="Q108" s="157">
        <v>36.219879149999997</v>
      </c>
    </row>
    <row r="109" spans="1:17">
      <c r="A109" s="190">
        <v>12</v>
      </c>
      <c r="B109" s="190" t="s">
        <v>247</v>
      </c>
      <c r="C109" s="190">
        <v>0</v>
      </c>
      <c r="D109" s="157">
        <v>200</v>
      </c>
      <c r="E109" s="157">
        <v>26</v>
      </c>
      <c r="F109" s="157">
        <v>26</v>
      </c>
      <c r="G109" s="157">
        <v>21</v>
      </c>
      <c r="H109" s="157">
        <v>35</v>
      </c>
      <c r="I109" s="157">
        <v>10</v>
      </c>
      <c r="J109" s="157">
        <v>1.5799999237060547E-2</v>
      </c>
      <c r="K109" s="157">
        <v>1.4199999570846558</v>
      </c>
      <c r="L109" s="157">
        <v>7.9000000953674316</v>
      </c>
      <c r="M109" s="157">
        <v>-0.76300001144409202</v>
      </c>
      <c r="N109" s="157">
        <v>2</v>
      </c>
      <c r="O109" s="157">
        <v>0.1</v>
      </c>
      <c r="P109" s="157">
        <v>10</v>
      </c>
      <c r="Q109" s="157">
        <v>36.219879149999997</v>
      </c>
    </row>
    <row r="110" spans="1:17">
      <c r="A110" s="190">
        <v>13</v>
      </c>
      <c r="B110" s="190" t="s">
        <v>249</v>
      </c>
      <c r="C110" s="190">
        <v>8</v>
      </c>
      <c r="D110" s="157">
        <v>10</v>
      </c>
      <c r="E110" s="157">
        <v>33</v>
      </c>
      <c r="F110" s="157">
        <v>30</v>
      </c>
      <c r="G110" s="157">
        <v>20</v>
      </c>
      <c r="H110" s="157">
        <v>42</v>
      </c>
      <c r="I110" s="157">
        <v>8</v>
      </c>
      <c r="J110" s="157">
        <v>1.5799999237060498E-2</v>
      </c>
      <c r="K110" s="157">
        <v>1.4199999570846558</v>
      </c>
      <c r="L110" s="157">
        <v>7.9000000953674316</v>
      </c>
      <c r="M110" s="157">
        <v>-0.76300001144409202</v>
      </c>
      <c r="N110" s="157">
        <v>2</v>
      </c>
      <c r="O110" s="157">
        <v>1.0329999999999999</v>
      </c>
      <c r="P110" s="157">
        <v>25</v>
      </c>
      <c r="Q110" s="157">
        <v>460.06491088867102</v>
      </c>
    </row>
    <row r="111" spans="1:17">
      <c r="A111" s="190">
        <v>13</v>
      </c>
      <c r="B111" s="190" t="s">
        <v>249</v>
      </c>
      <c r="C111" s="190">
        <v>7</v>
      </c>
      <c r="D111" s="157">
        <v>20</v>
      </c>
      <c r="E111" s="157">
        <v>32</v>
      </c>
      <c r="F111" s="157">
        <v>30</v>
      </c>
      <c r="G111" s="157">
        <v>20</v>
      </c>
      <c r="H111" s="157">
        <v>42</v>
      </c>
      <c r="I111" s="157">
        <v>8</v>
      </c>
      <c r="J111" s="157">
        <v>1.5799999237060498E-2</v>
      </c>
      <c r="K111" s="157">
        <v>1.4199999570846558</v>
      </c>
      <c r="L111" s="157">
        <v>7.9000000953674316</v>
      </c>
      <c r="M111" s="157">
        <v>-0.76300001144409202</v>
      </c>
      <c r="N111" s="157">
        <v>1</v>
      </c>
      <c r="O111" s="157">
        <v>1.0329999999999999</v>
      </c>
      <c r="P111" s="157">
        <v>20</v>
      </c>
      <c r="Q111" s="157">
        <v>131.81080627441401</v>
      </c>
    </row>
    <row r="112" spans="1:17">
      <c r="A112" s="190">
        <v>13</v>
      </c>
      <c r="B112" s="190" t="s">
        <v>249</v>
      </c>
      <c r="C112" s="190">
        <v>6</v>
      </c>
      <c r="D112" s="157">
        <v>30</v>
      </c>
      <c r="E112" s="157">
        <v>31</v>
      </c>
      <c r="F112" s="157">
        <v>39</v>
      </c>
      <c r="G112" s="157">
        <v>21</v>
      </c>
      <c r="H112" s="157">
        <v>42</v>
      </c>
      <c r="I112" s="157">
        <v>10</v>
      </c>
      <c r="J112" s="157">
        <v>1.5799999237060498E-2</v>
      </c>
      <c r="K112" s="157">
        <v>1.4199999570846558</v>
      </c>
      <c r="L112" s="157">
        <v>7.9000000953674316</v>
      </c>
      <c r="M112" s="157">
        <v>-0.76300001144409202</v>
      </c>
      <c r="N112" s="157">
        <v>1</v>
      </c>
      <c r="O112" s="157">
        <v>1.0329999999999999</v>
      </c>
      <c r="P112" s="157">
        <v>10</v>
      </c>
      <c r="Q112" s="157">
        <v>37.764419555663999</v>
      </c>
    </row>
    <row r="113" spans="1:17">
      <c r="A113" s="190">
        <v>13</v>
      </c>
      <c r="B113" s="190" t="s">
        <v>249</v>
      </c>
      <c r="C113" s="190">
        <v>5</v>
      </c>
      <c r="D113" s="157">
        <v>50</v>
      </c>
      <c r="E113" s="157">
        <v>26</v>
      </c>
      <c r="F113" s="157">
        <v>38</v>
      </c>
      <c r="G113" s="157">
        <v>20</v>
      </c>
      <c r="H113" s="157">
        <v>42</v>
      </c>
      <c r="I113" s="157">
        <v>12</v>
      </c>
      <c r="J113" s="157">
        <v>1.5799999237060498E-2</v>
      </c>
      <c r="K113" s="157">
        <v>1.4199999570846558</v>
      </c>
      <c r="L113" s="157">
        <v>7.9000000953674316</v>
      </c>
      <c r="M113" s="157">
        <v>-0.76300001144409202</v>
      </c>
      <c r="N113" s="157">
        <v>1</v>
      </c>
      <c r="O113" s="157">
        <v>1</v>
      </c>
      <c r="P113" s="157">
        <v>10</v>
      </c>
      <c r="Q113" s="157">
        <v>36.219879149999997</v>
      </c>
    </row>
    <row r="114" spans="1:17">
      <c r="A114" s="190">
        <v>13</v>
      </c>
      <c r="B114" s="190" t="s">
        <v>249</v>
      </c>
      <c r="C114" s="190">
        <v>4</v>
      </c>
      <c r="D114" s="157">
        <v>70</v>
      </c>
      <c r="E114" s="157">
        <v>18</v>
      </c>
      <c r="F114" s="157">
        <v>36</v>
      </c>
      <c r="G114" s="157">
        <v>21</v>
      </c>
      <c r="H114" s="157">
        <v>42</v>
      </c>
      <c r="I114" s="157">
        <v>12</v>
      </c>
      <c r="J114" s="157">
        <v>1.5799999237060498E-2</v>
      </c>
      <c r="K114" s="157">
        <v>1.4199999570846558</v>
      </c>
      <c r="L114" s="157">
        <v>7.9000000953674316</v>
      </c>
      <c r="M114" s="157">
        <v>-0.76300001144409202</v>
      </c>
      <c r="N114" s="157">
        <v>1</v>
      </c>
      <c r="O114" s="157">
        <v>0.1</v>
      </c>
      <c r="P114" s="157">
        <v>10</v>
      </c>
      <c r="Q114" s="157">
        <v>36.219879149999997</v>
      </c>
    </row>
    <row r="115" spans="1:17">
      <c r="A115" s="190">
        <v>13</v>
      </c>
      <c r="B115" s="190" t="s">
        <v>249</v>
      </c>
      <c r="C115" s="190">
        <v>3</v>
      </c>
      <c r="D115" s="157">
        <v>90</v>
      </c>
      <c r="E115" s="157">
        <v>18</v>
      </c>
      <c r="F115" s="157">
        <v>30</v>
      </c>
      <c r="G115" s="157">
        <v>20</v>
      </c>
      <c r="H115" s="157">
        <v>35</v>
      </c>
      <c r="I115" s="157">
        <v>12</v>
      </c>
      <c r="J115" s="157">
        <v>1.5799999237060498E-2</v>
      </c>
      <c r="K115" s="157">
        <v>1.4199999570846558</v>
      </c>
      <c r="L115" s="157">
        <v>7.9000000953674316</v>
      </c>
      <c r="M115" s="157">
        <v>-0.76300001144409202</v>
      </c>
      <c r="N115" s="157">
        <v>1</v>
      </c>
      <c r="O115" s="157">
        <v>0.1</v>
      </c>
      <c r="P115" s="157">
        <v>10</v>
      </c>
      <c r="Q115" s="157">
        <v>36.219879149999997</v>
      </c>
    </row>
    <row r="116" spans="1:17">
      <c r="A116" s="190">
        <v>13</v>
      </c>
      <c r="B116" s="190" t="s">
        <v>249</v>
      </c>
      <c r="C116" s="190">
        <v>2</v>
      </c>
      <c r="D116" s="157">
        <v>110</v>
      </c>
      <c r="E116" s="157">
        <v>15</v>
      </c>
      <c r="F116" s="157">
        <v>28</v>
      </c>
      <c r="G116" s="157">
        <v>20</v>
      </c>
      <c r="H116" s="157">
        <v>32</v>
      </c>
      <c r="I116" s="157">
        <v>12</v>
      </c>
      <c r="J116" s="157">
        <v>1.5799999237060498E-2</v>
      </c>
      <c r="K116" s="157">
        <v>1.4199999570846558</v>
      </c>
      <c r="L116" s="157">
        <v>7.9000000953674316</v>
      </c>
      <c r="M116" s="157">
        <v>-0.76300001144409202</v>
      </c>
      <c r="N116" s="157">
        <v>1</v>
      </c>
      <c r="O116" s="157">
        <v>0.1</v>
      </c>
      <c r="P116" s="157">
        <v>10</v>
      </c>
      <c r="Q116" s="157">
        <v>36.219879149999997</v>
      </c>
    </row>
    <row r="117" spans="1:17">
      <c r="A117" s="190">
        <v>13</v>
      </c>
      <c r="B117" s="190" t="s">
        <v>249</v>
      </c>
      <c r="C117" s="190">
        <v>1</v>
      </c>
      <c r="D117" s="157">
        <v>130</v>
      </c>
      <c r="E117" s="157">
        <v>20</v>
      </c>
      <c r="F117" s="157">
        <v>32</v>
      </c>
      <c r="G117" s="157">
        <v>20</v>
      </c>
      <c r="H117" s="157">
        <v>32</v>
      </c>
      <c r="I117" s="157">
        <v>12</v>
      </c>
      <c r="J117" s="157">
        <v>1.5799999237060498E-2</v>
      </c>
      <c r="K117" s="157">
        <v>1.4199999570846558</v>
      </c>
      <c r="L117" s="157">
        <v>7.9000000953674316</v>
      </c>
      <c r="M117" s="157">
        <v>-0.76300001144409202</v>
      </c>
      <c r="N117" s="157">
        <v>4</v>
      </c>
      <c r="O117" s="157">
        <v>0.1</v>
      </c>
      <c r="P117" s="157">
        <v>10</v>
      </c>
      <c r="Q117" s="157">
        <v>36.219879149999997</v>
      </c>
    </row>
    <row r="118" spans="1:17">
      <c r="A118" s="190">
        <v>13</v>
      </c>
      <c r="B118" s="190" t="s">
        <v>249</v>
      </c>
      <c r="C118" s="190">
        <v>0</v>
      </c>
      <c r="D118" s="157">
        <v>200</v>
      </c>
      <c r="E118" s="157">
        <v>20</v>
      </c>
      <c r="F118" s="157">
        <v>32</v>
      </c>
      <c r="G118" s="157">
        <v>20</v>
      </c>
      <c r="H118" s="157">
        <v>32</v>
      </c>
      <c r="I118" s="157">
        <v>12</v>
      </c>
      <c r="J118" s="157">
        <v>1.5799999237060498E-2</v>
      </c>
      <c r="K118" s="157">
        <v>1.4199999570846558</v>
      </c>
      <c r="L118" s="157">
        <v>7.9000000953674316</v>
      </c>
      <c r="M118" s="157">
        <v>-0.76300001144409202</v>
      </c>
      <c r="N118" s="157">
        <v>4</v>
      </c>
      <c r="O118" s="157">
        <v>0.1</v>
      </c>
      <c r="P118" s="157">
        <v>10</v>
      </c>
      <c r="Q118" s="157">
        <v>36.219879149999997</v>
      </c>
    </row>
    <row r="119" spans="1:17">
      <c r="A119" s="190">
        <v>14</v>
      </c>
      <c r="B119" s="190" t="s">
        <v>250</v>
      </c>
      <c r="C119" s="190">
        <v>8</v>
      </c>
      <c r="D119" s="157">
        <v>10</v>
      </c>
      <c r="E119" s="157">
        <v>35</v>
      </c>
      <c r="F119" s="157">
        <v>35</v>
      </c>
      <c r="G119" s="157">
        <v>23</v>
      </c>
      <c r="H119" s="157">
        <v>43</v>
      </c>
      <c r="I119" s="157">
        <v>10</v>
      </c>
      <c r="J119" s="157">
        <v>1.5799999237060498E-2</v>
      </c>
      <c r="K119" s="157">
        <v>1.4199999570846558</v>
      </c>
      <c r="L119" s="157">
        <v>7.9000000953674316</v>
      </c>
      <c r="M119" s="157">
        <v>-0.76300001144409202</v>
      </c>
      <c r="N119" s="157">
        <v>5</v>
      </c>
      <c r="O119" s="157">
        <v>1.0329999999999999</v>
      </c>
      <c r="P119" s="157">
        <v>25</v>
      </c>
      <c r="Q119" s="157">
        <v>460.06491088867102</v>
      </c>
    </row>
    <row r="120" spans="1:17">
      <c r="A120" s="190">
        <v>14</v>
      </c>
      <c r="B120" s="190" t="s">
        <v>250</v>
      </c>
      <c r="C120" s="190">
        <v>7</v>
      </c>
      <c r="D120" s="157">
        <v>20</v>
      </c>
      <c r="E120" s="157">
        <v>34</v>
      </c>
      <c r="F120" s="157">
        <v>34</v>
      </c>
      <c r="G120" s="157">
        <v>22</v>
      </c>
      <c r="H120" s="157">
        <v>43</v>
      </c>
      <c r="I120" s="157">
        <v>12</v>
      </c>
      <c r="J120" s="157">
        <v>1.5799999237060498E-2</v>
      </c>
      <c r="K120" s="157">
        <v>1.4199999570846558</v>
      </c>
      <c r="L120" s="157">
        <v>7.9000000953674316</v>
      </c>
      <c r="M120" s="157">
        <v>-0.76300001144409202</v>
      </c>
      <c r="N120" s="157">
        <v>4</v>
      </c>
      <c r="O120" s="157">
        <v>1.0329999999999999</v>
      </c>
      <c r="P120" s="157">
        <v>20</v>
      </c>
      <c r="Q120" s="157">
        <v>131.81080627441401</v>
      </c>
    </row>
    <row r="121" spans="1:17">
      <c r="A121" s="190">
        <v>14</v>
      </c>
      <c r="B121" s="190" t="s">
        <v>250</v>
      </c>
      <c r="C121" s="190">
        <v>6</v>
      </c>
      <c r="D121" s="157">
        <v>30</v>
      </c>
      <c r="E121" s="157">
        <v>34</v>
      </c>
      <c r="F121" s="157">
        <v>35</v>
      </c>
      <c r="G121" s="157">
        <v>22</v>
      </c>
      <c r="H121" s="157">
        <v>42</v>
      </c>
      <c r="I121" s="157">
        <v>12</v>
      </c>
      <c r="J121" s="157">
        <v>1.5799999237060498E-2</v>
      </c>
      <c r="K121" s="157">
        <v>1.4199999570846558</v>
      </c>
      <c r="L121" s="157">
        <v>7.9000000953674316</v>
      </c>
      <c r="M121" s="157">
        <v>-0.76300001144409202</v>
      </c>
      <c r="N121" s="157">
        <v>4</v>
      </c>
      <c r="O121" s="157">
        <v>1.0329999999999999</v>
      </c>
      <c r="P121" s="157">
        <v>10</v>
      </c>
      <c r="Q121" s="157">
        <v>37.764419555663999</v>
      </c>
    </row>
    <row r="122" spans="1:17">
      <c r="A122" s="190">
        <v>14</v>
      </c>
      <c r="B122" s="190" t="s">
        <v>250</v>
      </c>
      <c r="C122" s="190">
        <v>5</v>
      </c>
      <c r="D122" s="157">
        <v>50</v>
      </c>
      <c r="E122" s="157">
        <v>30</v>
      </c>
      <c r="F122" s="157">
        <v>36</v>
      </c>
      <c r="G122" s="157">
        <v>18</v>
      </c>
      <c r="H122" s="157">
        <v>40</v>
      </c>
      <c r="I122" s="157">
        <v>10</v>
      </c>
      <c r="J122" s="157">
        <v>1.5799999237060498E-2</v>
      </c>
      <c r="K122" s="157">
        <v>1.4199999570846558</v>
      </c>
      <c r="L122" s="157">
        <v>7.9000000953674316</v>
      </c>
      <c r="M122" s="157">
        <v>-0.76300001144409202</v>
      </c>
      <c r="N122" s="157">
        <v>3</v>
      </c>
      <c r="O122" s="157">
        <v>1</v>
      </c>
      <c r="P122" s="157">
        <v>10</v>
      </c>
      <c r="Q122" s="157">
        <v>36.219879149999997</v>
      </c>
    </row>
    <row r="123" spans="1:17">
      <c r="A123" s="190">
        <v>14</v>
      </c>
      <c r="B123" s="190" t="s">
        <v>250</v>
      </c>
      <c r="C123" s="190">
        <v>4</v>
      </c>
      <c r="D123" s="157">
        <v>70</v>
      </c>
      <c r="E123" s="157">
        <v>20</v>
      </c>
      <c r="F123" s="157">
        <v>25</v>
      </c>
      <c r="G123" s="157">
        <v>19</v>
      </c>
      <c r="H123" s="157">
        <v>32</v>
      </c>
      <c r="I123" s="157">
        <v>10</v>
      </c>
      <c r="J123" s="157">
        <v>1.5799999237060498E-2</v>
      </c>
      <c r="K123" s="157">
        <v>1.4199999570846558</v>
      </c>
      <c r="L123" s="157">
        <v>7.9000000953674316</v>
      </c>
      <c r="M123" s="157">
        <v>-0.76300001144409202</v>
      </c>
      <c r="N123" s="157">
        <v>1</v>
      </c>
      <c r="O123" s="157">
        <v>0.1</v>
      </c>
      <c r="P123" s="157">
        <v>10</v>
      </c>
      <c r="Q123" s="157">
        <v>36.219879149999997</v>
      </c>
    </row>
    <row r="124" spans="1:17">
      <c r="A124" s="190">
        <v>14</v>
      </c>
      <c r="B124" s="190" t="s">
        <v>250</v>
      </c>
      <c r="C124" s="190">
        <v>3</v>
      </c>
      <c r="D124" s="157">
        <v>90</v>
      </c>
      <c r="E124" s="157">
        <v>16</v>
      </c>
      <c r="F124" s="157">
        <v>17</v>
      </c>
      <c r="G124" s="157">
        <v>15</v>
      </c>
      <c r="H124" s="157">
        <v>26</v>
      </c>
      <c r="I124" s="157">
        <v>10</v>
      </c>
      <c r="J124" s="157">
        <v>1.5799999237060498E-2</v>
      </c>
      <c r="K124" s="157">
        <v>1.4199999570846558</v>
      </c>
      <c r="L124" s="157">
        <v>7.9000000953674316</v>
      </c>
      <c r="M124" s="157">
        <v>-0.76300001144409202</v>
      </c>
      <c r="N124" s="157">
        <v>1</v>
      </c>
      <c r="O124" s="157">
        <v>0.1</v>
      </c>
      <c r="P124" s="157">
        <v>10</v>
      </c>
      <c r="Q124" s="157">
        <v>36.219879149999997</v>
      </c>
    </row>
    <row r="125" spans="1:17">
      <c r="A125" s="190">
        <v>14</v>
      </c>
      <c r="B125" s="190" t="s">
        <v>250</v>
      </c>
      <c r="C125" s="190">
        <v>2</v>
      </c>
      <c r="D125" s="157">
        <v>110</v>
      </c>
      <c r="E125" s="157">
        <v>15</v>
      </c>
      <c r="F125" s="157">
        <v>17</v>
      </c>
      <c r="G125" s="157">
        <v>15</v>
      </c>
      <c r="H125" s="157">
        <v>21</v>
      </c>
      <c r="I125" s="157">
        <v>10</v>
      </c>
      <c r="J125" s="157">
        <v>1.5799999237060498E-2</v>
      </c>
      <c r="K125" s="157">
        <v>1.4199999570846558</v>
      </c>
      <c r="L125" s="157">
        <v>7.9000000953674316</v>
      </c>
      <c r="M125" s="157">
        <v>-0.76300001144409202</v>
      </c>
      <c r="N125" s="157">
        <v>3</v>
      </c>
      <c r="O125" s="157">
        <v>0.1</v>
      </c>
      <c r="P125" s="157">
        <v>10</v>
      </c>
      <c r="Q125" s="157">
        <v>36.219879149999997</v>
      </c>
    </row>
    <row r="126" spans="1:17">
      <c r="A126" s="190">
        <v>14</v>
      </c>
      <c r="B126" s="190" t="s">
        <v>250</v>
      </c>
      <c r="C126" s="190">
        <v>1</v>
      </c>
      <c r="D126" s="157">
        <v>130</v>
      </c>
      <c r="E126" s="157">
        <v>19</v>
      </c>
      <c r="F126" s="157">
        <v>20</v>
      </c>
      <c r="G126" s="157">
        <v>15</v>
      </c>
      <c r="H126" s="157">
        <v>25</v>
      </c>
      <c r="I126" s="157">
        <v>10</v>
      </c>
      <c r="J126" s="157">
        <v>1.5799999237060498E-2</v>
      </c>
      <c r="K126" s="157">
        <v>1.4199999570846558</v>
      </c>
      <c r="L126" s="157">
        <v>7.9000000953674316</v>
      </c>
      <c r="M126" s="157">
        <v>-0.76300001144409202</v>
      </c>
      <c r="N126" s="157">
        <v>5</v>
      </c>
      <c r="O126" s="157">
        <v>0.1</v>
      </c>
      <c r="P126" s="157">
        <v>10</v>
      </c>
      <c r="Q126" s="157">
        <v>36.219879149999997</v>
      </c>
    </row>
    <row r="127" spans="1:17">
      <c r="A127" s="190">
        <v>14</v>
      </c>
      <c r="B127" s="190" t="s">
        <v>250</v>
      </c>
      <c r="C127" s="190">
        <v>0</v>
      </c>
      <c r="D127" s="157">
        <v>200</v>
      </c>
      <c r="E127" s="157">
        <v>19</v>
      </c>
      <c r="F127" s="157">
        <v>20</v>
      </c>
      <c r="G127" s="157">
        <v>15</v>
      </c>
      <c r="H127" s="157">
        <v>25</v>
      </c>
      <c r="I127" s="157">
        <v>10</v>
      </c>
      <c r="J127" s="157">
        <v>1.5799999237060498E-2</v>
      </c>
      <c r="K127" s="157">
        <v>1.4199999570846558</v>
      </c>
      <c r="L127" s="157">
        <v>7.9000000953674316</v>
      </c>
      <c r="M127" s="157">
        <v>-0.76300001144409202</v>
      </c>
      <c r="N127" s="157">
        <v>5</v>
      </c>
      <c r="O127" s="157">
        <v>0.1</v>
      </c>
      <c r="P127" s="157">
        <v>10</v>
      </c>
      <c r="Q127" s="157">
        <v>36.219879149999997</v>
      </c>
    </row>
    <row r="128" spans="1:17">
      <c r="A128" s="190">
        <v>15</v>
      </c>
      <c r="B128" s="190" t="s">
        <v>251</v>
      </c>
      <c r="C128" s="190">
        <v>8</v>
      </c>
      <c r="D128" s="157">
        <v>10</v>
      </c>
      <c r="E128" s="157">
        <v>33</v>
      </c>
      <c r="F128" s="157">
        <v>35</v>
      </c>
      <c r="G128" s="157">
        <v>20</v>
      </c>
      <c r="H128" s="157">
        <v>40</v>
      </c>
      <c r="I128" s="157">
        <v>9</v>
      </c>
      <c r="J128" s="157">
        <v>1.5799999237060498E-2</v>
      </c>
      <c r="K128" s="157">
        <v>1.4199999570846558</v>
      </c>
      <c r="L128" s="157">
        <v>7.9000000953674316</v>
      </c>
      <c r="M128" s="157">
        <v>-0.76300001144409202</v>
      </c>
      <c r="N128" s="157">
        <v>4</v>
      </c>
      <c r="O128" s="157">
        <v>1.0329999999999999</v>
      </c>
      <c r="P128" s="157">
        <v>25</v>
      </c>
      <c r="Q128" s="157">
        <v>460.06491088867102</v>
      </c>
    </row>
    <row r="129" spans="1:17">
      <c r="A129" s="190">
        <v>15</v>
      </c>
      <c r="B129" s="190" t="s">
        <v>251</v>
      </c>
      <c r="C129" s="190">
        <v>7</v>
      </c>
      <c r="D129" s="157">
        <v>20</v>
      </c>
      <c r="E129" s="157">
        <v>32</v>
      </c>
      <c r="F129" s="157">
        <v>34</v>
      </c>
      <c r="G129" s="157">
        <v>19</v>
      </c>
      <c r="H129" s="157">
        <v>41</v>
      </c>
      <c r="I129" s="157">
        <v>12</v>
      </c>
      <c r="J129" s="157">
        <v>1.5799999237060498E-2</v>
      </c>
      <c r="K129" s="157">
        <v>1.4199999570846558</v>
      </c>
      <c r="L129" s="157">
        <v>7.9000000953674316</v>
      </c>
      <c r="M129" s="157">
        <v>-0.76300001144409202</v>
      </c>
      <c r="N129" s="157">
        <v>4</v>
      </c>
      <c r="O129" s="157">
        <v>1.0329999999999999</v>
      </c>
      <c r="P129" s="157">
        <v>20</v>
      </c>
      <c r="Q129" s="157">
        <v>131.81080627441401</v>
      </c>
    </row>
    <row r="130" spans="1:17">
      <c r="A130" s="190">
        <v>15</v>
      </c>
      <c r="B130" s="190" t="s">
        <v>251</v>
      </c>
      <c r="C130" s="190">
        <v>6</v>
      </c>
      <c r="D130" s="157">
        <v>40</v>
      </c>
      <c r="E130" s="157">
        <v>31</v>
      </c>
      <c r="F130" s="157">
        <v>35</v>
      </c>
      <c r="G130" s="157">
        <v>20</v>
      </c>
      <c r="H130" s="157">
        <v>40</v>
      </c>
      <c r="I130" s="157">
        <v>12</v>
      </c>
      <c r="J130" s="157">
        <v>1.5799999237060498E-2</v>
      </c>
      <c r="K130" s="157">
        <v>1.4199999570846558</v>
      </c>
      <c r="L130" s="157">
        <v>7.9000000953674316</v>
      </c>
      <c r="M130" s="157">
        <v>-0.76300001144409202</v>
      </c>
      <c r="N130" s="157">
        <v>4</v>
      </c>
      <c r="O130" s="157">
        <v>1.0329999999999999</v>
      </c>
      <c r="P130" s="157">
        <v>10</v>
      </c>
      <c r="Q130" s="157">
        <v>37.764419555663999</v>
      </c>
    </row>
    <row r="131" spans="1:17">
      <c r="A131" s="190">
        <v>15</v>
      </c>
      <c r="B131" s="190" t="s">
        <v>251</v>
      </c>
      <c r="C131" s="190">
        <v>5</v>
      </c>
      <c r="D131" s="157">
        <v>60</v>
      </c>
      <c r="E131" s="157">
        <v>26</v>
      </c>
      <c r="F131" s="157">
        <v>30</v>
      </c>
      <c r="G131" s="157">
        <v>19</v>
      </c>
      <c r="H131" s="157">
        <v>37</v>
      </c>
      <c r="I131" s="157">
        <v>11</v>
      </c>
      <c r="J131" s="157">
        <v>1.5799999237060498E-2</v>
      </c>
      <c r="K131" s="157">
        <v>1.4199999570846558</v>
      </c>
      <c r="L131" s="157">
        <v>7.9000000953674316</v>
      </c>
      <c r="M131" s="157">
        <v>-0.76300001144409202</v>
      </c>
      <c r="N131" s="157">
        <v>4</v>
      </c>
      <c r="O131" s="157">
        <v>1</v>
      </c>
      <c r="P131" s="157">
        <v>10</v>
      </c>
      <c r="Q131" s="157">
        <v>36.219879149999997</v>
      </c>
    </row>
    <row r="132" spans="1:17">
      <c r="A132" s="190">
        <v>15</v>
      </c>
      <c r="B132" s="190" t="s">
        <v>251</v>
      </c>
      <c r="C132" s="190">
        <v>4</v>
      </c>
      <c r="D132" s="157">
        <v>80</v>
      </c>
      <c r="E132" s="157">
        <v>18</v>
      </c>
      <c r="F132" s="157">
        <v>27</v>
      </c>
      <c r="G132" s="157">
        <v>19</v>
      </c>
      <c r="H132" s="157">
        <v>31</v>
      </c>
      <c r="I132" s="157">
        <v>10</v>
      </c>
      <c r="J132" s="157">
        <v>1.5799999237060498E-2</v>
      </c>
      <c r="K132" s="157">
        <v>1.4199999570846558</v>
      </c>
      <c r="L132" s="157">
        <v>7.9000000953674316</v>
      </c>
      <c r="M132" s="157">
        <v>-0.76300001144409202</v>
      </c>
      <c r="N132" s="157">
        <v>4</v>
      </c>
      <c r="O132" s="157">
        <v>0.1</v>
      </c>
      <c r="P132" s="157">
        <v>10</v>
      </c>
      <c r="Q132" s="157">
        <v>36.219879149999997</v>
      </c>
    </row>
    <row r="133" spans="1:17">
      <c r="A133" s="190">
        <v>15</v>
      </c>
      <c r="B133" s="190" t="s">
        <v>251</v>
      </c>
      <c r="C133" s="190">
        <v>3</v>
      </c>
      <c r="D133" s="157">
        <v>100</v>
      </c>
      <c r="E133" s="157">
        <v>18</v>
      </c>
      <c r="F133" s="157">
        <v>25</v>
      </c>
      <c r="G133" s="157">
        <v>20</v>
      </c>
      <c r="H133" s="157">
        <v>30</v>
      </c>
      <c r="I133" s="157">
        <v>10</v>
      </c>
      <c r="J133" s="157">
        <v>1.5799999237060498E-2</v>
      </c>
      <c r="K133" s="157">
        <v>1.4199999570846558</v>
      </c>
      <c r="L133" s="157">
        <v>7.9000000953674316</v>
      </c>
      <c r="M133" s="157">
        <v>-0.76300001144409202</v>
      </c>
      <c r="N133" s="157">
        <v>3</v>
      </c>
      <c r="O133" s="157">
        <v>0.1</v>
      </c>
      <c r="P133" s="157">
        <v>10</v>
      </c>
      <c r="Q133" s="157">
        <v>36.219879149999997</v>
      </c>
    </row>
    <row r="134" spans="1:17">
      <c r="A134" s="190">
        <v>15</v>
      </c>
      <c r="B134" s="190" t="s">
        <v>251</v>
      </c>
      <c r="C134" s="190">
        <v>2</v>
      </c>
      <c r="D134" s="157">
        <v>120</v>
      </c>
      <c r="E134" s="157">
        <v>15</v>
      </c>
      <c r="F134" s="157">
        <v>25</v>
      </c>
      <c r="G134" s="157">
        <v>20</v>
      </c>
      <c r="H134" s="157">
        <v>30</v>
      </c>
      <c r="I134" s="157">
        <v>10</v>
      </c>
      <c r="J134" s="157">
        <v>1.5799999237060498E-2</v>
      </c>
      <c r="K134" s="157">
        <v>1.4199999570846558</v>
      </c>
      <c r="L134" s="157">
        <v>7.9000000953674316</v>
      </c>
      <c r="M134" s="157">
        <v>-0.76300001144409202</v>
      </c>
      <c r="N134" s="157">
        <v>5</v>
      </c>
      <c r="O134" s="157">
        <v>0.1</v>
      </c>
      <c r="P134" s="157">
        <v>10</v>
      </c>
      <c r="Q134" s="157">
        <v>36.219879149999997</v>
      </c>
    </row>
    <row r="135" spans="1:17">
      <c r="A135" s="190">
        <v>15</v>
      </c>
      <c r="B135" s="190" t="s">
        <v>251</v>
      </c>
      <c r="C135" s="190">
        <v>1</v>
      </c>
      <c r="D135" s="157">
        <v>140</v>
      </c>
      <c r="E135" s="157">
        <v>20</v>
      </c>
      <c r="F135" s="157">
        <v>25</v>
      </c>
      <c r="G135" s="157">
        <v>23</v>
      </c>
      <c r="H135" s="157">
        <v>30</v>
      </c>
      <c r="I135" s="157">
        <v>10</v>
      </c>
      <c r="J135" s="157">
        <v>1.5799999237060498E-2</v>
      </c>
      <c r="K135" s="157">
        <v>1.4199999570846558</v>
      </c>
      <c r="L135" s="157">
        <v>7.9000000953674316</v>
      </c>
      <c r="M135" s="157">
        <v>-0.76300001144409202</v>
      </c>
      <c r="N135" s="157">
        <v>5</v>
      </c>
      <c r="O135" s="157">
        <v>0.1</v>
      </c>
      <c r="P135" s="157">
        <v>10</v>
      </c>
      <c r="Q135" s="157">
        <v>36.219879149999997</v>
      </c>
    </row>
    <row r="136" spans="1:17">
      <c r="A136" s="190">
        <v>15</v>
      </c>
      <c r="B136" s="190" t="s">
        <v>251</v>
      </c>
      <c r="C136" s="190">
        <v>0</v>
      </c>
      <c r="D136" s="157">
        <v>200</v>
      </c>
      <c r="E136" s="157">
        <v>20</v>
      </c>
      <c r="F136" s="157">
        <v>25</v>
      </c>
      <c r="G136" s="157">
        <v>23</v>
      </c>
      <c r="H136" s="157">
        <v>30</v>
      </c>
      <c r="I136" s="157">
        <v>10</v>
      </c>
      <c r="J136" s="157">
        <v>1.5799999237060498E-2</v>
      </c>
      <c r="K136" s="157">
        <v>1.4199999570846558</v>
      </c>
      <c r="L136" s="157">
        <v>7.9000000953674316</v>
      </c>
      <c r="M136" s="157">
        <v>-0.76300001144409202</v>
      </c>
      <c r="N136" s="157">
        <v>5</v>
      </c>
      <c r="O136" s="157">
        <v>0.1</v>
      </c>
      <c r="P136" s="157">
        <v>10</v>
      </c>
      <c r="Q136" s="157">
        <v>36.219879149999997</v>
      </c>
    </row>
    <row r="137" spans="1:17">
      <c r="A137" s="190">
        <v>16</v>
      </c>
      <c r="B137" s="190" t="s">
        <v>252</v>
      </c>
      <c r="C137" s="190">
        <v>8</v>
      </c>
      <c r="D137" s="157">
        <v>10</v>
      </c>
      <c r="E137" s="157">
        <v>33</v>
      </c>
      <c r="F137" s="157">
        <v>35</v>
      </c>
      <c r="G137" s="157">
        <v>20</v>
      </c>
      <c r="H137" s="157">
        <v>41</v>
      </c>
      <c r="I137" s="157">
        <v>9</v>
      </c>
      <c r="J137" s="157">
        <v>1.5799999237060498E-2</v>
      </c>
      <c r="K137" s="157">
        <v>1.4199999570846558</v>
      </c>
      <c r="L137" s="157">
        <v>7.9000000953674316</v>
      </c>
      <c r="M137" s="157">
        <v>-0.76300001144409202</v>
      </c>
      <c r="N137" s="157">
        <v>4</v>
      </c>
      <c r="O137" s="157">
        <v>1.0329999999999999</v>
      </c>
      <c r="P137" s="157">
        <v>25</v>
      </c>
      <c r="Q137" s="157">
        <v>460.06491088867102</v>
      </c>
    </row>
    <row r="138" spans="1:17">
      <c r="A138" s="190">
        <v>16</v>
      </c>
      <c r="B138" s="190" t="s">
        <v>252</v>
      </c>
      <c r="C138" s="190">
        <v>7</v>
      </c>
      <c r="D138" s="157">
        <v>20</v>
      </c>
      <c r="E138" s="157">
        <v>32</v>
      </c>
      <c r="F138" s="157">
        <v>34</v>
      </c>
      <c r="G138" s="157">
        <v>19</v>
      </c>
      <c r="H138" s="157">
        <v>41</v>
      </c>
      <c r="I138" s="157">
        <v>12</v>
      </c>
      <c r="J138" s="157">
        <v>1.5799999237060498E-2</v>
      </c>
      <c r="K138" s="157">
        <v>1.4199999570846558</v>
      </c>
      <c r="L138" s="157">
        <v>7.9000000953674316</v>
      </c>
      <c r="M138" s="157">
        <v>-0.76300001144409202</v>
      </c>
      <c r="N138" s="157">
        <v>4</v>
      </c>
      <c r="O138" s="157">
        <v>1.0329999999999999</v>
      </c>
      <c r="P138" s="157">
        <v>20</v>
      </c>
      <c r="Q138" s="157">
        <v>131.81080627441401</v>
      </c>
    </row>
    <row r="139" spans="1:17">
      <c r="A139" s="190">
        <v>16</v>
      </c>
      <c r="B139" s="190" t="s">
        <v>252</v>
      </c>
      <c r="C139" s="190">
        <v>6</v>
      </c>
      <c r="D139" s="157">
        <v>40</v>
      </c>
      <c r="E139" s="157">
        <v>31</v>
      </c>
      <c r="F139" s="157">
        <v>35</v>
      </c>
      <c r="G139" s="157">
        <v>20</v>
      </c>
      <c r="H139" s="157">
        <v>40</v>
      </c>
      <c r="I139" s="157">
        <v>12</v>
      </c>
      <c r="J139" s="157">
        <v>1.5799999237060498E-2</v>
      </c>
      <c r="K139" s="157">
        <v>1.4199999570846558</v>
      </c>
      <c r="L139" s="157">
        <v>7.9000000953674316</v>
      </c>
      <c r="M139" s="157">
        <v>-0.76300001144409202</v>
      </c>
      <c r="N139" s="157">
        <v>4</v>
      </c>
      <c r="O139" s="157">
        <v>1.0329999999999999</v>
      </c>
      <c r="P139" s="157">
        <v>10</v>
      </c>
      <c r="Q139" s="157">
        <v>37.764419555663999</v>
      </c>
    </row>
    <row r="140" spans="1:17">
      <c r="A140" s="190">
        <v>16</v>
      </c>
      <c r="B140" s="190" t="s">
        <v>252</v>
      </c>
      <c r="C140" s="190">
        <v>5</v>
      </c>
      <c r="D140" s="157">
        <v>60</v>
      </c>
      <c r="E140" s="157">
        <v>26</v>
      </c>
      <c r="F140" s="157">
        <v>30</v>
      </c>
      <c r="G140" s="157">
        <v>19</v>
      </c>
      <c r="H140" s="157">
        <v>37</v>
      </c>
      <c r="I140" s="157">
        <v>11</v>
      </c>
      <c r="J140" s="157">
        <v>1.5799999237060498E-2</v>
      </c>
      <c r="K140" s="157">
        <v>1.4199999570846558</v>
      </c>
      <c r="L140" s="157">
        <v>7.9000000953674316</v>
      </c>
      <c r="M140" s="157">
        <v>-0.76300001144409202</v>
      </c>
      <c r="N140" s="157">
        <v>4</v>
      </c>
      <c r="O140" s="157">
        <v>1</v>
      </c>
      <c r="P140" s="157">
        <v>10</v>
      </c>
      <c r="Q140" s="157">
        <v>36.219879149999997</v>
      </c>
    </row>
    <row r="141" spans="1:17">
      <c r="A141" s="190">
        <v>16</v>
      </c>
      <c r="B141" s="190" t="s">
        <v>252</v>
      </c>
      <c r="C141" s="190">
        <v>4</v>
      </c>
      <c r="D141" s="157">
        <v>80</v>
      </c>
      <c r="E141" s="157">
        <v>18</v>
      </c>
      <c r="F141" s="157">
        <v>27</v>
      </c>
      <c r="G141" s="157">
        <v>19</v>
      </c>
      <c r="H141" s="157">
        <v>31</v>
      </c>
      <c r="I141" s="157">
        <v>10</v>
      </c>
      <c r="J141" s="157">
        <v>1.5799999237060498E-2</v>
      </c>
      <c r="K141" s="157">
        <v>1.4199999570846558</v>
      </c>
      <c r="L141" s="157">
        <v>7.9000000953674316</v>
      </c>
      <c r="M141" s="157">
        <v>-0.76300001144409202</v>
      </c>
      <c r="N141" s="157">
        <v>4</v>
      </c>
      <c r="O141" s="157">
        <v>0.1</v>
      </c>
      <c r="P141" s="157">
        <v>10</v>
      </c>
      <c r="Q141" s="157">
        <v>36.219879149999997</v>
      </c>
    </row>
    <row r="142" spans="1:17">
      <c r="A142" s="190">
        <v>16</v>
      </c>
      <c r="B142" s="190" t="s">
        <v>252</v>
      </c>
      <c r="C142" s="190">
        <v>3</v>
      </c>
      <c r="D142" s="157">
        <v>100</v>
      </c>
      <c r="E142" s="157">
        <v>18</v>
      </c>
      <c r="F142" s="157">
        <v>25</v>
      </c>
      <c r="G142" s="157">
        <v>20</v>
      </c>
      <c r="H142" s="157">
        <v>30</v>
      </c>
      <c r="I142" s="157">
        <v>10</v>
      </c>
      <c r="J142" s="157">
        <v>1.5799999237060498E-2</v>
      </c>
      <c r="K142" s="157">
        <v>1.4199999570846558</v>
      </c>
      <c r="L142" s="157">
        <v>7.9000000953674316</v>
      </c>
      <c r="M142" s="157">
        <v>-0.76300001144409202</v>
      </c>
      <c r="N142" s="157">
        <v>4</v>
      </c>
      <c r="O142" s="157">
        <v>0.1</v>
      </c>
      <c r="P142" s="157">
        <v>10</v>
      </c>
      <c r="Q142" s="157">
        <v>36.219879149999997</v>
      </c>
    </row>
    <row r="143" spans="1:17">
      <c r="A143" s="190">
        <v>16</v>
      </c>
      <c r="B143" s="190" t="s">
        <v>252</v>
      </c>
      <c r="C143" s="190">
        <v>2</v>
      </c>
      <c r="D143" s="157">
        <v>120</v>
      </c>
      <c r="E143" s="157">
        <v>15</v>
      </c>
      <c r="F143" s="157">
        <v>25</v>
      </c>
      <c r="G143" s="157">
        <v>20</v>
      </c>
      <c r="H143" s="157">
        <v>30</v>
      </c>
      <c r="I143" s="157">
        <v>10</v>
      </c>
      <c r="J143" s="157">
        <v>1.5799999237060498E-2</v>
      </c>
      <c r="K143" s="157">
        <v>1.4199999570846558</v>
      </c>
      <c r="L143" s="157">
        <v>7.9000000953674316</v>
      </c>
      <c r="M143" s="157">
        <v>-0.76300001144409202</v>
      </c>
      <c r="N143" s="157">
        <v>4</v>
      </c>
      <c r="O143" s="157">
        <v>0.1</v>
      </c>
      <c r="P143" s="157">
        <v>10</v>
      </c>
      <c r="Q143" s="157">
        <v>36.219879149999997</v>
      </c>
    </row>
    <row r="144" spans="1:17">
      <c r="A144" s="190">
        <v>16</v>
      </c>
      <c r="B144" s="190" t="s">
        <v>252</v>
      </c>
      <c r="C144" s="190">
        <v>1</v>
      </c>
      <c r="D144" s="157">
        <v>140</v>
      </c>
      <c r="E144" s="157">
        <v>20</v>
      </c>
      <c r="F144" s="157">
        <v>25</v>
      </c>
      <c r="G144" s="157">
        <v>23</v>
      </c>
      <c r="H144" s="157">
        <v>30</v>
      </c>
      <c r="I144" s="157">
        <v>10</v>
      </c>
      <c r="J144" s="157">
        <v>1.5799999237060498E-2</v>
      </c>
      <c r="K144" s="157">
        <v>1.4199999570846558</v>
      </c>
      <c r="L144" s="157">
        <v>7.9000000953674316</v>
      </c>
      <c r="M144" s="157">
        <v>-0.76300001144409202</v>
      </c>
      <c r="N144" s="157">
        <v>4</v>
      </c>
      <c r="O144" s="157">
        <v>0.1</v>
      </c>
      <c r="P144" s="157">
        <v>10</v>
      </c>
      <c r="Q144" s="157">
        <v>36.219879149999997</v>
      </c>
    </row>
    <row r="145" spans="1:17">
      <c r="A145" s="190">
        <v>16</v>
      </c>
      <c r="B145" s="190" t="s">
        <v>252</v>
      </c>
      <c r="C145" s="190">
        <v>0</v>
      </c>
      <c r="D145" s="157">
        <v>200</v>
      </c>
      <c r="E145" s="157">
        <v>20</v>
      </c>
      <c r="F145" s="157">
        <v>25</v>
      </c>
      <c r="G145" s="157">
        <v>23</v>
      </c>
      <c r="H145" s="157">
        <v>30</v>
      </c>
      <c r="I145" s="157">
        <v>10</v>
      </c>
      <c r="J145" s="157">
        <v>1.5799999237060498E-2</v>
      </c>
      <c r="K145" s="157">
        <v>1.4199999570846558</v>
      </c>
      <c r="L145" s="157">
        <v>7.9000000953674316</v>
      </c>
      <c r="M145" s="157">
        <v>-0.76300001144409202</v>
      </c>
      <c r="N145" s="157">
        <v>4</v>
      </c>
      <c r="O145" s="157">
        <v>0.1</v>
      </c>
      <c r="P145" s="157">
        <v>10</v>
      </c>
      <c r="Q145" s="157">
        <v>36.219879149999997</v>
      </c>
    </row>
    <row r="146" spans="1:17">
      <c r="A146" s="190">
        <v>17</v>
      </c>
      <c r="B146" s="190" t="s">
        <v>248</v>
      </c>
      <c r="C146" s="190">
        <v>8</v>
      </c>
      <c r="D146" s="157">
        <v>10</v>
      </c>
      <c r="E146" s="157">
        <v>25</v>
      </c>
      <c r="F146" s="157">
        <v>35</v>
      </c>
      <c r="G146" s="157">
        <v>15</v>
      </c>
      <c r="H146" s="157">
        <v>42</v>
      </c>
      <c r="I146" s="157">
        <v>12</v>
      </c>
      <c r="J146" s="157">
        <v>1.5799999237060498E-2</v>
      </c>
      <c r="K146" s="157">
        <v>1.4199999570846558</v>
      </c>
      <c r="L146" s="157">
        <v>7.9000000953674316</v>
      </c>
      <c r="M146" s="157">
        <v>-0.76300001144409202</v>
      </c>
      <c r="N146" s="157">
        <v>5</v>
      </c>
      <c r="O146" s="157">
        <v>1.0329999999999999</v>
      </c>
      <c r="P146" s="157">
        <v>25</v>
      </c>
      <c r="Q146" s="157">
        <v>460.06491088867102</v>
      </c>
    </row>
    <row r="147" spans="1:17">
      <c r="A147" s="190">
        <v>17</v>
      </c>
      <c r="B147" s="190" t="s">
        <v>248</v>
      </c>
      <c r="C147" s="190">
        <v>7</v>
      </c>
      <c r="D147" s="157">
        <v>20</v>
      </c>
      <c r="E147" s="157">
        <v>30</v>
      </c>
      <c r="F147" s="157">
        <v>35</v>
      </c>
      <c r="G147" s="157">
        <v>15</v>
      </c>
      <c r="H147" s="157">
        <v>42</v>
      </c>
      <c r="I147" s="157">
        <v>12</v>
      </c>
      <c r="J147" s="157">
        <v>1.5799999237060498E-2</v>
      </c>
      <c r="K147" s="157">
        <v>1.4199999570846558</v>
      </c>
      <c r="L147" s="157">
        <v>7.9000000953674316</v>
      </c>
      <c r="M147" s="157">
        <v>-0.76300001144409202</v>
      </c>
      <c r="N147" s="157">
        <v>1</v>
      </c>
      <c r="O147" s="157">
        <v>1.0329999999999999</v>
      </c>
      <c r="P147" s="157">
        <v>20</v>
      </c>
      <c r="Q147" s="157">
        <v>131.81080627441401</v>
      </c>
    </row>
    <row r="148" spans="1:17">
      <c r="A148" s="190">
        <v>17</v>
      </c>
      <c r="B148" s="190" t="s">
        <v>248</v>
      </c>
      <c r="C148" s="190">
        <v>6</v>
      </c>
      <c r="D148" s="157">
        <v>40</v>
      </c>
      <c r="E148" s="157">
        <v>25</v>
      </c>
      <c r="F148" s="157">
        <v>32</v>
      </c>
      <c r="G148" s="157">
        <v>15</v>
      </c>
      <c r="H148" s="157">
        <v>42</v>
      </c>
      <c r="I148" s="157">
        <v>12</v>
      </c>
      <c r="J148" s="157">
        <v>1.5799999237060498E-2</v>
      </c>
      <c r="K148" s="157">
        <v>1.4199999570846558</v>
      </c>
      <c r="L148" s="157">
        <v>7.9000000953674316</v>
      </c>
      <c r="M148" s="157">
        <v>-0.76300001144409202</v>
      </c>
      <c r="N148" s="157">
        <v>1</v>
      </c>
      <c r="O148" s="157">
        <v>1.0329999999999999</v>
      </c>
      <c r="P148" s="157">
        <v>10</v>
      </c>
      <c r="Q148" s="157">
        <v>37.764419555663999</v>
      </c>
    </row>
    <row r="149" spans="1:17">
      <c r="A149" s="190">
        <v>17</v>
      </c>
      <c r="B149" s="190" t="s">
        <v>248</v>
      </c>
      <c r="C149" s="190">
        <v>5</v>
      </c>
      <c r="D149" s="157">
        <v>60</v>
      </c>
      <c r="E149" s="157">
        <v>25</v>
      </c>
      <c r="F149" s="157">
        <v>27</v>
      </c>
      <c r="G149" s="157">
        <v>15</v>
      </c>
      <c r="H149" s="157">
        <v>39</v>
      </c>
      <c r="I149" s="157">
        <v>12</v>
      </c>
      <c r="J149" s="157">
        <v>1.5799999237060498E-2</v>
      </c>
      <c r="K149" s="157">
        <v>1.4199999570846558</v>
      </c>
      <c r="L149" s="157">
        <v>7.9000000953674316</v>
      </c>
      <c r="M149" s="157">
        <v>-0.76300001144409202</v>
      </c>
      <c r="N149" s="157">
        <v>1</v>
      </c>
      <c r="O149" s="157">
        <v>1</v>
      </c>
      <c r="P149" s="157">
        <v>10</v>
      </c>
      <c r="Q149" s="157">
        <v>36.219879149999997</v>
      </c>
    </row>
    <row r="150" spans="1:17">
      <c r="A150" s="190">
        <v>17</v>
      </c>
      <c r="B150" s="190" t="s">
        <v>248</v>
      </c>
      <c r="C150" s="190">
        <v>4</v>
      </c>
      <c r="D150" s="157">
        <v>80</v>
      </c>
      <c r="E150" s="157">
        <v>25</v>
      </c>
      <c r="F150" s="157">
        <v>25</v>
      </c>
      <c r="G150" s="157">
        <v>15</v>
      </c>
      <c r="H150" s="157">
        <v>36</v>
      </c>
      <c r="I150" s="157">
        <v>12</v>
      </c>
      <c r="J150" s="157">
        <v>1.5799999237060498E-2</v>
      </c>
      <c r="K150" s="157">
        <v>1.4199999570846558</v>
      </c>
      <c r="L150" s="157">
        <v>7.9000000953674316</v>
      </c>
      <c r="M150" s="157">
        <v>-0.76300001144409202</v>
      </c>
      <c r="N150" s="157">
        <v>1</v>
      </c>
      <c r="O150" s="157">
        <v>0.1</v>
      </c>
      <c r="P150" s="157">
        <v>10</v>
      </c>
      <c r="Q150" s="157">
        <v>36.219879149999997</v>
      </c>
    </row>
    <row r="151" spans="1:17">
      <c r="A151" s="190">
        <v>17</v>
      </c>
      <c r="B151" s="190" t="s">
        <v>248</v>
      </c>
      <c r="C151" s="190">
        <v>3</v>
      </c>
      <c r="D151" s="157">
        <v>100</v>
      </c>
      <c r="E151" s="157">
        <v>25</v>
      </c>
      <c r="F151" s="157">
        <v>25</v>
      </c>
      <c r="G151" s="157">
        <v>15</v>
      </c>
      <c r="H151" s="157">
        <v>35</v>
      </c>
      <c r="I151" s="157">
        <v>12</v>
      </c>
      <c r="J151" s="157">
        <v>1.5799999237060498E-2</v>
      </c>
      <c r="K151" s="157">
        <v>1.4199999570846558</v>
      </c>
      <c r="L151" s="157">
        <v>7.9000000953674316</v>
      </c>
      <c r="M151" s="157">
        <v>-0.76300001144409202</v>
      </c>
      <c r="N151" s="157">
        <v>1</v>
      </c>
      <c r="O151" s="157">
        <v>0.1</v>
      </c>
      <c r="P151" s="157">
        <v>10</v>
      </c>
      <c r="Q151" s="157">
        <v>36.219879149999997</v>
      </c>
    </row>
    <row r="152" spans="1:17">
      <c r="A152" s="190">
        <v>17</v>
      </c>
      <c r="B152" s="190" t="s">
        <v>248</v>
      </c>
      <c r="C152" s="190">
        <v>2</v>
      </c>
      <c r="D152" s="157">
        <v>120</v>
      </c>
      <c r="E152" s="157">
        <v>24</v>
      </c>
      <c r="F152" s="157">
        <v>25</v>
      </c>
      <c r="G152" s="157">
        <v>15</v>
      </c>
      <c r="H152" s="157">
        <v>34</v>
      </c>
      <c r="I152" s="157">
        <v>12</v>
      </c>
      <c r="J152" s="157">
        <v>1.5799999237060498E-2</v>
      </c>
      <c r="K152" s="157">
        <v>1.4199999570846558</v>
      </c>
      <c r="L152" s="157">
        <v>7.9000000953674316</v>
      </c>
      <c r="M152" s="157">
        <v>-0.76300001144409202</v>
      </c>
      <c r="N152" s="157">
        <v>1</v>
      </c>
      <c r="O152" s="157">
        <v>0.1</v>
      </c>
      <c r="P152" s="157">
        <v>10</v>
      </c>
      <c r="Q152" s="157">
        <v>36.219879149999997</v>
      </c>
    </row>
    <row r="153" spans="1:17">
      <c r="A153" s="190">
        <v>17</v>
      </c>
      <c r="B153" s="190" t="s">
        <v>248</v>
      </c>
      <c r="C153" s="190">
        <v>1</v>
      </c>
      <c r="D153" s="157">
        <v>140</v>
      </c>
      <c r="E153" s="157">
        <v>24</v>
      </c>
      <c r="F153" s="157">
        <v>25</v>
      </c>
      <c r="G153" s="157">
        <v>15</v>
      </c>
      <c r="H153" s="157">
        <v>34</v>
      </c>
      <c r="I153" s="157">
        <v>12</v>
      </c>
      <c r="J153" s="157">
        <v>1.5799999237060498E-2</v>
      </c>
      <c r="K153" s="157">
        <v>1.4199999570846558</v>
      </c>
      <c r="L153" s="157">
        <v>7.9000000953674316</v>
      </c>
      <c r="M153" s="157">
        <v>-0.76300001144409202</v>
      </c>
      <c r="N153" s="157">
        <v>1</v>
      </c>
      <c r="O153" s="157">
        <v>0.1</v>
      </c>
      <c r="P153" s="157">
        <v>10</v>
      </c>
      <c r="Q153" s="157">
        <v>36.219879149999997</v>
      </c>
    </row>
    <row r="154" spans="1:17">
      <c r="A154" s="190">
        <v>17</v>
      </c>
      <c r="B154" s="190" t="s">
        <v>248</v>
      </c>
      <c r="C154" s="190">
        <v>0</v>
      </c>
      <c r="D154" s="190">
        <v>200</v>
      </c>
      <c r="E154" s="157">
        <v>24</v>
      </c>
      <c r="F154" s="157">
        <v>25</v>
      </c>
      <c r="G154" s="157">
        <v>15</v>
      </c>
      <c r="H154" s="157">
        <v>34</v>
      </c>
      <c r="I154" s="157">
        <v>12</v>
      </c>
      <c r="J154" s="157">
        <v>1.5799999237060498E-2</v>
      </c>
      <c r="K154" s="157">
        <v>1.4199999570846558</v>
      </c>
      <c r="L154" s="157">
        <v>7.9000000953674316</v>
      </c>
      <c r="M154" s="157">
        <v>-0.76300001144409202</v>
      </c>
      <c r="N154" s="157">
        <v>1</v>
      </c>
      <c r="O154" s="157">
        <v>0.1</v>
      </c>
      <c r="P154" s="157">
        <v>10</v>
      </c>
      <c r="Q154" s="157">
        <v>36.219879149999997</v>
      </c>
    </row>
    <row r="155" spans="1:17">
      <c r="A155" s="190">
        <v>18</v>
      </c>
      <c r="B155" s="194" t="s">
        <v>793</v>
      </c>
      <c r="C155" s="190">
        <v>8</v>
      </c>
      <c r="D155" s="157">
        <v>10</v>
      </c>
      <c r="E155" s="157">
        <v>25</v>
      </c>
      <c r="F155" s="157">
        <v>35</v>
      </c>
      <c r="G155" s="157">
        <v>15</v>
      </c>
      <c r="H155" s="157">
        <v>42</v>
      </c>
      <c r="I155" s="157">
        <v>12</v>
      </c>
      <c r="J155" s="157">
        <v>1.5799999237060498E-2</v>
      </c>
      <c r="K155" s="157">
        <v>1.4199999570846558</v>
      </c>
      <c r="L155" s="157">
        <v>7.9000000953674316</v>
      </c>
      <c r="M155" s="157">
        <v>-0.76300001144409202</v>
      </c>
      <c r="N155" s="157">
        <v>5</v>
      </c>
      <c r="O155" s="157">
        <v>1.0329999999999999</v>
      </c>
      <c r="P155" s="157">
        <v>25</v>
      </c>
      <c r="Q155" s="157">
        <v>460.06491088867102</v>
      </c>
    </row>
    <row r="156" spans="1:17">
      <c r="A156" s="190">
        <v>18</v>
      </c>
      <c r="B156" s="194" t="s">
        <v>793</v>
      </c>
      <c r="C156" s="190">
        <v>7</v>
      </c>
      <c r="D156" s="157">
        <v>20</v>
      </c>
      <c r="E156" s="157">
        <v>30</v>
      </c>
      <c r="F156" s="157">
        <v>35</v>
      </c>
      <c r="G156" s="157">
        <v>15</v>
      </c>
      <c r="H156" s="157">
        <v>42</v>
      </c>
      <c r="I156" s="157">
        <v>12</v>
      </c>
      <c r="J156" s="157">
        <v>1.5799999237060498E-2</v>
      </c>
      <c r="K156" s="157">
        <v>1.4199999570846558</v>
      </c>
      <c r="L156" s="157">
        <v>7.9000000953674316</v>
      </c>
      <c r="M156" s="157">
        <v>-0.76300001144409202</v>
      </c>
      <c r="N156" s="157">
        <v>1</v>
      </c>
      <c r="O156" s="157">
        <v>1.0329999999999999</v>
      </c>
      <c r="P156" s="157">
        <v>20</v>
      </c>
      <c r="Q156" s="157">
        <v>131.81080627441401</v>
      </c>
    </row>
    <row r="157" spans="1:17">
      <c r="A157" s="190">
        <v>18</v>
      </c>
      <c r="B157" s="194" t="s">
        <v>793</v>
      </c>
      <c r="C157" s="190">
        <v>6</v>
      </c>
      <c r="D157" s="157">
        <v>40</v>
      </c>
      <c r="E157" s="157">
        <v>25</v>
      </c>
      <c r="F157" s="157">
        <v>32</v>
      </c>
      <c r="G157" s="157">
        <v>15</v>
      </c>
      <c r="H157" s="157">
        <v>42</v>
      </c>
      <c r="I157" s="157">
        <v>12</v>
      </c>
      <c r="J157" s="157">
        <v>1.5799999237060498E-2</v>
      </c>
      <c r="K157" s="157">
        <v>1.4199999570846558</v>
      </c>
      <c r="L157" s="157">
        <v>7.9000000953674316</v>
      </c>
      <c r="M157" s="157">
        <v>-0.76300001144409202</v>
      </c>
      <c r="N157" s="157">
        <v>1</v>
      </c>
      <c r="O157" s="157">
        <v>1.0329999999999999</v>
      </c>
      <c r="P157" s="157">
        <v>10</v>
      </c>
      <c r="Q157" s="157">
        <v>37.764419555663999</v>
      </c>
    </row>
    <row r="158" spans="1:17">
      <c r="A158" s="190">
        <v>18</v>
      </c>
      <c r="B158" s="194" t="s">
        <v>793</v>
      </c>
      <c r="C158" s="190">
        <v>5</v>
      </c>
      <c r="D158" s="157">
        <v>60</v>
      </c>
      <c r="E158" s="157">
        <v>25</v>
      </c>
      <c r="F158" s="157">
        <v>27</v>
      </c>
      <c r="G158" s="157">
        <v>15</v>
      </c>
      <c r="H158" s="157">
        <v>39</v>
      </c>
      <c r="I158" s="157">
        <v>12</v>
      </c>
      <c r="J158" s="157">
        <v>1.5799999237060498E-2</v>
      </c>
      <c r="K158" s="157">
        <v>1.4199999570846558</v>
      </c>
      <c r="L158" s="157">
        <v>7.9000000953674316</v>
      </c>
      <c r="M158" s="157">
        <v>-0.76300001144409202</v>
      </c>
      <c r="N158" s="157">
        <v>1</v>
      </c>
      <c r="O158" s="157">
        <v>1</v>
      </c>
      <c r="P158" s="157">
        <v>10</v>
      </c>
      <c r="Q158" s="157">
        <v>36.219879149999997</v>
      </c>
    </row>
    <row r="159" spans="1:17">
      <c r="A159" s="190">
        <v>18</v>
      </c>
      <c r="B159" s="194" t="s">
        <v>793</v>
      </c>
      <c r="C159" s="190">
        <v>4</v>
      </c>
      <c r="D159" s="157">
        <v>80</v>
      </c>
      <c r="E159" s="157">
        <v>25</v>
      </c>
      <c r="F159" s="157">
        <v>25</v>
      </c>
      <c r="G159" s="157">
        <v>15</v>
      </c>
      <c r="H159" s="157">
        <v>36</v>
      </c>
      <c r="I159" s="157">
        <v>12</v>
      </c>
      <c r="J159" s="157">
        <v>1.5799999237060498E-2</v>
      </c>
      <c r="K159" s="157">
        <v>1.4199999570846558</v>
      </c>
      <c r="L159" s="157">
        <v>7.9000000953674316</v>
      </c>
      <c r="M159" s="157">
        <v>-0.76300001144409202</v>
      </c>
      <c r="N159" s="157">
        <v>1</v>
      </c>
      <c r="O159" s="157">
        <v>0.1</v>
      </c>
      <c r="P159" s="157">
        <v>10</v>
      </c>
      <c r="Q159" s="157">
        <v>36.219879149999997</v>
      </c>
    </row>
    <row r="160" spans="1:17">
      <c r="A160" s="190">
        <v>18</v>
      </c>
      <c r="B160" s="194" t="s">
        <v>793</v>
      </c>
      <c r="C160" s="190">
        <v>3</v>
      </c>
      <c r="D160" s="157">
        <v>100</v>
      </c>
      <c r="E160" s="157">
        <v>25</v>
      </c>
      <c r="F160" s="157">
        <v>25</v>
      </c>
      <c r="G160" s="157">
        <v>15</v>
      </c>
      <c r="H160" s="157">
        <v>35</v>
      </c>
      <c r="I160" s="157">
        <v>12</v>
      </c>
      <c r="J160" s="157">
        <v>1.5799999237060498E-2</v>
      </c>
      <c r="K160" s="157">
        <v>1.4199999570846558</v>
      </c>
      <c r="L160" s="157">
        <v>7.9000000953674316</v>
      </c>
      <c r="M160" s="157">
        <v>-0.76300001144409202</v>
      </c>
      <c r="N160" s="157">
        <v>1</v>
      </c>
      <c r="O160" s="157">
        <v>0.1</v>
      </c>
      <c r="P160" s="157">
        <v>10</v>
      </c>
      <c r="Q160" s="157">
        <v>36.219879149999997</v>
      </c>
    </row>
    <row r="161" spans="1:17">
      <c r="A161" s="190">
        <v>18</v>
      </c>
      <c r="B161" s="194" t="s">
        <v>793</v>
      </c>
      <c r="C161" s="190">
        <v>2</v>
      </c>
      <c r="D161" s="157">
        <v>120</v>
      </c>
      <c r="E161" s="157">
        <v>24</v>
      </c>
      <c r="F161" s="157">
        <v>25</v>
      </c>
      <c r="G161" s="157">
        <v>15</v>
      </c>
      <c r="H161" s="157">
        <v>34</v>
      </c>
      <c r="I161" s="157">
        <v>12</v>
      </c>
      <c r="J161" s="157">
        <v>1.5799999237060498E-2</v>
      </c>
      <c r="K161" s="157">
        <v>1.4199999570846558</v>
      </c>
      <c r="L161" s="157">
        <v>7.9000000953674316</v>
      </c>
      <c r="M161" s="157">
        <v>-0.76300001144409202</v>
      </c>
      <c r="N161" s="157">
        <v>1</v>
      </c>
      <c r="O161" s="157">
        <v>0.1</v>
      </c>
      <c r="P161" s="157">
        <v>10</v>
      </c>
      <c r="Q161" s="157">
        <v>36.219879149999997</v>
      </c>
    </row>
    <row r="162" spans="1:17">
      <c r="A162" s="190">
        <v>18</v>
      </c>
      <c r="B162" s="194" t="s">
        <v>793</v>
      </c>
      <c r="C162" s="190">
        <v>1</v>
      </c>
      <c r="D162" s="157">
        <v>140</v>
      </c>
      <c r="E162" s="157">
        <v>24</v>
      </c>
      <c r="F162" s="157">
        <v>25</v>
      </c>
      <c r="G162" s="157">
        <v>15</v>
      </c>
      <c r="H162" s="157">
        <v>34</v>
      </c>
      <c r="I162" s="157">
        <v>12</v>
      </c>
      <c r="J162" s="157">
        <v>1.5799999237060498E-2</v>
      </c>
      <c r="K162" s="157">
        <v>1.4199999570846558</v>
      </c>
      <c r="L162" s="157">
        <v>7.9000000953674316</v>
      </c>
      <c r="M162" s="157">
        <v>-0.76300001144409202</v>
      </c>
      <c r="N162" s="157">
        <v>1</v>
      </c>
      <c r="O162" s="157">
        <v>0.1</v>
      </c>
      <c r="P162" s="157">
        <v>10</v>
      </c>
      <c r="Q162" s="157">
        <v>36.219879149999997</v>
      </c>
    </row>
    <row r="163" spans="1:17">
      <c r="A163" s="190">
        <v>18</v>
      </c>
      <c r="B163" s="194" t="s">
        <v>793</v>
      </c>
      <c r="C163" s="190">
        <v>0</v>
      </c>
      <c r="D163" s="190">
        <v>200</v>
      </c>
      <c r="E163" s="157">
        <v>24</v>
      </c>
      <c r="F163" s="157">
        <v>25</v>
      </c>
      <c r="G163" s="157">
        <v>15</v>
      </c>
      <c r="H163" s="157">
        <v>34</v>
      </c>
      <c r="I163" s="157">
        <v>12</v>
      </c>
      <c r="J163" s="157">
        <v>1.5799999237060498E-2</v>
      </c>
      <c r="K163" s="157">
        <v>1.4199999570846558</v>
      </c>
      <c r="L163" s="157">
        <v>7.9000000953674316</v>
      </c>
      <c r="M163" s="157">
        <v>-0.76300001144409202</v>
      </c>
      <c r="N163" s="157">
        <v>1</v>
      </c>
      <c r="O163" s="157">
        <v>0.1</v>
      </c>
      <c r="P163" s="157">
        <v>10</v>
      </c>
      <c r="Q163" s="157">
        <v>36.219879149999997</v>
      </c>
    </row>
    <row r="164" spans="1:17">
      <c r="A164" s="190">
        <v>19</v>
      </c>
      <c r="B164" s="194" t="s">
        <v>794</v>
      </c>
      <c r="C164" s="190">
        <v>8</v>
      </c>
      <c r="D164" s="157">
        <v>10</v>
      </c>
      <c r="E164" s="157">
        <v>25</v>
      </c>
      <c r="F164" s="157">
        <v>35</v>
      </c>
      <c r="G164" s="157">
        <v>15</v>
      </c>
      <c r="H164" s="157">
        <v>42</v>
      </c>
      <c r="I164" s="157">
        <v>12</v>
      </c>
      <c r="J164" s="157">
        <v>1.5799999237060498E-2</v>
      </c>
      <c r="K164" s="157">
        <v>1.4199999570846558</v>
      </c>
      <c r="L164" s="157">
        <v>7.9000000953674316</v>
      </c>
      <c r="M164" s="157">
        <v>-0.76300001144409202</v>
      </c>
      <c r="N164" s="157">
        <v>5</v>
      </c>
      <c r="O164" s="157">
        <v>1.0329999999999999</v>
      </c>
      <c r="P164" s="157">
        <v>25</v>
      </c>
      <c r="Q164" s="157">
        <v>460.06491088867102</v>
      </c>
    </row>
    <row r="165" spans="1:17">
      <c r="A165" s="190">
        <v>19</v>
      </c>
      <c r="B165" s="194" t="s">
        <v>794</v>
      </c>
      <c r="C165" s="190">
        <v>7</v>
      </c>
      <c r="D165" s="157">
        <v>20</v>
      </c>
      <c r="E165" s="157">
        <v>30</v>
      </c>
      <c r="F165" s="157">
        <v>35</v>
      </c>
      <c r="G165" s="157">
        <v>15</v>
      </c>
      <c r="H165" s="157">
        <v>42</v>
      </c>
      <c r="I165" s="157">
        <v>12</v>
      </c>
      <c r="J165" s="157">
        <v>1.5799999237060498E-2</v>
      </c>
      <c r="K165" s="157">
        <v>1.4199999570846558</v>
      </c>
      <c r="L165" s="157">
        <v>7.9000000953674316</v>
      </c>
      <c r="M165" s="157">
        <v>-0.76300001144409202</v>
      </c>
      <c r="N165" s="157">
        <v>1</v>
      </c>
      <c r="O165" s="157">
        <v>1.0329999999999999</v>
      </c>
      <c r="P165" s="157">
        <v>20</v>
      </c>
      <c r="Q165" s="157">
        <v>131.81080627441401</v>
      </c>
    </row>
    <row r="166" spans="1:17">
      <c r="A166" s="190">
        <v>19</v>
      </c>
      <c r="B166" s="194" t="s">
        <v>794</v>
      </c>
      <c r="C166" s="190">
        <v>6</v>
      </c>
      <c r="D166" s="157">
        <v>40</v>
      </c>
      <c r="E166" s="157">
        <v>25</v>
      </c>
      <c r="F166" s="157">
        <v>32</v>
      </c>
      <c r="G166" s="157">
        <v>15</v>
      </c>
      <c r="H166" s="157">
        <v>42</v>
      </c>
      <c r="I166" s="157">
        <v>12</v>
      </c>
      <c r="J166" s="157">
        <v>1.5799999237060498E-2</v>
      </c>
      <c r="K166" s="157">
        <v>1.4199999570846558</v>
      </c>
      <c r="L166" s="157">
        <v>7.9000000953674316</v>
      </c>
      <c r="M166" s="157">
        <v>-0.76300001144409202</v>
      </c>
      <c r="N166" s="157">
        <v>1</v>
      </c>
      <c r="O166" s="157">
        <v>1.0329999999999999</v>
      </c>
      <c r="P166" s="157">
        <v>10</v>
      </c>
      <c r="Q166" s="157">
        <v>37.764419555663999</v>
      </c>
    </row>
    <row r="167" spans="1:17">
      <c r="A167" s="190">
        <v>19</v>
      </c>
      <c r="B167" s="194" t="s">
        <v>794</v>
      </c>
      <c r="C167" s="190">
        <v>5</v>
      </c>
      <c r="D167" s="157">
        <v>60</v>
      </c>
      <c r="E167" s="157">
        <v>25</v>
      </c>
      <c r="F167" s="157">
        <v>27</v>
      </c>
      <c r="G167" s="157">
        <v>15</v>
      </c>
      <c r="H167" s="157">
        <v>39</v>
      </c>
      <c r="I167" s="157">
        <v>12</v>
      </c>
      <c r="J167" s="157">
        <v>1.5799999237060498E-2</v>
      </c>
      <c r="K167" s="157">
        <v>1.4199999570846558</v>
      </c>
      <c r="L167" s="157">
        <v>7.9000000953674316</v>
      </c>
      <c r="M167" s="157">
        <v>-0.76300001144409202</v>
      </c>
      <c r="N167" s="157">
        <v>1</v>
      </c>
      <c r="O167" s="157">
        <v>1</v>
      </c>
      <c r="P167" s="157">
        <v>10</v>
      </c>
      <c r="Q167" s="157">
        <v>36.219879149999997</v>
      </c>
    </row>
    <row r="168" spans="1:17">
      <c r="A168" s="190">
        <v>19</v>
      </c>
      <c r="B168" s="194" t="s">
        <v>794</v>
      </c>
      <c r="C168" s="190">
        <v>4</v>
      </c>
      <c r="D168" s="157">
        <v>80</v>
      </c>
      <c r="E168" s="157">
        <v>25</v>
      </c>
      <c r="F168" s="157">
        <v>25</v>
      </c>
      <c r="G168" s="157">
        <v>15</v>
      </c>
      <c r="H168" s="157">
        <v>36</v>
      </c>
      <c r="I168" s="157">
        <v>12</v>
      </c>
      <c r="J168" s="157">
        <v>1.5799999237060498E-2</v>
      </c>
      <c r="K168" s="157">
        <v>1.4199999570846558</v>
      </c>
      <c r="L168" s="157">
        <v>7.9000000953674316</v>
      </c>
      <c r="M168" s="157">
        <v>-0.76300001144409202</v>
      </c>
      <c r="N168" s="157">
        <v>1</v>
      </c>
      <c r="O168" s="157">
        <v>0.1</v>
      </c>
      <c r="P168" s="157">
        <v>10</v>
      </c>
      <c r="Q168" s="157">
        <v>36.219879149999997</v>
      </c>
    </row>
    <row r="169" spans="1:17">
      <c r="A169" s="190">
        <v>19</v>
      </c>
      <c r="B169" s="194" t="s">
        <v>794</v>
      </c>
      <c r="C169" s="190">
        <v>3</v>
      </c>
      <c r="D169" s="157">
        <v>100</v>
      </c>
      <c r="E169" s="157">
        <v>25</v>
      </c>
      <c r="F169" s="157">
        <v>25</v>
      </c>
      <c r="G169" s="157">
        <v>15</v>
      </c>
      <c r="H169" s="157">
        <v>35</v>
      </c>
      <c r="I169" s="157">
        <v>12</v>
      </c>
      <c r="J169" s="157">
        <v>1.5799999237060498E-2</v>
      </c>
      <c r="K169" s="157">
        <v>1.4199999570846558</v>
      </c>
      <c r="L169" s="157">
        <v>7.9000000953674316</v>
      </c>
      <c r="M169" s="157">
        <v>-0.76300001144409202</v>
      </c>
      <c r="N169" s="157">
        <v>1</v>
      </c>
      <c r="O169" s="157">
        <v>0.1</v>
      </c>
      <c r="P169" s="157">
        <v>10</v>
      </c>
      <c r="Q169" s="157">
        <v>36.219879149999997</v>
      </c>
    </row>
    <row r="170" spans="1:17">
      <c r="A170" s="190">
        <v>19</v>
      </c>
      <c r="B170" s="194" t="s">
        <v>794</v>
      </c>
      <c r="C170" s="190">
        <v>2</v>
      </c>
      <c r="D170" s="157">
        <v>120</v>
      </c>
      <c r="E170" s="157">
        <v>24</v>
      </c>
      <c r="F170" s="157">
        <v>25</v>
      </c>
      <c r="G170" s="157">
        <v>15</v>
      </c>
      <c r="H170" s="157">
        <v>34</v>
      </c>
      <c r="I170" s="157">
        <v>12</v>
      </c>
      <c r="J170" s="157">
        <v>1.5799999237060498E-2</v>
      </c>
      <c r="K170" s="157">
        <v>1.4199999570846558</v>
      </c>
      <c r="L170" s="157">
        <v>7.9000000953674316</v>
      </c>
      <c r="M170" s="157">
        <v>-0.76300001144409202</v>
      </c>
      <c r="N170" s="157">
        <v>1</v>
      </c>
      <c r="O170" s="157">
        <v>0.1</v>
      </c>
      <c r="P170" s="157">
        <v>10</v>
      </c>
      <c r="Q170" s="157">
        <v>36.219879149999997</v>
      </c>
    </row>
    <row r="171" spans="1:17">
      <c r="A171" s="190">
        <v>19</v>
      </c>
      <c r="B171" s="194" t="s">
        <v>794</v>
      </c>
      <c r="C171" s="190">
        <v>1</v>
      </c>
      <c r="D171" s="157">
        <v>140</v>
      </c>
      <c r="E171" s="157">
        <v>24</v>
      </c>
      <c r="F171" s="157">
        <v>25</v>
      </c>
      <c r="G171" s="157">
        <v>15</v>
      </c>
      <c r="H171" s="157">
        <v>34</v>
      </c>
      <c r="I171" s="157">
        <v>12</v>
      </c>
      <c r="J171" s="157">
        <v>1.5799999237060498E-2</v>
      </c>
      <c r="K171" s="157">
        <v>1.4199999570846558</v>
      </c>
      <c r="L171" s="157">
        <v>7.9000000953674316</v>
      </c>
      <c r="M171" s="157">
        <v>-0.76300001144409202</v>
      </c>
      <c r="N171" s="157">
        <v>1</v>
      </c>
      <c r="O171" s="157">
        <v>0.1</v>
      </c>
      <c r="P171" s="157">
        <v>10</v>
      </c>
      <c r="Q171" s="157">
        <v>36.219879149999997</v>
      </c>
    </row>
    <row r="172" spans="1:17">
      <c r="A172" s="190">
        <v>19</v>
      </c>
      <c r="B172" s="194" t="s">
        <v>794</v>
      </c>
      <c r="C172" s="190">
        <v>0</v>
      </c>
      <c r="D172" s="190">
        <v>200</v>
      </c>
      <c r="E172" s="157">
        <v>24</v>
      </c>
      <c r="F172" s="157">
        <v>25</v>
      </c>
      <c r="G172" s="157">
        <v>15</v>
      </c>
      <c r="H172" s="157">
        <v>34</v>
      </c>
      <c r="I172" s="157">
        <v>12</v>
      </c>
      <c r="J172" s="157">
        <v>1.5799999237060498E-2</v>
      </c>
      <c r="K172" s="157">
        <v>1.4199999570846558</v>
      </c>
      <c r="L172" s="157">
        <v>7.9000000953674316</v>
      </c>
      <c r="M172" s="157">
        <v>-0.76300001144409202</v>
      </c>
      <c r="N172" s="157">
        <v>1</v>
      </c>
      <c r="O172" s="157">
        <v>0.1</v>
      </c>
      <c r="P172" s="157">
        <v>10</v>
      </c>
      <c r="Q172" s="157">
        <v>36.219879149999997</v>
      </c>
    </row>
    <row r="173" spans="1:17">
      <c r="A173" s="190">
        <v>20</v>
      </c>
      <c r="B173" s="194" t="s">
        <v>796</v>
      </c>
      <c r="C173" s="190">
        <v>8</v>
      </c>
      <c r="D173" s="157">
        <v>10</v>
      </c>
      <c r="E173" s="157">
        <v>23</v>
      </c>
      <c r="F173" s="157">
        <v>35</v>
      </c>
      <c r="G173" s="157">
        <v>23</v>
      </c>
      <c r="H173" s="157">
        <v>41</v>
      </c>
      <c r="I173" s="157">
        <v>10</v>
      </c>
      <c r="J173" s="157">
        <v>1.5799999237060498E-2</v>
      </c>
      <c r="K173" s="157">
        <v>1.4199999570846558</v>
      </c>
      <c r="L173" s="157">
        <v>7.9000000953674316</v>
      </c>
      <c r="M173" s="157">
        <v>-0.76300001144409202</v>
      </c>
      <c r="N173" s="157">
        <v>4</v>
      </c>
      <c r="O173" s="157">
        <v>1.0329999999999999</v>
      </c>
      <c r="P173" s="157">
        <v>25</v>
      </c>
      <c r="Q173" s="157">
        <v>460.06491088867102</v>
      </c>
    </row>
    <row r="174" spans="1:17">
      <c r="A174" s="190">
        <v>20</v>
      </c>
      <c r="B174" s="194" t="s">
        <v>796</v>
      </c>
      <c r="C174" s="190">
        <v>7</v>
      </c>
      <c r="D174" s="157">
        <v>20</v>
      </c>
      <c r="E174" s="157">
        <v>24</v>
      </c>
      <c r="F174" s="157">
        <v>34</v>
      </c>
      <c r="G174" s="157">
        <v>22</v>
      </c>
      <c r="H174" s="157">
        <v>42</v>
      </c>
      <c r="I174" s="157">
        <v>12</v>
      </c>
      <c r="J174" s="157">
        <v>1.5799999237060498E-2</v>
      </c>
      <c r="K174" s="157">
        <v>1.4199999570846558</v>
      </c>
      <c r="L174" s="157">
        <v>7.9000000953674316</v>
      </c>
      <c r="M174" s="157">
        <v>-0.76300001144409202</v>
      </c>
      <c r="N174" s="157">
        <v>5</v>
      </c>
      <c r="O174" s="157">
        <v>1.0329999999999999</v>
      </c>
      <c r="P174" s="157">
        <v>20</v>
      </c>
      <c r="Q174" s="157">
        <v>131.81080627441401</v>
      </c>
    </row>
    <row r="175" spans="1:17">
      <c r="A175" s="190">
        <v>20</v>
      </c>
      <c r="B175" s="194" t="s">
        <v>796</v>
      </c>
      <c r="C175" s="190">
        <v>6</v>
      </c>
      <c r="D175" s="157">
        <v>40</v>
      </c>
      <c r="E175" s="157">
        <v>20</v>
      </c>
      <c r="F175" s="157">
        <v>35</v>
      </c>
      <c r="G175" s="157">
        <v>22</v>
      </c>
      <c r="H175" s="157">
        <v>36</v>
      </c>
      <c r="I175" s="157">
        <v>12</v>
      </c>
      <c r="J175" s="157">
        <v>1.5799999237060498E-2</v>
      </c>
      <c r="K175" s="157">
        <v>1.4199999570846558</v>
      </c>
      <c r="L175" s="157">
        <v>7.9000000953674316</v>
      </c>
      <c r="M175" s="157">
        <v>-0.76300001144409202</v>
      </c>
      <c r="N175" s="157">
        <v>5</v>
      </c>
      <c r="O175" s="157">
        <v>1.0329999999999999</v>
      </c>
      <c r="P175" s="157">
        <v>10</v>
      </c>
      <c r="Q175" s="157">
        <v>37.764419555663999</v>
      </c>
    </row>
    <row r="176" spans="1:17">
      <c r="A176" s="190">
        <v>20</v>
      </c>
      <c r="B176" s="194" t="s">
        <v>796</v>
      </c>
      <c r="C176" s="190">
        <v>5</v>
      </c>
      <c r="D176" s="157">
        <v>60</v>
      </c>
      <c r="E176" s="157">
        <v>20</v>
      </c>
      <c r="F176" s="157">
        <v>30</v>
      </c>
      <c r="G176" s="157">
        <v>19</v>
      </c>
      <c r="H176" s="157">
        <v>31</v>
      </c>
      <c r="I176" s="157">
        <v>10</v>
      </c>
      <c r="J176" s="157">
        <v>1.5799999237060498E-2</v>
      </c>
      <c r="K176" s="157">
        <v>1.4199999570846558</v>
      </c>
      <c r="L176" s="157">
        <v>7.9000000953674316</v>
      </c>
      <c r="M176" s="157">
        <v>-0.76300001144409202</v>
      </c>
      <c r="N176" s="157">
        <v>4</v>
      </c>
      <c r="O176" s="157">
        <v>1</v>
      </c>
      <c r="P176" s="157">
        <v>10</v>
      </c>
      <c r="Q176" s="157">
        <v>36.219879149999997</v>
      </c>
    </row>
    <row r="177" spans="1:17">
      <c r="A177" s="190">
        <v>20</v>
      </c>
      <c r="B177" s="194" t="s">
        <v>796</v>
      </c>
      <c r="C177" s="190">
        <v>4</v>
      </c>
      <c r="D177" s="157">
        <v>80</v>
      </c>
      <c r="E177" s="157">
        <v>19</v>
      </c>
      <c r="F177" s="157">
        <v>25</v>
      </c>
      <c r="G177" s="157">
        <v>19</v>
      </c>
      <c r="H177" s="157">
        <v>30</v>
      </c>
      <c r="I177" s="157">
        <v>10</v>
      </c>
      <c r="J177" s="157">
        <v>1.5799999237060498E-2</v>
      </c>
      <c r="K177" s="157">
        <v>1.4199999570846558</v>
      </c>
      <c r="L177" s="157">
        <v>7.9000000953674316</v>
      </c>
      <c r="M177" s="157">
        <v>-0.76300001144409202</v>
      </c>
      <c r="N177" s="157">
        <v>4</v>
      </c>
      <c r="O177" s="157">
        <v>0.1</v>
      </c>
      <c r="P177" s="157">
        <v>10</v>
      </c>
      <c r="Q177" s="157">
        <v>36.219879149999997</v>
      </c>
    </row>
    <row r="178" spans="1:17">
      <c r="A178" s="190">
        <v>20</v>
      </c>
      <c r="B178" s="194" t="s">
        <v>796</v>
      </c>
      <c r="C178" s="190">
        <v>3</v>
      </c>
      <c r="D178" s="157">
        <v>100</v>
      </c>
      <c r="E178" s="157">
        <v>15</v>
      </c>
      <c r="F178" s="157">
        <v>17</v>
      </c>
      <c r="G178" s="157">
        <v>15</v>
      </c>
      <c r="H178" s="157">
        <v>26</v>
      </c>
      <c r="I178" s="157">
        <v>10</v>
      </c>
      <c r="J178" s="157">
        <v>1.5799999237060498E-2</v>
      </c>
      <c r="K178" s="157">
        <v>1.4199999570846558</v>
      </c>
      <c r="L178" s="157">
        <v>7.9000000953674316</v>
      </c>
      <c r="M178" s="157">
        <v>-0.76300001144409202</v>
      </c>
      <c r="N178" s="157">
        <v>3</v>
      </c>
      <c r="O178" s="157">
        <v>0.1</v>
      </c>
      <c r="P178" s="157">
        <v>10</v>
      </c>
      <c r="Q178" s="157">
        <v>36.219879149999997</v>
      </c>
    </row>
    <row r="179" spans="1:17">
      <c r="A179" s="190">
        <v>20</v>
      </c>
      <c r="B179" s="194" t="s">
        <v>796</v>
      </c>
      <c r="C179" s="190">
        <v>2</v>
      </c>
      <c r="D179" s="157">
        <v>120</v>
      </c>
      <c r="E179" s="157">
        <v>14</v>
      </c>
      <c r="F179" s="157">
        <v>17</v>
      </c>
      <c r="G179" s="157">
        <v>15</v>
      </c>
      <c r="H179" s="157">
        <v>24</v>
      </c>
      <c r="I179" s="157">
        <v>12</v>
      </c>
      <c r="J179" s="157">
        <v>1.5799999237060498E-2</v>
      </c>
      <c r="K179" s="157">
        <v>1.4199999570846558</v>
      </c>
      <c r="L179" s="157">
        <v>7.9000000953674316</v>
      </c>
      <c r="M179" s="157">
        <v>-0.76300001144409202</v>
      </c>
      <c r="N179" s="157">
        <v>1</v>
      </c>
      <c r="O179" s="157">
        <v>0.1</v>
      </c>
      <c r="P179" s="157">
        <v>10</v>
      </c>
      <c r="Q179" s="157">
        <v>36.219879149999997</v>
      </c>
    </row>
    <row r="180" spans="1:17">
      <c r="A180" s="190">
        <v>20</v>
      </c>
      <c r="B180" s="194" t="s">
        <v>796</v>
      </c>
      <c r="C180" s="190">
        <v>1</v>
      </c>
      <c r="D180" s="157">
        <v>140</v>
      </c>
      <c r="E180" s="157">
        <v>16</v>
      </c>
      <c r="F180" s="157">
        <v>20</v>
      </c>
      <c r="G180" s="157">
        <v>15</v>
      </c>
      <c r="H180" s="157">
        <v>25</v>
      </c>
      <c r="I180" s="157">
        <v>10</v>
      </c>
      <c r="J180" s="157">
        <v>1.5799999237060498E-2</v>
      </c>
      <c r="K180" s="157">
        <v>1.4199999570846558</v>
      </c>
      <c r="L180" s="157">
        <v>7.9000000953674316</v>
      </c>
      <c r="M180" s="157">
        <v>-0.76300001144409202</v>
      </c>
      <c r="N180" s="157">
        <v>1</v>
      </c>
      <c r="O180" s="157">
        <v>0.1</v>
      </c>
      <c r="P180" s="157">
        <v>10</v>
      </c>
      <c r="Q180" s="157">
        <v>36.219879149999997</v>
      </c>
    </row>
    <row r="181" spans="1:17">
      <c r="A181" s="190">
        <v>20</v>
      </c>
      <c r="B181" s="194" t="s">
        <v>796</v>
      </c>
      <c r="C181" s="190">
        <v>0</v>
      </c>
      <c r="D181" s="190">
        <v>200</v>
      </c>
      <c r="E181" s="157">
        <v>16</v>
      </c>
      <c r="F181" s="157">
        <v>20</v>
      </c>
      <c r="G181" s="157">
        <v>15</v>
      </c>
      <c r="H181" s="157">
        <v>25</v>
      </c>
      <c r="I181" s="157">
        <v>10</v>
      </c>
      <c r="J181" s="157">
        <v>1.5799999237060498E-2</v>
      </c>
      <c r="K181" s="157">
        <v>1.4199999570846558</v>
      </c>
      <c r="L181" s="157">
        <v>7.9000000953674316</v>
      </c>
      <c r="M181" s="157">
        <v>-0.76300001144409202</v>
      </c>
      <c r="N181" s="157">
        <v>1</v>
      </c>
      <c r="O181" s="157">
        <v>0.1</v>
      </c>
      <c r="P181" s="157">
        <v>10</v>
      </c>
      <c r="Q181" s="157">
        <v>36.219879149999997</v>
      </c>
    </row>
    <row r="182" spans="1:17">
      <c r="A182" s="190">
        <v>21</v>
      </c>
      <c r="B182" s="194" t="s">
        <v>795</v>
      </c>
      <c r="C182" s="190">
        <v>8</v>
      </c>
      <c r="D182" s="157">
        <v>10</v>
      </c>
      <c r="E182" s="157">
        <v>23</v>
      </c>
      <c r="F182" s="157">
        <v>35</v>
      </c>
      <c r="G182" s="157">
        <v>23</v>
      </c>
      <c r="H182" s="157">
        <v>41</v>
      </c>
      <c r="I182" s="157">
        <v>10</v>
      </c>
      <c r="J182" s="157">
        <v>1.5799999237060498E-2</v>
      </c>
      <c r="K182" s="157">
        <v>1.4199999570846558</v>
      </c>
      <c r="L182" s="157">
        <v>7.9000000953674316</v>
      </c>
      <c r="M182" s="157">
        <v>-0.76300001144409202</v>
      </c>
      <c r="N182" s="157">
        <v>4</v>
      </c>
      <c r="O182" s="157">
        <v>1.0329999999999999</v>
      </c>
      <c r="P182" s="157">
        <v>25</v>
      </c>
      <c r="Q182" s="157">
        <v>460.06491088867102</v>
      </c>
    </row>
    <row r="183" spans="1:17">
      <c r="A183" s="190">
        <v>21</v>
      </c>
      <c r="B183" s="194" t="s">
        <v>795</v>
      </c>
      <c r="C183" s="190">
        <v>7</v>
      </c>
      <c r="D183" s="157">
        <v>20</v>
      </c>
      <c r="E183" s="157">
        <v>24</v>
      </c>
      <c r="F183" s="157">
        <v>34</v>
      </c>
      <c r="G183" s="157">
        <v>22</v>
      </c>
      <c r="H183" s="157">
        <v>42</v>
      </c>
      <c r="I183" s="157">
        <v>12</v>
      </c>
      <c r="J183" s="157">
        <v>1.5799999237060498E-2</v>
      </c>
      <c r="K183" s="157">
        <v>1.4199999570846558</v>
      </c>
      <c r="L183" s="157">
        <v>7.9000000953674316</v>
      </c>
      <c r="M183" s="157">
        <v>-0.76300001144409202</v>
      </c>
      <c r="N183" s="157">
        <v>5</v>
      </c>
      <c r="O183" s="157">
        <v>1.0329999999999999</v>
      </c>
      <c r="P183" s="157">
        <v>20</v>
      </c>
      <c r="Q183" s="157">
        <v>131.81080627441401</v>
      </c>
    </row>
    <row r="184" spans="1:17">
      <c r="A184" s="190">
        <v>21</v>
      </c>
      <c r="B184" s="194" t="s">
        <v>795</v>
      </c>
      <c r="C184" s="190">
        <v>6</v>
      </c>
      <c r="D184" s="157">
        <v>40</v>
      </c>
      <c r="E184" s="157">
        <v>20</v>
      </c>
      <c r="F184" s="157">
        <v>35</v>
      </c>
      <c r="G184" s="157">
        <v>22</v>
      </c>
      <c r="H184" s="157">
        <v>36</v>
      </c>
      <c r="I184" s="157">
        <v>12</v>
      </c>
      <c r="J184" s="157">
        <v>1.5799999237060498E-2</v>
      </c>
      <c r="K184" s="157">
        <v>1.4199999570846558</v>
      </c>
      <c r="L184" s="157">
        <v>7.9000000953674316</v>
      </c>
      <c r="M184" s="157">
        <v>-0.76300001144409202</v>
      </c>
      <c r="N184" s="157">
        <v>5</v>
      </c>
      <c r="O184" s="157">
        <v>1.0329999999999999</v>
      </c>
      <c r="P184" s="157">
        <v>10</v>
      </c>
      <c r="Q184" s="157">
        <v>37.764419555663999</v>
      </c>
    </row>
    <row r="185" spans="1:17">
      <c r="A185" s="190">
        <v>21</v>
      </c>
      <c r="B185" s="194" t="s">
        <v>795</v>
      </c>
      <c r="C185" s="190">
        <v>5</v>
      </c>
      <c r="D185" s="157">
        <v>60</v>
      </c>
      <c r="E185" s="157">
        <v>20</v>
      </c>
      <c r="F185" s="157">
        <v>30</v>
      </c>
      <c r="G185" s="157">
        <v>19</v>
      </c>
      <c r="H185" s="157">
        <v>31</v>
      </c>
      <c r="I185" s="157">
        <v>10</v>
      </c>
      <c r="J185" s="157">
        <v>1.5799999237060498E-2</v>
      </c>
      <c r="K185" s="157">
        <v>1.4199999570846558</v>
      </c>
      <c r="L185" s="157">
        <v>7.9000000953674316</v>
      </c>
      <c r="M185" s="157">
        <v>-0.76300001144409202</v>
      </c>
      <c r="N185" s="157">
        <v>4</v>
      </c>
      <c r="O185" s="157">
        <v>1</v>
      </c>
      <c r="P185" s="157">
        <v>10</v>
      </c>
      <c r="Q185" s="157">
        <v>36.219879149999997</v>
      </c>
    </row>
    <row r="186" spans="1:17">
      <c r="A186" s="190">
        <v>21</v>
      </c>
      <c r="B186" s="194" t="s">
        <v>795</v>
      </c>
      <c r="C186" s="190">
        <v>4</v>
      </c>
      <c r="D186" s="157">
        <v>80</v>
      </c>
      <c r="E186" s="157">
        <v>19</v>
      </c>
      <c r="F186" s="157">
        <v>25</v>
      </c>
      <c r="G186" s="157">
        <v>19</v>
      </c>
      <c r="H186" s="157">
        <v>30</v>
      </c>
      <c r="I186" s="157">
        <v>10</v>
      </c>
      <c r="J186" s="157">
        <v>1.5799999237060498E-2</v>
      </c>
      <c r="K186" s="157">
        <v>1.4199999570846558</v>
      </c>
      <c r="L186" s="157">
        <v>7.9000000953674316</v>
      </c>
      <c r="M186" s="157">
        <v>-0.76300001144409202</v>
      </c>
      <c r="N186" s="157">
        <v>4</v>
      </c>
      <c r="O186" s="157">
        <v>0.1</v>
      </c>
      <c r="P186" s="157">
        <v>10</v>
      </c>
      <c r="Q186" s="157">
        <v>36.219879149999997</v>
      </c>
    </row>
    <row r="187" spans="1:17">
      <c r="A187" s="190">
        <v>21</v>
      </c>
      <c r="B187" s="194" t="s">
        <v>795</v>
      </c>
      <c r="C187" s="190">
        <v>3</v>
      </c>
      <c r="D187" s="157">
        <v>100</v>
      </c>
      <c r="E187" s="157">
        <v>15</v>
      </c>
      <c r="F187" s="157">
        <v>17</v>
      </c>
      <c r="G187" s="157">
        <v>15</v>
      </c>
      <c r="H187" s="157">
        <v>26</v>
      </c>
      <c r="I187" s="157">
        <v>10</v>
      </c>
      <c r="J187" s="157">
        <v>1.5799999237060498E-2</v>
      </c>
      <c r="K187" s="157">
        <v>1.4199999570846558</v>
      </c>
      <c r="L187" s="157">
        <v>7.9000000953674316</v>
      </c>
      <c r="M187" s="157">
        <v>-0.76300001144409202</v>
      </c>
      <c r="N187" s="157">
        <v>3</v>
      </c>
      <c r="O187" s="157">
        <v>0.1</v>
      </c>
      <c r="P187" s="157">
        <v>10</v>
      </c>
      <c r="Q187" s="157">
        <v>36.219879149999997</v>
      </c>
    </row>
    <row r="188" spans="1:17">
      <c r="A188" s="190">
        <v>21</v>
      </c>
      <c r="B188" s="194" t="s">
        <v>795</v>
      </c>
      <c r="C188" s="190">
        <v>2</v>
      </c>
      <c r="D188" s="157">
        <v>120</v>
      </c>
      <c r="E188" s="157">
        <v>14</v>
      </c>
      <c r="F188" s="157">
        <v>17</v>
      </c>
      <c r="G188" s="157">
        <v>15</v>
      </c>
      <c r="H188" s="157">
        <v>24</v>
      </c>
      <c r="I188" s="157">
        <v>12</v>
      </c>
      <c r="J188" s="157">
        <v>1.5799999237060498E-2</v>
      </c>
      <c r="K188" s="157">
        <v>1.4199999570846558</v>
      </c>
      <c r="L188" s="157">
        <v>7.9000000953674316</v>
      </c>
      <c r="M188" s="157">
        <v>-0.76300001144409202</v>
      </c>
      <c r="N188" s="157">
        <v>1</v>
      </c>
      <c r="O188" s="157">
        <v>0.1</v>
      </c>
      <c r="P188" s="157">
        <v>10</v>
      </c>
      <c r="Q188" s="157">
        <v>36.219879149999997</v>
      </c>
    </row>
    <row r="189" spans="1:17">
      <c r="A189" s="190">
        <v>21</v>
      </c>
      <c r="B189" s="194" t="s">
        <v>795</v>
      </c>
      <c r="C189" s="190">
        <v>1</v>
      </c>
      <c r="D189" s="157">
        <v>140</v>
      </c>
      <c r="E189" s="157">
        <v>16</v>
      </c>
      <c r="F189" s="157">
        <v>20</v>
      </c>
      <c r="G189" s="157">
        <v>15</v>
      </c>
      <c r="H189" s="157">
        <v>25</v>
      </c>
      <c r="I189" s="157">
        <v>10</v>
      </c>
      <c r="J189" s="157">
        <v>1.5799999237060498E-2</v>
      </c>
      <c r="K189" s="157">
        <v>1.4199999570846558</v>
      </c>
      <c r="L189" s="157">
        <v>7.9000000953674316</v>
      </c>
      <c r="M189" s="157">
        <v>-0.76300001144409202</v>
      </c>
      <c r="N189" s="157">
        <v>1</v>
      </c>
      <c r="O189" s="157">
        <v>0.1</v>
      </c>
      <c r="P189" s="157">
        <v>10</v>
      </c>
      <c r="Q189" s="157">
        <v>36.219879149999997</v>
      </c>
    </row>
    <row r="190" spans="1:17">
      <c r="A190" s="190">
        <v>21</v>
      </c>
      <c r="B190" s="194" t="s">
        <v>795</v>
      </c>
      <c r="C190" s="190">
        <v>0</v>
      </c>
      <c r="D190" s="190">
        <v>200</v>
      </c>
      <c r="E190" s="157">
        <v>16</v>
      </c>
      <c r="F190" s="157">
        <v>20</v>
      </c>
      <c r="G190" s="157">
        <v>15</v>
      </c>
      <c r="H190" s="157">
        <v>25</v>
      </c>
      <c r="I190" s="157">
        <v>10</v>
      </c>
      <c r="J190" s="157">
        <v>1.5799999237060498E-2</v>
      </c>
      <c r="K190" s="157">
        <v>1.4199999570846558</v>
      </c>
      <c r="L190" s="157">
        <v>7.9000000953674316</v>
      </c>
      <c r="M190" s="157">
        <v>-0.76300001144409202</v>
      </c>
      <c r="N190" s="157">
        <v>1</v>
      </c>
      <c r="O190" s="157">
        <v>0.1</v>
      </c>
      <c r="P190" s="157">
        <v>10</v>
      </c>
      <c r="Q190" s="157">
        <v>36.219879149999997</v>
      </c>
    </row>
    <row r="191" spans="1:17">
      <c r="A191" s="190">
        <v>22</v>
      </c>
      <c r="B191" s="190" t="s">
        <v>253</v>
      </c>
      <c r="C191" s="190">
        <v>8</v>
      </c>
      <c r="D191" s="157">
        <v>10</v>
      </c>
      <c r="E191" s="157">
        <v>23</v>
      </c>
      <c r="F191" s="157">
        <v>35</v>
      </c>
      <c r="G191" s="157">
        <v>23</v>
      </c>
      <c r="H191" s="157">
        <v>41</v>
      </c>
      <c r="I191" s="157">
        <v>10</v>
      </c>
      <c r="J191" s="157">
        <v>1.5799999237060498E-2</v>
      </c>
      <c r="K191" s="157">
        <v>1.4199999570846558</v>
      </c>
      <c r="L191" s="157">
        <v>7.9000000953674316</v>
      </c>
      <c r="M191" s="157">
        <v>-0.76300001144409202</v>
      </c>
      <c r="N191" s="157">
        <v>4</v>
      </c>
      <c r="O191" s="157">
        <v>1.0329999999999999</v>
      </c>
      <c r="P191" s="157">
        <v>25</v>
      </c>
      <c r="Q191" s="157">
        <v>460.06491088867102</v>
      </c>
    </row>
    <row r="192" spans="1:17">
      <c r="A192" s="190">
        <v>22</v>
      </c>
      <c r="B192" s="190" t="s">
        <v>253</v>
      </c>
      <c r="C192" s="190">
        <v>7</v>
      </c>
      <c r="D192" s="157">
        <v>20</v>
      </c>
      <c r="E192" s="157">
        <v>24</v>
      </c>
      <c r="F192" s="157">
        <v>34</v>
      </c>
      <c r="G192" s="157">
        <v>22</v>
      </c>
      <c r="H192" s="157">
        <v>42</v>
      </c>
      <c r="I192" s="157">
        <v>12</v>
      </c>
      <c r="J192" s="157">
        <v>1.5799999237060498E-2</v>
      </c>
      <c r="K192" s="157">
        <v>1.4199999570846558</v>
      </c>
      <c r="L192" s="157">
        <v>7.9000000953674316</v>
      </c>
      <c r="M192" s="157">
        <v>-0.76300001144409202</v>
      </c>
      <c r="N192" s="157">
        <v>5</v>
      </c>
      <c r="O192" s="157">
        <v>1.0329999999999999</v>
      </c>
      <c r="P192" s="157">
        <v>20</v>
      </c>
      <c r="Q192" s="157">
        <v>131.81080627441401</v>
      </c>
    </row>
    <row r="193" spans="1:17">
      <c r="A193" s="190">
        <v>22</v>
      </c>
      <c r="B193" s="190" t="s">
        <v>253</v>
      </c>
      <c r="C193" s="190">
        <v>6</v>
      </c>
      <c r="D193" s="157">
        <v>40</v>
      </c>
      <c r="E193" s="157">
        <v>20</v>
      </c>
      <c r="F193" s="157">
        <v>35</v>
      </c>
      <c r="G193" s="157">
        <v>22</v>
      </c>
      <c r="H193" s="157">
        <v>36</v>
      </c>
      <c r="I193" s="157">
        <v>12</v>
      </c>
      <c r="J193" s="157">
        <v>1.5799999237060498E-2</v>
      </c>
      <c r="K193" s="157">
        <v>1.4199999570846558</v>
      </c>
      <c r="L193" s="157">
        <v>7.9000000953674316</v>
      </c>
      <c r="M193" s="157">
        <v>-0.76300001144409202</v>
      </c>
      <c r="N193" s="157">
        <v>5</v>
      </c>
      <c r="O193" s="157">
        <v>1.0329999999999999</v>
      </c>
      <c r="P193" s="157">
        <v>10</v>
      </c>
      <c r="Q193" s="157">
        <v>37.764419555663999</v>
      </c>
    </row>
    <row r="194" spans="1:17">
      <c r="A194" s="190">
        <v>22</v>
      </c>
      <c r="B194" s="190" t="s">
        <v>253</v>
      </c>
      <c r="C194" s="190">
        <v>5</v>
      </c>
      <c r="D194" s="157">
        <v>60</v>
      </c>
      <c r="E194" s="157">
        <v>20</v>
      </c>
      <c r="F194" s="157">
        <v>30</v>
      </c>
      <c r="G194" s="157">
        <v>19</v>
      </c>
      <c r="H194" s="157">
        <v>31</v>
      </c>
      <c r="I194" s="157">
        <v>10</v>
      </c>
      <c r="J194" s="157">
        <v>1.5799999237060498E-2</v>
      </c>
      <c r="K194" s="157">
        <v>1.4199999570846558</v>
      </c>
      <c r="L194" s="157">
        <v>7.9000000953674316</v>
      </c>
      <c r="M194" s="157">
        <v>-0.76300001144409202</v>
      </c>
      <c r="N194" s="157">
        <v>4</v>
      </c>
      <c r="O194" s="157">
        <v>1</v>
      </c>
      <c r="P194" s="157">
        <v>10</v>
      </c>
      <c r="Q194" s="157">
        <v>36.219879149999997</v>
      </c>
    </row>
    <row r="195" spans="1:17">
      <c r="A195" s="190">
        <v>22</v>
      </c>
      <c r="B195" s="190" t="s">
        <v>253</v>
      </c>
      <c r="C195" s="190">
        <v>4</v>
      </c>
      <c r="D195" s="157">
        <v>80</v>
      </c>
      <c r="E195" s="157">
        <v>19</v>
      </c>
      <c r="F195" s="157">
        <v>25</v>
      </c>
      <c r="G195" s="157">
        <v>19</v>
      </c>
      <c r="H195" s="157">
        <v>30</v>
      </c>
      <c r="I195" s="157">
        <v>10</v>
      </c>
      <c r="J195" s="157">
        <v>1.5799999237060498E-2</v>
      </c>
      <c r="K195" s="157">
        <v>1.4199999570846558</v>
      </c>
      <c r="L195" s="157">
        <v>7.9000000953674316</v>
      </c>
      <c r="M195" s="157">
        <v>-0.76300001144409202</v>
      </c>
      <c r="N195" s="157">
        <v>4</v>
      </c>
      <c r="O195" s="157">
        <v>0.1</v>
      </c>
      <c r="P195" s="157">
        <v>10</v>
      </c>
      <c r="Q195" s="157">
        <v>36.219879149999997</v>
      </c>
    </row>
    <row r="196" spans="1:17">
      <c r="A196" s="190">
        <v>22</v>
      </c>
      <c r="B196" s="190" t="s">
        <v>253</v>
      </c>
      <c r="C196" s="190">
        <v>3</v>
      </c>
      <c r="D196" s="157">
        <v>100</v>
      </c>
      <c r="E196" s="157">
        <v>15</v>
      </c>
      <c r="F196" s="157">
        <v>17</v>
      </c>
      <c r="G196" s="157">
        <v>15</v>
      </c>
      <c r="H196" s="157">
        <v>26</v>
      </c>
      <c r="I196" s="157">
        <v>10</v>
      </c>
      <c r="J196" s="157">
        <v>1.5799999237060498E-2</v>
      </c>
      <c r="K196" s="157">
        <v>1.4199999570846558</v>
      </c>
      <c r="L196" s="157">
        <v>7.9000000953674316</v>
      </c>
      <c r="M196" s="157">
        <v>-0.76300001144409202</v>
      </c>
      <c r="N196" s="157">
        <v>3</v>
      </c>
      <c r="O196" s="157">
        <v>0.1</v>
      </c>
      <c r="P196" s="157">
        <v>10</v>
      </c>
      <c r="Q196" s="157">
        <v>36.219879149999997</v>
      </c>
    </row>
    <row r="197" spans="1:17">
      <c r="A197" s="190">
        <v>22</v>
      </c>
      <c r="B197" s="190" t="s">
        <v>253</v>
      </c>
      <c r="C197" s="190">
        <v>2</v>
      </c>
      <c r="D197" s="157">
        <v>120</v>
      </c>
      <c r="E197" s="157">
        <v>14</v>
      </c>
      <c r="F197" s="157">
        <v>17</v>
      </c>
      <c r="G197" s="157">
        <v>15</v>
      </c>
      <c r="H197" s="157">
        <v>24</v>
      </c>
      <c r="I197" s="157">
        <v>12</v>
      </c>
      <c r="J197" s="157">
        <v>1.5799999237060498E-2</v>
      </c>
      <c r="K197" s="157">
        <v>1.4199999570846558</v>
      </c>
      <c r="L197" s="157">
        <v>7.9000000953674316</v>
      </c>
      <c r="M197" s="157">
        <v>-0.76300001144409202</v>
      </c>
      <c r="N197" s="157">
        <v>1</v>
      </c>
      <c r="O197" s="157">
        <v>0.1</v>
      </c>
      <c r="P197" s="157">
        <v>10</v>
      </c>
      <c r="Q197" s="157">
        <v>36.219879149999997</v>
      </c>
    </row>
    <row r="198" spans="1:17">
      <c r="A198" s="190">
        <v>22</v>
      </c>
      <c r="B198" s="190" t="s">
        <v>253</v>
      </c>
      <c r="C198" s="190">
        <v>1</v>
      </c>
      <c r="D198" s="157">
        <v>140</v>
      </c>
      <c r="E198" s="157">
        <v>16</v>
      </c>
      <c r="F198" s="157">
        <v>20</v>
      </c>
      <c r="G198" s="157">
        <v>15</v>
      </c>
      <c r="H198" s="157">
        <v>25</v>
      </c>
      <c r="I198" s="157">
        <v>10</v>
      </c>
      <c r="J198" s="157">
        <v>1.5799999237060498E-2</v>
      </c>
      <c r="K198" s="157">
        <v>1.4199999570846558</v>
      </c>
      <c r="L198" s="157">
        <v>7.9000000953674316</v>
      </c>
      <c r="M198" s="157">
        <v>-0.76300001144409202</v>
      </c>
      <c r="N198" s="157">
        <v>1</v>
      </c>
      <c r="O198" s="157">
        <v>0.1</v>
      </c>
      <c r="P198" s="157">
        <v>10</v>
      </c>
      <c r="Q198" s="157">
        <v>36.219879149999997</v>
      </c>
    </row>
    <row r="199" spans="1:17">
      <c r="A199" s="190">
        <v>22</v>
      </c>
      <c r="B199" s="190" t="s">
        <v>253</v>
      </c>
      <c r="C199" s="190">
        <v>0</v>
      </c>
      <c r="D199" s="190">
        <v>200</v>
      </c>
      <c r="E199" s="157">
        <v>16</v>
      </c>
      <c r="F199" s="157">
        <v>20</v>
      </c>
      <c r="G199" s="157">
        <v>15</v>
      </c>
      <c r="H199" s="157">
        <v>25</v>
      </c>
      <c r="I199" s="157">
        <v>10</v>
      </c>
      <c r="J199" s="157">
        <v>1.5799999237060498E-2</v>
      </c>
      <c r="K199" s="157">
        <v>1.4199999570846558</v>
      </c>
      <c r="L199" s="157">
        <v>7.9000000953674316</v>
      </c>
      <c r="M199" s="157">
        <v>-0.76300001144409202</v>
      </c>
      <c r="N199" s="157">
        <v>1</v>
      </c>
      <c r="O199" s="157">
        <v>0.1</v>
      </c>
      <c r="P199" s="157">
        <v>10</v>
      </c>
      <c r="Q199" s="157">
        <v>36.219879149999997</v>
      </c>
    </row>
    <row r="200" spans="1:17">
      <c r="A200" s="190">
        <v>23</v>
      </c>
      <c r="B200" s="194" t="s">
        <v>797</v>
      </c>
      <c r="C200" s="190">
        <v>8</v>
      </c>
      <c r="D200" s="157">
        <v>10</v>
      </c>
      <c r="E200" s="157">
        <v>23</v>
      </c>
      <c r="F200" s="157">
        <v>35</v>
      </c>
      <c r="G200" s="157">
        <v>23</v>
      </c>
      <c r="H200" s="157">
        <v>41</v>
      </c>
      <c r="I200" s="157">
        <v>10</v>
      </c>
      <c r="J200" s="157">
        <v>1.5799999237060498E-2</v>
      </c>
      <c r="K200" s="157">
        <v>1.4199999570846558</v>
      </c>
      <c r="L200" s="157">
        <v>7.9000000953674316</v>
      </c>
      <c r="M200" s="157">
        <v>-0.76300001144409202</v>
      </c>
      <c r="N200" s="157">
        <v>4</v>
      </c>
      <c r="O200" s="157">
        <v>1.0329999999999999</v>
      </c>
      <c r="P200" s="157">
        <v>25</v>
      </c>
      <c r="Q200" s="157">
        <v>460.06491088867102</v>
      </c>
    </row>
    <row r="201" spans="1:17">
      <c r="A201" s="190">
        <v>23</v>
      </c>
      <c r="B201" s="194" t="s">
        <v>797</v>
      </c>
      <c r="C201" s="190">
        <v>7</v>
      </c>
      <c r="D201" s="157">
        <v>20</v>
      </c>
      <c r="E201" s="157">
        <v>24</v>
      </c>
      <c r="F201" s="157">
        <v>34</v>
      </c>
      <c r="G201" s="157">
        <v>22</v>
      </c>
      <c r="H201" s="157">
        <v>42</v>
      </c>
      <c r="I201" s="157">
        <v>12</v>
      </c>
      <c r="J201" s="157">
        <v>1.5799999237060498E-2</v>
      </c>
      <c r="K201" s="157">
        <v>1.4199999570846558</v>
      </c>
      <c r="L201" s="157">
        <v>7.9000000953674316</v>
      </c>
      <c r="M201" s="157">
        <v>-0.76300001144409202</v>
      </c>
      <c r="N201" s="157">
        <v>5</v>
      </c>
      <c r="O201" s="157">
        <v>1.0329999999999999</v>
      </c>
      <c r="P201" s="157">
        <v>20</v>
      </c>
      <c r="Q201" s="157">
        <v>131.81080627441401</v>
      </c>
    </row>
    <row r="202" spans="1:17">
      <c r="A202" s="190">
        <v>23</v>
      </c>
      <c r="B202" s="194" t="s">
        <v>797</v>
      </c>
      <c r="C202" s="190">
        <v>6</v>
      </c>
      <c r="D202" s="157">
        <v>40</v>
      </c>
      <c r="E202" s="157">
        <v>20</v>
      </c>
      <c r="F202" s="157">
        <v>35</v>
      </c>
      <c r="G202" s="157">
        <v>22</v>
      </c>
      <c r="H202" s="157">
        <v>36</v>
      </c>
      <c r="I202" s="157">
        <v>12</v>
      </c>
      <c r="J202" s="157">
        <v>1.5799999237060498E-2</v>
      </c>
      <c r="K202" s="157">
        <v>1.4199999570846558</v>
      </c>
      <c r="L202" s="157">
        <v>7.9000000953674316</v>
      </c>
      <c r="M202" s="157">
        <v>-0.76300001144409202</v>
      </c>
      <c r="N202" s="157">
        <v>5</v>
      </c>
      <c r="O202" s="157">
        <v>1.0329999999999999</v>
      </c>
      <c r="P202" s="157">
        <v>10</v>
      </c>
      <c r="Q202" s="157">
        <v>37.764419555663999</v>
      </c>
    </row>
    <row r="203" spans="1:17">
      <c r="A203" s="190">
        <v>23</v>
      </c>
      <c r="B203" s="194" t="s">
        <v>797</v>
      </c>
      <c r="C203" s="190">
        <v>5</v>
      </c>
      <c r="D203" s="157">
        <v>60</v>
      </c>
      <c r="E203" s="157">
        <v>20</v>
      </c>
      <c r="F203" s="157">
        <v>30</v>
      </c>
      <c r="G203" s="157">
        <v>19</v>
      </c>
      <c r="H203" s="157">
        <v>31</v>
      </c>
      <c r="I203" s="157">
        <v>10</v>
      </c>
      <c r="J203" s="157">
        <v>1.5799999237060498E-2</v>
      </c>
      <c r="K203" s="157">
        <v>1.4199999570846558</v>
      </c>
      <c r="L203" s="157">
        <v>7.9000000953674316</v>
      </c>
      <c r="M203" s="157">
        <v>-0.76300001144409202</v>
      </c>
      <c r="N203" s="157">
        <v>4</v>
      </c>
      <c r="O203" s="157">
        <v>1</v>
      </c>
      <c r="P203" s="157">
        <v>10</v>
      </c>
      <c r="Q203" s="157">
        <v>36.219879149999997</v>
      </c>
    </row>
    <row r="204" spans="1:17">
      <c r="A204" s="190">
        <v>23</v>
      </c>
      <c r="B204" s="194" t="s">
        <v>797</v>
      </c>
      <c r="C204" s="190">
        <v>4</v>
      </c>
      <c r="D204" s="157">
        <v>80</v>
      </c>
      <c r="E204" s="157">
        <v>19</v>
      </c>
      <c r="F204" s="157">
        <v>25</v>
      </c>
      <c r="G204" s="157">
        <v>19</v>
      </c>
      <c r="H204" s="157">
        <v>30</v>
      </c>
      <c r="I204" s="157">
        <v>10</v>
      </c>
      <c r="J204" s="157">
        <v>1.5799999237060498E-2</v>
      </c>
      <c r="K204" s="157">
        <v>1.4199999570846558</v>
      </c>
      <c r="L204" s="157">
        <v>7.9000000953674316</v>
      </c>
      <c r="M204" s="157">
        <v>-0.76300001144409202</v>
      </c>
      <c r="N204" s="157">
        <v>4</v>
      </c>
      <c r="O204" s="157">
        <v>0.1</v>
      </c>
      <c r="P204" s="157">
        <v>10</v>
      </c>
      <c r="Q204" s="157">
        <v>36.219879149999997</v>
      </c>
    </row>
    <row r="205" spans="1:17">
      <c r="A205" s="190">
        <v>23</v>
      </c>
      <c r="B205" s="194" t="s">
        <v>797</v>
      </c>
      <c r="C205" s="190">
        <v>3</v>
      </c>
      <c r="D205" s="157">
        <v>100</v>
      </c>
      <c r="E205" s="157">
        <v>15</v>
      </c>
      <c r="F205" s="157">
        <v>17</v>
      </c>
      <c r="G205" s="157">
        <v>15</v>
      </c>
      <c r="H205" s="157">
        <v>26</v>
      </c>
      <c r="I205" s="157">
        <v>10</v>
      </c>
      <c r="J205" s="157">
        <v>1.5799999237060498E-2</v>
      </c>
      <c r="K205" s="157">
        <v>1.4199999570846558</v>
      </c>
      <c r="L205" s="157">
        <v>7.9000000953674316</v>
      </c>
      <c r="M205" s="157">
        <v>-0.76300001144409202</v>
      </c>
      <c r="N205" s="157">
        <v>3</v>
      </c>
      <c r="O205" s="157">
        <v>0.1</v>
      </c>
      <c r="P205" s="157">
        <v>10</v>
      </c>
      <c r="Q205" s="157">
        <v>36.219879149999997</v>
      </c>
    </row>
    <row r="206" spans="1:17">
      <c r="A206" s="190">
        <v>23</v>
      </c>
      <c r="B206" s="194" t="s">
        <v>797</v>
      </c>
      <c r="C206" s="190">
        <v>2</v>
      </c>
      <c r="D206" s="157">
        <v>120</v>
      </c>
      <c r="E206" s="157">
        <v>14</v>
      </c>
      <c r="F206" s="157">
        <v>17</v>
      </c>
      <c r="G206" s="157">
        <v>15</v>
      </c>
      <c r="H206" s="157">
        <v>24</v>
      </c>
      <c r="I206" s="157">
        <v>12</v>
      </c>
      <c r="J206" s="157">
        <v>1.5799999237060498E-2</v>
      </c>
      <c r="K206" s="157">
        <v>1.4199999570846558</v>
      </c>
      <c r="L206" s="157">
        <v>7.9000000953674316</v>
      </c>
      <c r="M206" s="157">
        <v>-0.76300001144409202</v>
      </c>
      <c r="N206" s="157">
        <v>1</v>
      </c>
      <c r="O206" s="157">
        <v>0.1</v>
      </c>
      <c r="P206" s="157">
        <v>10</v>
      </c>
      <c r="Q206" s="157">
        <v>36.219879149999997</v>
      </c>
    </row>
    <row r="207" spans="1:17">
      <c r="A207" s="190">
        <v>23</v>
      </c>
      <c r="B207" s="194" t="s">
        <v>797</v>
      </c>
      <c r="C207" s="190">
        <v>1</v>
      </c>
      <c r="D207" s="157">
        <v>140</v>
      </c>
      <c r="E207" s="157">
        <v>16</v>
      </c>
      <c r="F207" s="157">
        <v>20</v>
      </c>
      <c r="G207" s="157">
        <v>15</v>
      </c>
      <c r="H207" s="157">
        <v>25</v>
      </c>
      <c r="I207" s="157">
        <v>10</v>
      </c>
      <c r="J207" s="157">
        <v>1.5799999237060498E-2</v>
      </c>
      <c r="K207" s="157">
        <v>1.4199999570846558</v>
      </c>
      <c r="L207" s="157">
        <v>7.9000000953674316</v>
      </c>
      <c r="M207" s="157">
        <v>-0.76300001144409202</v>
      </c>
      <c r="N207" s="157">
        <v>1</v>
      </c>
      <c r="O207" s="157">
        <v>0.1</v>
      </c>
      <c r="P207" s="157">
        <v>10</v>
      </c>
      <c r="Q207" s="157">
        <v>36.219879149999997</v>
      </c>
    </row>
    <row r="208" spans="1:17">
      <c r="A208" s="190">
        <v>23</v>
      </c>
      <c r="B208" s="194" t="s">
        <v>797</v>
      </c>
      <c r="C208" s="190">
        <v>0</v>
      </c>
      <c r="D208" s="190">
        <v>200</v>
      </c>
      <c r="E208" s="157">
        <v>16</v>
      </c>
      <c r="F208" s="157">
        <v>20</v>
      </c>
      <c r="G208" s="157">
        <v>15</v>
      </c>
      <c r="H208" s="157">
        <v>25</v>
      </c>
      <c r="I208" s="157">
        <v>10</v>
      </c>
      <c r="J208" s="157">
        <v>1.5799999237060498E-2</v>
      </c>
      <c r="K208" s="157">
        <v>1.4199999570846558</v>
      </c>
      <c r="L208" s="157">
        <v>7.9000000953674316</v>
      </c>
      <c r="M208" s="157">
        <v>-0.76300001144409202</v>
      </c>
      <c r="N208" s="157">
        <v>1</v>
      </c>
      <c r="O208" s="157">
        <v>0.1</v>
      </c>
      <c r="P208" s="157">
        <v>10</v>
      </c>
      <c r="Q208" s="157">
        <v>36.219879149999997</v>
      </c>
    </row>
    <row r="209" spans="1:17">
      <c r="A209" s="190">
        <v>24</v>
      </c>
      <c r="B209" s="194" t="s">
        <v>798</v>
      </c>
      <c r="C209" s="190">
        <v>8</v>
      </c>
      <c r="D209" s="157">
        <v>10</v>
      </c>
      <c r="E209" s="157">
        <v>23</v>
      </c>
      <c r="F209" s="157">
        <v>35</v>
      </c>
      <c r="G209" s="157">
        <v>23</v>
      </c>
      <c r="H209" s="157">
        <v>41</v>
      </c>
      <c r="I209" s="157">
        <v>10</v>
      </c>
      <c r="J209" s="157">
        <v>1.5799999237060498E-2</v>
      </c>
      <c r="K209" s="157">
        <v>1.4199999570846558</v>
      </c>
      <c r="L209" s="157">
        <v>7.9000000953674316</v>
      </c>
      <c r="M209" s="157">
        <v>-0.76300001144409202</v>
      </c>
      <c r="N209" s="157">
        <v>4</v>
      </c>
      <c r="O209" s="157">
        <v>1.0329999999999999</v>
      </c>
      <c r="P209" s="157">
        <v>25</v>
      </c>
      <c r="Q209" s="157">
        <v>460.06491088867102</v>
      </c>
    </row>
    <row r="210" spans="1:17">
      <c r="A210" s="190">
        <v>24</v>
      </c>
      <c r="B210" s="194" t="s">
        <v>798</v>
      </c>
      <c r="C210" s="190">
        <v>7</v>
      </c>
      <c r="D210" s="157">
        <v>20</v>
      </c>
      <c r="E210" s="157">
        <v>24</v>
      </c>
      <c r="F210" s="157">
        <v>34</v>
      </c>
      <c r="G210" s="157">
        <v>22</v>
      </c>
      <c r="H210" s="157">
        <v>42</v>
      </c>
      <c r="I210" s="157">
        <v>12</v>
      </c>
      <c r="J210" s="157">
        <v>1.5799999237060498E-2</v>
      </c>
      <c r="K210" s="157">
        <v>1.4199999570846558</v>
      </c>
      <c r="L210" s="157">
        <v>7.9000000953674316</v>
      </c>
      <c r="M210" s="157">
        <v>-0.76300001144409202</v>
      </c>
      <c r="N210" s="157">
        <v>5</v>
      </c>
      <c r="O210" s="157">
        <v>1.0329999999999999</v>
      </c>
      <c r="P210" s="157">
        <v>20</v>
      </c>
      <c r="Q210" s="157">
        <v>131.81080627441401</v>
      </c>
    </row>
    <row r="211" spans="1:17">
      <c r="A211" s="190">
        <v>24</v>
      </c>
      <c r="B211" s="194" t="s">
        <v>798</v>
      </c>
      <c r="C211" s="190">
        <v>6</v>
      </c>
      <c r="D211" s="157">
        <v>40</v>
      </c>
      <c r="E211" s="157">
        <v>20</v>
      </c>
      <c r="F211" s="157">
        <v>35</v>
      </c>
      <c r="G211" s="157">
        <v>22</v>
      </c>
      <c r="H211" s="157">
        <v>36</v>
      </c>
      <c r="I211" s="157">
        <v>12</v>
      </c>
      <c r="J211" s="157">
        <v>1.5799999237060498E-2</v>
      </c>
      <c r="K211" s="157">
        <v>1.4199999570846558</v>
      </c>
      <c r="L211" s="157">
        <v>7.9000000953674316</v>
      </c>
      <c r="M211" s="157">
        <v>-0.76300001144409202</v>
      </c>
      <c r="N211" s="157">
        <v>5</v>
      </c>
      <c r="O211" s="157">
        <v>1.0329999999999999</v>
      </c>
      <c r="P211" s="157">
        <v>10</v>
      </c>
      <c r="Q211" s="157">
        <v>37.764419555663999</v>
      </c>
    </row>
    <row r="212" spans="1:17">
      <c r="A212" s="190">
        <v>24</v>
      </c>
      <c r="B212" s="194" t="s">
        <v>798</v>
      </c>
      <c r="C212" s="190">
        <v>5</v>
      </c>
      <c r="D212" s="157">
        <v>60</v>
      </c>
      <c r="E212" s="157">
        <v>20</v>
      </c>
      <c r="F212" s="157">
        <v>30</v>
      </c>
      <c r="G212" s="157">
        <v>19</v>
      </c>
      <c r="H212" s="157">
        <v>31</v>
      </c>
      <c r="I212" s="157">
        <v>10</v>
      </c>
      <c r="J212" s="157">
        <v>1.5799999237060498E-2</v>
      </c>
      <c r="K212" s="157">
        <v>1.4199999570846558</v>
      </c>
      <c r="L212" s="157">
        <v>7.9000000953674316</v>
      </c>
      <c r="M212" s="157">
        <v>-0.76300001144409202</v>
      </c>
      <c r="N212" s="157">
        <v>4</v>
      </c>
      <c r="O212" s="157">
        <v>1</v>
      </c>
      <c r="P212" s="157">
        <v>10</v>
      </c>
      <c r="Q212" s="157">
        <v>36.219879149999997</v>
      </c>
    </row>
    <row r="213" spans="1:17">
      <c r="A213" s="190">
        <v>24</v>
      </c>
      <c r="B213" s="194" t="s">
        <v>798</v>
      </c>
      <c r="C213" s="190">
        <v>4</v>
      </c>
      <c r="D213" s="157">
        <v>80</v>
      </c>
      <c r="E213" s="157">
        <v>19</v>
      </c>
      <c r="F213" s="157">
        <v>25</v>
      </c>
      <c r="G213" s="157">
        <v>19</v>
      </c>
      <c r="H213" s="157">
        <v>30</v>
      </c>
      <c r="I213" s="157">
        <v>10</v>
      </c>
      <c r="J213" s="157">
        <v>1.5799999237060498E-2</v>
      </c>
      <c r="K213" s="157">
        <v>1.4199999570846558</v>
      </c>
      <c r="L213" s="157">
        <v>7.9000000953674316</v>
      </c>
      <c r="M213" s="157">
        <v>-0.76300001144409202</v>
      </c>
      <c r="N213" s="157">
        <v>4</v>
      </c>
      <c r="O213" s="157">
        <v>0.1</v>
      </c>
      <c r="P213" s="157">
        <v>10</v>
      </c>
      <c r="Q213" s="157">
        <v>36.219879149999997</v>
      </c>
    </row>
    <row r="214" spans="1:17">
      <c r="A214" s="190">
        <v>24</v>
      </c>
      <c r="B214" s="194" t="s">
        <v>798</v>
      </c>
      <c r="C214" s="190">
        <v>3</v>
      </c>
      <c r="D214" s="157">
        <v>100</v>
      </c>
      <c r="E214" s="157">
        <v>15</v>
      </c>
      <c r="F214" s="157">
        <v>17</v>
      </c>
      <c r="G214" s="157">
        <v>15</v>
      </c>
      <c r="H214" s="157">
        <v>26</v>
      </c>
      <c r="I214" s="157">
        <v>10</v>
      </c>
      <c r="J214" s="157">
        <v>1.5799999237060498E-2</v>
      </c>
      <c r="K214" s="157">
        <v>1.4199999570846558</v>
      </c>
      <c r="L214" s="157">
        <v>7.9000000953674316</v>
      </c>
      <c r="M214" s="157">
        <v>-0.76300001144409202</v>
      </c>
      <c r="N214" s="157">
        <v>3</v>
      </c>
      <c r="O214" s="157">
        <v>0.1</v>
      </c>
      <c r="P214" s="157">
        <v>10</v>
      </c>
      <c r="Q214" s="157">
        <v>36.219879149999997</v>
      </c>
    </row>
    <row r="215" spans="1:17">
      <c r="A215" s="190">
        <v>24</v>
      </c>
      <c r="B215" s="194" t="s">
        <v>798</v>
      </c>
      <c r="C215" s="190">
        <v>2</v>
      </c>
      <c r="D215" s="157">
        <v>120</v>
      </c>
      <c r="E215" s="157">
        <v>14</v>
      </c>
      <c r="F215" s="157">
        <v>17</v>
      </c>
      <c r="G215" s="157">
        <v>15</v>
      </c>
      <c r="H215" s="157">
        <v>24</v>
      </c>
      <c r="I215" s="157">
        <v>12</v>
      </c>
      <c r="J215" s="157">
        <v>1.5799999237060498E-2</v>
      </c>
      <c r="K215" s="157">
        <v>1.4199999570846558</v>
      </c>
      <c r="L215" s="157">
        <v>7.9000000953674316</v>
      </c>
      <c r="M215" s="157">
        <v>-0.76300001144409202</v>
      </c>
      <c r="N215" s="157">
        <v>1</v>
      </c>
      <c r="O215" s="157">
        <v>0.1</v>
      </c>
      <c r="P215" s="157">
        <v>10</v>
      </c>
      <c r="Q215" s="157">
        <v>36.219879149999997</v>
      </c>
    </row>
    <row r="216" spans="1:17">
      <c r="A216" s="190">
        <v>24</v>
      </c>
      <c r="B216" s="194" t="s">
        <v>798</v>
      </c>
      <c r="C216" s="190">
        <v>1</v>
      </c>
      <c r="D216" s="157">
        <v>140</v>
      </c>
      <c r="E216" s="157">
        <v>16</v>
      </c>
      <c r="F216" s="157">
        <v>20</v>
      </c>
      <c r="G216" s="157">
        <v>15</v>
      </c>
      <c r="H216" s="157">
        <v>25</v>
      </c>
      <c r="I216" s="157">
        <v>10</v>
      </c>
      <c r="J216" s="157">
        <v>1.5799999237060498E-2</v>
      </c>
      <c r="K216" s="157">
        <v>1.4199999570846558</v>
      </c>
      <c r="L216" s="157">
        <v>7.9000000953674316</v>
      </c>
      <c r="M216" s="157">
        <v>-0.76300001144409202</v>
      </c>
      <c r="N216" s="157">
        <v>1</v>
      </c>
      <c r="O216" s="157">
        <v>0.1</v>
      </c>
      <c r="P216" s="157">
        <v>10</v>
      </c>
      <c r="Q216" s="157">
        <v>36.219879149999997</v>
      </c>
    </row>
    <row r="217" spans="1:17">
      <c r="A217" s="190">
        <v>24</v>
      </c>
      <c r="B217" s="194" t="s">
        <v>798</v>
      </c>
      <c r="C217" s="190">
        <v>0</v>
      </c>
      <c r="D217" s="190">
        <v>200</v>
      </c>
      <c r="E217" s="157">
        <v>16</v>
      </c>
      <c r="F217" s="157">
        <v>20</v>
      </c>
      <c r="G217" s="157">
        <v>15</v>
      </c>
      <c r="H217" s="157">
        <v>25</v>
      </c>
      <c r="I217" s="157">
        <v>10</v>
      </c>
      <c r="J217" s="157">
        <v>1.5799999237060498E-2</v>
      </c>
      <c r="K217" s="157">
        <v>1.4199999570846558</v>
      </c>
      <c r="L217" s="157">
        <v>7.9000000953674316</v>
      </c>
      <c r="M217" s="157">
        <v>-0.76300001144409202</v>
      </c>
      <c r="N217" s="157">
        <v>1</v>
      </c>
      <c r="O217" s="157">
        <v>0.1</v>
      </c>
      <c r="P217" s="157">
        <v>10</v>
      </c>
      <c r="Q217" s="157">
        <v>36.219879149999997</v>
      </c>
    </row>
    <row r="218" spans="1:17">
      <c r="A218" s="190">
        <v>25</v>
      </c>
      <c r="B218" s="194" t="s">
        <v>799</v>
      </c>
      <c r="C218" s="190">
        <v>8</v>
      </c>
      <c r="D218" s="157">
        <v>10</v>
      </c>
      <c r="E218" s="157">
        <v>23</v>
      </c>
      <c r="F218" s="157">
        <v>35</v>
      </c>
      <c r="G218" s="157">
        <v>23</v>
      </c>
      <c r="H218" s="157">
        <v>41</v>
      </c>
      <c r="I218" s="157">
        <v>10</v>
      </c>
      <c r="J218" s="157">
        <v>1.5799999237060498E-2</v>
      </c>
      <c r="K218" s="157">
        <v>1.4199999570846558</v>
      </c>
      <c r="L218" s="157">
        <v>7.9000000953674316</v>
      </c>
      <c r="M218" s="157">
        <v>-0.76300001144409202</v>
      </c>
      <c r="N218" s="157">
        <v>4</v>
      </c>
      <c r="O218" s="157">
        <v>1.0329999999999999</v>
      </c>
      <c r="P218" s="157">
        <v>25</v>
      </c>
      <c r="Q218" s="157">
        <v>460.06491088867102</v>
      </c>
    </row>
    <row r="219" spans="1:17">
      <c r="A219" s="190">
        <v>25</v>
      </c>
      <c r="B219" s="194" t="s">
        <v>799</v>
      </c>
      <c r="C219" s="190">
        <v>7</v>
      </c>
      <c r="D219" s="157">
        <v>20</v>
      </c>
      <c r="E219" s="157">
        <v>24</v>
      </c>
      <c r="F219" s="157">
        <v>34</v>
      </c>
      <c r="G219" s="157">
        <v>22</v>
      </c>
      <c r="H219" s="157">
        <v>42</v>
      </c>
      <c r="I219" s="157">
        <v>12</v>
      </c>
      <c r="J219" s="157">
        <v>1.5799999237060498E-2</v>
      </c>
      <c r="K219" s="157">
        <v>1.4199999570846558</v>
      </c>
      <c r="L219" s="157">
        <v>7.9000000953674316</v>
      </c>
      <c r="M219" s="157">
        <v>-0.76300001144409202</v>
      </c>
      <c r="N219" s="157">
        <v>5</v>
      </c>
      <c r="O219" s="157">
        <v>1.0329999999999999</v>
      </c>
      <c r="P219" s="157">
        <v>20</v>
      </c>
      <c r="Q219" s="157">
        <v>131.81080627441401</v>
      </c>
    </row>
    <row r="220" spans="1:17">
      <c r="A220" s="190">
        <v>25</v>
      </c>
      <c r="B220" s="194" t="s">
        <v>799</v>
      </c>
      <c r="C220" s="190">
        <v>6</v>
      </c>
      <c r="D220" s="157">
        <v>40</v>
      </c>
      <c r="E220" s="157">
        <v>20</v>
      </c>
      <c r="F220" s="157">
        <v>35</v>
      </c>
      <c r="G220" s="157">
        <v>22</v>
      </c>
      <c r="H220" s="157">
        <v>36</v>
      </c>
      <c r="I220" s="157">
        <v>12</v>
      </c>
      <c r="J220" s="157">
        <v>1.5799999237060498E-2</v>
      </c>
      <c r="K220" s="157">
        <v>1.4199999570846558</v>
      </c>
      <c r="L220" s="157">
        <v>7.9000000953674316</v>
      </c>
      <c r="M220" s="157">
        <v>-0.76300001144409202</v>
      </c>
      <c r="N220" s="157">
        <v>5</v>
      </c>
      <c r="O220" s="157">
        <v>1.0329999999999999</v>
      </c>
      <c r="P220" s="157">
        <v>10</v>
      </c>
      <c r="Q220" s="157">
        <v>37.764419555663999</v>
      </c>
    </row>
    <row r="221" spans="1:17">
      <c r="A221" s="190">
        <v>25</v>
      </c>
      <c r="B221" s="194" t="s">
        <v>799</v>
      </c>
      <c r="C221" s="190">
        <v>5</v>
      </c>
      <c r="D221" s="157">
        <v>60</v>
      </c>
      <c r="E221" s="157">
        <v>20</v>
      </c>
      <c r="F221" s="157">
        <v>30</v>
      </c>
      <c r="G221" s="157">
        <v>19</v>
      </c>
      <c r="H221" s="157">
        <v>31</v>
      </c>
      <c r="I221" s="157">
        <v>10</v>
      </c>
      <c r="J221" s="157">
        <v>1.5799999237060498E-2</v>
      </c>
      <c r="K221" s="157">
        <v>1.4199999570846558</v>
      </c>
      <c r="L221" s="157">
        <v>7.9000000953674316</v>
      </c>
      <c r="M221" s="157">
        <v>-0.76300001144409202</v>
      </c>
      <c r="N221" s="157">
        <v>4</v>
      </c>
      <c r="O221" s="157">
        <v>1</v>
      </c>
      <c r="P221" s="157">
        <v>10</v>
      </c>
      <c r="Q221" s="157">
        <v>36.219879149999997</v>
      </c>
    </row>
    <row r="222" spans="1:17">
      <c r="A222" s="190">
        <v>25</v>
      </c>
      <c r="B222" s="194" t="s">
        <v>799</v>
      </c>
      <c r="C222" s="190">
        <v>4</v>
      </c>
      <c r="D222" s="157">
        <v>80</v>
      </c>
      <c r="E222" s="157">
        <v>19</v>
      </c>
      <c r="F222" s="157">
        <v>25</v>
      </c>
      <c r="G222" s="157">
        <v>19</v>
      </c>
      <c r="H222" s="157">
        <v>30</v>
      </c>
      <c r="I222" s="157">
        <v>10</v>
      </c>
      <c r="J222" s="157">
        <v>1.5799999237060498E-2</v>
      </c>
      <c r="K222" s="157">
        <v>1.4199999570846558</v>
      </c>
      <c r="L222" s="157">
        <v>7.9000000953674316</v>
      </c>
      <c r="M222" s="157">
        <v>-0.76300001144409202</v>
      </c>
      <c r="N222" s="157">
        <v>4</v>
      </c>
      <c r="O222" s="157">
        <v>0.1</v>
      </c>
      <c r="P222" s="157">
        <v>10</v>
      </c>
      <c r="Q222" s="157">
        <v>36.219879149999997</v>
      </c>
    </row>
    <row r="223" spans="1:17">
      <c r="A223" s="190">
        <v>25</v>
      </c>
      <c r="B223" s="194" t="s">
        <v>799</v>
      </c>
      <c r="C223" s="190">
        <v>3</v>
      </c>
      <c r="D223" s="157">
        <v>100</v>
      </c>
      <c r="E223" s="157">
        <v>15</v>
      </c>
      <c r="F223" s="157">
        <v>17</v>
      </c>
      <c r="G223" s="157">
        <v>15</v>
      </c>
      <c r="H223" s="157">
        <v>26</v>
      </c>
      <c r="I223" s="157">
        <v>10</v>
      </c>
      <c r="J223" s="157">
        <v>1.5799999237060498E-2</v>
      </c>
      <c r="K223" s="157">
        <v>1.4199999570846558</v>
      </c>
      <c r="L223" s="157">
        <v>7.9000000953674316</v>
      </c>
      <c r="M223" s="157">
        <v>-0.76300001144409202</v>
      </c>
      <c r="N223" s="157">
        <v>3</v>
      </c>
      <c r="O223" s="157">
        <v>0.1</v>
      </c>
      <c r="P223" s="157">
        <v>10</v>
      </c>
      <c r="Q223" s="157">
        <v>36.219879149999997</v>
      </c>
    </row>
    <row r="224" spans="1:17">
      <c r="A224" s="190">
        <v>25</v>
      </c>
      <c r="B224" s="194" t="s">
        <v>799</v>
      </c>
      <c r="C224" s="190">
        <v>2</v>
      </c>
      <c r="D224" s="157">
        <v>120</v>
      </c>
      <c r="E224" s="157">
        <v>14</v>
      </c>
      <c r="F224" s="157">
        <v>17</v>
      </c>
      <c r="G224" s="157">
        <v>15</v>
      </c>
      <c r="H224" s="157">
        <v>24</v>
      </c>
      <c r="I224" s="157">
        <v>12</v>
      </c>
      <c r="J224" s="157">
        <v>1.5799999237060498E-2</v>
      </c>
      <c r="K224" s="157">
        <v>1.4199999570846558</v>
      </c>
      <c r="L224" s="157">
        <v>7.9000000953674316</v>
      </c>
      <c r="M224" s="157">
        <v>-0.76300001144409202</v>
      </c>
      <c r="N224" s="157">
        <v>1</v>
      </c>
      <c r="O224" s="157">
        <v>0.1</v>
      </c>
      <c r="P224" s="157">
        <v>10</v>
      </c>
      <c r="Q224" s="157">
        <v>36.219879149999997</v>
      </c>
    </row>
    <row r="225" spans="1:17">
      <c r="A225" s="190">
        <v>25</v>
      </c>
      <c r="B225" s="194" t="s">
        <v>799</v>
      </c>
      <c r="C225" s="190">
        <v>1</v>
      </c>
      <c r="D225" s="157">
        <v>140</v>
      </c>
      <c r="E225" s="157">
        <v>16</v>
      </c>
      <c r="F225" s="157">
        <v>20</v>
      </c>
      <c r="G225" s="157">
        <v>15</v>
      </c>
      <c r="H225" s="157">
        <v>25</v>
      </c>
      <c r="I225" s="157">
        <v>10</v>
      </c>
      <c r="J225" s="157">
        <v>1.5799999237060498E-2</v>
      </c>
      <c r="K225" s="157">
        <v>1.4199999570846558</v>
      </c>
      <c r="L225" s="157">
        <v>7.9000000953674316</v>
      </c>
      <c r="M225" s="157">
        <v>-0.76300001144409202</v>
      </c>
      <c r="N225" s="157">
        <v>1</v>
      </c>
      <c r="O225" s="157">
        <v>0.1</v>
      </c>
      <c r="P225" s="157">
        <v>10</v>
      </c>
      <c r="Q225" s="157">
        <v>36.219879149999997</v>
      </c>
    </row>
    <row r="226" spans="1:17">
      <c r="A226" s="190">
        <v>25</v>
      </c>
      <c r="B226" s="194" t="s">
        <v>799</v>
      </c>
      <c r="C226" s="190">
        <v>0</v>
      </c>
      <c r="D226" s="190">
        <v>200</v>
      </c>
      <c r="E226" s="157">
        <v>16</v>
      </c>
      <c r="F226" s="157">
        <v>20</v>
      </c>
      <c r="G226" s="157">
        <v>15</v>
      </c>
      <c r="H226" s="157">
        <v>25</v>
      </c>
      <c r="I226" s="157">
        <v>10</v>
      </c>
      <c r="J226" s="157">
        <v>1.5799999237060498E-2</v>
      </c>
      <c r="K226" s="157">
        <v>1.4199999570846558</v>
      </c>
      <c r="L226" s="157">
        <v>7.9000000953674316</v>
      </c>
      <c r="M226" s="157">
        <v>-0.76300001144409202</v>
      </c>
      <c r="N226" s="157">
        <v>1</v>
      </c>
      <c r="O226" s="157">
        <v>0.1</v>
      </c>
      <c r="P226" s="157">
        <v>10</v>
      </c>
      <c r="Q226" s="157">
        <v>36.219879149999997</v>
      </c>
    </row>
    <row r="227" spans="1:17">
      <c r="A227" s="190">
        <v>26</v>
      </c>
      <c r="B227" s="194" t="s">
        <v>800</v>
      </c>
      <c r="C227" s="190">
        <v>8</v>
      </c>
      <c r="D227" s="157">
        <v>10</v>
      </c>
      <c r="E227" s="157">
        <v>23</v>
      </c>
      <c r="F227" s="157">
        <v>35</v>
      </c>
      <c r="G227" s="157">
        <v>23</v>
      </c>
      <c r="H227" s="157">
        <v>41</v>
      </c>
      <c r="I227" s="157">
        <v>10</v>
      </c>
      <c r="J227" s="157">
        <v>1.5799999237060498E-2</v>
      </c>
      <c r="K227" s="157">
        <v>1.4199999570846558</v>
      </c>
      <c r="L227" s="157">
        <v>7.9000000953674316</v>
      </c>
      <c r="M227" s="157">
        <v>-0.76300001144409202</v>
      </c>
      <c r="N227" s="157">
        <v>4</v>
      </c>
      <c r="O227" s="157">
        <v>1.0329999999999999</v>
      </c>
      <c r="P227" s="157">
        <v>25</v>
      </c>
      <c r="Q227" s="157">
        <v>460.06491088867102</v>
      </c>
    </row>
    <row r="228" spans="1:17">
      <c r="A228" s="190">
        <v>26</v>
      </c>
      <c r="B228" s="194" t="s">
        <v>800</v>
      </c>
      <c r="C228" s="190">
        <v>7</v>
      </c>
      <c r="D228" s="157">
        <v>20</v>
      </c>
      <c r="E228" s="157">
        <v>24</v>
      </c>
      <c r="F228" s="157">
        <v>34</v>
      </c>
      <c r="G228" s="157">
        <v>22</v>
      </c>
      <c r="H228" s="157">
        <v>42</v>
      </c>
      <c r="I228" s="157">
        <v>12</v>
      </c>
      <c r="J228" s="157">
        <v>1.5799999237060498E-2</v>
      </c>
      <c r="K228" s="157">
        <v>1.4199999570846558</v>
      </c>
      <c r="L228" s="157">
        <v>7.9000000953674316</v>
      </c>
      <c r="M228" s="157">
        <v>-0.76300001144409202</v>
      </c>
      <c r="N228" s="157">
        <v>5</v>
      </c>
      <c r="O228" s="157">
        <v>1.0329999999999999</v>
      </c>
      <c r="P228" s="157">
        <v>20</v>
      </c>
      <c r="Q228" s="157">
        <v>131.81080627441401</v>
      </c>
    </row>
    <row r="229" spans="1:17">
      <c r="A229" s="190">
        <v>26</v>
      </c>
      <c r="B229" s="194" t="s">
        <v>800</v>
      </c>
      <c r="C229" s="190">
        <v>6</v>
      </c>
      <c r="D229" s="157">
        <v>40</v>
      </c>
      <c r="E229" s="157">
        <v>20</v>
      </c>
      <c r="F229" s="157">
        <v>35</v>
      </c>
      <c r="G229" s="157">
        <v>22</v>
      </c>
      <c r="H229" s="157">
        <v>36</v>
      </c>
      <c r="I229" s="157">
        <v>12</v>
      </c>
      <c r="J229" s="157">
        <v>1.5799999237060498E-2</v>
      </c>
      <c r="K229" s="157">
        <v>1.4199999570846558</v>
      </c>
      <c r="L229" s="157">
        <v>7.9000000953674316</v>
      </c>
      <c r="M229" s="157">
        <v>-0.76300001144409202</v>
      </c>
      <c r="N229" s="157">
        <v>5</v>
      </c>
      <c r="O229" s="157">
        <v>1.0329999999999999</v>
      </c>
      <c r="P229" s="157">
        <v>10</v>
      </c>
      <c r="Q229" s="157">
        <v>37.764419555663999</v>
      </c>
    </row>
    <row r="230" spans="1:17">
      <c r="A230" s="190">
        <v>26</v>
      </c>
      <c r="B230" s="194" t="s">
        <v>800</v>
      </c>
      <c r="C230" s="190">
        <v>5</v>
      </c>
      <c r="D230" s="157">
        <v>60</v>
      </c>
      <c r="E230" s="157">
        <v>20</v>
      </c>
      <c r="F230" s="157">
        <v>30</v>
      </c>
      <c r="G230" s="157">
        <v>19</v>
      </c>
      <c r="H230" s="157">
        <v>31</v>
      </c>
      <c r="I230" s="157">
        <v>10</v>
      </c>
      <c r="J230" s="157">
        <v>1.5799999237060498E-2</v>
      </c>
      <c r="K230" s="157">
        <v>1.4199999570846558</v>
      </c>
      <c r="L230" s="157">
        <v>7.9000000953674316</v>
      </c>
      <c r="M230" s="157">
        <v>-0.76300001144409202</v>
      </c>
      <c r="N230" s="157">
        <v>4</v>
      </c>
      <c r="O230" s="157">
        <v>1</v>
      </c>
      <c r="P230" s="157">
        <v>10</v>
      </c>
      <c r="Q230" s="157">
        <v>36.219879149999997</v>
      </c>
    </row>
    <row r="231" spans="1:17">
      <c r="A231" s="190">
        <v>26</v>
      </c>
      <c r="B231" s="194" t="s">
        <v>800</v>
      </c>
      <c r="C231" s="190">
        <v>4</v>
      </c>
      <c r="D231" s="157">
        <v>80</v>
      </c>
      <c r="E231" s="157">
        <v>19</v>
      </c>
      <c r="F231" s="157">
        <v>25</v>
      </c>
      <c r="G231" s="157">
        <v>19</v>
      </c>
      <c r="H231" s="157">
        <v>30</v>
      </c>
      <c r="I231" s="157">
        <v>10</v>
      </c>
      <c r="J231" s="157">
        <v>1.5799999237060498E-2</v>
      </c>
      <c r="K231" s="157">
        <v>1.4199999570846558</v>
      </c>
      <c r="L231" s="157">
        <v>7.9000000953674316</v>
      </c>
      <c r="M231" s="157">
        <v>-0.76300001144409202</v>
      </c>
      <c r="N231" s="157">
        <v>4</v>
      </c>
      <c r="O231" s="157">
        <v>0.1</v>
      </c>
      <c r="P231" s="157">
        <v>10</v>
      </c>
      <c r="Q231" s="157">
        <v>36.219879149999997</v>
      </c>
    </row>
    <row r="232" spans="1:17">
      <c r="A232" s="190">
        <v>26</v>
      </c>
      <c r="B232" s="194" t="s">
        <v>800</v>
      </c>
      <c r="C232" s="190">
        <v>3</v>
      </c>
      <c r="D232" s="157">
        <v>100</v>
      </c>
      <c r="E232" s="157">
        <v>15</v>
      </c>
      <c r="F232" s="157">
        <v>17</v>
      </c>
      <c r="G232" s="157">
        <v>15</v>
      </c>
      <c r="H232" s="157">
        <v>26</v>
      </c>
      <c r="I232" s="157">
        <v>10</v>
      </c>
      <c r="J232" s="157">
        <v>1.5799999237060498E-2</v>
      </c>
      <c r="K232" s="157">
        <v>1.4199999570846558</v>
      </c>
      <c r="L232" s="157">
        <v>7.9000000953674316</v>
      </c>
      <c r="M232" s="157">
        <v>-0.76300001144409202</v>
      </c>
      <c r="N232" s="157">
        <v>3</v>
      </c>
      <c r="O232" s="157">
        <v>0.1</v>
      </c>
      <c r="P232" s="157">
        <v>10</v>
      </c>
      <c r="Q232" s="157">
        <v>36.219879149999997</v>
      </c>
    </row>
    <row r="233" spans="1:17">
      <c r="A233" s="190">
        <v>26</v>
      </c>
      <c r="B233" s="194" t="s">
        <v>800</v>
      </c>
      <c r="C233" s="190">
        <v>2</v>
      </c>
      <c r="D233" s="157">
        <v>120</v>
      </c>
      <c r="E233" s="157">
        <v>14</v>
      </c>
      <c r="F233" s="157">
        <v>17</v>
      </c>
      <c r="G233" s="157">
        <v>15</v>
      </c>
      <c r="H233" s="157">
        <v>24</v>
      </c>
      <c r="I233" s="157">
        <v>12</v>
      </c>
      <c r="J233" s="157">
        <v>1.5799999237060498E-2</v>
      </c>
      <c r="K233" s="157">
        <v>1.4199999570846558</v>
      </c>
      <c r="L233" s="157">
        <v>7.9000000953674316</v>
      </c>
      <c r="M233" s="157">
        <v>-0.76300001144409202</v>
      </c>
      <c r="N233" s="157">
        <v>1</v>
      </c>
      <c r="O233" s="157">
        <v>0.1</v>
      </c>
      <c r="P233" s="157">
        <v>10</v>
      </c>
      <c r="Q233" s="157">
        <v>36.219879149999997</v>
      </c>
    </row>
    <row r="234" spans="1:17">
      <c r="A234" s="190">
        <v>26</v>
      </c>
      <c r="B234" s="194" t="s">
        <v>800</v>
      </c>
      <c r="C234" s="190">
        <v>1</v>
      </c>
      <c r="D234" s="157">
        <v>140</v>
      </c>
      <c r="E234" s="157">
        <v>16</v>
      </c>
      <c r="F234" s="157">
        <v>20</v>
      </c>
      <c r="G234" s="157">
        <v>15</v>
      </c>
      <c r="H234" s="157">
        <v>25</v>
      </c>
      <c r="I234" s="157">
        <v>10</v>
      </c>
      <c r="J234" s="157">
        <v>1.5799999237060498E-2</v>
      </c>
      <c r="K234" s="157">
        <v>1.4199999570846558</v>
      </c>
      <c r="L234" s="157">
        <v>7.9000000953674316</v>
      </c>
      <c r="M234" s="157">
        <v>-0.76300001144409202</v>
      </c>
      <c r="N234" s="157">
        <v>1</v>
      </c>
      <c r="O234" s="157">
        <v>0.1</v>
      </c>
      <c r="P234" s="157">
        <v>10</v>
      </c>
      <c r="Q234" s="157">
        <v>36.219879149999997</v>
      </c>
    </row>
    <row r="235" spans="1:17">
      <c r="A235" s="190">
        <v>26</v>
      </c>
      <c r="B235" s="194" t="s">
        <v>800</v>
      </c>
      <c r="C235" s="190">
        <v>0</v>
      </c>
      <c r="D235" s="190">
        <v>200</v>
      </c>
      <c r="E235" s="157">
        <v>16</v>
      </c>
      <c r="F235" s="157">
        <v>20</v>
      </c>
      <c r="G235" s="157">
        <v>15</v>
      </c>
      <c r="H235" s="157">
        <v>25</v>
      </c>
      <c r="I235" s="157">
        <v>10</v>
      </c>
      <c r="J235" s="157">
        <v>1.5799999237060498E-2</v>
      </c>
      <c r="K235" s="157">
        <v>1.4199999570846558</v>
      </c>
      <c r="L235" s="157">
        <v>7.9000000953674316</v>
      </c>
      <c r="M235" s="157">
        <v>-0.76300001144409202</v>
      </c>
      <c r="N235" s="157">
        <v>1</v>
      </c>
      <c r="O235" s="157">
        <v>0.1</v>
      </c>
      <c r="P235" s="157">
        <v>10</v>
      </c>
      <c r="Q235" s="157">
        <v>36.219879149999997</v>
      </c>
    </row>
    <row r="236" spans="1:17">
      <c r="A236" s="190">
        <v>27</v>
      </c>
      <c r="B236" s="190" t="s">
        <v>254</v>
      </c>
      <c r="C236" s="190">
        <v>8</v>
      </c>
      <c r="D236" s="157">
        <v>10</v>
      </c>
      <c r="E236" s="157">
        <v>35</v>
      </c>
      <c r="F236" s="157">
        <v>33</v>
      </c>
      <c r="G236" s="157">
        <v>20</v>
      </c>
      <c r="H236" s="157">
        <v>36</v>
      </c>
      <c r="I236" s="157">
        <v>3</v>
      </c>
      <c r="J236" s="157">
        <v>1.5799999237060498E-2</v>
      </c>
      <c r="K236" s="157">
        <v>1.4199999570846558</v>
      </c>
      <c r="L236" s="157">
        <v>7.9000000953674316</v>
      </c>
      <c r="M236" s="157">
        <v>-0.76300001144409202</v>
      </c>
      <c r="N236" s="157">
        <v>5</v>
      </c>
      <c r="O236" s="157">
        <v>1.0329999999999999</v>
      </c>
      <c r="P236" s="157">
        <v>25</v>
      </c>
      <c r="Q236" s="157">
        <v>460.06491088867102</v>
      </c>
    </row>
    <row r="237" spans="1:17">
      <c r="A237" s="190">
        <v>27</v>
      </c>
      <c r="B237" s="190" t="s">
        <v>254</v>
      </c>
      <c r="C237" s="190">
        <v>7</v>
      </c>
      <c r="D237" s="157">
        <v>20</v>
      </c>
      <c r="E237" s="157">
        <v>28</v>
      </c>
      <c r="F237" s="157">
        <v>34</v>
      </c>
      <c r="G237" s="157">
        <v>19</v>
      </c>
      <c r="H237" s="157">
        <v>37</v>
      </c>
      <c r="I237" s="157">
        <v>6</v>
      </c>
      <c r="J237" s="157">
        <v>1.5799999237060498E-2</v>
      </c>
      <c r="K237" s="157">
        <v>1.4199999570846558</v>
      </c>
      <c r="L237" s="157">
        <v>7.9000000953674316</v>
      </c>
      <c r="M237" s="157">
        <v>-0.76300001144409202</v>
      </c>
      <c r="N237" s="157">
        <v>3</v>
      </c>
      <c r="O237" s="157">
        <v>1.0329999999999999</v>
      </c>
      <c r="P237" s="157">
        <v>20</v>
      </c>
      <c r="Q237" s="157">
        <v>131.81080627441401</v>
      </c>
    </row>
    <row r="238" spans="1:17">
      <c r="A238" s="190">
        <v>27</v>
      </c>
      <c r="B238" s="190" t="s">
        <v>254</v>
      </c>
      <c r="C238" s="190">
        <v>6</v>
      </c>
      <c r="D238" s="157">
        <v>40</v>
      </c>
      <c r="E238" s="157">
        <v>34</v>
      </c>
      <c r="F238" s="157">
        <v>34</v>
      </c>
      <c r="G238" s="157">
        <v>22</v>
      </c>
      <c r="H238" s="157">
        <v>39</v>
      </c>
      <c r="I238" s="157">
        <v>6</v>
      </c>
      <c r="J238" s="157">
        <v>1.5799999237060498E-2</v>
      </c>
      <c r="K238" s="157">
        <v>1.4199999570846558</v>
      </c>
      <c r="L238" s="157">
        <v>7.9000000953674316</v>
      </c>
      <c r="M238" s="157">
        <v>-0.76300001144409202</v>
      </c>
      <c r="N238" s="157">
        <v>3</v>
      </c>
      <c r="O238" s="157">
        <v>1.0329999999999999</v>
      </c>
      <c r="P238" s="157">
        <v>10</v>
      </c>
      <c r="Q238" s="157">
        <v>37.764419555663999</v>
      </c>
    </row>
    <row r="239" spans="1:17">
      <c r="A239" s="190">
        <v>27</v>
      </c>
      <c r="B239" s="190" t="s">
        <v>254</v>
      </c>
      <c r="C239" s="190">
        <v>5</v>
      </c>
      <c r="D239" s="157">
        <v>60</v>
      </c>
      <c r="E239" s="157">
        <v>23</v>
      </c>
      <c r="F239" s="157">
        <v>33</v>
      </c>
      <c r="G239" s="157">
        <v>21</v>
      </c>
      <c r="H239" s="157">
        <v>36</v>
      </c>
      <c r="I239" s="157">
        <v>3</v>
      </c>
      <c r="J239" s="157">
        <v>1.5799999237060498E-2</v>
      </c>
      <c r="K239" s="157">
        <v>1.4199999570846558</v>
      </c>
      <c r="L239" s="157">
        <v>7.9000000953674316</v>
      </c>
      <c r="M239" s="157">
        <v>-0.76300001144409202</v>
      </c>
      <c r="N239" s="157">
        <v>5</v>
      </c>
      <c r="O239" s="157">
        <v>1</v>
      </c>
      <c r="P239" s="157">
        <v>10</v>
      </c>
      <c r="Q239" s="157">
        <v>36.219879149999997</v>
      </c>
    </row>
    <row r="240" spans="1:17">
      <c r="A240" s="190">
        <v>27</v>
      </c>
      <c r="B240" s="190" t="s">
        <v>254</v>
      </c>
      <c r="C240" s="190">
        <v>4</v>
      </c>
      <c r="D240" s="157">
        <v>80</v>
      </c>
      <c r="E240" s="157">
        <v>21</v>
      </c>
      <c r="F240" s="157">
        <v>25</v>
      </c>
      <c r="G240" s="157">
        <v>19</v>
      </c>
      <c r="H240" s="157">
        <v>33</v>
      </c>
      <c r="I240" s="157">
        <v>3</v>
      </c>
      <c r="J240" s="157">
        <v>1.5799999237060498E-2</v>
      </c>
      <c r="K240" s="157">
        <v>1.4199999570846558</v>
      </c>
      <c r="L240" s="157">
        <v>7.9000000953674316</v>
      </c>
      <c r="M240" s="157">
        <v>-0.76300001144409202</v>
      </c>
      <c r="N240" s="157">
        <v>5</v>
      </c>
      <c r="O240" s="157">
        <v>0.1</v>
      </c>
      <c r="P240" s="157">
        <v>10</v>
      </c>
      <c r="Q240" s="157">
        <v>36.219879149999997</v>
      </c>
    </row>
    <row r="241" spans="1:17">
      <c r="A241" s="190">
        <v>27</v>
      </c>
      <c r="B241" s="190" t="s">
        <v>254</v>
      </c>
      <c r="C241" s="190">
        <v>3</v>
      </c>
      <c r="D241" s="157">
        <v>100</v>
      </c>
      <c r="E241" s="157">
        <v>19</v>
      </c>
      <c r="F241" s="157">
        <v>23</v>
      </c>
      <c r="G241" s="157">
        <v>16</v>
      </c>
      <c r="H241" s="157">
        <v>30</v>
      </c>
      <c r="I241" s="157">
        <v>3</v>
      </c>
      <c r="J241" s="157">
        <v>1.5799999237060498E-2</v>
      </c>
      <c r="K241" s="157">
        <v>1.4199999570846558</v>
      </c>
      <c r="L241" s="157">
        <v>7.9000000953674316</v>
      </c>
      <c r="M241" s="157">
        <v>-0.76300001144409202</v>
      </c>
      <c r="N241" s="157">
        <v>2</v>
      </c>
      <c r="O241" s="157">
        <v>0.1</v>
      </c>
      <c r="P241" s="157">
        <v>10</v>
      </c>
      <c r="Q241" s="157">
        <v>36.219879149999997</v>
      </c>
    </row>
    <row r="242" spans="1:17">
      <c r="A242" s="190">
        <v>27</v>
      </c>
      <c r="B242" s="190" t="s">
        <v>254</v>
      </c>
      <c r="C242" s="190">
        <v>2</v>
      </c>
      <c r="D242" s="157">
        <v>120</v>
      </c>
      <c r="E242" s="157">
        <v>20</v>
      </c>
      <c r="F242" s="157">
        <v>23</v>
      </c>
      <c r="G242" s="157">
        <v>12</v>
      </c>
      <c r="H242" s="157">
        <v>28</v>
      </c>
      <c r="I242" s="157">
        <v>3</v>
      </c>
      <c r="J242" s="157">
        <v>1.5799999237060498E-2</v>
      </c>
      <c r="K242" s="157">
        <v>1.4199999570846558</v>
      </c>
      <c r="L242" s="157">
        <v>7.9000000953674316</v>
      </c>
      <c r="M242" s="157">
        <v>-0.76300001144409202</v>
      </c>
      <c r="N242" s="157">
        <v>3</v>
      </c>
      <c r="O242" s="157">
        <v>0.1</v>
      </c>
      <c r="P242" s="157">
        <v>10</v>
      </c>
      <c r="Q242" s="157">
        <v>36.219879149999997</v>
      </c>
    </row>
    <row r="243" spans="1:17">
      <c r="A243" s="190">
        <v>27</v>
      </c>
      <c r="B243" s="190" t="s">
        <v>254</v>
      </c>
      <c r="C243" s="190">
        <v>1</v>
      </c>
      <c r="D243" s="157">
        <v>140</v>
      </c>
      <c r="E243" s="157">
        <v>28</v>
      </c>
      <c r="F243" s="157">
        <v>29</v>
      </c>
      <c r="G243" s="157">
        <v>13</v>
      </c>
      <c r="H243" s="157">
        <v>35</v>
      </c>
      <c r="I243" s="157">
        <v>3</v>
      </c>
      <c r="J243" s="157">
        <v>1.5799999237060498E-2</v>
      </c>
      <c r="K243" s="157">
        <v>1.4199999570846558</v>
      </c>
      <c r="L243" s="157">
        <v>7.9000000953674316</v>
      </c>
      <c r="M243" s="157">
        <v>-0.76300001144409202</v>
      </c>
      <c r="N243" s="157">
        <v>3</v>
      </c>
      <c r="O243" s="157">
        <v>0.1</v>
      </c>
      <c r="P243" s="157">
        <v>10</v>
      </c>
      <c r="Q243" s="157">
        <v>36.219879149999997</v>
      </c>
    </row>
    <row r="244" spans="1:17">
      <c r="A244" s="190">
        <v>27</v>
      </c>
      <c r="B244" s="190" t="s">
        <v>254</v>
      </c>
      <c r="C244" s="190">
        <v>0</v>
      </c>
      <c r="D244" s="190">
        <v>200</v>
      </c>
      <c r="E244" s="157">
        <v>28</v>
      </c>
      <c r="F244" s="157">
        <v>29</v>
      </c>
      <c r="G244" s="157">
        <v>13</v>
      </c>
      <c r="H244" s="157">
        <v>35</v>
      </c>
      <c r="I244" s="157">
        <v>3</v>
      </c>
      <c r="J244" s="157">
        <v>1.5799999237060498E-2</v>
      </c>
      <c r="K244" s="157">
        <v>1.4199999570846558</v>
      </c>
      <c r="L244" s="157">
        <v>7.9000000953674316</v>
      </c>
      <c r="M244" s="157">
        <v>-0.76300001144409202</v>
      </c>
      <c r="N244" s="157">
        <v>3</v>
      </c>
      <c r="O244" s="157">
        <v>0.1</v>
      </c>
      <c r="P244" s="157">
        <v>10</v>
      </c>
      <c r="Q244" s="157">
        <v>36.219879149999997</v>
      </c>
    </row>
    <row r="245" spans="1:17">
      <c r="A245" s="190">
        <v>28</v>
      </c>
      <c r="B245" s="190" t="s">
        <v>255</v>
      </c>
      <c r="C245" s="190">
        <v>8</v>
      </c>
      <c r="D245" s="157">
        <v>10</v>
      </c>
      <c r="E245" s="157">
        <v>35</v>
      </c>
      <c r="F245" s="157">
        <v>35</v>
      </c>
      <c r="G245" s="157">
        <v>20</v>
      </c>
      <c r="H245" s="157">
        <v>36</v>
      </c>
      <c r="I245" s="157">
        <v>3</v>
      </c>
      <c r="J245" s="157">
        <v>1.5799999237060498E-2</v>
      </c>
      <c r="K245" s="157">
        <v>1.4199999570846558</v>
      </c>
      <c r="L245" s="157">
        <v>7.9000000953674316</v>
      </c>
      <c r="M245" s="157">
        <v>-0.76300001144409202</v>
      </c>
      <c r="N245" s="157">
        <v>5</v>
      </c>
      <c r="O245" s="157">
        <v>1.0329999999999999</v>
      </c>
      <c r="P245" s="157">
        <v>25</v>
      </c>
      <c r="Q245" s="157">
        <v>460.06491088867102</v>
      </c>
    </row>
    <row r="246" spans="1:17">
      <c r="A246" s="190">
        <v>28</v>
      </c>
      <c r="B246" s="190" t="s">
        <v>255</v>
      </c>
      <c r="C246" s="190">
        <v>7</v>
      </c>
      <c r="D246" s="157">
        <v>20</v>
      </c>
      <c r="E246" s="157">
        <v>32</v>
      </c>
      <c r="F246" s="157">
        <v>33</v>
      </c>
      <c r="G246" s="157">
        <v>15</v>
      </c>
      <c r="H246" s="157">
        <v>36</v>
      </c>
      <c r="I246" s="157">
        <v>2</v>
      </c>
      <c r="J246" s="157">
        <v>1.5799999237060498E-2</v>
      </c>
      <c r="K246" s="157">
        <v>1.4199999570846558</v>
      </c>
      <c r="L246" s="157">
        <v>7.9000000953674316</v>
      </c>
      <c r="M246" s="157">
        <v>-0.76300001144409202</v>
      </c>
      <c r="N246" s="157">
        <v>3</v>
      </c>
      <c r="O246" s="157">
        <v>1.0329999999999999</v>
      </c>
      <c r="P246" s="157">
        <v>20</v>
      </c>
      <c r="Q246" s="157">
        <v>131.81080627441401</v>
      </c>
    </row>
    <row r="247" spans="1:17">
      <c r="A247" s="190">
        <v>28</v>
      </c>
      <c r="B247" s="190" t="s">
        <v>255</v>
      </c>
      <c r="C247" s="190">
        <v>6</v>
      </c>
      <c r="D247" s="157">
        <v>40</v>
      </c>
      <c r="E247" s="157">
        <v>32</v>
      </c>
      <c r="F247" s="157">
        <v>33</v>
      </c>
      <c r="G247" s="157">
        <v>22</v>
      </c>
      <c r="H247" s="157">
        <v>37</v>
      </c>
      <c r="I247" s="157">
        <v>3</v>
      </c>
      <c r="J247" s="157">
        <v>1.5799999237060498E-2</v>
      </c>
      <c r="K247" s="157">
        <v>1.4199999570846558</v>
      </c>
      <c r="L247" s="157">
        <v>7.9000000953674316</v>
      </c>
      <c r="M247" s="157">
        <v>-0.76300001144409202</v>
      </c>
      <c r="N247" s="157">
        <v>3</v>
      </c>
      <c r="O247" s="157">
        <v>1.0329999999999999</v>
      </c>
      <c r="P247" s="157">
        <v>10</v>
      </c>
      <c r="Q247" s="157">
        <v>37.764419555663999</v>
      </c>
    </row>
    <row r="248" spans="1:17">
      <c r="A248" s="190">
        <v>28</v>
      </c>
      <c r="B248" s="190" t="s">
        <v>255</v>
      </c>
      <c r="C248" s="190">
        <v>5</v>
      </c>
      <c r="D248" s="157">
        <v>60</v>
      </c>
      <c r="E248" s="157">
        <v>27</v>
      </c>
      <c r="F248" s="157">
        <v>28</v>
      </c>
      <c r="G248" s="157">
        <v>20</v>
      </c>
      <c r="H248" s="157">
        <v>35</v>
      </c>
      <c r="I248" s="157">
        <v>3</v>
      </c>
      <c r="J248" s="157">
        <v>1.5799999237060498E-2</v>
      </c>
      <c r="K248" s="157">
        <v>1.4199999570846558</v>
      </c>
      <c r="L248" s="157">
        <v>7.9000000953674316</v>
      </c>
      <c r="M248" s="157">
        <v>-0.76300001144409202</v>
      </c>
      <c r="N248" s="157">
        <v>5</v>
      </c>
      <c r="O248" s="157">
        <v>1</v>
      </c>
      <c r="P248" s="157">
        <v>10</v>
      </c>
      <c r="Q248" s="157">
        <v>36.219879149999997</v>
      </c>
    </row>
    <row r="249" spans="1:17">
      <c r="A249" s="190">
        <v>28</v>
      </c>
      <c r="B249" s="190" t="s">
        <v>255</v>
      </c>
      <c r="C249" s="190">
        <v>4</v>
      </c>
      <c r="D249" s="157">
        <v>80</v>
      </c>
      <c r="E249" s="157">
        <v>21</v>
      </c>
      <c r="F249" s="157">
        <v>21</v>
      </c>
      <c r="G249" s="157">
        <v>19</v>
      </c>
      <c r="H249" s="157">
        <v>26</v>
      </c>
      <c r="I249" s="157">
        <v>3</v>
      </c>
      <c r="J249" s="157">
        <v>1.5799999237060498E-2</v>
      </c>
      <c r="K249" s="157">
        <v>1.4199999570846558</v>
      </c>
      <c r="L249" s="157">
        <v>7.9000000953674316</v>
      </c>
      <c r="M249" s="157">
        <v>-0.76300001144409202</v>
      </c>
      <c r="N249" s="157">
        <v>5</v>
      </c>
      <c r="O249" s="157">
        <v>0.1</v>
      </c>
      <c r="P249" s="157">
        <v>10</v>
      </c>
      <c r="Q249" s="157">
        <v>36.219879149999997</v>
      </c>
    </row>
    <row r="250" spans="1:17">
      <c r="A250" s="190">
        <v>28</v>
      </c>
      <c r="B250" s="190" t="s">
        <v>255</v>
      </c>
      <c r="C250" s="190">
        <v>3</v>
      </c>
      <c r="D250" s="157">
        <v>100</v>
      </c>
      <c r="E250" s="157">
        <v>19</v>
      </c>
      <c r="F250" s="157">
        <v>17</v>
      </c>
      <c r="G250" s="157">
        <v>14</v>
      </c>
      <c r="H250" s="157">
        <v>22</v>
      </c>
      <c r="I250" s="157">
        <v>3</v>
      </c>
      <c r="J250" s="157">
        <v>1.5799999237060498E-2</v>
      </c>
      <c r="K250" s="157">
        <v>1.4199999570846558</v>
      </c>
      <c r="L250" s="157">
        <v>7.9000000953674316</v>
      </c>
      <c r="M250" s="157">
        <v>-0.76300001144409202</v>
      </c>
      <c r="N250" s="157">
        <v>2</v>
      </c>
      <c r="O250" s="157">
        <v>0.1</v>
      </c>
      <c r="P250" s="157">
        <v>10</v>
      </c>
      <c r="Q250" s="157">
        <v>36.219879149999997</v>
      </c>
    </row>
    <row r="251" spans="1:17">
      <c r="A251" s="190">
        <v>28</v>
      </c>
      <c r="B251" s="190" t="s">
        <v>255</v>
      </c>
      <c r="C251" s="190">
        <v>2</v>
      </c>
      <c r="D251" s="157">
        <v>120</v>
      </c>
      <c r="E251" s="157">
        <v>19</v>
      </c>
      <c r="F251" s="157">
        <v>16</v>
      </c>
      <c r="G251" s="157">
        <v>12</v>
      </c>
      <c r="H251" s="157">
        <v>21</v>
      </c>
      <c r="I251" s="157">
        <v>3</v>
      </c>
      <c r="J251" s="157">
        <v>1.5799999237060498E-2</v>
      </c>
      <c r="K251" s="157">
        <v>1.4199999570846558</v>
      </c>
      <c r="L251" s="157">
        <v>7.9000000953674316</v>
      </c>
      <c r="M251" s="157">
        <v>-0.76300001144409202</v>
      </c>
      <c r="N251" s="157">
        <v>3</v>
      </c>
      <c r="O251" s="157">
        <v>0.1</v>
      </c>
      <c r="P251" s="157">
        <v>10</v>
      </c>
      <c r="Q251" s="157">
        <v>36.219879149999997</v>
      </c>
    </row>
    <row r="252" spans="1:17">
      <c r="A252" s="190">
        <v>28</v>
      </c>
      <c r="B252" s="190" t="s">
        <v>255</v>
      </c>
      <c r="C252" s="190">
        <v>1</v>
      </c>
      <c r="D252" s="157">
        <v>140</v>
      </c>
      <c r="E252" s="157">
        <v>21</v>
      </c>
      <c r="F252" s="157">
        <v>18</v>
      </c>
      <c r="G252" s="157">
        <v>13</v>
      </c>
      <c r="H252" s="157">
        <v>25</v>
      </c>
      <c r="I252" s="157">
        <v>3</v>
      </c>
      <c r="J252" s="157">
        <v>1.5799999237060498E-2</v>
      </c>
      <c r="K252" s="157">
        <v>1.4199999570846558</v>
      </c>
      <c r="L252" s="157">
        <v>7.9000000953674316</v>
      </c>
      <c r="M252" s="157">
        <v>-0.76300001144409202</v>
      </c>
      <c r="N252" s="157">
        <v>3</v>
      </c>
      <c r="O252" s="157">
        <v>0.1</v>
      </c>
      <c r="P252" s="157">
        <v>10</v>
      </c>
      <c r="Q252" s="157">
        <v>36.219879149999997</v>
      </c>
    </row>
    <row r="253" spans="1:17">
      <c r="A253" s="190">
        <v>28</v>
      </c>
      <c r="B253" s="190" t="s">
        <v>255</v>
      </c>
      <c r="C253" s="190">
        <v>0</v>
      </c>
      <c r="D253" s="157">
        <v>200</v>
      </c>
      <c r="E253" s="157">
        <v>21</v>
      </c>
      <c r="F253" s="157">
        <v>18</v>
      </c>
      <c r="G253" s="157">
        <v>13</v>
      </c>
      <c r="H253" s="157">
        <v>25</v>
      </c>
      <c r="I253" s="157">
        <v>3</v>
      </c>
      <c r="J253" s="157">
        <v>1.5799999237060498E-2</v>
      </c>
      <c r="K253" s="157">
        <v>1.4199999570846558</v>
      </c>
      <c r="L253" s="157">
        <v>7.9000000953674316</v>
      </c>
      <c r="M253" s="157">
        <v>-0.76300001144409202</v>
      </c>
      <c r="N253" s="157">
        <v>3</v>
      </c>
      <c r="O253" s="157">
        <v>0.1</v>
      </c>
      <c r="P253" s="157">
        <v>10</v>
      </c>
      <c r="Q253" s="157">
        <v>36.219879149999997</v>
      </c>
    </row>
    <row r="254" spans="1:17">
      <c r="A254" s="190">
        <v>29</v>
      </c>
      <c r="B254" s="190" t="s">
        <v>256</v>
      </c>
      <c r="C254" s="190">
        <v>8</v>
      </c>
      <c r="D254" s="157">
        <v>10</v>
      </c>
      <c r="E254" s="157">
        <v>35</v>
      </c>
      <c r="F254" s="157">
        <v>33</v>
      </c>
      <c r="G254" s="157">
        <v>20</v>
      </c>
      <c r="H254" s="157">
        <v>36</v>
      </c>
      <c r="I254" s="157">
        <v>3</v>
      </c>
      <c r="J254" s="157">
        <v>1.5799999237060547E-2</v>
      </c>
      <c r="K254" s="157">
        <v>1.4199999570846558</v>
      </c>
      <c r="L254" s="157">
        <v>7.9000000953674316</v>
      </c>
      <c r="M254" s="157">
        <v>-0.76300001144409202</v>
      </c>
      <c r="N254" s="157">
        <v>5</v>
      </c>
      <c r="O254" s="157">
        <v>1.0329999999999999</v>
      </c>
      <c r="P254" s="157">
        <v>35</v>
      </c>
      <c r="Q254" s="158">
        <v>460.06491088867102</v>
      </c>
    </row>
    <row r="255" spans="1:17">
      <c r="A255" s="190">
        <v>29</v>
      </c>
      <c r="B255" s="190" t="s">
        <v>256</v>
      </c>
      <c r="C255" s="190">
        <v>7</v>
      </c>
      <c r="D255" s="157">
        <v>20</v>
      </c>
      <c r="E255" s="157">
        <v>28</v>
      </c>
      <c r="F255" s="157">
        <v>34</v>
      </c>
      <c r="G255" s="157">
        <v>19</v>
      </c>
      <c r="H255" s="157">
        <v>37</v>
      </c>
      <c r="I255" s="157">
        <v>6</v>
      </c>
      <c r="J255" s="157">
        <v>1.5799999237060547E-2</v>
      </c>
      <c r="K255" s="157">
        <v>1.4199999570846558</v>
      </c>
      <c r="L255" s="157">
        <v>7.9000000953674316</v>
      </c>
      <c r="M255" s="157">
        <v>-0.76300001144409202</v>
      </c>
      <c r="N255" s="157">
        <v>3</v>
      </c>
      <c r="O255" s="157">
        <v>1.0329999999999999</v>
      </c>
      <c r="P255" s="157">
        <v>30</v>
      </c>
      <c r="Q255" s="158">
        <v>131.81080627441401</v>
      </c>
    </row>
    <row r="256" spans="1:17">
      <c r="A256" s="190">
        <v>29</v>
      </c>
      <c r="B256" s="190" t="s">
        <v>256</v>
      </c>
      <c r="C256" s="190">
        <v>6</v>
      </c>
      <c r="D256" s="157">
        <v>30</v>
      </c>
      <c r="E256" s="157">
        <v>34</v>
      </c>
      <c r="F256" s="157">
        <v>34</v>
      </c>
      <c r="G256" s="157">
        <v>22</v>
      </c>
      <c r="H256" s="157">
        <v>39</v>
      </c>
      <c r="I256" s="157">
        <v>6</v>
      </c>
      <c r="J256" s="157">
        <v>1.5799999237060547E-2</v>
      </c>
      <c r="K256" s="157">
        <v>1.4199999570846558</v>
      </c>
      <c r="L256" s="157">
        <v>7.9000000953674316</v>
      </c>
      <c r="M256" s="157">
        <v>-0.76300001144409202</v>
      </c>
      <c r="N256" s="157">
        <v>3</v>
      </c>
      <c r="O256" s="157">
        <v>1.0329999999999999</v>
      </c>
      <c r="P256" s="157">
        <v>25</v>
      </c>
      <c r="Q256" s="158">
        <v>37.764419555663999</v>
      </c>
    </row>
    <row r="257" spans="1:17">
      <c r="A257" s="190">
        <v>29</v>
      </c>
      <c r="B257" s="190" t="s">
        <v>256</v>
      </c>
      <c r="C257" s="190">
        <v>5</v>
      </c>
      <c r="D257" s="157">
        <v>50</v>
      </c>
      <c r="E257" s="157">
        <v>23</v>
      </c>
      <c r="F257" s="157">
        <v>33</v>
      </c>
      <c r="G257" s="157">
        <v>21</v>
      </c>
      <c r="H257" s="157">
        <v>36</v>
      </c>
      <c r="I257" s="157">
        <v>3</v>
      </c>
      <c r="J257" s="157">
        <v>1.5799999237060547E-2</v>
      </c>
      <c r="K257" s="157">
        <v>1.4199999570846558</v>
      </c>
      <c r="L257" s="157">
        <v>7.9000000953674316</v>
      </c>
      <c r="M257" s="157">
        <v>-0.76300001144409202</v>
      </c>
      <c r="N257" s="157">
        <v>5</v>
      </c>
      <c r="O257" s="157">
        <v>1.0329999999999999</v>
      </c>
      <c r="P257" s="157">
        <v>20</v>
      </c>
      <c r="Q257" s="158">
        <v>36.219879149999997</v>
      </c>
    </row>
    <row r="258" spans="1:17">
      <c r="A258" s="190">
        <v>29</v>
      </c>
      <c r="B258" s="190" t="s">
        <v>256</v>
      </c>
      <c r="C258" s="190">
        <v>4</v>
      </c>
      <c r="D258" s="157">
        <v>70</v>
      </c>
      <c r="E258" s="157">
        <v>21</v>
      </c>
      <c r="F258" s="157">
        <v>25</v>
      </c>
      <c r="G258" s="157">
        <v>19</v>
      </c>
      <c r="H258" s="157">
        <v>33</v>
      </c>
      <c r="I258" s="157">
        <v>3</v>
      </c>
      <c r="J258" s="157">
        <v>1.5799999237060547E-2</v>
      </c>
      <c r="K258" s="157">
        <v>1.4199999570846558</v>
      </c>
      <c r="L258" s="157">
        <v>7.9000000953674316</v>
      </c>
      <c r="M258" s="157">
        <v>-0.76300001144409202</v>
      </c>
      <c r="N258" s="157">
        <v>5</v>
      </c>
      <c r="O258" s="157">
        <v>1.0329999999999999</v>
      </c>
      <c r="P258" s="157">
        <v>10</v>
      </c>
      <c r="Q258" s="158">
        <v>36.219879149999997</v>
      </c>
    </row>
    <row r="259" spans="1:17">
      <c r="A259" s="190">
        <v>29</v>
      </c>
      <c r="B259" s="190" t="s">
        <v>256</v>
      </c>
      <c r="C259" s="190">
        <v>3</v>
      </c>
      <c r="D259" s="157">
        <v>90</v>
      </c>
      <c r="E259" s="157">
        <v>19</v>
      </c>
      <c r="F259" s="157">
        <v>23</v>
      </c>
      <c r="G259" s="157">
        <v>16</v>
      </c>
      <c r="H259" s="157">
        <v>30</v>
      </c>
      <c r="I259" s="157">
        <v>3</v>
      </c>
      <c r="J259" s="157">
        <v>1.5799999237060547E-2</v>
      </c>
      <c r="K259" s="157">
        <v>1.4199999570846558</v>
      </c>
      <c r="L259" s="157">
        <v>7.9000000953674316</v>
      </c>
      <c r="M259" s="157">
        <v>-0.76300001144409202</v>
      </c>
      <c r="N259" s="157">
        <v>2</v>
      </c>
      <c r="O259" s="157">
        <v>1</v>
      </c>
      <c r="P259" s="157">
        <v>10</v>
      </c>
      <c r="Q259" s="158">
        <v>36.219879149999997</v>
      </c>
    </row>
    <row r="260" spans="1:17">
      <c r="A260" s="190">
        <v>29</v>
      </c>
      <c r="B260" s="190" t="s">
        <v>256</v>
      </c>
      <c r="C260" s="190">
        <v>2</v>
      </c>
      <c r="D260" s="157">
        <v>110</v>
      </c>
      <c r="E260" s="157">
        <v>20</v>
      </c>
      <c r="F260" s="157">
        <v>23</v>
      </c>
      <c r="G260" s="157">
        <v>12</v>
      </c>
      <c r="H260" s="157">
        <v>28</v>
      </c>
      <c r="I260" s="157">
        <v>3</v>
      </c>
      <c r="J260" s="157">
        <v>1.5799999237060547E-2</v>
      </c>
      <c r="K260" s="157">
        <v>1.4199999570846558</v>
      </c>
      <c r="L260" s="157">
        <v>7.9000000953674316</v>
      </c>
      <c r="M260" s="157">
        <v>-0.76300001144409202</v>
      </c>
      <c r="N260" s="157">
        <v>3</v>
      </c>
      <c r="O260" s="157">
        <v>0.1</v>
      </c>
      <c r="P260" s="157">
        <v>10</v>
      </c>
      <c r="Q260" s="158">
        <v>36.219879149999997</v>
      </c>
    </row>
    <row r="261" spans="1:17">
      <c r="A261" s="190">
        <v>29</v>
      </c>
      <c r="B261" s="190" t="s">
        <v>256</v>
      </c>
      <c r="C261" s="190">
        <v>1</v>
      </c>
      <c r="D261" s="157">
        <v>130</v>
      </c>
      <c r="E261" s="157">
        <v>28</v>
      </c>
      <c r="F261" s="157">
        <v>29</v>
      </c>
      <c r="G261" s="157">
        <v>13</v>
      </c>
      <c r="H261" s="157">
        <v>35</v>
      </c>
      <c r="I261" s="157">
        <v>3</v>
      </c>
      <c r="J261" s="157">
        <v>1.5799999237060547E-2</v>
      </c>
      <c r="K261" s="157">
        <v>1.4199999570846558</v>
      </c>
      <c r="L261" s="157">
        <v>7.9000000953674316</v>
      </c>
      <c r="M261" s="157">
        <v>-0.76300001144409202</v>
      </c>
      <c r="N261" s="157">
        <v>3</v>
      </c>
      <c r="O261" s="157">
        <v>0.1</v>
      </c>
      <c r="P261" s="157">
        <v>10</v>
      </c>
      <c r="Q261" s="158">
        <v>36.219879149999997</v>
      </c>
    </row>
    <row r="262" spans="1:17">
      <c r="A262" s="190">
        <v>29</v>
      </c>
      <c r="B262" s="190" t="s">
        <v>256</v>
      </c>
      <c r="C262" s="190">
        <v>0</v>
      </c>
      <c r="D262" s="157">
        <v>200</v>
      </c>
      <c r="E262" s="157">
        <v>28</v>
      </c>
      <c r="F262" s="157">
        <v>29</v>
      </c>
      <c r="G262" s="157">
        <v>13</v>
      </c>
      <c r="H262" s="157">
        <v>35</v>
      </c>
      <c r="I262" s="157">
        <v>3</v>
      </c>
      <c r="J262" s="157">
        <v>1.5799999237060547E-2</v>
      </c>
      <c r="K262" s="157">
        <v>1.4199999570846558</v>
      </c>
      <c r="L262" s="157">
        <v>7.9000000953674316</v>
      </c>
      <c r="M262" s="157">
        <v>-0.76300001144409202</v>
      </c>
      <c r="N262" s="157">
        <v>3</v>
      </c>
      <c r="O262" s="157">
        <v>0.1</v>
      </c>
      <c r="P262" s="157">
        <v>10</v>
      </c>
      <c r="Q262" s="158">
        <v>36.219879149999997</v>
      </c>
    </row>
    <row r="263" spans="1:17">
      <c r="A263" s="190">
        <v>30</v>
      </c>
      <c r="B263" s="190" t="s">
        <v>257</v>
      </c>
      <c r="C263" s="190">
        <v>8</v>
      </c>
      <c r="D263" s="157">
        <v>10</v>
      </c>
      <c r="E263" s="157">
        <v>35</v>
      </c>
      <c r="F263" s="157">
        <v>35</v>
      </c>
      <c r="G263" s="157">
        <v>20</v>
      </c>
      <c r="H263" s="157">
        <v>36</v>
      </c>
      <c r="I263" s="157">
        <v>3</v>
      </c>
      <c r="J263" s="157">
        <v>1.5799999237060547E-2</v>
      </c>
      <c r="K263" s="157">
        <v>1.4199999570846558</v>
      </c>
      <c r="L263" s="157">
        <v>7.9000000953674316</v>
      </c>
      <c r="M263" s="157">
        <v>-0.76300001144409202</v>
      </c>
      <c r="N263" s="157">
        <v>5</v>
      </c>
      <c r="O263" s="157">
        <v>1.0329999999999999</v>
      </c>
      <c r="P263" s="157">
        <v>35</v>
      </c>
      <c r="Q263" s="158">
        <v>460.06491088867102</v>
      </c>
    </row>
    <row r="264" spans="1:17">
      <c r="A264" s="190">
        <v>30</v>
      </c>
      <c r="B264" s="190" t="s">
        <v>257</v>
      </c>
      <c r="C264" s="190">
        <v>7</v>
      </c>
      <c r="D264" s="157">
        <v>20</v>
      </c>
      <c r="E264" s="157">
        <v>32</v>
      </c>
      <c r="F264" s="157">
        <v>33</v>
      </c>
      <c r="G264" s="157">
        <v>15</v>
      </c>
      <c r="H264" s="157">
        <v>36</v>
      </c>
      <c r="I264" s="157">
        <v>2</v>
      </c>
      <c r="J264" s="157">
        <v>1.5799999237060547E-2</v>
      </c>
      <c r="K264" s="157">
        <v>1.4199999570846558</v>
      </c>
      <c r="L264" s="157">
        <v>7.9000000953674316</v>
      </c>
      <c r="M264" s="157">
        <v>-0.76300001144409202</v>
      </c>
      <c r="N264" s="157">
        <v>3</v>
      </c>
      <c r="O264" s="157">
        <v>1.0329999999999999</v>
      </c>
      <c r="P264" s="157">
        <v>30</v>
      </c>
      <c r="Q264" s="158">
        <v>131.81080627441401</v>
      </c>
    </row>
    <row r="265" spans="1:17">
      <c r="A265" s="190">
        <v>30</v>
      </c>
      <c r="B265" s="190" t="s">
        <v>257</v>
      </c>
      <c r="C265" s="190">
        <v>6</v>
      </c>
      <c r="D265" s="157">
        <v>30</v>
      </c>
      <c r="E265" s="157">
        <v>32</v>
      </c>
      <c r="F265" s="157">
        <v>33</v>
      </c>
      <c r="G265" s="157">
        <v>22</v>
      </c>
      <c r="H265" s="157">
        <v>37</v>
      </c>
      <c r="I265" s="157">
        <v>3</v>
      </c>
      <c r="J265" s="157">
        <v>1.5799999237060547E-2</v>
      </c>
      <c r="K265" s="157">
        <v>1.4199999570846558</v>
      </c>
      <c r="L265" s="157">
        <v>7.9000000953674316</v>
      </c>
      <c r="M265" s="157">
        <v>-0.76300001144409202</v>
      </c>
      <c r="N265" s="157">
        <v>3</v>
      </c>
      <c r="O265" s="157">
        <v>1.0329999999999999</v>
      </c>
      <c r="P265" s="157">
        <v>25</v>
      </c>
      <c r="Q265" s="158">
        <v>37.764419555663999</v>
      </c>
    </row>
    <row r="266" spans="1:17">
      <c r="A266" s="190">
        <v>30</v>
      </c>
      <c r="B266" s="190" t="s">
        <v>257</v>
      </c>
      <c r="C266" s="190">
        <v>5</v>
      </c>
      <c r="D266" s="157">
        <v>50</v>
      </c>
      <c r="E266" s="157">
        <v>27</v>
      </c>
      <c r="F266" s="157">
        <v>28</v>
      </c>
      <c r="G266" s="157">
        <v>20</v>
      </c>
      <c r="H266" s="157">
        <v>35</v>
      </c>
      <c r="I266" s="157">
        <v>3</v>
      </c>
      <c r="J266" s="157">
        <v>1.5799999237060547E-2</v>
      </c>
      <c r="K266" s="157">
        <v>1.4199999570846558</v>
      </c>
      <c r="L266" s="157">
        <v>7.9000000953674316</v>
      </c>
      <c r="M266" s="157">
        <v>-0.76300001144409202</v>
      </c>
      <c r="N266" s="157">
        <v>5</v>
      </c>
      <c r="O266" s="157">
        <v>1.0329999999999999</v>
      </c>
      <c r="P266" s="157">
        <v>20</v>
      </c>
      <c r="Q266" s="158">
        <v>36.219879149999997</v>
      </c>
    </row>
    <row r="267" spans="1:17">
      <c r="A267" s="190">
        <v>30</v>
      </c>
      <c r="B267" s="190" t="s">
        <v>257</v>
      </c>
      <c r="C267" s="190">
        <v>4</v>
      </c>
      <c r="D267" s="157">
        <v>70</v>
      </c>
      <c r="E267" s="157">
        <v>21</v>
      </c>
      <c r="F267" s="157">
        <v>21</v>
      </c>
      <c r="G267" s="157">
        <v>19</v>
      </c>
      <c r="H267" s="157">
        <v>26</v>
      </c>
      <c r="I267" s="157">
        <v>3</v>
      </c>
      <c r="J267" s="157">
        <v>1.5799999237060547E-2</v>
      </c>
      <c r="K267" s="157">
        <v>1.4199999570846558</v>
      </c>
      <c r="L267" s="157">
        <v>7.9000000953674316</v>
      </c>
      <c r="M267" s="157">
        <v>-0.76300001144409202</v>
      </c>
      <c r="N267" s="157">
        <v>5</v>
      </c>
      <c r="O267" s="157">
        <v>1.0329999999999999</v>
      </c>
      <c r="P267" s="157">
        <v>10</v>
      </c>
      <c r="Q267" s="158">
        <v>36.219879149999997</v>
      </c>
    </row>
    <row r="268" spans="1:17">
      <c r="A268" s="190">
        <v>30</v>
      </c>
      <c r="B268" s="190" t="s">
        <v>257</v>
      </c>
      <c r="C268" s="190">
        <v>3</v>
      </c>
      <c r="D268" s="157">
        <v>90</v>
      </c>
      <c r="E268" s="157">
        <v>19</v>
      </c>
      <c r="F268" s="157">
        <v>17</v>
      </c>
      <c r="G268" s="157">
        <v>14</v>
      </c>
      <c r="H268" s="157">
        <v>22</v>
      </c>
      <c r="I268" s="157">
        <v>3</v>
      </c>
      <c r="J268" s="157">
        <v>1.5799999237060547E-2</v>
      </c>
      <c r="K268" s="157">
        <v>1.4199999570846558</v>
      </c>
      <c r="L268" s="157">
        <v>7.9000000953674316</v>
      </c>
      <c r="M268" s="157">
        <v>-0.76300001144409202</v>
      </c>
      <c r="N268" s="157">
        <v>2</v>
      </c>
      <c r="O268" s="157">
        <v>1</v>
      </c>
      <c r="P268" s="157">
        <v>10</v>
      </c>
      <c r="Q268" s="158">
        <v>36.219879149999997</v>
      </c>
    </row>
    <row r="269" spans="1:17">
      <c r="A269" s="190">
        <v>30</v>
      </c>
      <c r="B269" s="190" t="s">
        <v>257</v>
      </c>
      <c r="C269" s="190">
        <v>2</v>
      </c>
      <c r="D269" s="157">
        <v>110</v>
      </c>
      <c r="E269" s="157">
        <v>19</v>
      </c>
      <c r="F269" s="157">
        <v>16</v>
      </c>
      <c r="G269" s="157">
        <v>12</v>
      </c>
      <c r="H269" s="157">
        <v>21</v>
      </c>
      <c r="I269" s="157">
        <v>3</v>
      </c>
      <c r="J269" s="157">
        <v>1.5799999237060547E-2</v>
      </c>
      <c r="K269" s="157">
        <v>1.4199999570846558</v>
      </c>
      <c r="L269" s="157">
        <v>7.9000000953674316</v>
      </c>
      <c r="M269" s="157">
        <v>-0.76300001144409202</v>
      </c>
      <c r="N269" s="157">
        <v>3</v>
      </c>
      <c r="O269" s="157">
        <v>0.1</v>
      </c>
      <c r="P269" s="157">
        <v>10</v>
      </c>
      <c r="Q269" s="158">
        <v>36.219879149999997</v>
      </c>
    </row>
    <row r="270" spans="1:17">
      <c r="A270" s="190">
        <v>30</v>
      </c>
      <c r="B270" s="190" t="s">
        <v>257</v>
      </c>
      <c r="C270" s="190">
        <v>1</v>
      </c>
      <c r="D270" s="157">
        <v>130</v>
      </c>
      <c r="E270" s="157">
        <v>21</v>
      </c>
      <c r="F270" s="157">
        <v>18</v>
      </c>
      <c r="G270" s="157">
        <v>13</v>
      </c>
      <c r="H270" s="157">
        <v>25</v>
      </c>
      <c r="I270" s="157">
        <v>3</v>
      </c>
      <c r="J270" s="157">
        <v>1.5799999237060547E-2</v>
      </c>
      <c r="K270" s="157">
        <v>1.4199999570846558</v>
      </c>
      <c r="L270" s="157">
        <v>7.9000000953674316</v>
      </c>
      <c r="M270" s="157">
        <v>-0.76300001144409202</v>
      </c>
      <c r="N270" s="157">
        <v>3</v>
      </c>
      <c r="O270" s="157">
        <v>0.1</v>
      </c>
      <c r="P270" s="157">
        <v>10</v>
      </c>
      <c r="Q270" s="158">
        <v>36.219879149999997</v>
      </c>
    </row>
    <row r="271" spans="1:17">
      <c r="A271" s="190">
        <v>30</v>
      </c>
      <c r="B271" s="190" t="s">
        <v>257</v>
      </c>
      <c r="C271" s="190">
        <v>0</v>
      </c>
      <c r="D271" s="190">
        <v>200</v>
      </c>
      <c r="E271" s="157">
        <v>21</v>
      </c>
      <c r="F271" s="157">
        <v>18</v>
      </c>
      <c r="G271" s="157">
        <v>13</v>
      </c>
      <c r="H271" s="157">
        <v>25</v>
      </c>
      <c r="I271" s="157">
        <v>3</v>
      </c>
      <c r="J271" s="157">
        <v>1.5799999237060547E-2</v>
      </c>
      <c r="K271" s="157">
        <v>1.4199999570846558</v>
      </c>
      <c r="L271" s="157">
        <v>7.9000000953674316</v>
      </c>
      <c r="M271" s="157">
        <v>-0.76300001144409202</v>
      </c>
      <c r="N271" s="157">
        <v>3</v>
      </c>
      <c r="O271" s="157">
        <v>0.1</v>
      </c>
      <c r="P271" s="157">
        <v>10</v>
      </c>
      <c r="Q271" s="158">
        <v>36.219879149999997</v>
      </c>
    </row>
    <row r="272" spans="1:17">
      <c r="A272" s="190">
        <v>31</v>
      </c>
      <c r="B272" s="190" t="s">
        <v>258</v>
      </c>
      <c r="C272" s="190">
        <v>8</v>
      </c>
      <c r="D272" s="157">
        <v>10</v>
      </c>
      <c r="E272" s="157">
        <v>35</v>
      </c>
      <c r="F272" s="157">
        <v>35</v>
      </c>
      <c r="G272" s="157">
        <v>20</v>
      </c>
      <c r="H272" s="157">
        <v>30</v>
      </c>
      <c r="I272" s="157">
        <v>3</v>
      </c>
      <c r="J272" s="157">
        <v>1.5799999237060547E-2</v>
      </c>
      <c r="K272" s="157">
        <v>1.4199999570846558</v>
      </c>
      <c r="L272" s="157">
        <v>7.9000000953674316</v>
      </c>
      <c r="M272" s="157">
        <v>-0.76300001144409202</v>
      </c>
      <c r="N272" s="157">
        <v>5</v>
      </c>
      <c r="O272" s="157">
        <v>1.0329999999999999</v>
      </c>
      <c r="P272" s="157">
        <v>35</v>
      </c>
      <c r="Q272" s="157">
        <v>460.06491088867102</v>
      </c>
    </row>
    <row r="273" spans="1:17">
      <c r="A273" s="190">
        <v>31</v>
      </c>
      <c r="B273" s="190" t="s">
        <v>258</v>
      </c>
      <c r="C273" s="190">
        <v>7</v>
      </c>
      <c r="D273" s="157">
        <v>20</v>
      </c>
      <c r="E273" s="157">
        <v>30</v>
      </c>
      <c r="F273" s="157">
        <v>26</v>
      </c>
      <c r="G273" s="157">
        <v>15</v>
      </c>
      <c r="H273" s="157">
        <v>32</v>
      </c>
      <c r="I273" s="157">
        <v>2</v>
      </c>
      <c r="J273" s="157">
        <v>1.5799999237060547E-2</v>
      </c>
      <c r="K273" s="157">
        <v>1.4199999570846558</v>
      </c>
      <c r="L273" s="157">
        <v>7.9000000953674316</v>
      </c>
      <c r="M273" s="157">
        <v>-0.76300001144409202</v>
      </c>
      <c r="N273" s="157">
        <v>3</v>
      </c>
      <c r="O273" s="157">
        <v>1.0329999999999999</v>
      </c>
      <c r="P273" s="157">
        <v>30</v>
      </c>
      <c r="Q273" s="157">
        <v>131.81080627441401</v>
      </c>
    </row>
    <row r="274" spans="1:17">
      <c r="A274" s="190">
        <v>31</v>
      </c>
      <c r="B274" s="190" t="s">
        <v>258</v>
      </c>
      <c r="C274" s="190">
        <v>6</v>
      </c>
      <c r="D274" s="157">
        <v>30</v>
      </c>
      <c r="E274" s="157">
        <v>30</v>
      </c>
      <c r="F274" s="157">
        <v>30</v>
      </c>
      <c r="G274" s="157">
        <v>19</v>
      </c>
      <c r="H274" s="157">
        <v>34</v>
      </c>
      <c r="I274" s="157">
        <v>2</v>
      </c>
      <c r="J274" s="157">
        <v>1.5799999237060547E-2</v>
      </c>
      <c r="K274" s="157">
        <v>1.4199999570846558</v>
      </c>
      <c r="L274" s="157">
        <v>7.9000000953674316</v>
      </c>
      <c r="M274" s="157">
        <v>-0.76300001144409202</v>
      </c>
      <c r="N274" s="157">
        <v>3</v>
      </c>
      <c r="O274" s="157">
        <v>1.0329999999999999</v>
      </c>
      <c r="P274" s="157">
        <v>25</v>
      </c>
      <c r="Q274" s="157">
        <v>37.764419555663999</v>
      </c>
    </row>
    <row r="275" spans="1:17">
      <c r="A275" s="190">
        <v>31</v>
      </c>
      <c r="B275" s="190" t="s">
        <v>258</v>
      </c>
      <c r="C275" s="190">
        <v>5</v>
      </c>
      <c r="D275" s="157">
        <v>50</v>
      </c>
      <c r="E275" s="157">
        <v>29</v>
      </c>
      <c r="F275" s="157">
        <v>30</v>
      </c>
      <c r="G275" s="157">
        <v>19</v>
      </c>
      <c r="H275" s="157">
        <v>34</v>
      </c>
      <c r="I275" s="157">
        <v>3</v>
      </c>
      <c r="J275" s="157">
        <v>1.5799999237060547E-2</v>
      </c>
      <c r="K275" s="157">
        <v>1.4199999570846558</v>
      </c>
      <c r="L275" s="157">
        <v>7.9000000953674316</v>
      </c>
      <c r="M275" s="157">
        <v>-0.76300001144409202</v>
      </c>
      <c r="N275" s="157">
        <v>5</v>
      </c>
      <c r="O275" s="157">
        <v>1.0329999999999999</v>
      </c>
      <c r="P275" s="157">
        <v>20</v>
      </c>
      <c r="Q275" s="157">
        <v>36.219879149999997</v>
      </c>
    </row>
    <row r="276" spans="1:17">
      <c r="A276" s="190">
        <v>31</v>
      </c>
      <c r="B276" s="190" t="s">
        <v>258</v>
      </c>
      <c r="C276" s="190">
        <v>4</v>
      </c>
      <c r="D276" s="157">
        <v>70</v>
      </c>
      <c r="E276" s="157">
        <v>21</v>
      </c>
      <c r="F276" s="157">
        <v>21</v>
      </c>
      <c r="G276" s="157">
        <v>16</v>
      </c>
      <c r="H276" s="157">
        <v>26</v>
      </c>
      <c r="I276" s="157">
        <v>3</v>
      </c>
      <c r="J276" s="157">
        <v>1.5799999237060547E-2</v>
      </c>
      <c r="K276" s="157">
        <v>1.4199999570846558</v>
      </c>
      <c r="L276" s="157">
        <v>7.9000000953674316</v>
      </c>
      <c r="M276" s="157">
        <v>-0.76300001144409202</v>
      </c>
      <c r="N276" s="157">
        <v>5</v>
      </c>
      <c r="O276" s="157">
        <v>1.0329999999999999</v>
      </c>
      <c r="P276" s="157">
        <v>10</v>
      </c>
      <c r="Q276" s="157">
        <v>36.219879149999997</v>
      </c>
    </row>
    <row r="277" spans="1:17">
      <c r="A277" s="190">
        <v>31</v>
      </c>
      <c r="B277" s="190" t="s">
        <v>258</v>
      </c>
      <c r="C277" s="190">
        <v>3</v>
      </c>
      <c r="D277" s="157">
        <v>90</v>
      </c>
      <c r="E277" s="157">
        <v>19</v>
      </c>
      <c r="F277" s="157">
        <v>17</v>
      </c>
      <c r="G277" s="157">
        <v>14</v>
      </c>
      <c r="H277" s="157">
        <v>22</v>
      </c>
      <c r="I277" s="157">
        <v>3</v>
      </c>
      <c r="J277" s="157">
        <v>1.5799999237060547E-2</v>
      </c>
      <c r="K277" s="157">
        <v>1.4199999570846558</v>
      </c>
      <c r="L277" s="157">
        <v>7.9000000953674316</v>
      </c>
      <c r="M277" s="157">
        <v>-0.76300001144409202</v>
      </c>
      <c r="N277" s="157">
        <v>2</v>
      </c>
      <c r="O277" s="157">
        <v>1</v>
      </c>
      <c r="P277" s="157">
        <v>10</v>
      </c>
      <c r="Q277" s="157">
        <v>36.219879149999997</v>
      </c>
    </row>
    <row r="278" spans="1:17">
      <c r="A278" s="190">
        <v>31</v>
      </c>
      <c r="B278" s="190" t="s">
        <v>258</v>
      </c>
      <c r="C278" s="190">
        <v>2</v>
      </c>
      <c r="D278" s="157">
        <v>110</v>
      </c>
      <c r="E278" s="157">
        <v>20</v>
      </c>
      <c r="F278" s="157">
        <v>18</v>
      </c>
      <c r="G278" s="157">
        <v>12</v>
      </c>
      <c r="H278" s="157">
        <v>24</v>
      </c>
      <c r="I278" s="157">
        <v>3</v>
      </c>
      <c r="J278" s="157">
        <v>1.5799999237060547E-2</v>
      </c>
      <c r="K278" s="157">
        <v>1.4199999570846558</v>
      </c>
      <c r="L278" s="157">
        <v>7.9000000953674316</v>
      </c>
      <c r="M278" s="157">
        <v>-0.76300001144409202</v>
      </c>
      <c r="N278" s="157">
        <v>3</v>
      </c>
      <c r="O278" s="157">
        <v>0.1</v>
      </c>
      <c r="P278" s="157">
        <v>10</v>
      </c>
      <c r="Q278" s="157">
        <v>36.219879149999997</v>
      </c>
    </row>
    <row r="279" spans="1:17">
      <c r="A279" s="190">
        <v>31</v>
      </c>
      <c r="B279" s="190" t="s">
        <v>258</v>
      </c>
      <c r="C279" s="190">
        <v>1</v>
      </c>
      <c r="D279" s="157">
        <v>130</v>
      </c>
      <c r="E279" s="157">
        <v>25</v>
      </c>
      <c r="F279" s="157">
        <v>21</v>
      </c>
      <c r="G279" s="157">
        <v>13</v>
      </c>
      <c r="H279" s="157">
        <v>28</v>
      </c>
      <c r="I279" s="157">
        <v>3</v>
      </c>
      <c r="J279" s="157">
        <v>1.5799999237060547E-2</v>
      </c>
      <c r="K279" s="157">
        <v>1.4199999570846558</v>
      </c>
      <c r="L279" s="157">
        <v>7.9000000953674316</v>
      </c>
      <c r="M279" s="157">
        <v>-0.76300001144409202</v>
      </c>
      <c r="N279" s="157">
        <v>3</v>
      </c>
      <c r="O279" s="157">
        <v>0.1</v>
      </c>
      <c r="P279" s="157">
        <v>10</v>
      </c>
      <c r="Q279" s="157">
        <v>36.219879149999997</v>
      </c>
    </row>
    <row r="280" spans="1:17">
      <c r="A280" s="190">
        <v>31</v>
      </c>
      <c r="B280" s="190" t="s">
        <v>258</v>
      </c>
      <c r="C280" s="190">
        <v>0</v>
      </c>
      <c r="D280" s="190">
        <v>200</v>
      </c>
      <c r="E280" s="157">
        <v>25</v>
      </c>
      <c r="F280" s="157">
        <v>21</v>
      </c>
      <c r="G280" s="157">
        <v>13</v>
      </c>
      <c r="H280" s="157">
        <v>28</v>
      </c>
      <c r="I280" s="157">
        <v>3</v>
      </c>
      <c r="J280" s="157">
        <v>1.5799999237060547E-2</v>
      </c>
      <c r="K280" s="157">
        <v>1.4199999570846558</v>
      </c>
      <c r="L280" s="157">
        <v>7.9000000953674316</v>
      </c>
      <c r="M280" s="157">
        <v>-0.76300001144409202</v>
      </c>
      <c r="N280" s="157">
        <v>3</v>
      </c>
      <c r="O280" s="157">
        <v>0.1</v>
      </c>
      <c r="P280" s="157">
        <v>10</v>
      </c>
      <c r="Q280" s="157">
        <v>36.219879149999997</v>
      </c>
    </row>
    <row r="281" spans="1:17" ht="15.6">
      <c r="A281" s="190">
        <v>32</v>
      </c>
      <c r="B281" s="190" t="s">
        <v>259</v>
      </c>
      <c r="C281" s="190">
        <v>9</v>
      </c>
      <c r="D281" s="190">
        <v>10</v>
      </c>
      <c r="E281" s="157">
        <v>11</v>
      </c>
      <c r="F281" s="157">
        <v>21</v>
      </c>
      <c r="G281" s="157">
        <v>11</v>
      </c>
      <c r="H281" s="157">
        <v>25</v>
      </c>
      <c r="I281" s="157">
        <v>31.44</v>
      </c>
      <c r="J281" s="157">
        <v>5.8999999999999997E-2</v>
      </c>
      <c r="K281" s="157">
        <v>1.48</v>
      </c>
      <c r="L281" s="157">
        <v>10</v>
      </c>
      <c r="M281" s="157">
        <v>0.5</v>
      </c>
      <c r="N281" s="157">
        <v>3.9</v>
      </c>
      <c r="O281" s="157">
        <v>1.0329999999999999</v>
      </c>
      <c r="P281" s="161">
        <v>25</v>
      </c>
      <c r="Q281" s="190">
        <v>460.06491088867102</v>
      </c>
    </row>
    <row r="282" spans="1:17" s="156" customFormat="1" ht="15.6">
      <c r="A282" s="190">
        <v>32</v>
      </c>
      <c r="B282" s="190" t="s">
        <v>259</v>
      </c>
      <c r="C282" s="190">
        <v>8</v>
      </c>
      <c r="D282" s="190">
        <v>30</v>
      </c>
      <c r="E282" s="157">
        <v>11</v>
      </c>
      <c r="F282" s="157">
        <v>21</v>
      </c>
      <c r="G282" s="157">
        <v>11</v>
      </c>
      <c r="H282" s="157">
        <v>23.3</v>
      </c>
      <c r="I282" s="157">
        <v>31.44</v>
      </c>
      <c r="J282" s="157">
        <v>5.8999999999999997E-2</v>
      </c>
      <c r="K282" s="157">
        <v>1.48</v>
      </c>
      <c r="L282" s="157">
        <v>10</v>
      </c>
      <c r="M282" s="157">
        <v>0.5</v>
      </c>
      <c r="N282" s="157">
        <v>3.9</v>
      </c>
      <c r="O282" s="157">
        <v>1.0329999999999999</v>
      </c>
      <c r="P282" s="161">
        <v>20</v>
      </c>
      <c r="Q282" s="190">
        <v>131.81080627441401</v>
      </c>
    </row>
    <row r="283" spans="1:17" s="156" customFormat="1" ht="15.6">
      <c r="A283" s="190">
        <v>32</v>
      </c>
      <c r="B283" s="190" t="s">
        <v>259</v>
      </c>
      <c r="C283" s="190">
        <v>7</v>
      </c>
      <c r="D283" s="190">
        <v>50</v>
      </c>
      <c r="E283" s="157">
        <v>11</v>
      </c>
      <c r="F283" s="157">
        <v>20.7</v>
      </c>
      <c r="G283" s="157">
        <v>11</v>
      </c>
      <c r="H283" s="157">
        <v>24</v>
      </c>
      <c r="I283" s="157">
        <v>31.44</v>
      </c>
      <c r="J283" s="157">
        <v>5.8999999999999997E-2</v>
      </c>
      <c r="K283" s="157">
        <v>1.48</v>
      </c>
      <c r="L283" s="157">
        <v>10</v>
      </c>
      <c r="M283" s="157">
        <v>0.5</v>
      </c>
      <c r="N283" s="157">
        <v>3.9</v>
      </c>
      <c r="O283" s="157">
        <v>1.0329999999999999</v>
      </c>
      <c r="P283" s="161">
        <v>10</v>
      </c>
      <c r="Q283" s="190">
        <v>37.764419555663999</v>
      </c>
    </row>
    <row r="284" spans="1:17" s="156" customFormat="1" ht="15.6">
      <c r="A284" s="190">
        <v>32</v>
      </c>
      <c r="B284" s="190" t="s">
        <v>259</v>
      </c>
      <c r="C284" s="190">
        <v>6</v>
      </c>
      <c r="D284" s="190">
        <v>70</v>
      </c>
      <c r="E284" s="157">
        <v>11</v>
      </c>
      <c r="F284" s="157">
        <v>16.399999999999999</v>
      </c>
      <c r="G284" s="157">
        <v>11</v>
      </c>
      <c r="H284" s="157">
        <v>20</v>
      </c>
      <c r="I284" s="157">
        <v>31.44</v>
      </c>
      <c r="J284" s="157">
        <v>5.8999999999999997E-2</v>
      </c>
      <c r="K284" s="157">
        <v>1.48</v>
      </c>
      <c r="L284" s="157">
        <v>10</v>
      </c>
      <c r="M284" s="157">
        <v>0.5</v>
      </c>
      <c r="N284" s="157">
        <v>3.9</v>
      </c>
      <c r="O284" s="157">
        <v>1</v>
      </c>
      <c r="P284" s="161">
        <v>10</v>
      </c>
      <c r="Q284" s="190">
        <v>36.219879149999997</v>
      </c>
    </row>
    <row r="285" spans="1:17" s="156" customFormat="1" ht="15.6">
      <c r="A285" s="190">
        <v>32</v>
      </c>
      <c r="B285" s="190" t="s">
        <v>259</v>
      </c>
      <c r="C285" s="190">
        <v>5</v>
      </c>
      <c r="D285" s="190">
        <v>90</v>
      </c>
      <c r="E285" s="157">
        <v>11</v>
      </c>
      <c r="F285" s="157">
        <v>15.9</v>
      </c>
      <c r="G285" s="157">
        <v>7</v>
      </c>
      <c r="H285" s="157">
        <v>17</v>
      </c>
      <c r="I285" s="157">
        <v>106.1</v>
      </c>
      <c r="J285" s="157">
        <v>7.4999999999999997E-2</v>
      </c>
      <c r="K285" s="157">
        <v>1.48</v>
      </c>
      <c r="L285" s="157">
        <v>6.5</v>
      </c>
      <c r="M285" s="157">
        <v>0.5</v>
      </c>
      <c r="N285" s="157">
        <v>4</v>
      </c>
      <c r="O285" s="157">
        <v>0.1</v>
      </c>
      <c r="P285" s="161">
        <v>10</v>
      </c>
      <c r="Q285" s="190">
        <v>36.219879149999997</v>
      </c>
    </row>
    <row r="286" spans="1:17" s="156" customFormat="1" ht="15.6">
      <c r="A286" s="190">
        <v>32</v>
      </c>
      <c r="B286" s="190" t="s">
        <v>259</v>
      </c>
      <c r="C286" s="190">
        <v>4</v>
      </c>
      <c r="D286" s="190">
        <v>110</v>
      </c>
      <c r="E286" s="157">
        <v>11</v>
      </c>
      <c r="F286" s="157">
        <v>15.9</v>
      </c>
      <c r="G286" s="157">
        <v>7</v>
      </c>
      <c r="H286" s="157">
        <v>17</v>
      </c>
      <c r="I286" s="157">
        <v>106.1</v>
      </c>
      <c r="J286" s="157">
        <v>7.4999999999999997E-2</v>
      </c>
      <c r="K286" s="157">
        <v>1.89</v>
      </c>
      <c r="L286" s="157">
        <v>6.5</v>
      </c>
      <c r="M286" s="157">
        <v>0.5</v>
      </c>
      <c r="N286" s="157">
        <v>4</v>
      </c>
      <c r="O286" s="157">
        <v>0.1</v>
      </c>
      <c r="P286" s="161">
        <v>10</v>
      </c>
      <c r="Q286" s="190">
        <v>36.219879149999997</v>
      </c>
    </row>
    <row r="287" spans="1:17" s="156" customFormat="1" ht="15.6">
      <c r="A287" s="190">
        <v>32</v>
      </c>
      <c r="B287" s="190" t="s">
        <v>259</v>
      </c>
      <c r="C287" s="190">
        <v>3</v>
      </c>
      <c r="D287" s="190">
        <v>130</v>
      </c>
      <c r="E287" s="157">
        <v>11</v>
      </c>
      <c r="F287" s="157">
        <v>18</v>
      </c>
      <c r="G287" s="157">
        <v>8</v>
      </c>
      <c r="H287" s="157">
        <v>18</v>
      </c>
      <c r="I287" s="157">
        <v>31.44</v>
      </c>
      <c r="J287" s="157">
        <v>5.8999999999999997E-2</v>
      </c>
      <c r="K287" s="157">
        <v>1.89</v>
      </c>
      <c r="L287" s="157">
        <v>10</v>
      </c>
      <c r="M287" s="157">
        <v>0.5</v>
      </c>
      <c r="N287" s="157">
        <v>3.9</v>
      </c>
      <c r="O287" s="157">
        <v>0.1</v>
      </c>
      <c r="P287" s="161">
        <v>10</v>
      </c>
      <c r="Q287" s="190">
        <v>36.219879149999997</v>
      </c>
    </row>
    <row r="288" spans="1:17" s="156" customFormat="1" ht="15.6">
      <c r="A288" s="190">
        <v>32</v>
      </c>
      <c r="B288" s="190" t="s">
        <v>259</v>
      </c>
      <c r="C288" s="190">
        <v>2</v>
      </c>
      <c r="D288" s="190">
        <v>150</v>
      </c>
      <c r="E288" s="157">
        <v>11</v>
      </c>
      <c r="F288" s="157">
        <v>19.3</v>
      </c>
      <c r="G288" s="157">
        <v>10</v>
      </c>
      <c r="H288" s="157">
        <v>19.3</v>
      </c>
      <c r="I288" s="157">
        <v>31.44</v>
      </c>
      <c r="J288" s="157">
        <v>5.8999999999999997E-2</v>
      </c>
      <c r="K288" s="157">
        <v>1.48</v>
      </c>
      <c r="L288" s="157">
        <v>10</v>
      </c>
      <c r="M288" s="157">
        <v>0.5</v>
      </c>
      <c r="N288" s="157">
        <v>3.9</v>
      </c>
      <c r="O288" s="157">
        <v>0.1</v>
      </c>
      <c r="P288" s="161">
        <v>10</v>
      </c>
      <c r="Q288" s="190">
        <v>36.219879149999997</v>
      </c>
    </row>
    <row r="289" spans="1:17" s="156" customFormat="1" ht="15.6">
      <c r="A289" s="190">
        <v>32</v>
      </c>
      <c r="B289" s="190" t="s">
        <v>259</v>
      </c>
      <c r="C289" s="190">
        <v>1</v>
      </c>
      <c r="D289" s="190">
        <v>170</v>
      </c>
      <c r="E289" s="157">
        <v>11</v>
      </c>
      <c r="F289" s="157">
        <v>19.3</v>
      </c>
      <c r="G289" s="157">
        <v>10</v>
      </c>
      <c r="H289" s="157">
        <v>19.3</v>
      </c>
      <c r="I289" s="157">
        <v>31.44</v>
      </c>
      <c r="J289" s="157">
        <v>5.8999999999999997E-2</v>
      </c>
      <c r="K289" s="157">
        <v>1.48</v>
      </c>
      <c r="L289" s="157">
        <v>10</v>
      </c>
      <c r="M289" s="157">
        <v>0.5</v>
      </c>
      <c r="N289" s="157">
        <v>4</v>
      </c>
      <c r="O289" s="157">
        <v>1.0329999999999999</v>
      </c>
      <c r="P289" s="161">
        <v>25</v>
      </c>
      <c r="Q289" s="190">
        <v>460.06491088867102</v>
      </c>
    </row>
    <row r="290" spans="1:17" s="156" customFormat="1" ht="15.6">
      <c r="A290" s="190">
        <v>32</v>
      </c>
      <c r="B290" s="190" t="s">
        <v>259</v>
      </c>
      <c r="C290" s="190">
        <v>0</v>
      </c>
      <c r="D290" s="190">
        <v>200</v>
      </c>
      <c r="E290" s="157">
        <v>11</v>
      </c>
      <c r="F290" s="157">
        <v>19.3</v>
      </c>
      <c r="G290" s="157">
        <v>10</v>
      </c>
      <c r="H290" s="157">
        <v>19.3</v>
      </c>
      <c r="I290" s="157">
        <v>31.44</v>
      </c>
      <c r="J290" s="157">
        <v>5.8999999999999997E-2</v>
      </c>
      <c r="K290" s="157">
        <v>1.48</v>
      </c>
      <c r="L290" s="157">
        <v>10</v>
      </c>
      <c r="M290" s="157">
        <v>0.5</v>
      </c>
      <c r="N290" s="157">
        <v>4</v>
      </c>
      <c r="O290" s="157">
        <v>1.0329999999999999</v>
      </c>
      <c r="P290" s="161">
        <v>25</v>
      </c>
      <c r="Q290" s="190">
        <v>460.06491088867102</v>
      </c>
    </row>
    <row r="291" spans="1:17" s="156" customFormat="1" ht="15.6">
      <c r="A291" s="190">
        <v>33</v>
      </c>
      <c r="B291" s="190" t="s">
        <v>260</v>
      </c>
      <c r="C291" s="190">
        <v>9</v>
      </c>
      <c r="D291" s="190">
        <v>10</v>
      </c>
      <c r="E291" s="157">
        <v>9.8000000000000007</v>
      </c>
      <c r="F291" s="157">
        <v>19.8</v>
      </c>
      <c r="G291" s="157">
        <v>8.5</v>
      </c>
      <c r="H291" s="157">
        <v>22</v>
      </c>
      <c r="I291" s="157">
        <v>31.44</v>
      </c>
      <c r="J291" s="157">
        <v>5.8999999999999997E-2</v>
      </c>
      <c r="K291" s="157">
        <v>1.48</v>
      </c>
      <c r="L291" s="157">
        <v>10</v>
      </c>
      <c r="M291" s="157">
        <v>0.5</v>
      </c>
      <c r="N291" s="157">
        <v>3.9</v>
      </c>
      <c r="O291" s="157">
        <v>1.0329999999999999</v>
      </c>
      <c r="P291" s="161">
        <v>20</v>
      </c>
      <c r="Q291" s="190">
        <v>131.81080627441401</v>
      </c>
    </row>
    <row r="292" spans="1:17" s="156" customFormat="1" ht="15.6">
      <c r="A292" s="190">
        <v>33</v>
      </c>
      <c r="B292" s="190" t="s">
        <v>260</v>
      </c>
      <c r="C292" s="190">
        <v>8</v>
      </c>
      <c r="D292" s="190">
        <v>30</v>
      </c>
      <c r="E292" s="157">
        <v>9.8000000000000007</v>
      </c>
      <c r="F292" s="157">
        <v>19.8</v>
      </c>
      <c r="G292" s="157">
        <v>8.5</v>
      </c>
      <c r="H292" s="157">
        <v>22</v>
      </c>
      <c r="I292" s="157">
        <v>31.44</v>
      </c>
      <c r="J292" s="157">
        <v>5.8999999999999997E-2</v>
      </c>
      <c r="K292" s="157">
        <v>1.48</v>
      </c>
      <c r="L292" s="157">
        <v>10</v>
      </c>
      <c r="M292" s="157">
        <v>0.5</v>
      </c>
      <c r="N292" s="157">
        <v>3.9</v>
      </c>
      <c r="O292" s="157">
        <v>1.0329999999999999</v>
      </c>
      <c r="P292" s="161">
        <v>10</v>
      </c>
      <c r="Q292" s="190">
        <v>37.764419555663999</v>
      </c>
    </row>
    <row r="293" spans="1:17" s="156" customFormat="1" ht="15.6">
      <c r="A293" s="190">
        <v>33</v>
      </c>
      <c r="B293" s="190" t="s">
        <v>260</v>
      </c>
      <c r="C293" s="190">
        <v>7</v>
      </c>
      <c r="D293" s="190">
        <v>50</v>
      </c>
      <c r="E293" s="157">
        <v>11.6</v>
      </c>
      <c r="F293" s="157">
        <v>18.2</v>
      </c>
      <c r="G293" s="157">
        <v>10.199999999999999</v>
      </c>
      <c r="H293" s="157">
        <v>21</v>
      </c>
      <c r="I293" s="157">
        <v>106.1</v>
      </c>
      <c r="J293" s="157">
        <v>7.4999999999999997E-2</v>
      </c>
      <c r="K293" s="157">
        <v>1.89</v>
      </c>
      <c r="L293" s="157">
        <v>6.5</v>
      </c>
      <c r="M293" s="157">
        <v>0.5</v>
      </c>
      <c r="N293" s="157">
        <v>4</v>
      </c>
      <c r="O293" s="157">
        <v>1</v>
      </c>
      <c r="P293" s="161">
        <v>10</v>
      </c>
      <c r="Q293" s="190">
        <v>36.219879149999997</v>
      </c>
    </row>
    <row r="294" spans="1:17" s="156" customFormat="1" ht="15.6">
      <c r="A294" s="190">
        <v>33</v>
      </c>
      <c r="B294" s="190" t="s">
        <v>260</v>
      </c>
      <c r="C294" s="190">
        <v>6</v>
      </c>
      <c r="D294" s="190">
        <v>70</v>
      </c>
      <c r="E294" s="157">
        <v>10.6</v>
      </c>
      <c r="F294" s="157">
        <v>16.399999999999999</v>
      </c>
      <c r="G294" s="157">
        <v>10.199999999999999</v>
      </c>
      <c r="H294" s="157">
        <v>19</v>
      </c>
      <c r="I294" s="157">
        <v>106.1</v>
      </c>
      <c r="J294" s="157">
        <v>7.4999999999999997E-2</v>
      </c>
      <c r="K294" s="157">
        <v>1.89</v>
      </c>
      <c r="L294" s="157">
        <v>6.5</v>
      </c>
      <c r="M294" s="157">
        <v>0.5</v>
      </c>
      <c r="N294" s="157">
        <v>4</v>
      </c>
      <c r="O294" s="157">
        <v>0.1</v>
      </c>
      <c r="P294" s="161">
        <v>10</v>
      </c>
      <c r="Q294" s="190">
        <v>36.219879149999997</v>
      </c>
    </row>
    <row r="295" spans="1:17" s="156" customFormat="1" ht="15.6">
      <c r="A295" s="190">
        <v>33</v>
      </c>
      <c r="B295" s="190" t="s">
        <v>260</v>
      </c>
      <c r="C295" s="190">
        <v>5</v>
      </c>
      <c r="D295" s="190">
        <v>90</v>
      </c>
      <c r="E295" s="157">
        <v>10.9</v>
      </c>
      <c r="F295" s="157">
        <v>18</v>
      </c>
      <c r="G295" s="157">
        <v>7</v>
      </c>
      <c r="H295" s="157">
        <v>20</v>
      </c>
      <c r="I295" s="157">
        <v>106.1</v>
      </c>
      <c r="J295" s="157">
        <v>7.4999999999999997E-2</v>
      </c>
      <c r="K295" s="157">
        <v>1.89</v>
      </c>
      <c r="L295" s="157">
        <v>6.5</v>
      </c>
      <c r="M295" s="157">
        <v>0.5</v>
      </c>
      <c r="N295" s="157">
        <v>4</v>
      </c>
      <c r="O295" s="157">
        <v>0.1</v>
      </c>
      <c r="P295" s="161">
        <v>10</v>
      </c>
      <c r="Q295" s="190">
        <v>36.219879149999997</v>
      </c>
    </row>
    <row r="296" spans="1:17" s="156" customFormat="1" ht="15.6">
      <c r="A296" s="190">
        <v>33</v>
      </c>
      <c r="B296" s="190" t="s">
        <v>260</v>
      </c>
      <c r="C296" s="190">
        <v>4</v>
      </c>
      <c r="D296" s="190">
        <v>110</v>
      </c>
      <c r="E296" s="157">
        <v>10.3</v>
      </c>
      <c r="F296" s="157">
        <v>19.600000000000001</v>
      </c>
      <c r="G296" s="157">
        <v>8</v>
      </c>
      <c r="H296" s="157">
        <v>22</v>
      </c>
      <c r="I296" s="157">
        <v>106.1</v>
      </c>
      <c r="J296" s="157">
        <v>7.4999999999999997E-2</v>
      </c>
      <c r="K296" s="157">
        <v>1.89</v>
      </c>
      <c r="L296" s="157">
        <v>6.5</v>
      </c>
      <c r="M296" s="157">
        <v>0.5</v>
      </c>
      <c r="N296" s="157">
        <v>4</v>
      </c>
      <c r="O296" s="157">
        <v>0.1</v>
      </c>
      <c r="P296" s="161">
        <v>10</v>
      </c>
      <c r="Q296" s="190">
        <v>36.219879149999997</v>
      </c>
    </row>
    <row r="297" spans="1:17" s="156" customFormat="1" ht="15.6">
      <c r="A297" s="190">
        <v>33</v>
      </c>
      <c r="B297" s="190" t="s">
        <v>260</v>
      </c>
      <c r="C297" s="190">
        <v>3</v>
      </c>
      <c r="D297" s="190">
        <v>130</v>
      </c>
      <c r="E297" s="157">
        <v>10.1</v>
      </c>
      <c r="F297" s="157">
        <v>18.8</v>
      </c>
      <c r="G297" s="157">
        <v>9.5</v>
      </c>
      <c r="H297" s="157">
        <v>20.5</v>
      </c>
      <c r="I297" s="157">
        <v>31.44</v>
      </c>
      <c r="J297" s="157">
        <v>5.8999999999999997E-2</v>
      </c>
      <c r="K297" s="157">
        <v>1.48</v>
      </c>
      <c r="L297" s="157">
        <v>10</v>
      </c>
      <c r="M297" s="157">
        <v>0.5</v>
      </c>
      <c r="N297" s="157">
        <v>3.9</v>
      </c>
      <c r="O297" s="157">
        <v>0.1</v>
      </c>
      <c r="P297" s="161">
        <v>10</v>
      </c>
      <c r="Q297" s="190">
        <v>36.219879149999997</v>
      </c>
    </row>
    <row r="298" spans="1:17" s="156" customFormat="1" ht="15.6">
      <c r="A298" s="190">
        <v>33</v>
      </c>
      <c r="B298" s="190" t="s">
        <v>260</v>
      </c>
      <c r="C298" s="190">
        <v>2</v>
      </c>
      <c r="D298" s="190">
        <v>150</v>
      </c>
      <c r="E298" s="157">
        <v>10.7</v>
      </c>
      <c r="F298" s="157">
        <v>19</v>
      </c>
      <c r="G298" s="157">
        <v>10</v>
      </c>
      <c r="H298" s="157">
        <v>20.5</v>
      </c>
      <c r="I298" s="157">
        <v>31.44</v>
      </c>
      <c r="J298" s="157">
        <v>5.8999999999999997E-2</v>
      </c>
      <c r="K298" s="157">
        <v>1.48</v>
      </c>
      <c r="L298" s="157">
        <v>10</v>
      </c>
      <c r="M298" s="157">
        <v>0.5</v>
      </c>
      <c r="N298" s="157">
        <v>3.9</v>
      </c>
      <c r="O298" s="157">
        <v>1.0329999999999999</v>
      </c>
      <c r="P298" s="161">
        <v>25</v>
      </c>
      <c r="Q298" s="190">
        <v>460.06491088867102</v>
      </c>
    </row>
    <row r="299" spans="1:17" s="156" customFormat="1" ht="15.6">
      <c r="A299" s="190">
        <v>33</v>
      </c>
      <c r="B299" s="190" t="s">
        <v>260</v>
      </c>
      <c r="C299" s="190">
        <v>1</v>
      </c>
      <c r="D299" s="190">
        <v>170</v>
      </c>
      <c r="E299" s="157">
        <v>12.6</v>
      </c>
      <c r="F299" s="157">
        <v>17.5</v>
      </c>
      <c r="G299" s="157">
        <v>10.5</v>
      </c>
      <c r="H299" s="157">
        <v>20</v>
      </c>
      <c r="I299" s="157">
        <v>106.1</v>
      </c>
      <c r="J299" s="157">
        <v>7.4999999999999997E-2</v>
      </c>
      <c r="K299" s="157">
        <v>1.89</v>
      </c>
      <c r="L299" s="157">
        <v>6.5</v>
      </c>
      <c r="M299" s="157">
        <v>0.5</v>
      </c>
      <c r="N299" s="157">
        <v>4</v>
      </c>
      <c r="O299" s="157">
        <v>1.0329999999999999</v>
      </c>
      <c r="P299" s="161">
        <v>20</v>
      </c>
      <c r="Q299" s="190">
        <v>131.81080627441401</v>
      </c>
    </row>
    <row r="300" spans="1:17" s="156" customFormat="1" ht="15.6">
      <c r="A300" s="190">
        <v>33</v>
      </c>
      <c r="B300" s="190" t="s">
        <v>260</v>
      </c>
      <c r="C300" s="190">
        <v>0</v>
      </c>
      <c r="D300" s="190">
        <v>200</v>
      </c>
      <c r="E300" s="157">
        <v>12.6</v>
      </c>
      <c r="F300" s="157">
        <v>17.5</v>
      </c>
      <c r="G300" s="157">
        <v>10.5</v>
      </c>
      <c r="H300" s="157">
        <v>20</v>
      </c>
      <c r="I300" s="157">
        <v>106.1</v>
      </c>
      <c r="J300" s="157">
        <v>7.4999999999999997E-2</v>
      </c>
      <c r="K300" s="157">
        <v>1.89</v>
      </c>
      <c r="L300" s="157">
        <v>6.5</v>
      </c>
      <c r="M300" s="157">
        <v>0.5</v>
      </c>
      <c r="N300" s="157">
        <v>4</v>
      </c>
      <c r="O300" s="157">
        <v>1.0329999999999999</v>
      </c>
      <c r="P300" s="161">
        <v>20</v>
      </c>
      <c r="Q300" s="190">
        <v>131.81080627441401</v>
      </c>
    </row>
    <row r="301" spans="1:17" s="156" customFormat="1" ht="15.6">
      <c r="A301" s="190">
        <v>34</v>
      </c>
      <c r="B301" s="190" t="s">
        <v>261</v>
      </c>
      <c r="C301" s="190">
        <v>9</v>
      </c>
      <c r="D301" s="190">
        <v>10</v>
      </c>
      <c r="E301" s="157">
        <v>11.1</v>
      </c>
      <c r="F301" s="157">
        <v>20</v>
      </c>
      <c r="G301" s="157">
        <v>8</v>
      </c>
      <c r="H301" s="157">
        <v>23.3</v>
      </c>
      <c r="I301" s="157">
        <v>31.44</v>
      </c>
      <c r="J301" s="157">
        <v>5.8999999999999997E-2</v>
      </c>
      <c r="K301" s="157">
        <v>1.48</v>
      </c>
      <c r="L301" s="157">
        <v>10</v>
      </c>
      <c r="M301" s="157">
        <v>0.5</v>
      </c>
      <c r="N301" s="157">
        <v>3.9</v>
      </c>
      <c r="O301" s="157">
        <v>1.0329999999999999</v>
      </c>
      <c r="P301" s="161">
        <v>10</v>
      </c>
      <c r="Q301" s="190">
        <v>37.764419555663999</v>
      </c>
    </row>
    <row r="302" spans="1:17" s="156" customFormat="1" ht="15.6">
      <c r="A302" s="190">
        <v>34</v>
      </c>
      <c r="B302" s="190" t="s">
        <v>261</v>
      </c>
      <c r="C302" s="190">
        <v>8</v>
      </c>
      <c r="D302" s="190">
        <v>30</v>
      </c>
      <c r="E302" s="157">
        <v>11.1</v>
      </c>
      <c r="F302" s="157">
        <v>22.2</v>
      </c>
      <c r="G302" s="157">
        <v>8.9</v>
      </c>
      <c r="H302" s="157">
        <v>24</v>
      </c>
      <c r="I302" s="157">
        <v>31.44</v>
      </c>
      <c r="J302" s="157">
        <v>5.8999999999999997E-2</v>
      </c>
      <c r="K302" s="157">
        <v>1.48</v>
      </c>
      <c r="L302" s="157">
        <v>10</v>
      </c>
      <c r="M302" s="157">
        <v>0.5</v>
      </c>
      <c r="N302" s="157">
        <v>3.9</v>
      </c>
      <c r="O302" s="157">
        <v>1</v>
      </c>
      <c r="P302" s="161">
        <v>10</v>
      </c>
      <c r="Q302" s="190">
        <v>36.219879149999997</v>
      </c>
    </row>
    <row r="303" spans="1:17" s="156" customFormat="1" ht="15.6">
      <c r="A303" s="190">
        <v>34</v>
      </c>
      <c r="B303" s="190" t="s">
        <v>261</v>
      </c>
      <c r="C303" s="190">
        <v>7</v>
      </c>
      <c r="D303" s="190">
        <v>50</v>
      </c>
      <c r="E303" s="157">
        <v>9</v>
      </c>
      <c r="F303" s="157">
        <v>18.39</v>
      </c>
      <c r="G303" s="157">
        <v>10.039865715484652</v>
      </c>
      <c r="H303" s="157">
        <v>23.3</v>
      </c>
      <c r="I303" s="157">
        <v>106.1</v>
      </c>
      <c r="J303" s="157">
        <v>7.4999999999999997E-2</v>
      </c>
      <c r="K303" s="157">
        <v>1.89</v>
      </c>
      <c r="L303" s="157">
        <v>6.5</v>
      </c>
      <c r="M303" s="157">
        <v>0.5</v>
      </c>
      <c r="N303" s="157">
        <v>4</v>
      </c>
      <c r="O303" s="157">
        <v>0.1</v>
      </c>
      <c r="P303" s="161">
        <v>10</v>
      </c>
      <c r="Q303" s="190">
        <v>36.219879149999997</v>
      </c>
    </row>
    <row r="304" spans="1:17" s="156" customFormat="1" ht="15.6">
      <c r="A304" s="190">
        <v>34</v>
      </c>
      <c r="B304" s="190" t="s">
        <v>261</v>
      </c>
      <c r="C304" s="190">
        <v>6</v>
      </c>
      <c r="D304" s="190">
        <v>70</v>
      </c>
      <c r="E304" s="157">
        <v>8</v>
      </c>
      <c r="F304" s="157">
        <v>15</v>
      </c>
      <c r="G304" s="157">
        <v>9.477272727272732</v>
      </c>
      <c r="H304" s="157">
        <v>18.5</v>
      </c>
      <c r="I304" s="157">
        <v>106.1</v>
      </c>
      <c r="J304" s="157">
        <v>7.4999999999999997E-2</v>
      </c>
      <c r="K304" s="157">
        <v>1.89</v>
      </c>
      <c r="L304" s="157">
        <v>6.5</v>
      </c>
      <c r="M304" s="157">
        <v>0.5</v>
      </c>
      <c r="N304" s="157">
        <v>4</v>
      </c>
      <c r="O304" s="157">
        <v>0.1</v>
      </c>
      <c r="P304" s="161">
        <v>10</v>
      </c>
      <c r="Q304" s="190">
        <v>36.219879149999997</v>
      </c>
    </row>
    <row r="305" spans="1:20" s="156" customFormat="1" ht="15.6">
      <c r="A305" s="190">
        <v>34</v>
      </c>
      <c r="B305" s="190" t="s">
        <v>261</v>
      </c>
      <c r="C305" s="190">
        <v>5</v>
      </c>
      <c r="D305" s="190">
        <v>90</v>
      </c>
      <c r="E305" s="157">
        <v>9</v>
      </c>
      <c r="F305" s="157">
        <v>15.5</v>
      </c>
      <c r="G305" s="157">
        <v>8</v>
      </c>
      <c r="H305" s="157">
        <v>19</v>
      </c>
      <c r="I305" s="157">
        <v>106.1</v>
      </c>
      <c r="J305" s="157">
        <v>7.4999999999999997E-2</v>
      </c>
      <c r="K305" s="157">
        <v>1.89</v>
      </c>
      <c r="L305" s="157">
        <v>6.5</v>
      </c>
      <c r="M305" s="157">
        <v>0.5</v>
      </c>
      <c r="N305" s="157">
        <v>4</v>
      </c>
      <c r="O305" s="157">
        <v>0.1</v>
      </c>
      <c r="P305" s="161">
        <v>10</v>
      </c>
      <c r="Q305" s="190">
        <v>36.219879149999997</v>
      </c>
    </row>
    <row r="306" spans="1:20" s="156" customFormat="1" ht="15.6">
      <c r="A306" s="190">
        <v>34</v>
      </c>
      <c r="B306" s="190" t="s">
        <v>261</v>
      </c>
      <c r="C306" s="190">
        <v>4</v>
      </c>
      <c r="D306" s="190">
        <v>110</v>
      </c>
      <c r="E306" s="157">
        <v>10.3</v>
      </c>
      <c r="F306" s="157">
        <v>18</v>
      </c>
      <c r="G306" s="157">
        <v>11.684981684981699</v>
      </c>
      <c r="H306" s="157">
        <v>20.399999999999999</v>
      </c>
      <c r="I306" s="157">
        <v>106.1</v>
      </c>
      <c r="J306" s="157">
        <v>7.4999999999999997E-2</v>
      </c>
      <c r="K306" s="157">
        <v>1.89</v>
      </c>
      <c r="L306" s="157">
        <v>6.5</v>
      </c>
      <c r="M306" s="157">
        <v>0.5</v>
      </c>
      <c r="N306" s="157">
        <v>4</v>
      </c>
      <c r="O306" s="157">
        <v>0.1</v>
      </c>
      <c r="P306" s="161">
        <v>10</v>
      </c>
      <c r="Q306" s="190">
        <v>36.219879149999997</v>
      </c>
    </row>
    <row r="307" spans="1:20" s="156" customFormat="1" ht="15.6">
      <c r="A307" s="190">
        <v>34</v>
      </c>
      <c r="B307" s="190" t="s">
        <v>261</v>
      </c>
      <c r="C307" s="190">
        <v>3</v>
      </c>
      <c r="D307" s="190">
        <v>130</v>
      </c>
      <c r="E307" s="157">
        <v>13.8</v>
      </c>
      <c r="F307" s="157">
        <v>24</v>
      </c>
      <c r="G307" s="157">
        <v>15.814479638009038</v>
      </c>
      <c r="H307" s="157">
        <v>25</v>
      </c>
      <c r="I307" s="157">
        <v>31.44</v>
      </c>
      <c r="J307" s="157">
        <v>5.8999999999999997E-2</v>
      </c>
      <c r="K307" s="157">
        <v>1.48</v>
      </c>
      <c r="L307" s="157">
        <v>10</v>
      </c>
      <c r="M307" s="157">
        <v>0.5</v>
      </c>
      <c r="N307" s="157">
        <v>3.9</v>
      </c>
      <c r="O307" s="157">
        <v>1.0329999999999999</v>
      </c>
      <c r="P307" s="161">
        <v>25</v>
      </c>
      <c r="Q307" s="190">
        <v>460.06491088867102</v>
      </c>
    </row>
    <row r="308" spans="1:20" s="156" customFormat="1" ht="15.6">
      <c r="A308" s="190">
        <v>34</v>
      </c>
      <c r="B308" s="190" t="s">
        <v>261</v>
      </c>
      <c r="C308" s="190">
        <v>2</v>
      </c>
      <c r="D308" s="190">
        <v>150</v>
      </c>
      <c r="E308" s="157">
        <v>19</v>
      </c>
      <c r="F308" s="157">
        <v>24</v>
      </c>
      <c r="G308" s="157">
        <v>17</v>
      </c>
      <c r="H308" s="157">
        <v>25</v>
      </c>
      <c r="I308" s="157">
        <v>31.44</v>
      </c>
      <c r="J308" s="157">
        <v>5.8999999999999997E-2</v>
      </c>
      <c r="K308" s="157">
        <v>1.48</v>
      </c>
      <c r="L308" s="157">
        <v>10</v>
      </c>
      <c r="M308" s="157">
        <v>0.5</v>
      </c>
      <c r="N308" s="157">
        <v>3.9</v>
      </c>
      <c r="O308" s="157">
        <v>1.0329999999999999</v>
      </c>
      <c r="P308" s="161">
        <v>20</v>
      </c>
      <c r="Q308" s="190">
        <v>131.81080627441401</v>
      </c>
    </row>
    <row r="309" spans="1:20" s="156" customFormat="1" ht="15.6">
      <c r="A309" s="190">
        <v>34</v>
      </c>
      <c r="B309" s="190" t="s">
        <v>261</v>
      </c>
      <c r="C309" s="190">
        <v>1</v>
      </c>
      <c r="D309" s="190">
        <v>170</v>
      </c>
      <c r="E309" s="157">
        <v>19</v>
      </c>
      <c r="F309" s="157">
        <v>21.5</v>
      </c>
      <c r="G309" s="157">
        <v>15</v>
      </c>
      <c r="H309" s="157">
        <v>24</v>
      </c>
      <c r="I309" s="157">
        <v>31.44</v>
      </c>
      <c r="J309" s="157">
        <v>5.8999999999999997E-2</v>
      </c>
      <c r="K309" s="157">
        <v>1.48</v>
      </c>
      <c r="L309" s="157">
        <v>10</v>
      </c>
      <c r="M309" s="157">
        <v>0.5</v>
      </c>
      <c r="N309" s="157">
        <v>3.9</v>
      </c>
      <c r="O309" s="157">
        <v>1.0329999999999999</v>
      </c>
      <c r="P309" s="161">
        <v>10</v>
      </c>
      <c r="Q309" s="190">
        <v>37.764419555663999</v>
      </c>
    </row>
    <row r="310" spans="1:20" s="156" customFormat="1" ht="15.6">
      <c r="A310" s="190">
        <v>34</v>
      </c>
      <c r="B310" s="190" t="s">
        <v>261</v>
      </c>
      <c r="C310" s="190">
        <v>0</v>
      </c>
      <c r="D310" s="190">
        <v>200</v>
      </c>
      <c r="E310" s="157">
        <v>19</v>
      </c>
      <c r="F310" s="157">
        <v>21.5</v>
      </c>
      <c r="G310" s="157">
        <v>15</v>
      </c>
      <c r="H310" s="157">
        <v>24</v>
      </c>
      <c r="I310" s="157">
        <v>31.44</v>
      </c>
      <c r="J310" s="157">
        <v>5.8999999999999997E-2</v>
      </c>
      <c r="K310" s="157">
        <v>1.48</v>
      </c>
      <c r="L310" s="157">
        <v>10</v>
      </c>
      <c r="M310" s="157">
        <v>0.5</v>
      </c>
      <c r="N310" s="157">
        <v>3.9</v>
      </c>
      <c r="O310" s="157">
        <v>1.0329999999999999</v>
      </c>
      <c r="P310" s="161">
        <v>10</v>
      </c>
      <c r="Q310" s="190">
        <v>37.764419555663999</v>
      </c>
    </row>
    <row r="311" spans="1:20" s="156" customFormat="1" ht="15.6">
      <c r="A311" s="190">
        <v>35</v>
      </c>
      <c r="B311" s="190" t="s">
        <v>262</v>
      </c>
      <c r="C311" s="190">
        <v>9</v>
      </c>
      <c r="D311" s="190">
        <v>10</v>
      </c>
      <c r="E311" s="157">
        <v>11.8</v>
      </c>
      <c r="F311" s="157">
        <v>24.66</v>
      </c>
      <c r="G311" s="157">
        <v>8.9</v>
      </c>
      <c r="H311" s="157">
        <v>25</v>
      </c>
      <c r="I311" s="157">
        <v>31.44</v>
      </c>
      <c r="J311" s="157">
        <v>5.8999999999999997E-2</v>
      </c>
      <c r="K311" s="157">
        <v>1.48</v>
      </c>
      <c r="L311" s="157">
        <v>10</v>
      </c>
      <c r="M311" s="157">
        <v>0.5</v>
      </c>
      <c r="N311" s="157">
        <v>3.9</v>
      </c>
      <c r="O311" s="157">
        <v>1</v>
      </c>
      <c r="P311" s="161">
        <v>10</v>
      </c>
      <c r="Q311" s="190">
        <v>36.219879149999997</v>
      </c>
    </row>
    <row r="312" spans="1:20" s="156" customFormat="1" ht="15.6">
      <c r="A312" s="190">
        <v>35</v>
      </c>
      <c r="B312" s="190" t="s">
        <v>262</v>
      </c>
      <c r="C312" s="190">
        <v>8</v>
      </c>
      <c r="D312" s="190">
        <v>30</v>
      </c>
      <c r="E312" s="157">
        <v>11.8</v>
      </c>
      <c r="F312" s="157">
        <v>24.66</v>
      </c>
      <c r="G312" s="157">
        <v>8.9</v>
      </c>
      <c r="H312" s="157">
        <v>25</v>
      </c>
      <c r="I312" s="157">
        <v>31.44</v>
      </c>
      <c r="J312" s="157">
        <v>5.8999999999999997E-2</v>
      </c>
      <c r="K312" s="157">
        <v>1.48</v>
      </c>
      <c r="L312" s="157">
        <v>10</v>
      </c>
      <c r="M312" s="157">
        <v>0.5</v>
      </c>
      <c r="N312" s="157">
        <v>3.9</v>
      </c>
      <c r="O312" s="157">
        <v>0.1</v>
      </c>
      <c r="P312" s="161">
        <v>10</v>
      </c>
      <c r="Q312" s="190">
        <v>36.219879149999997</v>
      </c>
    </row>
    <row r="313" spans="1:20" s="156" customFormat="1" ht="15.6">
      <c r="A313" s="190">
        <v>35</v>
      </c>
      <c r="B313" s="190" t="s">
        <v>262</v>
      </c>
      <c r="C313" s="190">
        <v>7</v>
      </c>
      <c r="D313" s="190">
        <v>50</v>
      </c>
      <c r="E313" s="157">
        <v>12.9</v>
      </c>
      <c r="F313" s="157">
        <v>23.7</v>
      </c>
      <c r="G313" s="157">
        <v>13.57</v>
      </c>
      <c r="H313" s="157">
        <v>23</v>
      </c>
      <c r="I313" s="157">
        <v>31.44</v>
      </c>
      <c r="J313" s="157">
        <v>5.8999999999999997E-2</v>
      </c>
      <c r="K313" s="157">
        <v>1.48</v>
      </c>
      <c r="L313" s="157">
        <v>10</v>
      </c>
      <c r="M313" s="157">
        <v>0.5</v>
      </c>
      <c r="N313" s="157">
        <v>3.9</v>
      </c>
      <c r="O313" s="157">
        <v>0.1</v>
      </c>
      <c r="P313" s="161">
        <v>10</v>
      </c>
      <c r="Q313" s="190">
        <v>36.219879149999997</v>
      </c>
    </row>
    <row r="314" spans="1:20" s="156" customFormat="1" ht="15.6">
      <c r="A314" s="190">
        <v>35</v>
      </c>
      <c r="B314" s="190" t="s">
        <v>262</v>
      </c>
      <c r="C314" s="190">
        <v>6</v>
      </c>
      <c r="D314" s="190">
        <v>70</v>
      </c>
      <c r="E314" s="157">
        <v>17.7</v>
      </c>
      <c r="F314" s="157">
        <v>27</v>
      </c>
      <c r="G314" s="157">
        <v>13.57</v>
      </c>
      <c r="H314" s="157">
        <v>29</v>
      </c>
      <c r="I314" s="157">
        <v>6.24</v>
      </c>
      <c r="J314" s="157">
        <v>1.9E-2</v>
      </c>
      <c r="K314" s="157">
        <v>1.31</v>
      </c>
      <c r="L314" s="157">
        <v>9.5</v>
      </c>
      <c r="M314" s="157">
        <v>0.5</v>
      </c>
      <c r="N314" s="157">
        <v>4.0999999999999996</v>
      </c>
      <c r="O314" s="157">
        <v>0.1</v>
      </c>
      <c r="P314" s="161">
        <v>10</v>
      </c>
      <c r="Q314" s="190">
        <v>36.219879149999997</v>
      </c>
    </row>
    <row r="315" spans="1:20" s="156" customFormat="1" ht="15.6">
      <c r="A315" s="190">
        <v>35</v>
      </c>
      <c r="B315" s="190" t="s">
        <v>262</v>
      </c>
      <c r="C315" s="190">
        <v>5</v>
      </c>
      <c r="D315" s="190">
        <v>90</v>
      </c>
      <c r="E315" s="157">
        <v>19.600000000000001</v>
      </c>
      <c r="F315" s="157">
        <v>30</v>
      </c>
      <c r="G315" s="157">
        <v>19</v>
      </c>
      <c r="H315" s="157">
        <v>32.5</v>
      </c>
      <c r="I315" s="157">
        <v>6.24</v>
      </c>
      <c r="J315" s="157">
        <v>1.9E-2</v>
      </c>
      <c r="K315" s="157">
        <v>1.31</v>
      </c>
      <c r="L315" s="157">
        <v>9.5</v>
      </c>
      <c r="M315" s="157">
        <v>0.5</v>
      </c>
      <c r="N315" s="157">
        <v>4.0999999999999996</v>
      </c>
      <c r="O315" s="157">
        <v>0.1</v>
      </c>
      <c r="P315" s="161">
        <v>10</v>
      </c>
      <c r="Q315" s="190">
        <v>36.219879149999997</v>
      </c>
    </row>
    <row r="316" spans="1:20" s="156" customFormat="1" ht="15.6">
      <c r="A316" s="190">
        <v>35</v>
      </c>
      <c r="B316" s="190" t="s">
        <v>262</v>
      </c>
      <c r="C316" s="190">
        <v>4</v>
      </c>
      <c r="D316" s="190">
        <v>110</v>
      </c>
      <c r="E316" s="157">
        <v>18.600000000000001</v>
      </c>
      <c r="F316" s="157">
        <v>33.119999999999997</v>
      </c>
      <c r="G316" s="157">
        <v>20</v>
      </c>
      <c r="H316" s="157">
        <v>29</v>
      </c>
      <c r="I316" s="157">
        <v>3.8</v>
      </c>
      <c r="J316" s="157">
        <v>8.0000000000000002E-3</v>
      </c>
      <c r="K316" s="157">
        <v>1.0900000000000001</v>
      </c>
      <c r="L316" s="157">
        <v>6.8</v>
      </c>
      <c r="M316" s="157">
        <v>0.5</v>
      </c>
      <c r="N316" s="157">
        <v>3.8</v>
      </c>
      <c r="O316" s="157">
        <v>1.0329999999999999</v>
      </c>
      <c r="P316" s="161">
        <v>25</v>
      </c>
      <c r="Q316" s="190">
        <v>460.06491088867102</v>
      </c>
      <c r="R316" s="190"/>
      <c r="S316" s="190"/>
      <c r="T316" s="190"/>
    </row>
    <row r="317" spans="1:20" s="156" customFormat="1" ht="15.6">
      <c r="A317" s="190">
        <v>35</v>
      </c>
      <c r="B317" s="190" t="s">
        <v>262</v>
      </c>
      <c r="C317" s="190">
        <v>3</v>
      </c>
      <c r="D317" s="190">
        <v>130</v>
      </c>
      <c r="E317" s="157">
        <v>17.899999999999999</v>
      </c>
      <c r="F317" s="157">
        <v>25.75</v>
      </c>
      <c r="G317" s="157">
        <v>19.29</v>
      </c>
      <c r="H317" s="157">
        <v>25.5</v>
      </c>
      <c r="I317" s="157">
        <v>3.8</v>
      </c>
      <c r="J317" s="157">
        <v>8.0000000000000002E-3</v>
      </c>
      <c r="K317" s="157">
        <v>1.0900000000000001</v>
      </c>
      <c r="L317" s="157">
        <v>6.8</v>
      </c>
      <c r="M317" s="157">
        <v>0.5</v>
      </c>
      <c r="N317" s="157">
        <v>3.8</v>
      </c>
      <c r="O317" s="157">
        <v>1.0329999999999999</v>
      </c>
      <c r="P317" s="161">
        <v>20</v>
      </c>
      <c r="Q317" s="190">
        <v>131.81080627441401</v>
      </c>
      <c r="R317" s="190"/>
      <c r="S317" s="190"/>
      <c r="T317" s="190"/>
    </row>
    <row r="318" spans="1:20" s="156" customFormat="1" ht="15.6">
      <c r="A318" s="190">
        <v>35</v>
      </c>
      <c r="B318" s="190" t="s">
        <v>262</v>
      </c>
      <c r="C318" s="190">
        <v>2</v>
      </c>
      <c r="D318" s="190">
        <v>150</v>
      </c>
      <c r="E318" s="157">
        <v>21</v>
      </c>
      <c r="F318" s="157">
        <v>25.75</v>
      </c>
      <c r="G318" s="157">
        <v>19.29</v>
      </c>
      <c r="H318" s="157">
        <v>24</v>
      </c>
      <c r="I318" s="157">
        <v>3.8</v>
      </c>
      <c r="J318" s="157">
        <v>8.0000000000000002E-3</v>
      </c>
      <c r="K318" s="157">
        <v>1.0900000000000001</v>
      </c>
      <c r="L318" s="157">
        <v>6.8</v>
      </c>
      <c r="M318" s="157">
        <v>0.5</v>
      </c>
      <c r="N318" s="157">
        <v>3.8</v>
      </c>
      <c r="O318" s="157">
        <v>1.0329999999999999</v>
      </c>
      <c r="P318" s="161">
        <v>10</v>
      </c>
      <c r="Q318" s="190">
        <v>37.764419555663999</v>
      </c>
      <c r="R318" s="190"/>
      <c r="S318" s="190"/>
      <c r="T318" s="190"/>
    </row>
    <row r="319" spans="1:20" s="156" customFormat="1" ht="15.6">
      <c r="A319" s="190">
        <v>35</v>
      </c>
      <c r="B319" s="190" t="s">
        <v>262</v>
      </c>
      <c r="C319" s="190">
        <v>1</v>
      </c>
      <c r="D319" s="190">
        <v>170</v>
      </c>
      <c r="E319" s="157">
        <v>15.7</v>
      </c>
      <c r="F319" s="157">
        <v>22</v>
      </c>
      <c r="G319" s="157">
        <v>17</v>
      </c>
      <c r="H319" s="157">
        <v>22.5</v>
      </c>
      <c r="I319" s="157">
        <v>31.44</v>
      </c>
      <c r="J319" s="157">
        <v>5.8999999999999997E-2</v>
      </c>
      <c r="K319" s="157">
        <v>1.48</v>
      </c>
      <c r="L319" s="157">
        <v>10</v>
      </c>
      <c r="M319" s="157">
        <v>0.5</v>
      </c>
      <c r="N319" s="157">
        <v>3.9</v>
      </c>
      <c r="O319" s="157">
        <v>1</v>
      </c>
      <c r="P319" s="161">
        <v>10</v>
      </c>
      <c r="Q319" s="190">
        <v>36.219879149999997</v>
      </c>
      <c r="R319" s="190"/>
      <c r="S319" s="190"/>
      <c r="T319" s="190"/>
    </row>
    <row r="320" spans="1:20" s="156" customFormat="1" ht="15.6">
      <c r="A320" s="190">
        <v>35</v>
      </c>
      <c r="B320" s="190" t="s">
        <v>262</v>
      </c>
      <c r="C320" s="190">
        <v>0</v>
      </c>
      <c r="D320" s="190">
        <v>200</v>
      </c>
      <c r="E320" s="157">
        <v>15.7</v>
      </c>
      <c r="F320" s="157">
        <v>22</v>
      </c>
      <c r="G320" s="157">
        <v>17</v>
      </c>
      <c r="H320" s="157">
        <v>22.5</v>
      </c>
      <c r="I320" s="157">
        <v>31.44</v>
      </c>
      <c r="J320" s="157">
        <v>5.8999999999999997E-2</v>
      </c>
      <c r="K320" s="157">
        <v>1.48</v>
      </c>
      <c r="L320" s="157">
        <v>10</v>
      </c>
      <c r="M320" s="157">
        <v>0.5</v>
      </c>
      <c r="N320" s="157">
        <v>3.9</v>
      </c>
      <c r="O320" s="157">
        <v>1</v>
      </c>
      <c r="P320" s="161">
        <v>10</v>
      </c>
      <c r="Q320" s="190">
        <v>36.219879149999997</v>
      </c>
      <c r="R320" s="190"/>
      <c r="S320" s="190"/>
      <c r="T320" s="190"/>
    </row>
    <row r="321" spans="1:20" s="156" customFormat="1" ht="15.6">
      <c r="A321" s="190">
        <v>36</v>
      </c>
      <c r="B321" s="190" t="s">
        <v>263</v>
      </c>
      <c r="C321" s="190">
        <v>9</v>
      </c>
      <c r="D321" s="190">
        <v>10</v>
      </c>
      <c r="E321" s="157">
        <v>13.5</v>
      </c>
      <c r="F321" s="157">
        <v>19.8</v>
      </c>
      <c r="G321" s="157">
        <v>8.5</v>
      </c>
      <c r="H321" s="157">
        <v>24</v>
      </c>
      <c r="I321" s="157">
        <v>106.1</v>
      </c>
      <c r="J321" s="157">
        <v>7.4999999999999997E-2</v>
      </c>
      <c r="K321" s="157">
        <v>1.89</v>
      </c>
      <c r="L321" s="157">
        <v>6.5</v>
      </c>
      <c r="M321" s="157">
        <v>0.5</v>
      </c>
      <c r="N321" s="157">
        <v>4</v>
      </c>
      <c r="O321" s="157">
        <v>0.1</v>
      </c>
      <c r="P321" s="161">
        <v>10</v>
      </c>
      <c r="Q321" s="190">
        <v>36.219879149999997</v>
      </c>
      <c r="R321" s="190"/>
      <c r="S321" s="190"/>
      <c r="T321" s="190"/>
    </row>
    <row r="322" spans="1:20" s="156" customFormat="1" ht="15.6">
      <c r="A322" s="190">
        <v>36</v>
      </c>
      <c r="B322" s="190" t="s">
        <v>263</v>
      </c>
      <c r="C322" s="190">
        <v>8</v>
      </c>
      <c r="D322" s="190">
        <v>30</v>
      </c>
      <c r="E322" s="157">
        <v>13.5</v>
      </c>
      <c r="F322" s="157">
        <v>19.8</v>
      </c>
      <c r="G322" s="157">
        <v>8.5</v>
      </c>
      <c r="H322" s="157">
        <v>24</v>
      </c>
      <c r="I322" s="157">
        <v>106.1</v>
      </c>
      <c r="J322" s="157">
        <v>7.4999999999999997E-2</v>
      </c>
      <c r="K322" s="157">
        <v>1.89</v>
      </c>
      <c r="L322" s="157">
        <v>6.5</v>
      </c>
      <c r="M322" s="157">
        <v>0.5</v>
      </c>
      <c r="N322" s="157">
        <v>4</v>
      </c>
      <c r="O322" s="157">
        <v>0.1</v>
      </c>
      <c r="P322" s="161">
        <v>10</v>
      </c>
      <c r="Q322" s="190">
        <v>36.219879149999997</v>
      </c>
      <c r="R322" s="190"/>
      <c r="S322" s="190"/>
      <c r="T322" s="190"/>
    </row>
    <row r="323" spans="1:20" s="156" customFormat="1" ht="15.6">
      <c r="A323" s="190">
        <v>36</v>
      </c>
      <c r="B323" s="190" t="s">
        <v>263</v>
      </c>
      <c r="C323" s="190">
        <v>7</v>
      </c>
      <c r="D323" s="190">
        <v>50</v>
      </c>
      <c r="E323" s="157">
        <v>9.5</v>
      </c>
      <c r="F323" s="157">
        <v>18.2</v>
      </c>
      <c r="G323" s="157">
        <v>10.199999999999999</v>
      </c>
      <c r="H323" s="157">
        <v>21</v>
      </c>
      <c r="I323" s="157">
        <v>106.1</v>
      </c>
      <c r="J323" s="157">
        <v>7.4999999999999997E-2</v>
      </c>
      <c r="K323" s="157">
        <v>1.89</v>
      </c>
      <c r="L323" s="157">
        <v>6.5</v>
      </c>
      <c r="M323" s="157">
        <v>0.5</v>
      </c>
      <c r="N323" s="157">
        <v>4</v>
      </c>
      <c r="O323" s="157">
        <v>0.1</v>
      </c>
      <c r="P323" s="161">
        <v>10</v>
      </c>
      <c r="Q323" s="190">
        <v>36.219879149999997</v>
      </c>
      <c r="R323" s="190"/>
      <c r="S323" s="190"/>
      <c r="T323" s="190"/>
    </row>
    <row r="324" spans="1:20" s="156" customFormat="1" ht="15.6">
      <c r="A324" s="190">
        <v>36</v>
      </c>
      <c r="B324" s="190" t="s">
        <v>263</v>
      </c>
      <c r="C324" s="190">
        <v>6</v>
      </c>
      <c r="D324" s="190">
        <v>70</v>
      </c>
      <c r="E324" s="157">
        <v>7</v>
      </c>
      <c r="F324" s="157">
        <v>16.399999999999999</v>
      </c>
      <c r="G324" s="157">
        <v>9.8000000000000007</v>
      </c>
      <c r="H324" s="157">
        <v>21</v>
      </c>
      <c r="I324" s="157">
        <v>106.1</v>
      </c>
      <c r="J324" s="157">
        <v>7.4999999999999997E-2</v>
      </c>
      <c r="K324" s="157">
        <v>1.89</v>
      </c>
      <c r="L324" s="157">
        <v>6.5</v>
      </c>
      <c r="M324" s="157">
        <v>0.5</v>
      </c>
      <c r="N324" s="157">
        <v>4</v>
      </c>
      <c r="O324" s="157">
        <v>0.1</v>
      </c>
      <c r="P324" s="161">
        <v>10</v>
      </c>
      <c r="Q324" s="190">
        <v>36.219879149999997</v>
      </c>
      <c r="R324" s="190"/>
      <c r="S324" s="190"/>
      <c r="T324" s="190"/>
    </row>
    <row r="325" spans="1:20" s="156" customFormat="1" ht="15.6">
      <c r="A325" s="190">
        <v>36</v>
      </c>
      <c r="B325" s="190" t="s">
        <v>263</v>
      </c>
      <c r="C325" s="190">
        <v>5</v>
      </c>
      <c r="D325" s="190">
        <v>90</v>
      </c>
      <c r="E325" s="157">
        <v>8</v>
      </c>
      <c r="F325" s="157">
        <v>19.8</v>
      </c>
      <c r="G325" s="157">
        <v>6</v>
      </c>
      <c r="H325" s="157">
        <v>22</v>
      </c>
      <c r="I325" s="157">
        <v>106.1</v>
      </c>
      <c r="J325" s="157">
        <v>7.4999999999999997E-2</v>
      </c>
      <c r="K325" s="157">
        <v>1.89</v>
      </c>
      <c r="L325" s="157">
        <v>6.5</v>
      </c>
      <c r="M325" s="157">
        <v>0.5</v>
      </c>
      <c r="N325" s="157">
        <v>4</v>
      </c>
      <c r="O325" s="157">
        <v>1.0329999999999999</v>
      </c>
      <c r="P325" s="161">
        <v>25</v>
      </c>
      <c r="Q325" s="190">
        <v>460.06491088867102</v>
      </c>
      <c r="R325" s="190"/>
      <c r="S325" s="190"/>
      <c r="T325" s="190"/>
    </row>
    <row r="326" spans="1:20" s="156" customFormat="1" ht="15.6">
      <c r="A326" s="190">
        <v>36</v>
      </c>
      <c r="B326" s="190" t="s">
        <v>263</v>
      </c>
      <c r="C326" s="190">
        <v>4</v>
      </c>
      <c r="D326" s="190">
        <v>110</v>
      </c>
      <c r="E326" s="157">
        <v>10.3</v>
      </c>
      <c r="F326" s="157">
        <v>22.7</v>
      </c>
      <c r="G326" s="157">
        <v>8</v>
      </c>
      <c r="H326" s="157">
        <v>27</v>
      </c>
      <c r="I326" s="157">
        <v>106.1</v>
      </c>
      <c r="J326" s="157">
        <v>7.4999999999999997E-2</v>
      </c>
      <c r="K326" s="157">
        <v>1.89</v>
      </c>
      <c r="L326" s="157">
        <v>6.5</v>
      </c>
      <c r="M326" s="157">
        <v>0.5</v>
      </c>
      <c r="N326" s="157">
        <v>4</v>
      </c>
      <c r="O326" s="157">
        <v>1.0329999999999999</v>
      </c>
      <c r="P326" s="161">
        <v>20</v>
      </c>
      <c r="Q326" s="190">
        <v>131.81080627441401</v>
      </c>
      <c r="R326" s="190"/>
      <c r="S326" s="190"/>
      <c r="T326" s="158"/>
    </row>
    <row r="327" spans="1:20" s="156" customFormat="1" ht="15.6">
      <c r="A327" s="190">
        <v>36</v>
      </c>
      <c r="B327" s="190" t="s">
        <v>263</v>
      </c>
      <c r="C327" s="190">
        <v>3</v>
      </c>
      <c r="D327" s="190">
        <v>130</v>
      </c>
      <c r="E327" s="157">
        <v>10.1</v>
      </c>
      <c r="F327" s="157">
        <v>22.5</v>
      </c>
      <c r="G327" s="157">
        <v>9.5</v>
      </c>
      <c r="H327" s="157">
        <v>27</v>
      </c>
      <c r="I327" s="157">
        <v>106.1</v>
      </c>
      <c r="J327" s="157">
        <v>7.4999999999999997E-2</v>
      </c>
      <c r="K327" s="157">
        <v>1.89</v>
      </c>
      <c r="L327" s="157">
        <v>6.5</v>
      </c>
      <c r="M327" s="157">
        <v>0.5</v>
      </c>
      <c r="N327" s="157">
        <v>4</v>
      </c>
      <c r="O327" s="157">
        <v>1.0329999999999999</v>
      </c>
      <c r="P327" s="161">
        <v>10</v>
      </c>
      <c r="Q327" s="190">
        <v>37.764419555663999</v>
      </c>
      <c r="R327" s="190"/>
      <c r="S327" s="190"/>
      <c r="T327" s="158"/>
    </row>
    <row r="328" spans="1:20" s="156" customFormat="1" ht="15.6">
      <c r="A328" s="190">
        <v>36</v>
      </c>
      <c r="B328" s="190" t="s">
        <v>263</v>
      </c>
      <c r="C328" s="190">
        <v>2</v>
      </c>
      <c r="D328" s="190">
        <v>150</v>
      </c>
      <c r="E328" s="157">
        <v>10.7</v>
      </c>
      <c r="F328" s="157">
        <v>25.5</v>
      </c>
      <c r="G328" s="157">
        <v>12</v>
      </c>
      <c r="H328" s="157">
        <v>27</v>
      </c>
      <c r="I328" s="157">
        <v>106.1</v>
      </c>
      <c r="J328" s="157">
        <v>7.4999999999999997E-2</v>
      </c>
      <c r="K328" s="157">
        <v>1.89</v>
      </c>
      <c r="L328" s="157">
        <v>6.5</v>
      </c>
      <c r="M328" s="157">
        <v>0.5</v>
      </c>
      <c r="N328" s="157">
        <v>4</v>
      </c>
      <c r="O328" s="157">
        <v>1</v>
      </c>
      <c r="P328" s="161">
        <v>10</v>
      </c>
      <c r="Q328" s="190">
        <v>36.219879149999997</v>
      </c>
      <c r="R328" s="190"/>
      <c r="S328" s="190"/>
      <c r="T328" s="158"/>
    </row>
    <row r="329" spans="1:20" s="156" customFormat="1" ht="15.6">
      <c r="A329" s="190">
        <v>36</v>
      </c>
      <c r="B329" s="190" t="s">
        <v>263</v>
      </c>
      <c r="C329" s="190">
        <v>1</v>
      </c>
      <c r="D329" s="190">
        <v>170</v>
      </c>
      <c r="E329" s="157">
        <v>14</v>
      </c>
      <c r="F329" s="157">
        <v>23</v>
      </c>
      <c r="G329" s="157">
        <v>10</v>
      </c>
      <c r="H329" s="157">
        <v>25</v>
      </c>
      <c r="I329" s="157">
        <v>106.1</v>
      </c>
      <c r="J329" s="157">
        <v>7.4999999999999997E-2</v>
      </c>
      <c r="K329" s="157">
        <v>1.89</v>
      </c>
      <c r="L329" s="157">
        <v>6.5</v>
      </c>
      <c r="M329" s="157">
        <v>0.5</v>
      </c>
      <c r="N329" s="157">
        <v>4</v>
      </c>
      <c r="O329" s="157">
        <v>0.1</v>
      </c>
      <c r="P329" s="161">
        <v>10</v>
      </c>
      <c r="Q329" s="190">
        <v>36.219879149999997</v>
      </c>
      <c r="R329" s="190"/>
      <c r="S329" s="190"/>
      <c r="T329" s="158"/>
    </row>
    <row r="330" spans="1:20" s="156" customFormat="1" ht="15.6">
      <c r="A330" s="190">
        <v>36</v>
      </c>
      <c r="B330" s="190" t="s">
        <v>263</v>
      </c>
      <c r="C330" s="190">
        <v>0</v>
      </c>
      <c r="D330" s="190">
        <v>200</v>
      </c>
      <c r="E330" s="157">
        <v>14</v>
      </c>
      <c r="F330" s="157">
        <v>23</v>
      </c>
      <c r="G330" s="157">
        <v>10</v>
      </c>
      <c r="H330" s="157">
        <v>25</v>
      </c>
      <c r="I330" s="157">
        <v>106.1</v>
      </c>
      <c r="J330" s="157">
        <v>7.4999999999999997E-2</v>
      </c>
      <c r="K330" s="157">
        <v>1.89</v>
      </c>
      <c r="L330" s="157">
        <v>6.5</v>
      </c>
      <c r="M330" s="157">
        <v>0.5</v>
      </c>
      <c r="N330" s="157">
        <v>4</v>
      </c>
      <c r="O330" s="157">
        <v>0.1</v>
      </c>
      <c r="P330" s="161">
        <v>10</v>
      </c>
      <c r="Q330" s="190">
        <v>36.219879149999997</v>
      </c>
      <c r="R330" s="190"/>
      <c r="S330" s="190"/>
      <c r="T330" s="158"/>
    </row>
    <row r="331" spans="1:20" s="156" customFormat="1" ht="15.6">
      <c r="A331" s="190">
        <v>37</v>
      </c>
      <c r="B331" s="190" t="s">
        <v>264</v>
      </c>
      <c r="C331" s="190">
        <v>9</v>
      </c>
      <c r="D331" s="190">
        <v>10</v>
      </c>
      <c r="E331" s="157">
        <v>9.8000000000000007</v>
      </c>
      <c r="F331" s="157">
        <v>23.16</v>
      </c>
      <c r="G331" s="157">
        <v>10.3</v>
      </c>
      <c r="H331" s="157">
        <v>25</v>
      </c>
      <c r="I331" s="157">
        <v>31.44</v>
      </c>
      <c r="J331" s="157">
        <v>5.8999999999999997E-2</v>
      </c>
      <c r="K331" s="157">
        <v>1.48</v>
      </c>
      <c r="L331" s="157">
        <v>10</v>
      </c>
      <c r="M331" s="157">
        <v>0.5</v>
      </c>
      <c r="N331" s="157">
        <v>3.9</v>
      </c>
      <c r="O331" s="157">
        <v>0.1</v>
      </c>
      <c r="P331" s="161">
        <v>10</v>
      </c>
      <c r="Q331" s="190">
        <v>36.219879149999997</v>
      </c>
      <c r="R331" s="190"/>
      <c r="S331" s="190"/>
      <c r="T331" s="158"/>
    </row>
    <row r="332" spans="1:20" s="156" customFormat="1" ht="15.6">
      <c r="A332" s="190">
        <v>37</v>
      </c>
      <c r="B332" s="190" t="s">
        <v>264</v>
      </c>
      <c r="C332" s="190">
        <v>8</v>
      </c>
      <c r="D332" s="190">
        <v>30</v>
      </c>
      <c r="E332" s="157">
        <v>10</v>
      </c>
      <c r="F332" s="157">
        <v>23.16</v>
      </c>
      <c r="G332" s="157">
        <v>10.3</v>
      </c>
      <c r="H332" s="157">
        <v>25</v>
      </c>
      <c r="I332" s="157">
        <v>31.44</v>
      </c>
      <c r="J332" s="157">
        <v>5.8999999999999997E-2</v>
      </c>
      <c r="K332" s="157">
        <v>1.48</v>
      </c>
      <c r="L332" s="157">
        <v>10</v>
      </c>
      <c r="M332" s="157">
        <v>0.5</v>
      </c>
      <c r="N332" s="157">
        <v>3.9</v>
      </c>
      <c r="O332" s="157">
        <v>0.1</v>
      </c>
      <c r="P332" s="161">
        <v>10</v>
      </c>
      <c r="Q332" s="190">
        <v>36.219879149999997</v>
      </c>
      <c r="R332" s="190"/>
      <c r="S332" s="190"/>
      <c r="T332" s="158"/>
    </row>
    <row r="333" spans="1:20" s="156" customFormat="1" ht="15.6">
      <c r="A333" s="190">
        <v>37</v>
      </c>
      <c r="B333" s="190" t="s">
        <v>264</v>
      </c>
      <c r="C333" s="190">
        <v>7</v>
      </c>
      <c r="D333" s="190">
        <v>50</v>
      </c>
      <c r="E333" s="157">
        <v>10.1</v>
      </c>
      <c r="F333" s="157">
        <v>22.25</v>
      </c>
      <c r="G333" s="157">
        <v>12.04</v>
      </c>
      <c r="H333" s="157">
        <v>22</v>
      </c>
      <c r="I333" s="157">
        <v>31.44</v>
      </c>
      <c r="J333" s="157">
        <v>5.8999999999999997E-2</v>
      </c>
      <c r="K333" s="157">
        <v>1.48</v>
      </c>
      <c r="L333" s="157">
        <v>10</v>
      </c>
      <c r="M333" s="157">
        <v>0.5</v>
      </c>
      <c r="N333" s="157">
        <v>3.9</v>
      </c>
      <c r="O333" s="157">
        <v>0.1</v>
      </c>
      <c r="P333" s="161">
        <v>10</v>
      </c>
      <c r="Q333" s="190">
        <v>36.219879149999997</v>
      </c>
      <c r="R333" s="190"/>
      <c r="S333" s="190"/>
      <c r="T333" s="158"/>
    </row>
    <row r="334" spans="1:20" s="156" customFormat="1" ht="15.6">
      <c r="A334" s="190">
        <v>37</v>
      </c>
      <c r="B334" s="190" t="s">
        <v>264</v>
      </c>
      <c r="C334" s="190">
        <v>6</v>
      </c>
      <c r="D334" s="190">
        <v>70</v>
      </c>
      <c r="E334" s="157">
        <v>11</v>
      </c>
      <c r="F334" s="157">
        <v>26</v>
      </c>
      <c r="G334" s="157">
        <v>14</v>
      </c>
      <c r="H334" s="157">
        <v>25</v>
      </c>
      <c r="I334" s="157">
        <v>31.44</v>
      </c>
      <c r="J334" s="157">
        <v>5.8999999999999997E-2</v>
      </c>
      <c r="K334" s="157">
        <v>1.48</v>
      </c>
      <c r="L334" s="157">
        <v>10</v>
      </c>
      <c r="M334" s="157">
        <v>0.5</v>
      </c>
      <c r="N334" s="157">
        <v>3.9</v>
      </c>
      <c r="O334" s="157">
        <v>1.0329999999999999</v>
      </c>
      <c r="P334" s="161">
        <v>25</v>
      </c>
      <c r="Q334" s="190">
        <v>460.06491088867102</v>
      </c>
      <c r="R334" s="190"/>
      <c r="S334" s="190"/>
      <c r="T334" s="158"/>
    </row>
    <row r="335" spans="1:20" s="156" customFormat="1" ht="15.6">
      <c r="A335" s="190">
        <v>37</v>
      </c>
      <c r="B335" s="190" t="s">
        <v>264</v>
      </c>
      <c r="C335" s="190">
        <v>5</v>
      </c>
      <c r="D335" s="190">
        <v>90</v>
      </c>
      <c r="E335" s="157">
        <v>15</v>
      </c>
      <c r="F335" s="157">
        <v>29</v>
      </c>
      <c r="G335" s="157">
        <v>16</v>
      </c>
      <c r="H335" s="157">
        <v>30</v>
      </c>
      <c r="I335" s="157">
        <v>31.44</v>
      </c>
      <c r="J335" s="157">
        <v>5.8999999999999997E-2</v>
      </c>
      <c r="K335" s="157">
        <v>1.48</v>
      </c>
      <c r="L335" s="157">
        <v>10</v>
      </c>
      <c r="M335" s="157">
        <v>0.5</v>
      </c>
      <c r="N335" s="157">
        <v>3.9</v>
      </c>
      <c r="O335" s="157">
        <v>1.0329999999999999</v>
      </c>
      <c r="P335" s="161">
        <v>20</v>
      </c>
      <c r="Q335" s="190">
        <v>131.81080627441401</v>
      </c>
      <c r="R335" s="190"/>
      <c r="S335" s="190"/>
      <c r="T335" s="158"/>
    </row>
    <row r="336" spans="1:20" s="156" customFormat="1" ht="15.6">
      <c r="A336" s="190">
        <v>37</v>
      </c>
      <c r="B336" s="190" t="s">
        <v>264</v>
      </c>
      <c r="C336" s="190">
        <v>4</v>
      </c>
      <c r="D336" s="190">
        <v>110</v>
      </c>
      <c r="E336" s="157">
        <v>16.5</v>
      </c>
      <c r="F336" s="157">
        <v>29</v>
      </c>
      <c r="G336" s="157">
        <v>16</v>
      </c>
      <c r="H336" s="157">
        <v>30</v>
      </c>
      <c r="I336" s="157">
        <v>31.44</v>
      </c>
      <c r="J336" s="157">
        <v>5.8999999999999997E-2</v>
      </c>
      <c r="K336" s="157">
        <v>1.48</v>
      </c>
      <c r="L336" s="157">
        <v>10</v>
      </c>
      <c r="M336" s="157">
        <v>0.5</v>
      </c>
      <c r="N336" s="157">
        <v>3.9</v>
      </c>
      <c r="O336" s="157">
        <v>1.0329999999999999</v>
      </c>
      <c r="P336" s="161">
        <v>10</v>
      </c>
      <c r="Q336" s="190">
        <v>37.764419555663999</v>
      </c>
      <c r="R336" s="190"/>
      <c r="S336" s="190"/>
      <c r="T336" s="158"/>
    </row>
    <row r="337" spans="1:20" s="156" customFormat="1" ht="15.6">
      <c r="A337" s="190">
        <v>37</v>
      </c>
      <c r="B337" s="190" t="s">
        <v>264</v>
      </c>
      <c r="C337" s="190">
        <v>3</v>
      </c>
      <c r="D337" s="190">
        <v>130</v>
      </c>
      <c r="E337" s="157">
        <v>19</v>
      </c>
      <c r="F337" s="157">
        <v>25.5</v>
      </c>
      <c r="G337" s="157">
        <v>13.03</v>
      </c>
      <c r="H337" s="157">
        <v>28</v>
      </c>
      <c r="I337" s="157">
        <v>6.24</v>
      </c>
      <c r="J337" s="157">
        <v>1.9E-2</v>
      </c>
      <c r="K337" s="157">
        <v>1.31</v>
      </c>
      <c r="L337" s="157">
        <v>9.5</v>
      </c>
      <c r="M337" s="157">
        <v>0.5</v>
      </c>
      <c r="N337" s="157">
        <v>4.0999999999999996</v>
      </c>
      <c r="O337" s="157">
        <v>1</v>
      </c>
      <c r="P337" s="161">
        <v>10</v>
      </c>
      <c r="Q337" s="190">
        <v>36.219879149999997</v>
      </c>
      <c r="R337" s="190"/>
      <c r="S337" s="190"/>
      <c r="T337" s="158"/>
    </row>
    <row r="338" spans="1:20" s="156" customFormat="1" ht="15.6">
      <c r="A338" s="190">
        <v>37</v>
      </c>
      <c r="B338" s="190" t="s">
        <v>264</v>
      </c>
      <c r="C338" s="190">
        <v>2</v>
      </c>
      <c r="D338" s="190">
        <v>150</v>
      </c>
      <c r="E338" s="157">
        <v>17</v>
      </c>
      <c r="F338" s="157">
        <v>22.5</v>
      </c>
      <c r="G338" s="157">
        <v>18</v>
      </c>
      <c r="H338" s="157">
        <v>24</v>
      </c>
      <c r="I338" s="157">
        <v>31.44</v>
      </c>
      <c r="J338" s="157">
        <v>5.8999999999999997E-2</v>
      </c>
      <c r="K338" s="157">
        <v>1.48</v>
      </c>
      <c r="L338" s="157">
        <v>10</v>
      </c>
      <c r="M338" s="157">
        <v>0.5</v>
      </c>
      <c r="N338" s="157">
        <v>3.9</v>
      </c>
      <c r="O338" s="157">
        <v>0.1</v>
      </c>
      <c r="P338" s="161">
        <v>10</v>
      </c>
      <c r="Q338" s="190">
        <v>36.219879149999997</v>
      </c>
      <c r="R338" s="190"/>
      <c r="S338" s="190"/>
      <c r="T338" s="158"/>
    </row>
    <row r="339" spans="1:20" s="156" customFormat="1" ht="15.6">
      <c r="A339" s="190">
        <v>37</v>
      </c>
      <c r="B339" s="190" t="s">
        <v>264</v>
      </c>
      <c r="C339" s="190">
        <v>1</v>
      </c>
      <c r="D339" s="190">
        <v>170</v>
      </c>
      <c r="E339" s="157">
        <v>18</v>
      </c>
      <c r="F339" s="157">
        <v>21.5</v>
      </c>
      <c r="G339" s="157">
        <v>11.49</v>
      </c>
      <c r="H339" s="157">
        <v>23.6</v>
      </c>
      <c r="I339" s="157">
        <v>31.44</v>
      </c>
      <c r="J339" s="157">
        <v>5.8999999999999997E-2</v>
      </c>
      <c r="K339" s="157">
        <v>1.48</v>
      </c>
      <c r="L339" s="157">
        <v>10</v>
      </c>
      <c r="M339" s="157">
        <v>0.5</v>
      </c>
      <c r="N339" s="157">
        <v>3.9</v>
      </c>
      <c r="O339" s="157">
        <v>0.1</v>
      </c>
      <c r="P339" s="161">
        <v>10</v>
      </c>
      <c r="Q339" s="190">
        <v>36.219879149999997</v>
      </c>
      <c r="R339" s="190"/>
      <c r="S339" s="190"/>
      <c r="T339" s="158"/>
    </row>
    <row r="340" spans="1:20" s="156" customFormat="1" ht="15.6">
      <c r="A340" s="190">
        <v>37</v>
      </c>
      <c r="B340" s="190" t="s">
        <v>264</v>
      </c>
      <c r="C340" s="190">
        <v>0</v>
      </c>
      <c r="D340" s="190">
        <v>200</v>
      </c>
      <c r="E340" s="157">
        <v>18</v>
      </c>
      <c r="F340" s="157">
        <v>21.5</v>
      </c>
      <c r="G340" s="157">
        <v>11.49</v>
      </c>
      <c r="H340" s="157">
        <v>23.6</v>
      </c>
      <c r="I340" s="157">
        <v>31.44</v>
      </c>
      <c r="J340" s="157">
        <v>5.8999999999999997E-2</v>
      </c>
      <c r="K340" s="157">
        <v>1.48</v>
      </c>
      <c r="L340" s="157">
        <v>10</v>
      </c>
      <c r="M340" s="157">
        <v>0.5</v>
      </c>
      <c r="N340" s="157">
        <v>3.9</v>
      </c>
      <c r="O340" s="157">
        <v>0.1</v>
      </c>
      <c r="P340" s="161">
        <v>10</v>
      </c>
      <c r="Q340" s="190">
        <v>36.219879149999997</v>
      </c>
      <c r="R340" s="190"/>
      <c r="S340" s="190"/>
      <c r="T340" s="158"/>
    </row>
    <row r="341" spans="1:20" s="156" customFormat="1" ht="15.6">
      <c r="A341" s="190">
        <v>38</v>
      </c>
      <c r="B341" s="190" t="s">
        <v>265</v>
      </c>
      <c r="C341" s="190">
        <v>9</v>
      </c>
      <c r="D341" s="190">
        <v>10</v>
      </c>
      <c r="E341" s="157">
        <v>9.8000000000000007</v>
      </c>
      <c r="F341" s="157">
        <v>21</v>
      </c>
      <c r="G341" s="157">
        <v>9.48</v>
      </c>
      <c r="H341" s="157">
        <v>23</v>
      </c>
      <c r="I341" s="157">
        <v>31.44</v>
      </c>
      <c r="J341" s="157">
        <v>5.8999999999999997E-2</v>
      </c>
      <c r="K341" s="157">
        <v>1.48</v>
      </c>
      <c r="L341" s="157">
        <v>10</v>
      </c>
      <c r="M341" s="157">
        <v>0.5</v>
      </c>
      <c r="N341" s="157">
        <v>3.9</v>
      </c>
      <c r="O341" s="157">
        <v>0.1</v>
      </c>
      <c r="P341" s="161">
        <v>10</v>
      </c>
      <c r="Q341" s="190">
        <v>36.219879149999997</v>
      </c>
      <c r="R341" s="190"/>
      <c r="S341" s="190"/>
      <c r="T341" s="158"/>
    </row>
    <row r="342" spans="1:20" s="156" customFormat="1" ht="15.6">
      <c r="A342" s="190">
        <v>38</v>
      </c>
      <c r="B342" s="190" t="s">
        <v>265</v>
      </c>
      <c r="C342" s="190">
        <v>8</v>
      </c>
      <c r="D342" s="190">
        <v>30</v>
      </c>
      <c r="E342" s="157">
        <v>10.7</v>
      </c>
      <c r="F342" s="157">
        <v>21</v>
      </c>
      <c r="G342" s="157">
        <v>9.475363346331072</v>
      </c>
      <c r="H342" s="157">
        <v>23</v>
      </c>
      <c r="I342" s="157">
        <v>31.44</v>
      </c>
      <c r="J342" s="157">
        <v>5.8999999999999997E-2</v>
      </c>
      <c r="K342" s="157">
        <v>1.48</v>
      </c>
      <c r="L342" s="157">
        <v>10</v>
      </c>
      <c r="M342" s="157">
        <v>0.5</v>
      </c>
      <c r="N342" s="157">
        <v>3.9</v>
      </c>
      <c r="O342" s="157">
        <v>0.1</v>
      </c>
      <c r="P342" s="161">
        <v>10</v>
      </c>
      <c r="Q342" s="190">
        <v>36.219879149999997</v>
      </c>
      <c r="R342" s="190"/>
      <c r="S342" s="190"/>
      <c r="T342" s="158"/>
    </row>
    <row r="343" spans="1:20" s="156" customFormat="1" ht="15.6">
      <c r="A343" s="190">
        <v>38</v>
      </c>
      <c r="B343" s="190" t="s">
        <v>265</v>
      </c>
      <c r="C343" s="190">
        <v>7</v>
      </c>
      <c r="D343" s="190">
        <v>50</v>
      </c>
      <c r="E343" s="157">
        <v>8</v>
      </c>
      <c r="F343" s="157">
        <v>19.02</v>
      </c>
      <c r="G343" s="157">
        <v>9</v>
      </c>
      <c r="H343" s="157">
        <v>19.5</v>
      </c>
      <c r="I343" s="157">
        <v>106.1</v>
      </c>
      <c r="J343" s="157">
        <v>7.4999999999999997E-2</v>
      </c>
      <c r="K343" s="157">
        <v>1.89</v>
      </c>
      <c r="L343" s="157">
        <v>6.5</v>
      </c>
      <c r="M343" s="157">
        <v>0.5</v>
      </c>
      <c r="N343" s="157">
        <v>4</v>
      </c>
      <c r="O343" s="157">
        <v>1.0329999999999999</v>
      </c>
      <c r="P343" s="161">
        <v>25</v>
      </c>
      <c r="Q343" s="190">
        <v>460.06491088867102</v>
      </c>
      <c r="R343" s="190"/>
      <c r="S343" s="190"/>
      <c r="T343" s="158"/>
    </row>
    <row r="344" spans="1:20" s="156" customFormat="1" ht="15.6">
      <c r="A344" s="190">
        <v>38</v>
      </c>
      <c r="B344" s="190" t="s">
        <v>265</v>
      </c>
      <c r="C344" s="190">
        <v>6</v>
      </c>
      <c r="D344" s="190">
        <v>70</v>
      </c>
      <c r="E344" s="157">
        <v>7</v>
      </c>
      <c r="F344" s="157">
        <v>15</v>
      </c>
      <c r="G344" s="157">
        <v>9.5070422535210835</v>
      </c>
      <c r="H344" s="157">
        <v>17</v>
      </c>
      <c r="I344" s="157">
        <v>106.1</v>
      </c>
      <c r="J344" s="157">
        <v>7.4999999999999997E-2</v>
      </c>
      <c r="K344" s="157">
        <v>1.89</v>
      </c>
      <c r="L344" s="157">
        <v>6.5</v>
      </c>
      <c r="M344" s="157">
        <v>0.5</v>
      </c>
      <c r="N344" s="157">
        <v>4</v>
      </c>
      <c r="O344" s="157">
        <v>1.0329999999999999</v>
      </c>
      <c r="P344" s="161">
        <v>20</v>
      </c>
      <c r="Q344" s="190">
        <v>131.81080627441401</v>
      </c>
      <c r="R344" s="190"/>
      <c r="S344" s="190"/>
      <c r="T344" s="158"/>
    </row>
    <row r="345" spans="1:20" s="156" customFormat="1" ht="15.6">
      <c r="A345" s="190">
        <v>38</v>
      </c>
      <c r="B345" s="190" t="s">
        <v>265</v>
      </c>
      <c r="C345" s="190">
        <v>5</v>
      </c>
      <c r="D345" s="190">
        <v>90</v>
      </c>
      <c r="E345" s="157">
        <v>7</v>
      </c>
      <c r="F345" s="157">
        <v>15.8</v>
      </c>
      <c r="G345" s="157">
        <v>8</v>
      </c>
      <c r="H345" s="157">
        <v>18</v>
      </c>
      <c r="I345" s="157">
        <v>106.1</v>
      </c>
      <c r="J345" s="157">
        <v>7.4999999999999997E-2</v>
      </c>
      <c r="K345" s="157">
        <v>1.89</v>
      </c>
      <c r="L345" s="157">
        <v>6.5</v>
      </c>
      <c r="M345" s="157">
        <v>0.5</v>
      </c>
      <c r="N345" s="157">
        <v>4</v>
      </c>
      <c r="O345" s="157">
        <v>1.0329999999999999</v>
      </c>
      <c r="P345" s="161">
        <v>10</v>
      </c>
      <c r="Q345" s="190">
        <v>37.764419555663999</v>
      </c>
      <c r="R345" s="190"/>
      <c r="S345" s="190"/>
      <c r="T345" s="158"/>
    </row>
    <row r="346" spans="1:20" s="156" customFormat="1" ht="15.6">
      <c r="A346" s="190">
        <v>38</v>
      </c>
      <c r="B346" s="190" t="s">
        <v>265</v>
      </c>
      <c r="C346" s="190">
        <v>4</v>
      </c>
      <c r="D346" s="190">
        <v>110</v>
      </c>
      <c r="E346" s="157">
        <v>7.8</v>
      </c>
      <c r="F346" s="157">
        <v>15</v>
      </c>
      <c r="G346" s="157">
        <v>7</v>
      </c>
      <c r="H346" s="157">
        <v>18</v>
      </c>
      <c r="I346" s="157">
        <v>106.1</v>
      </c>
      <c r="J346" s="157">
        <v>7.4999999999999997E-2</v>
      </c>
      <c r="K346" s="157">
        <v>1.89</v>
      </c>
      <c r="L346" s="157">
        <v>6.5</v>
      </c>
      <c r="M346" s="157">
        <v>0.5</v>
      </c>
      <c r="N346" s="157">
        <v>4</v>
      </c>
      <c r="O346" s="157">
        <v>1</v>
      </c>
      <c r="P346" s="161">
        <v>10</v>
      </c>
      <c r="Q346" s="190">
        <v>36.219879149999997</v>
      </c>
      <c r="R346" s="190"/>
      <c r="S346" s="190"/>
      <c r="T346" s="158"/>
    </row>
    <row r="347" spans="1:20" s="156" customFormat="1" ht="15.6">
      <c r="A347" s="190">
        <v>38</v>
      </c>
      <c r="B347" s="190" t="s">
        <v>265</v>
      </c>
      <c r="C347" s="190">
        <v>3</v>
      </c>
      <c r="D347" s="190">
        <v>130</v>
      </c>
      <c r="E347" s="157">
        <v>12</v>
      </c>
      <c r="F347" s="157">
        <v>17</v>
      </c>
      <c r="G347" s="157">
        <v>8.5</v>
      </c>
      <c r="H347" s="157">
        <v>20</v>
      </c>
      <c r="I347" s="157">
        <v>106.1</v>
      </c>
      <c r="J347" s="157">
        <v>7.4999999999999997E-2</v>
      </c>
      <c r="K347" s="157">
        <v>1.89</v>
      </c>
      <c r="L347" s="157">
        <v>6.5</v>
      </c>
      <c r="M347" s="157">
        <v>0.5</v>
      </c>
      <c r="N347" s="157">
        <v>4</v>
      </c>
      <c r="O347" s="157">
        <v>0.1</v>
      </c>
      <c r="P347" s="161">
        <v>10</v>
      </c>
      <c r="Q347" s="190">
        <v>36.219879149999997</v>
      </c>
      <c r="R347" s="190"/>
      <c r="S347" s="190"/>
      <c r="T347" s="158"/>
    </row>
    <row r="348" spans="1:20" s="156" customFormat="1" ht="15.6">
      <c r="A348" s="190">
        <v>38</v>
      </c>
      <c r="B348" s="190" t="s">
        <v>265</v>
      </c>
      <c r="C348" s="190">
        <v>2</v>
      </c>
      <c r="D348" s="190">
        <v>150</v>
      </c>
      <c r="E348" s="157">
        <v>13</v>
      </c>
      <c r="F348" s="157">
        <v>21.8</v>
      </c>
      <c r="G348" s="157">
        <v>9.934335260115617</v>
      </c>
      <c r="H348" s="157">
        <v>24</v>
      </c>
      <c r="I348" s="157">
        <v>31.44</v>
      </c>
      <c r="J348" s="157">
        <v>5.8999999999999997E-2</v>
      </c>
      <c r="K348" s="157">
        <v>1.48</v>
      </c>
      <c r="L348" s="157">
        <v>10</v>
      </c>
      <c r="M348" s="157">
        <v>0.5</v>
      </c>
      <c r="N348" s="157">
        <v>3.9</v>
      </c>
      <c r="O348" s="157">
        <v>0.1</v>
      </c>
      <c r="P348" s="161">
        <v>10</v>
      </c>
      <c r="Q348" s="190">
        <v>36.219879149999997</v>
      </c>
      <c r="R348" s="190"/>
      <c r="S348" s="190"/>
      <c r="T348" s="158"/>
    </row>
    <row r="349" spans="1:20" s="156" customFormat="1" ht="15.6">
      <c r="A349" s="190">
        <v>38</v>
      </c>
      <c r="B349" s="190" t="s">
        <v>265</v>
      </c>
      <c r="C349" s="190">
        <v>1</v>
      </c>
      <c r="D349" s="190">
        <v>170</v>
      </c>
      <c r="E349" s="157">
        <v>16</v>
      </c>
      <c r="F349" s="157">
        <v>18.3</v>
      </c>
      <c r="G349" s="157">
        <v>11.958365458750936</v>
      </c>
      <c r="H349" s="157">
        <v>21</v>
      </c>
      <c r="I349" s="157">
        <v>106.1</v>
      </c>
      <c r="J349" s="157">
        <v>7.4999999999999997E-2</v>
      </c>
      <c r="K349" s="157">
        <v>1.89</v>
      </c>
      <c r="L349" s="157">
        <v>6.5</v>
      </c>
      <c r="M349" s="157">
        <v>0.5</v>
      </c>
      <c r="N349" s="157">
        <v>4</v>
      </c>
      <c r="O349" s="157">
        <v>0.1</v>
      </c>
      <c r="P349" s="161">
        <v>10</v>
      </c>
      <c r="Q349" s="190">
        <v>36.219879149999997</v>
      </c>
      <c r="R349" s="190"/>
      <c r="S349" s="190"/>
      <c r="T349" s="158"/>
    </row>
    <row r="350" spans="1:20" s="156" customFormat="1" ht="15.6">
      <c r="A350" s="190">
        <v>38</v>
      </c>
      <c r="B350" s="190" t="s">
        <v>265</v>
      </c>
      <c r="C350" s="190">
        <v>0</v>
      </c>
      <c r="D350" s="190">
        <v>200</v>
      </c>
      <c r="E350" s="157">
        <v>16</v>
      </c>
      <c r="F350" s="157">
        <v>18.3</v>
      </c>
      <c r="G350" s="157">
        <v>11.958365458750936</v>
      </c>
      <c r="H350" s="157">
        <v>21</v>
      </c>
      <c r="I350" s="157">
        <v>106.1</v>
      </c>
      <c r="J350" s="157">
        <v>7.4999999999999997E-2</v>
      </c>
      <c r="K350" s="157">
        <v>1.89</v>
      </c>
      <c r="L350" s="157">
        <v>6.5</v>
      </c>
      <c r="M350" s="157">
        <v>0.5</v>
      </c>
      <c r="N350" s="157">
        <v>4</v>
      </c>
      <c r="O350" s="157">
        <v>0.1</v>
      </c>
      <c r="P350" s="161">
        <v>10</v>
      </c>
      <c r="Q350" s="190">
        <v>36.219879149999997</v>
      </c>
      <c r="R350" s="190"/>
      <c r="S350" s="190"/>
      <c r="T350" s="158"/>
    </row>
    <row r="351" spans="1:20" s="156" customFormat="1" ht="15.6">
      <c r="A351" s="190">
        <v>39</v>
      </c>
      <c r="B351" s="190" t="s">
        <v>266</v>
      </c>
      <c r="C351" s="190">
        <v>9</v>
      </c>
      <c r="D351" s="190">
        <v>10</v>
      </c>
      <c r="E351" s="157">
        <v>8</v>
      </c>
      <c r="F351" s="157">
        <v>18</v>
      </c>
      <c r="G351" s="157">
        <v>8</v>
      </c>
      <c r="H351" s="157">
        <v>22</v>
      </c>
      <c r="I351" s="157">
        <v>31.44</v>
      </c>
      <c r="J351" s="157">
        <v>5.8999999999999997E-2</v>
      </c>
      <c r="K351" s="157">
        <v>1.48</v>
      </c>
      <c r="L351" s="157">
        <v>10</v>
      </c>
      <c r="M351" s="157">
        <v>0.5</v>
      </c>
      <c r="N351" s="157">
        <v>3.9</v>
      </c>
      <c r="O351" s="157">
        <v>0.1</v>
      </c>
      <c r="P351" s="161">
        <v>10</v>
      </c>
      <c r="Q351" s="190">
        <v>36.219879149999997</v>
      </c>
      <c r="R351" s="190"/>
      <c r="S351" s="190"/>
      <c r="T351" s="158"/>
    </row>
    <row r="352" spans="1:20" s="156" customFormat="1">
      <c r="A352" s="190">
        <v>39</v>
      </c>
      <c r="B352" s="190" t="s">
        <v>266</v>
      </c>
      <c r="C352" s="190">
        <v>8</v>
      </c>
      <c r="D352" s="190">
        <v>30</v>
      </c>
      <c r="E352" s="157">
        <v>8</v>
      </c>
      <c r="F352" s="157">
        <v>21</v>
      </c>
      <c r="G352" s="157">
        <v>8.8000000000000007</v>
      </c>
      <c r="H352" s="157">
        <v>22</v>
      </c>
      <c r="I352" s="157">
        <v>31.44</v>
      </c>
      <c r="J352" s="157">
        <v>5.8999999999999997E-2</v>
      </c>
      <c r="K352" s="157">
        <v>1.48</v>
      </c>
      <c r="L352" s="157">
        <v>10</v>
      </c>
      <c r="M352" s="157">
        <v>0.5</v>
      </c>
      <c r="N352" s="157">
        <v>3.9</v>
      </c>
      <c r="O352" s="157">
        <v>1.0329999999999999</v>
      </c>
      <c r="P352" s="190">
        <v>25</v>
      </c>
      <c r="Q352" s="190">
        <v>460.06491088867102</v>
      </c>
      <c r="R352" s="190"/>
      <c r="S352" s="190"/>
      <c r="T352" s="158"/>
    </row>
    <row r="353" spans="1:20" s="156" customFormat="1">
      <c r="A353" s="190">
        <v>39</v>
      </c>
      <c r="B353" s="190" t="s">
        <v>266</v>
      </c>
      <c r="C353" s="190">
        <v>7</v>
      </c>
      <c r="D353" s="190">
        <v>50</v>
      </c>
      <c r="E353" s="157">
        <v>11</v>
      </c>
      <c r="F353" s="157">
        <v>21.19</v>
      </c>
      <c r="G353" s="157">
        <v>9</v>
      </c>
      <c r="H353" s="157">
        <v>22</v>
      </c>
      <c r="I353" s="157">
        <v>31.44</v>
      </c>
      <c r="J353" s="157">
        <v>5.8999999999999997E-2</v>
      </c>
      <c r="K353" s="157">
        <v>1.48</v>
      </c>
      <c r="L353" s="157">
        <v>10</v>
      </c>
      <c r="M353" s="157">
        <v>0.5</v>
      </c>
      <c r="N353" s="157">
        <v>3.9</v>
      </c>
      <c r="O353" s="157">
        <v>1.0329999999999999</v>
      </c>
      <c r="P353" s="190">
        <v>20</v>
      </c>
      <c r="Q353" s="190">
        <v>131.81080627441401</v>
      </c>
      <c r="R353" s="190"/>
      <c r="S353" s="190"/>
      <c r="T353" s="158"/>
    </row>
    <row r="354" spans="1:20" s="156" customFormat="1">
      <c r="A354" s="190">
        <v>39</v>
      </c>
      <c r="B354" s="190" t="s">
        <v>266</v>
      </c>
      <c r="C354" s="190">
        <v>6</v>
      </c>
      <c r="D354" s="190">
        <v>70</v>
      </c>
      <c r="E354" s="157">
        <v>12</v>
      </c>
      <c r="F354" s="157">
        <v>21.19</v>
      </c>
      <c r="G354" s="157">
        <v>15</v>
      </c>
      <c r="H354" s="157">
        <v>29</v>
      </c>
      <c r="I354" s="157">
        <v>31.44</v>
      </c>
      <c r="J354" s="157">
        <v>5.8999999999999997E-2</v>
      </c>
      <c r="K354" s="157">
        <v>1.48</v>
      </c>
      <c r="L354" s="157">
        <v>10</v>
      </c>
      <c r="M354" s="157">
        <v>0.5</v>
      </c>
      <c r="N354" s="157">
        <v>3.9</v>
      </c>
      <c r="O354" s="157">
        <v>1.0329999999999999</v>
      </c>
      <c r="P354" s="190">
        <v>10</v>
      </c>
      <c r="Q354" s="190">
        <v>37.764419555663999</v>
      </c>
      <c r="R354" s="190"/>
      <c r="S354" s="190"/>
      <c r="T354" s="158"/>
    </row>
    <row r="355" spans="1:20" s="156" customFormat="1">
      <c r="A355" s="190">
        <v>39</v>
      </c>
      <c r="B355" s="190" t="s">
        <v>266</v>
      </c>
      <c r="C355" s="190">
        <v>5</v>
      </c>
      <c r="D355" s="190">
        <v>90</v>
      </c>
      <c r="E355" s="157">
        <v>13.2</v>
      </c>
      <c r="F355" s="157">
        <v>25</v>
      </c>
      <c r="G355" s="157">
        <v>11.5</v>
      </c>
      <c r="H355" s="157">
        <v>30</v>
      </c>
      <c r="I355" s="157">
        <v>31.44</v>
      </c>
      <c r="J355" s="157">
        <v>5.8999999999999997E-2</v>
      </c>
      <c r="K355" s="157">
        <v>1.48</v>
      </c>
      <c r="L355" s="157">
        <v>10</v>
      </c>
      <c r="M355" s="157">
        <v>0.5</v>
      </c>
      <c r="N355" s="157">
        <v>3.9</v>
      </c>
      <c r="O355" s="157">
        <v>1</v>
      </c>
      <c r="P355" s="190">
        <v>10</v>
      </c>
      <c r="Q355" s="190">
        <v>36.219879149999997</v>
      </c>
      <c r="R355" s="190"/>
      <c r="S355" s="190"/>
      <c r="T355" s="158"/>
    </row>
    <row r="356" spans="1:20" s="156" customFormat="1">
      <c r="A356" s="190">
        <v>39</v>
      </c>
      <c r="B356" s="190" t="s">
        <v>266</v>
      </c>
      <c r="C356" s="190">
        <v>4</v>
      </c>
      <c r="D356" s="190">
        <v>110</v>
      </c>
      <c r="E356" s="157">
        <v>12</v>
      </c>
      <c r="F356" s="157">
        <v>24.5</v>
      </c>
      <c r="G356" s="157">
        <v>11.5</v>
      </c>
      <c r="H356" s="157">
        <v>29</v>
      </c>
      <c r="I356" s="157">
        <v>30</v>
      </c>
      <c r="J356" s="157">
        <v>0.05</v>
      </c>
      <c r="K356" s="157">
        <v>1.45</v>
      </c>
      <c r="L356" s="157">
        <v>9</v>
      </c>
      <c r="M356" s="157">
        <v>0.5</v>
      </c>
      <c r="N356" s="157">
        <v>3.6</v>
      </c>
      <c r="O356" s="157">
        <v>0.1</v>
      </c>
      <c r="P356" s="190">
        <v>10</v>
      </c>
      <c r="Q356" s="190">
        <v>36.219879149999997</v>
      </c>
      <c r="R356" s="190"/>
      <c r="S356" s="190"/>
      <c r="T356" s="158"/>
    </row>
    <row r="357" spans="1:20" s="156" customFormat="1">
      <c r="A357" s="190">
        <v>39</v>
      </c>
      <c r="B357" s="190" t="s">
        <v>266</v>
      </c>
      <c r="C357" s="190">
        <v>3</v>
      </c>
      <c r="D357" s="190">
        <v>130</v>
      </c>
      <c r="E357" s="157">
        <v>13</v>
      </c>
      <c r="F357" s="157">
        <v>24.5</v>
      </c>
      <c r="G357" s="157">
        <v>12</v>
      </c>
      <c r="H357" s="157">
        <v>30</v>
      </c>
      <c r="I357" s="157">
        <v>30</v>
      </c>
      <c r="J357" s="157">
        <v>0.05</v>
      </c>
      <c r="K357" s="157">
        <v>1.45</v>
      </c>
      <c r="L357" s="157">
        <v>9</v>
      </c>
      <c r="M357" s="157">
        <v>0.5</v>
      </c>
      <c r="N357" s="157">
        <v>3.6</v>
      </c>
      <c r="O357" s="157">
        <v>0.1</v>
      </c>
      <c r="P357" s="190">
        <v>10</v>
      </c>
      <c r="Q357" s="190">
        <v>36.219879149999997</v>
      </c>
      <c r="R357" s="190"/>
      <c r="S357" s="190"/>
      <c r="T357" s="158"/>
    </row>
    <row r="358" spans="1:20" s="156" customFormat="1">
      <c r="A358" s="190">
        <v>39</v>
      </c>
      <c r="B358" s="190" t="s">
        <v>266</v>
      </c>
      <c r="C358" s="190">
        <v>2</v>
      </c>
      <c r="D358" s="190">
        <v>150</v>
      </c>
      <c r="E358" s="157">
        <v>13.5</v>
      </c>
      <c r="F358" s="157">
        <v>23.5</v>
      </c>
      <c r="G358" s="157">
        <v>13.8</v>
      </c>
      <c r="H358" s="157">
        <v>29</v>
      </c>
      <c r="I358" s="157">
        <v>31.44</v>
      </c>
      <c r="J358" s="157">
        <v>5.8999999999999997E-2</v>
      </c>
      <c r="K358" s="157">
        <v>1.48</v>
      </c>
      <c r="L358" s="157">
        <v>10</v>
      </c>
      <c r="M358" s="157">
        <v>0.5</v>
      </c>
      <c r="N358" s="157">
        <v>3.9</v>
      </c>
      <c r="O358" s="157">
        <v>0.1</v>
      </c>
      <c r="P358" s="190">
        <v>10</v>
      </c>
      <c r="Q358" s="190">
        <v>36.219879149999997</v>
      </c>
      <c r="R358" s="190"/>
      <c r="S358" s="190"/>
      <c r="T358" s="158"/>
    </row>
    <row r="359" spans="1:20" s="156" customFormat="1">
      <c r="A359" s="190">
        <v>39</v>
      </c>
      <c r="B359" s="190" t="s">
        <v>266</v>
      </c>
      <c r="C359" s="190">
        <v>1</v>
      </c>
      <c r="D359" s="190">
        <v>170</v>
      </c>
      <c r="E359" s="157">
        <v>14</v>
      </c>
      <c r="F359" s="157">
        <v>17</v>
      </c>
      <c r="G359" s="157">
        <v>13.05</v>
      </c>
      <c r="H359" s="157">
        <v>20</v>
      </c>
      <c r="I359" s="157">
        <v>31.44</v>
      </c>
      <c r="J359" s="157">
        <v>5.8999999999999997E-2</v>
      </c>
      <c r="K359" s="157">
        <v>1.48</v>
      </c>
      <c r="L359" s="157">
        <v>10</v>
      </c>
      <c r="M359" s="157">
        <v>0.5</v>
      </c>
      <c r="N359" s="157">
        <v>3.9</v>
      </c>
      <c r="O359" s="157">
        <v>0.1</v>
      </c>
      <c r="P359" s="190">
        <v>10</v>
      </c>
      <c r="Q359" s="190">
        <v>36.219879149999997</v>
      </c>
      <c r="R359" s="190"/>
      <c r="S359" s="190"/>
      <c r="T359" s="158"/>
    </row>
    <row r="360" spans="1:20" s="156" customFormat="1">
      <c r="A360" s="190">
        <v>39</v>
      </c>
      <c r="B360" s="190" t="s">
        <v>266</v>
      </c>
      <c r="C360" s="190">
        <v>0</v>
      </c>
      <c r="D360" s="190">
        <v>200</v>
      </c>
      <c r="E360" s="157">
        <v>14</v>
      </c>
      <c r="F360" s="157">
        <v>17</v>
      </c>
      <c r="G360" s="157">
        <v>13.05</v>
      </c>
      <c r="H360" s="157">
        <v>20</v>
      </c>
      <c r="I360" s="157">
        <v>31.44</v>
      </c>
      <c r="J360" s="157">
        <v>5.8999999999999997E-2</v>
      </c>
      <c r="K360" s="157">
        <v>1.48</v>
      </c>
      <c r="L360" s="157">
        <v>10</v>
      </c>
      <c r="M360" s="157">
        <v>0.5</v>
      </c>
      <c r="N360" s="157">
        <v>3.9</v>
      </c>
      <c r="O360" s="157">
        <v>0.1</v>
      </c>
      <c r="P360" s="190">
        <v>10</v>
      </c>
      <c r="Q360" s="190">
        <v>36.219879149999997</v>
      </c>
      <c r="R360" s="190"/>
      <c r="S360" s="190"/>
      <c r="T360" s="158"/>
    </row>
    <row r="361" spans="1:20">
      <c r="A361" s="119">
        <v>40</v>
      </c>
      <c r="B361" s="190" t="s">
        <v>125</v>
      </c>
      <c r="C361" s="119">
        <v>8</v>
      </c>
      <c r="D361" s="190">
        <v>10</v>
      </c>
      <c r="E361" s="157">
        <v>26</v>
      </c>
      <c r="F361" s="157">
        <v>26</v>
      </c>
      <c r="G361" s="157">
        <v>7</v>
      </c>
      <c r="H361" s="157">
        <v>38.1218</v>
      </c>
      <c r="I361" s="157">
        <v>22.169066999999998</v>
      </c>
      <c r="J361" s="157">
        <v>1.6257000000000001E-2</v>
      </c>
      <c r="K361" s="157">
        <v>1.3812709999999999</v>
      </c>
      <c r="L361" s="157">
        <v>7.89</v>
      </c>
      <c r="M361" s="157">
        <v>0.5</v>
      </c>
      <c r="N361" s="157">
        <v>3.9</v>
      </c>
      <c r="O361" s="157">
        <v>0.1</v>
      </c>
      <c r="P361" s="190">
        <v>10</v>
      </c>
      <c r="Q361" s="190">
        <v>36.219879149999997</v>
      </c>
    </row>
    <row r="362" spans="1:20">
      <c r="A362" s="119">
        <v>40</v>
      </c>
      <c r="B362" s="190" t="s">
        <v>125</v>
      </c>
      <c r="C362" s="119">
        <v>7</v>
      </c>
      <c r="D362" s="190">
        <v>30</v>
      </c>
      <c r="E362" s="157">
        <v>26</v>
      </c>
      <c r="F362" s="157">
        <v>26</v>
      </c>
      <c r="G362" s="157">
        <v>7</v>
      </c>
      <c r="H362" s="157">
        <v>38.1218</v>
      </c>
      <c r="I362" s="157">
        <v>22.169066999999998</v>
      </c>
      <c r="J362" s="157">
        <v>1.6257000000000001E-2</v>
      </c>
      <c r="K362" s="157">
        <v>1.3812709999999999</v>
      </c>
      <c r="L362" s="157">
        <v>7.89</v>
      </c>
      <c r="M362" s="157">
        <v>0.5</v>
      </c>
      <c r="N362" s="157">
        <v>3.9</v>
      </c>
      <c r="O362" s="157">
        <v>0.1</v>
      </c>
      <c r="P362" s="190">
        <v>10</v>
      </c>
      <c r="Q362" s="190">
        <v>36.219879149999997</v>
      </c>
    </row>
    <row r="363" spans="1:20">
      <c r="A363" s="119">
        <v>40</v>
      </c>
      <c r="B363" s="190" t="s">
        <v>125</v>
      </c>
      <c r="C363" s="119">
        <v>6</v>
      </c>
      <c r="D363" s="190">
        <v>60</v>
      </c>
      <c r="E363" s="157">
        <v>25</v>
      </c>
      <c r="F363" s="157">
        <v>25</v>
      </c>
      <c r="G363" s="157">
        <v>14</v>
      </c>
      <c r="H363" s="157">
        <v>38.1218</v>
      </c>
      <c r="I363" s="157">
        <v>22.169066999999998</v>
      </c>
      <c r="J363" s="157">
        <v>1.6257000000000001E-2</v>
      </c>
      <c r="K363" s="157">
        <v>1.3812709999999999</v>
      </c>
      <c r="L363" s="157">
        <v>7.89</v>
      </c>
      <c r="M363" s="157">
        <v>0.5</v>
      </c>
      <c r="N363" s="157">
        <v>3.9</v>
      </c>
      <c r="O363" s="157">
        <v>0.1</v>
      </c>
      <c r="P363" s="190">
        <v>10</v>
      </c>
      <c r="Q363" s="190">
        <v>36.219879149999997</v>
      </c>
    </row>
    <row r="364" spans="1:20">
      <c r="A364" s="119">
        <v>40</v>
      </c>
      <c r="B364" s="190" t="s">
        <v>125</v>
      </c>
      <c r="C364" s="119">
        <v>5</v>
      </c>
      <c r="D364" s="190">
        <v>90</v>
      </c>
      <c r="E364" s="157">
        <v>29</v>
      </c>
      <c r="F364" s="157">
        <v>29</v>
      </c>
      <c r="G364" s="157">
        <v>19</v>
      </c>
      <c r="H364" s="157">
        <v>38.1218</v>
      </c>
      <c r="I364" s="157">
        <v>22.169066999999998</v>
      </c>
      <c r="J364" s="157">
        <v>1.6257000000000001E-2</v>
      </c>
      <c r="K364" s="157">
        <v>1.3812709999999999</v>
      </c>
      <c r="L364" s="157">
        <v>7.89</v>
      </c>
      <c r="M364" s="157">
        <v>0.5</v>
      </c>
      <c r="N364" s="157">
        <v>3.9</v>
      </c>
      <c r="O364" s="157">
        <v>0.1</v>
      </c>
      <c r="P364" s="190">
        <v>10</v>
      </c>
      <c r="Q364" s="190">
        <v>36.219879149999997</v>
      </c>
    </row>
    <row r="365" spans="1:20">
      <c r="A365" s="119">
        <v>40</v>
      </c>
      <c r="B365" s="190" t="s">
        <v>125</v>
      </c>
      <c r="C365" s="119">
        <v>4</v>
      </c>
      <c r="D365" s="190">
        <v>120</v>
      </c>
      <c r="E365" s="157">
        <v>25</v>
      </c>
      <c r="F365" s="157">
        <v>25</v>
      </c>
      <c r="G365" s="157">
        <v>14.5</v>
      </c>
      <c r="H365" s="157">
        <v>38.1218</v>
      </c>
      <c r="I365" s="157">
        <v>22.169066999999998</v>
      </c>
      <c r="J365" s="157">
        <v>1.6257000000000001E-2</v>
      </c>
      <c r="K365" s="157">
        <v>1.3812709999999999</v>
      </c>
      <c r="L365" s="157">
        <v>7.89</v>
      </c>
      <c r="M365" s="157">
        <v>0.5</v>
      </c>
      <c r="N365" s="157">
        <v>3.9</v>
      </c>
      <c r="O365" s="157">
        <v>0.1</v>
      </c>
      <c r="P365" s="190">
        <v>10</v>
      </c>
      <c r="Q365" s="190">
        <v>36.219879149999997</v>
      </c>
    </row>
    <row r="366" spans="1:20">
      <c r="A366" s="119">
        <v>40</v>
      </c>
      <c r="B366" s="190" t="s">
        <v>125</v>
      </c>
      <c r="C366" s="119">
        <v>3</v>
      </c>
      <c r="D366" s="190">
        <v>150</v>
      </c>
      <c r="E366" s="157">
        <v>21</v>
      </c>
      <c r="F366" s="157">
        <v>21</v>
      </c>
      <c r="G366" s="157">
        <v>13.5</v>
      </c>
      <c r="H366" s="157">
        <v>38.1218</v>
      </c>
      <c r="I366" s="157">
        <v>22.169066999999998</v>
      </c>
      <c r="J366" s="157">
        <v>1.6257000000000001E-2</v>
      </c>
      <c r="K366" s="157">
        <v>1.3812709999999999</v>
      </c>
      <c r="L366" s="157">
        <v>7.89</v>
      </c>
      <c r="M366" s="157">
        <v>0.5</v>
      </c>
      <c r="N366" s="157">
        <v>3.9</v>
      </c>
      <c r="O366" s="157">
        <v>0.1</v>
      </c>
      <c r="P366" s="190">
        <v>10</v>
      </c>
      <c r="Q366" s="190">
        <v>36.219879149999997</v>
      </c>
    </row>
    <row r="367" spans="1:20">
      <c r="A367" s="119">
        <v>40</v>
      </c>
      <c r="B367" s="190" t="s">
        <v>125</v>
      </c>
      <c r="C367" s="119">
        <v>2</v>
      </c>
      <c r="D367" s="190">
        <v>180</v>
      </c>
      <c r="E367" s="157">
        <v>21</v>
      </c>
      <c r="F367" s="157">
        <v>21</v>
      </c>
      <c r="G367" s="157">
        <v>14.5</v>
      </c>
      <c r="H367" s="157">
        <v>38.1218</v>
      </c>
      <c r="I367" s="157">
        <v>22.169066999999998</v>
      </c>
      <c r="J367" s="157">
        <v>1.6257000000000001E-2</v>
      </c>
      <c r="K367" s="157">
        <v>1.3812709999999999</v>
      </c>
      <c r="L367" s="157">
        <v>7.89</v>
      </c>
      <c r="M367" s="157">
        <v>0.5</v>
      </c>
      <c r="N367" s="157">
        <v>3.9</v>
      </c>
      <c r="O367" s="157">
        <v>0.1</v>
      </c>
      <c r="P367" s="190">
        <v>10</v>
      </c>
      <c r="Q367" s="190">
        <v>36.219879149999997</v>
      </c>
    </row>
    <row r="368" spans="1:20">
      <c r="A368" s="119">
        <v>40</v>
      </c>
      <c r="B368" s="190" t="s">
        <v>125</v>
      </c>
      <c r="C368" s="119">
        <v>1</v>
      </c>
      <c r="D368" s="190">
        <v>210</v>
      </c>
      <c r="E368" s="157">
        <v>22</v>
      </c>
      <c r="F368" s="157">
        <v>22</v>
      </c>
      <c r="G368" s="157">
        <v>17.5</v>
      </c>
      <c r="H368" s="157">
        <v>38.1218</v>
      </c>
      <c r="I368" s="157">
        <v>22.169066999999998</v>
      </c>
      <c r="J368" s="157">
        <v>1.6257000000000001E-2</v>
      </c>
      <c r="K368" s="157">
        <v>1.3812709999999999</v>
      </c>
      <c r="L368" s="157">
        <v>7.89</v>
      </c>
      <c r="M368" s="157">
        <v>0.5</v>
      </c>
      <c r="N368" s="157">
        <v>3.9</v>
      </c>
      <c r="O368" s="157">
        <v>0.1</v>
      </c>
      <c r="P368" s="190">
        <v>10</v>
      </c>
      <c r="Q368" s="190">
        <v>36.219879149999997</v>
      </c>
    </row>
    <row r="369" spans="1:17">
      <c r="A369" s="119">
        <v>40</v>
      </c>
      <c r="B369" s="190" t="s">
        <v>125</v>
      </c>
      <c r="C369" s="119">
        <v>0</v>
      </c>
      <c r="D369" s="190">
        <v>240</v>
      </c>
      <c r="E369" s="157">
        <v>22</v>
      </c>
      <c r="F369" s="157">
        <v>22</v>
      </c>
      <c r="G369" s="157">
        <v>17.5</v>
      </c>
      <c r="H369" s="157">
        <v>38.1218</v>
      </c>
      <c r="I369" s="157">
        <v>22.169066999999998</v>
      </c>
      <c r="J369" s="157">
        <v>1.6257000000000001E-2</v>
      </c>
      <c r="K369" s="157">
        <v>1.3812709999999999</v>
      </c>
      <c r="L369" s="157">
        <v>7.89</v>
      </c>
      <c r="M369" s="157">
        <v>0.5</v>
      </c>
      <c r="N369" s="157">
        <v>3.9</v>
      </c>
      <c r="O369" s="157">
        <v>0.1</v>
      </c>
      <c r="P369" s="190">
        <v>10</v>
      </c>
      <c r="Q369" s="190">
        <v>36.219879149999997</v>
      </c>
    </row>
    <row r="370" spans="1:17">
      <c r="A370" s="119">
        <v>41</v>
      </c>
      <c r="B370" s="190" t="s">
        <v>126</v>
      </c>
      <c r="C370" s="119">
        <v>8</v>
      </c>
      <c r="D370" s="190">
        <v>10</v>
      </c>
      <c r="E370" s="157">
        <v>28</v>
      </c>
      <c r="F370" s="157">
        <v>28</v>
      </c>
      <c r="G370" s="157">
        <v>6</v>
      </c>
      <c r="H370" s="157">
        <v>37.972000000000001</v>
      </c>
      <c r="I370" s="157">
        <v>24.663</v>
      </c>
      <c r="J370" s="157">
        <v>1.7087999999999999E-2</v>
      </c>
      <c r="K370" s="157">
        <v>1.391996</v>
      </c>
      <c r="L370" s="157">
        <v>7.7020999999999997</v>
      </c>
      <c r="M370" s="157">
        <v>0.5</v>
      </c>
      <c r="N370" s="157">
        <v>3.9</v>
      </c>
      <c r="O370" s="157">
        <v>0.1</v>
      </c>
      <c r="P370" s="190">
        <v>10</v>
      </c>
      <c r="Q370" s="190">
        <v>36.219879149999997</v>
      </c>
    </row>
    <row r="371" spans="1:17">
      <c r="A371" s="119">
        <v>41</v>
      </c>
      <c r="B371" s="190" t="s">
        <v>126</v>
      </c>
      <c r="C371" s="119">
        <v>7</v>
      </c>
      <c r="D371" s="190">
        <v>30</v>
      </c>
      <c r="E371" s="157">
        <v>28</v>
      </c>
      <c r="F371" s="157">
        <v>28</v>
      </c>
      <c r="G371" s="157">
        <v>6</v>
      </c>
      <c r="H371" s="157">
        <v>37.972000000000001</v>
      </c>
      <c r="I371" s="157">
        <v>24.663</v>
      </c>
      <c r="J371" s="157">
        <v>1.7087999999999999E-2</v>
      </c>
      <c r="K371" s="157">
        <v>1.391996</v>
      </c>
      <c r="L371" s="157">
        <v>7.7020999999999997</v>
      </c>
      <c r="M371" s="157">
        <v>0.5</v>
      </c>
      <c r="N371" s="157">
        <v>3.9</v>
      </c>
      <c r="O371" s="157">
        <v>0.1</v>
      </c>
      <c r="P371" s="190">
        <v>10</v>
      </c>
      <c r="Q371" s="190">
        <v>36.219879149999997</v>
      </c>
    </row>
    <row r="372" spans="1:17">
      <c r="A372" s="119">
        <v>41</v>
      </c>
      <c r="B372" s="190" t="s">
        <v>126</v>
      </c>
      <c r="C372" s="119">
        <v>6</v>
      </c>
      <c r="D372" s="190">
        <v>60</v>
      </c>
      <c r="E372" s="157">
        <v>26.5</v>
      </c>
      <c r="F372" s="157">
        <v>26.5</v>
      </c>
      <c r="G372" s="157">
        <v>14.5</v>
      </c>
      <c r="H372" s="157">
        <v>37.972000000000001</v>
      </c>
      <c r="I372" s="157">
        <v>24.663</v>
      </c>
      <c r="J372" s="157">
        <v>1.7087999999999999E-2</v>
      </c>
      <c r="K372" s="157">
        <v>1.391996</v>
      </c>
      <c r="L372" s="157">
        <v>7.7020999999999997</v>
      </c>
      <c r="M372" s="157">
        <v>0.5</v>
      </c>
      <c r="N372" s="157">
        <v>3.9</v>
      </c>
      <c r="O372" s="157">
        <v>0.1</v>
      </c>
      <c r="P372" s="190">
        <v>10</v>
      </c>
      <c r="Q372" s="190">
        <v>36.219879149999997</v>
      </c>
    </row>
    <row r="373" spans="1:17">
      <c r="A373" s="119">
        <v>41</v>
      </c>
      <c r="B373" s="190" t="s">
        <v>126</v>
      </c>
      <c r="C373" s="119">
        <v>5</v>
      </c>
      <c r="D373" s="190">
        <v>90</v>
      </c>
      <c r="E373" s="157">
        <v>26</v>
      </c>
      <c r="F373" s="157">
        <v>26</v>
      </c>
      <c r="G373" s="157">
        <v>19</v>
      </c>
      <c r="H373" s="157">
        <v>37.972000000000001</v>
      </c>
      <c r="I373" s="157">
        <v>24.663</v>
      </c>
      <c r="J373" s="157">
        <v>1.7087999999999999E-2</v>
      </c>
      <c r="K373" s="157">
        <v>1.391996</v>
      </c>
      <c r="L373" s="157">
        <v>7.7020999999999997</v>
      </c>
      <c r="M373" s="157">
        <v>0.5</v>
      </c>
      <c r="N373" s="157">
        <v>3.9</v>
      </c>
      <c r="O373" s="157">
        <v>0.1</v>
      </c>
      <c r="P373" s="190">
        <v>10</v>
      </c>
      <c r="Q373" s="190">
        <v>36.219879149999997</v>
      </c>
    </row>
    <row r="374" spans="1:17">
      <c r="A374" s="119">
        <v>41</v>
      </c>
      <c r="B374" s="190" t="s">
        <v>126</v>
      </c>
      <c r="C374" s="119">
        <v>4</v>
      </c>
      <c r="D374" s="190">
        <v>120</v>
      </c>
      <c r="E374" s="157">
        <v>27</v>
      </c>
      <c r="F374" s="157">
        <v>27</v>
      </c>
      <c r="G374" s="157">
        <v>18.5</v>
      </c>
      <c r="H374" s="157">
        <v>37.972000000000001</v>
      </c>
      <c r="I374" s="157">
        <v>24.663</v>
      </c>
      <c r="J374" s="157">
        <v>1.7087999999999999E-2</v>
      </c>
      <c r="K374" s="157">
        <v>1.391996</v>
      </c>
      <c r="L374" s="157">
        <v>7.7020999999999997</v>
      </c>
      <c r="M374" s="157">
        <v>0.5</v>
      </c>
      <c r="N374" s="157">
        <v>3.9</v>
      </c>
      <c r="O374" s="157">
        <v>0.1</v>
      </c>
      <c r="P374" s="190">
        <v>10</v>
      </c>
      <c r="Q374" s="190">
        <v>36.219879149999997</v>
      </c>
    </row>
    <row r="375" spans="1:17">
      <c r="A375" s="119">
        <v>41</v>
      </c>
      <c r="B375" s="190" t="s">
        <v>126</v>
      </c>
      <c r="C375" s="119">
        <v>3</v>
      </c>
      <c r="D375" s="190">
        <v>150</v>
      </c>
      <c r="E375" s="157">
        <v>22.5</v>
      </c>
      <c r="F375" s="157">
        <v>22.5</v>
      </c>
      <c r="G375" s="157">
        <v>13</v>
      </c>
      <c r="H375" s="157">
        <v>37.972000000000001</v>
      </c>
      <c r="I375" s="157">
        <v>24.663</v>
      </c>
      <c r="J375" s="157">
        <v>1.7087999999999999E-2</v>
      </c>
      <c r="K375" s="157">
        <v>1.391996</v>
      </c>
      <c r="L375" s="157">
        <v>7.7020999999999997</v>
      </c>
      <c r="M375" s="157">
        <v>0.5</v>
      </c>
      <c r="N375" s="157">
        <v>3.9</v>
      </c>
      <c r="O375" s="157">
        <v>0.1</v>
      </c>
      <c r="P375" s="190">
        <v>10</v>
      </c>
      <c r="Q375" s="190">
        <v>36.219879149999997</v>
      </c>
    </row>
    <row r="376" spans="1:17">
      <c r="A376" s="119">
        <v>41</v>
      </c>
      <c r="B376" s="190" t="s">
        <v>126</v>
      </c>
      <c r="C376" s="119">
        <v>2</v>
      </c>
      <c r="D376" s="190">
        <v>180</v>
      </c>
      <c r="E376" s="157">
        <v>16.5</v>
      </c>
      <c r="F376" s="157">
        <v>16.5</v>
      </c>
      <c r="G376" s="157">
        <v>11</v>
      </c>
      <c r="H376" s="157">
        <v>37.972000000000001</v>
      </c>
      <c r="I376" s="157">
        <v>24.663</v>
      </c>
      <c r="J376" s="157">
        <v>1.7087999999999999E-2</v>
      </c>
      <c r="K376" s="157">
        <v>1.391996</v>
      </c>
      <c r="L376" s="157">
        <v>7.7020999999999997</v>
      </c>
      <c r="M376" s="157">
        <v>0.5</v>
      </c>
      <c r="N376" s="157">
        <v>3.9</v>
      </c>
      <c r="O376" s="157">
        <v>0.1</v>
      </c>
      <c r="P376" s="190">
        <v>10</v>
      </c>
      <c r="Q376" s="190">
        <v>36.219879149999997</v>
      </c>
    </row>
    <row r="377" spans="1:17">
      <c r="A377" s="119">
        <v>41</v>
      </c>
      <c r="B377" s="190" t="s">
        <v>126</v>
      </c>
      <c r="C377" s="119">
        <v>1</v>
      </c>
      <c r="D377" s="190">
        <v>210</v>
      </c>
      <c r="E377" s="157">
        <v>29</v>
      </c>
      <c r="F377" s="157">
        <v>29</v>
      </c>
      <c r="G377" s="157">
        <v>21</v>
      </c>
      <c r="H377" s="157">
        <v>37.972000000000001</v>
      </c>
      <c r="I377" s="157">
        <v>24.663</v>
      </c>
      <c r="J377" s="157">
        <v>1.7087999999999999E-2</v>
      </c>
      <c r="K377" s="157">
        <v>1.391996</v>
      </c>
      <c r="L377" s="157">
        <v>7.7020999999999997</v>
      </c>
      <c r="M377" s="157">
        <v>0.5</v>
      </c>
      <c r="N377" s="157">
        <v>3.9</v>
      </c>
      <c r="O377" s="157">
        <v>0.1</v>
      </c>
      <c r="P377" s="190">
        <v>10</v>
      </c>
      <c r="Q377" s="190">
        <v>36.219879149999997</v>
      </c>
    </row>
    <row r="378" spans="1:17">
      <c r="A378" s="119">
        <v>41</v>
      </c>
      <c r="B378" s="190" t="s">
        <v>126</v>
      </c>
      <c r="C378" s="119">
        <v>0</v>
      </c>
      <c r="D378" s="190">
        <v>240</v>
      </c>
      <c r="E378" s="157">
        <v>29</v>
      </c>
      <c r="F378" s="157">
        <v>29</v>
      </c>
      <c r="G378" s="157">
        <v>21</v>
      </c>
      <c r="H378" s="157">
        <v>37.972000000000001</v>
      </c>
      <c r="I378" s="157">
        <v>24.663</v>
      </c>
      <c r="J378" s="157">
        <v>1.7087999999999999E-2</v>
      </c>
      <c r="K378" s="157">
        <v>1.391996</v>
      </c>
      <c r="L378" s="157">
        <v>7.7020999999999997</v>
      </c>
      <c r="M378" s="157">
        <v>0.5</v>
      </c>
      <c r="N378" s="157">
        <v>3.9</v>
      </c>
      <c r="O378" s="157">
        <v>0.1</v>
      </c>
      <c r="P378" s="190">
        <v>10</v>
      </c>
      <c r="Q378" s="190">
        <v>36.219879149999997</v>
      </c>
    </row>
    <row r="379" spans="1:17">
      <c r="A379" s="119">
        <v>42</v>
      </c>
      <c r="B379" s="190" t="s">
        <v>127</v>
      </c>
      <c r="C379" s="119">
        <v>8</v>
      </c>
      <c r="D379" s="190">
        <v>10</v>
      </c>
      <c r="E379" s="157">
        <v>25.5</v>
      </c>
      <c r="F379" s="157">
        <v>25.5</v>
      </c>
      <c r="G379" s="157">
        <v>6</v>
      </c>
      <c r="H379" s="157">
        <v>37.972000000000001</v>
      </c>
      <c r="I379" s="157">
        <v>24.663</v>
      </c>
      <c r="J379" s="157">
        <v>1.7087999999999999E-2</v>
      </c>
      <c r="K379" s="157">
        <v>1.391996</v>
      </c>
      <c r="L379" s="157">
        <v>7.7020999999999997</v>
      </c>
      <c r="M379" s="157">
        <v>0.5</v>
      </c>
      <c r="N379" s="157">
        <v>3.9</v>
      </c>
      <c r="O379" s="157">
        <v>0.1</v>
      </c>
      <c r="P379" s="190">
        <v>10</v>
      </c>
      <c r="Q379" s="190">
        <v>36.219879149999997</v>
      </c>
    </row>
    <row r="380" spans="1:17">
      <c r="A380" s="119">
        <v>42</v>
      </c>
      <c r="B380" s="190" t="s">
        <v>127</v>
      </c>
      <c r="C380" s="119">
        <v>7</v>
      </c>
      <c r="D380" s="190">
        <v>30</v>
      </c>
      <c r="E380" s="157">
        <v>25.5</v>
      </c>
      <c r="F380" s="157">
        <v>25.5</v>
      </c>
      <c r="G380" s="157">
        <v>6</v>
      </c>
      <c r="H380" s="157">
        <v>37.972000000000001</v>
      </c>
      <c r="I380" s="157">
        <v>24.663</v>
      </c>
      <c r="J380" s="157">
        <v>1.7087999999999999E-2</v>
      </c>
      <c r="K380" s="157">
        <v>1.391996</v>
      </c>
      <c r="L380" s="157">
        <v>7.7020999999999997</v>
      </c>
      <c r="M380" s="157">
        <v>0.5</v>
      </c>
      <c r="N380" s="157">
        <v>3.9</v>
      </c>
      <c r="O380" s="157">
        <v>0.1</v>
      </c>
      <c r="P380" s="190">
        <v>10</v>
      </c>
      <c r="Q380" s="190">
        <v>36.219879149999997</v>
      </c>
    </row>
    <row r="381" spans="1:17">
      <c r="A381" s="119">
        <v>42</v>
      </c>
      <c r="B381" s="190" t="s">
        <v>127</v>
      </c>
      <c r="C381" s="119">
        <v>6</v>
      </c>
      <c r="D381" s="190">
        <v>60</v>
      </c>
      <c r="E381" s="157">
        <v>25</v>
      </c>
      <c r="F381" s="157">
        <v>25</v>
      </c>
      <c r="G381" s="157">
        <v>13.5</v>
      </c>
      <c r="H381" s="157">
        <v>37.972000000000001</v>
      </c>
      <c r="I381" s="157">
        <v>24.663</v>
      </c>
      <c r="J381" s="157">
        <v>1.7087999999999999E-2</v>
      </c>
      <c r="K381" s="157">
        <v>1.391996</v>
      </c>
      <c r="L381" s="157">
        <v>7.7020999999999997</v>
      </c>
      <c r="M381" s="157">
        <v>0.5</v>
      </c>
      <c r="N381" s="157">
        <v>3.9</v>
      </c>
      <c r="O381" s="157">
        <v>0.1</v>
      </c>
      <c r="P381" s="190">
        <v>10</v>
      </c>
      <c r="Q381" s="190">
        <v>36.219879149999997</v>
      </c>
    </row>
    <row r="382" spans="1:17">
      <c r="A382" s="119">
        <v>42</v>
      </c>
      <c r="B382" s="190" t="s">
        <v>127</v>
      </c>
      <c r="C382" s="119">
        <v>5</v>
      </c>
      <c r="D382" s="190">
        <v>90</v>
      </c>
      <c r="E382" s="157">
        <v>27</v>
      </c>
      <c r="F382" s="157">
        <v>27</v>
      </c>
      <c r="G382" s="157">
        <v>17</v>
      </c>
      <c r="H382" s="157">
        <v>37.972000000000001</v>
      </c>
      <c r="I382" s="157">
        <v>24.663</v>
      </c>
      <c r="J382" s="157">
        <v>1.7087999999999999E-2</v>
      </c>
      <c r="K382" s="157">
        <v>1.391996</v>
      </c>
      <c r="L382" s="157">
        <v>7.7020999999999997</v>
      </c>
      <c r="M382" s="157">
        <v>0.5</v>
      </c>
      <c r="N382" s="157">
        <v>3.9</v>
      </c>
      <c r="O382" s="157">
        <v>0.1</v>
      </c>
      <c r="P382" s="190">
        <v>10</v>
      </c>
      <c r="Q382" s="190">
        <v>36.219879149999997</v>
      </c>
    </row>
    <row r="383" spans="1:17">
      <c r="A383" s="119">
        <v>42</v>
      </c>
      <c r="B383" s="190" t="s">
        <v>127</v>
      </c>
      <c r="C383" s="119">
        <v>4</v>
      </c>
      <c r="D383" s="190">
        <v>120</v>
      </c>
      <c r="E383" s="157">
        <v>26.5</v>
      </c>
      <c r="F383" s="157">
        <v>26.5</v>
      </c>
      <c r="G383" s="157">
        <v>16</v>
      </c>
      <c r="H383" s="157">
        <v>37.972000000000001</v>
      </c>
      <c r="I383" s="157">
        <v>24.663</v>
      </c>
      <c r="J383" s="157">
        <v>1.7087999999999999E-2</v>
      </c>
      <c r="K383" s="157">
        <v>1.391996</v>
      </c>
      <c r="L383" s="157">
        <v>7.7020999999999997</v>
      </c>
      <c r="M383" s="157">
        <v>0.5</v>
      </c>
      <c r="N383" s="157">
        <v>3.9</v>
      </c>
      <c r="O383" s="157">
        <v>0.1</v>
      </c>
      <c r="P383" s="190">
        <v>10</v>
      </c>
      <c r="Q383" s="190">
        <v>36.219879149999997</v>
      </c>
    </row>
    <row r="384" spans="1:17">
      <c r="A384" s="119">
        <v>42</v>
      </c>
      <c r="B384" s="190" t="s">
        <v>127</v>
      </c>
      <c r="C384" s="119">
        <v>3</v>
      </c>
      <c r="D384" s="190">
        <v>150</v>
      </c>
      <c r="E384" s="157">
        <v>27</v>
      </c>
      <c r="F384" s="157">
        <v>27</v>
      </c>
      <c r="G384" s="157">
        <v>16</v>
      </c>
      <c r="H384" s="157">
        <v>37.972000000000001</v>
      </c>
      <c r="I384" s="157">
        <v>24.663</v>
      </c>
      <c r="J384" s="157">
        <v>1.7087999999999999E-2</v>
      </c>
      <c r="K384" s="157">
        <v>1.391996</v>
      </c>
      <c r="L384" s="157">
        <v>7.7020999999999997</v>
      </c>
      <c r="M384" s="157">
        <v>0.5</v>
      </c>
      <c r="N384" s="157">
        <v>3.9</v>
      </c>
      <c r="O384" s="157">
        <v>0.1</v>
      </c>
      <c r="P384" s="190">
        <v>10</v>
      </c>
      <c r="Q384" s="190">
        <v>36.219879149999997</v>
      </c>
    </row>
    <row r="385" spans="1:17">
      <c r="A385" s="119">
        <v>42</v>
      </c>
      <c r="B385" s="190" t="s">
        <v>127</v>
      </c>
      <c r="C385" s="119">
        <v>2</v>
      </c>
      <c r="D385" s="190">
        <v>180</v>
      </c>
      <c r="E385" s="157">
        <v>19.5</v>
      </c>
      <c r="F385" s="157">
        <v>19.5</v>
      </c>
      <c r="G385" s="157">
        <v>11</v>
      </c>
      <c r="H385" s="157">
        <v>37.972000000000001</v>
      </c>
      <c r="I385" s="157">
        <v>24.663</v>
      </c>
      <c r="J385" s="157">
        <v>1.7087999999999999E-2</v>
      </c>
      <c r="K385" s="157">
        <v>1.391996</v>
      </c>
      <c r="L385" s="157">
        <v>7.7020999999999997</v>
      </c>
      <c r="M385" s="157">
        <v>0.5</v>
      </c>
      <c r="N385" s="157">
        <v>3.9</v>
      </c>
      <c r="O385" s="157">
        <v>0.1</v>
      </c>
      <c r="P385" s="190">
        <v>10</v>
      </c>
      <c r="Q385" s="190">
        <v>36.219879149999997</v>
      </c>
    </row>
    <row r="386" spans="1:17">
      <c r="A386" s="119">
        <v>42</v>
      </c>
      <c r="B386" s="190" t="s">
        <v>127</v>
      </c>
      <c r="C386" s="119">
        <v>1</v>
      </c>
      <c r="D386" s="190">
        <v>210</v>
      </c>
      <c r="E386" s="157">
        <v>17</v>
      </c>
      <c r="F386" s="157">
        <v>17</v>
      </c>
      <c r="G386" s="157">
        <v>10</v>
      </c>
      <c r="H386" s="157">
        <v>37.972000000000001</v>
      </c>
      <c r="I386" s="157">
        <v>24.663</v>
      </c>
      <c r="J386" s="157">
        <v>1.7087999999999999E-2</v>
      </c>
      <c r="K386" s="157">
        <v>1.391996</v>
      </c>
      <c r="L386" s="157">
        <v>7.7020999999999997</v>
      </c>
      <c r="M386" s="157">
        <v>0.5</v>
      </c>
      <c r="N386" s="157">
        <v>3.9</v>
      </c>
      <c r="O386" s="157">
        <v>0.1</v>
      </c>
      <c r="P386" s="190">
        <v>10</v>
      </c>
      <c r="Q386" s="190">
        <v>36.219879149999997</v>
      </c>
    </row>
    <row r="387" spans="1:17">
      <c r="A387" s="119">
        <v>42</v>
      </c>
      <c r="B387" s="190" t="s">
        <v>127</v>
      </c>
      <c r="C387" s="119">
        <v>0</v>
      </c>
      <c r="D387" s="190">
        <v>240</v>
      </c>
      <c r="E387" s="157">
        <v>17</v>
      </c>
      <c r="F387" s="157">
        <v>17</v>
      </c>
      <c r="G387" s="157">
        <v>10</v>
      </c>
      <c r="H387" s="157">
        <v>37.972000000000001</v>
      </c>
      <c r="I387" s="157">
        <v>24.663</v>
      </c>
      <c r="J387" s="157">
        <v>1.7087999999999999E-2</v>
      </c>
      <c r="K387" s="157">
        <v>1.391996</v>
      </c>
      <c r="L387" s="157">
        <v>7.7020999999999997</v>
      </c>
      <c r="M387" s="157">
        <v>0.5</v>
      </c>
      <c r="N387" s="157">
        <v>3.9</v>
      </c>
      <c r="O387" s="157">
        <v>0.1</v>
      </c>
      <c r="P387" s="190">
        <v>10</v>
      </c>
      <c r="Q387" s="190">
        <v>36.219879149999997</v>
      </c>
    </row>
    <row r="388" spans="1:17">
      <c r="A388" s="119">
        <v>43</v>
      </c>
      <c r="B388" s="190" t="s">
        <v>128</v>
      </c>
      <c r="C388" s="119">
        <v>8</v>
      </c>
      <c r="D388" s="190">
        <v>10</v>
      </c>
      <c r="E388" s="157">
        <v>24.5</v>
      </c>
      <c r="F388" s="157">
        <v>24.5</v>
      </c>
      <c r="G388" s="157">
        <v>9</v>
      </c>
      <c r="H388" s="157">
        <v>38.154200000000003</v>
      </c>
      <c r="I388" s="157">
        <v>21.983575999999999</v>
      </c>
      <c r="J388" s="157">
        <v>1.6109999999999999E-2</v>
      </c>
      <c r="K388" s="157">
        <v>1.380657</v>
      </c>
      <c r="L388" s="157">
        <v>7.8975</v>
      </c>
      <c r="M388" s="157">
        <v>0.5</v>
      </c>
      <c r="N388" s="157">
        <v>3.9</v>
      </c>
      <c r="O388" s="157">
        <v>0.1</v>
      </c>
      <c r="P388" s="190">
        <v>10</v>
      </c>
      <c r="Q388" s="190">
        <v>36.219879149999997</v>
      </c>
    </row>
    <row r="389" spans="1:17">
      <c r="A389" s="119">
        <v>43</v>
      </c>
      <c r="B389" s="190" t="s">
        <v>128</v>
      </c>
      <c r="C389" s="119">
        <v>7</v>
      </c>
      <c r="D389" s="190">
        <v>30</v>
      </c>
      <c r="E389" s="157">
        <v>24.5</v>
      </c>
      <c r="F389" s="157">
        <v>24.5</v>
      </c>
      <c r="G389" s="157">
        <v>9</v>
      </c>
      <c r="H389" s="157">
        <v>38.154200000000003</v>
      </c>
      <c r="I389" s="157">
        <v>21.983575999999999</v>
      </c>
      <c r="J389" s="157">
        <v>1.6109999999999999E-2</v>
      </c>
      <c r="K389" s="157">
        <v>1.380657</v>
      </c>
      <c r="L389" s="157">
        <v>7.8975</v>
      </c>
      <c r="M389" s="157">
        <v>0.5</v>
      </c>
      <c r="N389" s="157">
        <v>3.9</v>
      </c>
      <c r="O389" s="157">
        <v>0.1</v>
      </c>
      <c r="P389" s="190">
        <v>10</v>
      </c>
      <c r="Q389" s="190">
        <v>36.219879149999997</v>
      </c>
    </row>
    <row r="390" spans="1:17">
      <c r="A390" s="119">
        <v>43</v>
      </c>
      <c r="B390" s="190" t="s">
        <v>128</v>
      </c>
      <c r="C390" s="119">
        <v>6</v>
      </c>
      <c r="D390" s="190">
        <v>60</v>
      </c>
      <c r="E390" s="157">
        <v>25</v>
      </c>
      <c r="F390" s="157">
        <v>25</v>
      </c>
      <c r="G390" s="157">
        <v>13.5</v>
      </c>
      <c r="H390" s="157">
        <v>38.154200000000003</v>
      </c>
      <c r="I390" s="157">
        <v>21.983575999999999</v>
      </c>
      <c r="J390" s="157">
        <v>1.6109999999999999E-2</v>
      </c>
      <c r="K390" s="157">
        <v>1.380657</v>
      </c>
      <c r="L390" s="157">
        <v>7.8975</v>
      </c>
      <c r="M390" s="157">
        <v>0.5</v>
      </c>
      <c r="N390" s="157">
        <v>3.9</v>
      </c>
      <c r="O390" s="157">
        <v>0.1</v>
      </c>
      <c r="P390" s="190">
        <v>10</v>
      </c>
      <c r="Q390" s="190">
        <v>36.219879149999997</v>
      </c>
    </row>
    <row r="391" spans="1:17">
      <c r="A391" s="119">
        <v>43</v>
      </c>
      <c r="B391" s="190" t="s">
        <v>128</v>
      </c>
      <c r="C391" s="119">
        <v>5</v>
      </c>
      <c r="D391" s="190">
        <v>90</v>
      </c>
      <c r="E391" s="157">
        <v>29</v>
      </c>
      <c r="F391" s="157">
        <v>29</v>
      </c>
      <c r="G391" s="157">
        <v>19</v>
      </c>
      <c r="H391" s="157">
        <v>38.154200000000003</v>
      </c>
      <c r="I391" s="157">
        <v>21.983575999999999</v>
      </c>
      <c r="J391" s="157">
        <v>1.6109999999999999E-2</v>
      </c>
      <c r="K391" s="157">
        <v>1.380657</v>
      </c>
      <c r="L391" s="157">
        <v>7.8975</v>
      </c>
      <c r="M391" s="157">
        <v>0.5</v>
      </c>
      <c r="N391" s="157">
        <v>3.9</v>
      </c>
      <c r="O391" s="157">
        <v>0.1</v>
      </c>
      <c r="P391" s="190">
        <v>10</v>
      </c>
      <c r="Q391" s="190">
        <v>36.219879149999997</v>
      </c>
    </row>
    <row r="392" spans="1:17">
      <c r="A392" s="119">
        <v>43</v>
      </c>
      <c r="B392" s="190" t="s">
        <v>128</v>
      </c>
      <c r="C392" s="119">
        <v>4</v>
      </c>
      <c r="D392" s="190">
        <v>120</v>
      </c>
      <c r="E392" s="157">
        <v>27</v>
      </c>
      <c r="F392" s="157">
        <v>27</v>
      </c>
      <c r="G392" s="157">
        <v>18</v>
      </c>
      <c r="H392" s="157">
        <v>38.154200000000003</v>
      </c>
      <c r="I392" s="157">
        <v>21.983575999999999</v>
      </c>
      <c r="J392" s="157">
        <v>1.6109999999999999E-2</v>
      </c>
      <c r="K392" s="157">
        <v>1.380657</v>
      </c>
      <c r="L392" s="157">
        <v>7.8975</v>
      </c>
      <c r="M392" s="157">
        <v>0.5</v>
      </c>
      <c r="N392" s="157">
        <v>3.9</v>
      </c>
      <c r="O392" s="157">
        <v>0.1</v>
      </c>
      <c r="P392" s="190">
        <v>10</v>
      </c>
      <c r="Q392" s="190">
        <v>36.219879149999997</v>
      </c>
    </row>
    <row r="393" spans="1:17">
      <c r="A393" s="119">
        <v>43</v>
      </c>
      <c r="B393" s="190" t="s">
        <v>128</v>
      </c>
      <c r="C393" s="119">
        <v>3</v>
      </c>
      <c r="D393" s="190">
        <v>150</v>
      </c>
      <c r="E393" s="157">
        <v>27</v>
      </c>
      <c r="F393" s="157">
        <v>27</v>
      </c>
      <c r="G393" s="157">
        <v>16</v>
      </c>
      <c r="H393" s="157">
        <v>38.154200000000003</v>
      </c>
      <c r="I393" s="157">
        <v>21.983575999999999</v>
      </c>
      <c r="J393" s="157">
        <v>1.6109999999999999E-2</v>
      </c>
      <c r="K393" s="157">
        <v>1.380657</v>
      </c>
      <c r="L393" s="157">
        <v>7.8975</v>
      </c>
      <c r="M393" s="157">
        <v>0.5</v>
      </c>
      <c r="N393" s="157">
        <v>3.9</v>
      </c>
      <c r="O393" s="157">
        <v>0.1</v>
      </c>
      <c r="P393" s="190">
        <v>10</v>
      </c>
      <c r="Q393" s="190">
        <v>36.219879149999997</v>
      </c>
    </row>
    <row r="394" spans="1:17">
      <c r="A394" s="119">
        <v>43</v>
      </c>
      <c r="B394" s="190" t="s">
        <v>128</v>
      </c>
      <c r="C394" s="119">
        <v>2</v>
      </c>
      <c r="D394" s="190">
        <v>180</v>
      </c>
      <c r="E394" s="157">
        <v>18.5</v>
      </c>
      <c r="F394" s="157">
        <v>18.5</v>
      </c>
      <c r="G394" s="157">
        <v>10</v>
      </c>
      <c r="H394" s="157">
        <v>38.154200000000003</v>
      </c>
      <c r="I394" s="157">
        <v>21.983575999999999</v>
      </c>
      <c r="J394" s="157">
        <v>1.6109999999999999E-2</v>
      </c>
      <c r="K394" s="157">
        <v>1.380657</v>
      </c>
      <c r="L394" s="157">
        <v>7.8975</v>
      </c>
      <c r="M394" s="157">
        <v>0.5</v>
      </c>
      <c r="N394" s="157">
        <v>3.9</v>
      </c>
      <c r="O394" s="157">
        <v>0.1</v>
      </c>
      <c r="P394" s="190">
        <v>10</v>
      </c>
      <c r="Q394" s="190">
        <v>36.219879149999997</v>
      </c>
    </row>
    <row r="395" spans="1:17">
      <c r="A395" s="119">
        <v>43</v>
      </c>
      <c r="B395" s="190" t="s">
        <v>128</v>
      </c>
      <c r="C395" s="119">
        <v>1</v>
      </c>
      <c r="D395" s="190">
        <v>210</v>
      </c>
      <c r="E395" s="157">
        <v>18</v>
      </c>
      <c r="F395" s="157">
        <v>18</v>
      </c>
      <c r="G395" s="157">
        <v>10</v>
      </c>
      <c r="H395" s="157">
        <v>38.154200000000003</v>
      </c>
      <c r="I395" s="157">
        <v>21.983575999999999</v>
      </c>
      <c r="J395" s="157">
        <v>1.6109999999999999E-2</v>
      </c>
      <c r="K395" s="157">
        <v>1.380657</v>
      </c>
      <c r="L395" s="157">
        <v>7.8975</v>
      </c>
      <c r="M395" s="157">
        <v>0.5</v>
      </c>
      <c r="N395" s="157">
        <v>3.9</v>
      </c>
      <c r="O395" s="157">
        <v>0.1</v>
      </c>
      <c r="P395" s="190">
        <v>10</v>
      </c>
      <c r="Q395" s="190">
        <v>36.219879149999997</v>
      </c>
    </row>
    <row r="396" spans="1:17">
      <c r="A396" s="119">
        <v>43</v>
      </c>
      <c r="B396" s="190" t="s">
        <v>128</v>
      </c>
      <c r="C396" s="119">
        <v>0</v>
      </c>
      <c r="D396" s="190">
        <v>240</v>
      </c>
      <c r="E396" s="157">
        <v>18</v>
      </c>
      <c r="F396" s="157">
        <v>18</v>
      </c>
      <c r="G396" s="157">
        <v>10</v>
      </c>
      <c r="H396" s="157">
        <v>38.154200000000003</v>
      </c>
      <c r="I396" s="157">
        <v>21.983575999999999</v>
      </c>
      <c r="J396" s="157">
        <v>1.6109999999999999E-2</v>
      </c>
      <c r="K396" s="157">
        <v>1.380657</v>
      </c>
      <c r="L396" s="157">
        <v>7.8975</v>
      </c>
      <c r="M396" s="157">
        <v>0.5</v>
      </c>
      <c r="N396" s="157">
        <v>3.9</v>
      </c>
      <c r="O396" s="157">
        <v>0.1</v>
      </c>
      <c r="P396" s="190">
        <v>10</v>
      </c>
      <c r="Q396" s="190">
        <v>36.219879149999997</v>
      </c>
    </row>
    <row r="397" spans="1:17">
      <c r="A397" s="119">
        <v>44</v>
      </c>
      <c r="B397" s="190" t="s">
        <v>129</v>
      </c>
      <c r="C397" s="119">
        <v>8</v>
      </c>
      <c r="D397" s="190">
        <v>10</v>
      </c>
      <c r="E397" s="157">
        <v>24</v>
      </c>
      <c r="F397" s="157">
        <v>24</v>
      </c>
      <c r="G397" s="157">
        <v>6</v>
      </c>
      <c r="H397" s="157">
        <v>37.763399999999997</v>
      </c>
      <c r="I397" s="157">
        <v>26.318992000000001</v>
      </c>
      <c r="J397" s="157">
        <v>1.7954000000000001E-2</v>
      </c>
      <c r="K397" s="157">
        <v>1.4010549999999999</v>
      </c>
      <c r="L397" s="157">
        <v>7.6889000000000003</v>
      </c>
      <c r="M397" s="157">
        <v>0.5</v>
      </c>
      <c r="N397" s="157">
        <v>3.9</v>
      </c>
      <c r="O397" s="157">
        <v>0.1</v>
      </c>
      <c r="P397" s="190">
        <v>10</v>
      </c>
      <c r="Q397" s="190">
        <v>36.219879149999997</v>
      </c>
    </row>
    <row r="398" spans="1:17">
      <c r="A398" s="119">
        <v>44</v>
      </c>
      <c r="B398" s="190" t="s">
        <v>129</v>
      </c>
      <c r="C398" s="119">
        <v>7</v>
      </c>
      <c r="D398" s="190">
        <v>30</v>
      </c>
      <c r="E398" s="157">
        <v>24</v>
      </c>
      <c r="F398" s="157">
        <v>24</v>
      </c>
      <c r="G398" s="157">
        <v>6</v>
      </c>
      <c r="H398" s="157">
        <v>37.763399999999997</v>
      </c>
      <c r="I398" s="157">
        <v>26.318992000000001</v>
      </c>
      <c r="J398" s="157">
        <v>1.7954000000000001E-2</v>
      </c>
      <c r="K398" s="157">
        <v>1.4010549999999999</v>
      </c>
      <c r="L398" s="157">
        <v>7.6889000000000003</v>
      </c>
      <c r="M398" s="157">
        <v>0.5</v>
      </c>
      <c r="N398" s="157">
        <v>3.9</v>
      </c>
      <c r="O398" s="157">
        <v>0.1</v>
      </c>
      <c r="P398" s="190">
        <v>10</v>
      </c>
      <c r="Q398" s="190">
        <v>36.219879149999997</v>
      </c>
    </row>
    <row r="399" spans="1:17">
      <c r="A399" s="119">
        <v>44</v>
      </c>
      <c r="B399" s="190" t="s">
        <v>129</v>
      </c>
      <c r="C399" s="119">
        <v>6</v>
      </c>
      <c r="D399" s="190">
        <v>60</v>
      </c>
      <c r="E399" s="157">
        <v>21</v>
      </c>
      <c r="F399" s="157">
        <v>21</v>
      </c>
      <c r="G399" s="157">
        <v>11.5</v>
      </c>
      <c r="H399" s="157">
        <v>37.763399999999997</v>
      </c>
      <c r="I399" s="157">
        <v>26.318992000000001</v>
      </c>
      <c r="J399" s="157">
        <v>1.7954000000000001E-2</v>
      </c>
      <c r="K399" s="157">
        <v>1.4010549999999999</v>
      </c>
      <c r="L399" s="157">
        <v>7.6889000000000003</v>
      </c>
      <c r="M399" s="157">
        <v>0.5</v>
      </c>
      <c r="N399" s="157">
        <v>3.9</v>
      </c>
      <c r="O399" s="157">
        <v>0.1</v>
      </c>
      <c r="P399" s="190">
        <v>10</v>
      </c>
      <c r="Q399" s="190">
        <v>36.219879149999997</v>
      </c>
    </row>
    <row r="400" spans="1:17">
      <c r="A400" s="119">
        <v>44</v>
      </c>
      <c r="B400" s="190" t="s">
        <v>129</v>
      </c>
      <c r="C400" s="119">
        <v>5</v>
      </c>
      <c r="D400" s="190">
        <v>90</v>
      </c>
      <c r="E400" s="157">
        <v>15</v>
      </c>
      <c r="F400" s="157">
        <v>15</v>
      </c>
      <c r="G400" s="157">
        <v>7</v>
      </c>
      <c r="H400" s="157">
        <v>37.763399999999997</v>
      </c>
      <c r="I400" s="157">
        <v>26.318992000000001</v>
      </c>
      <c r="J400" s="157">
        <v>1.7954000000000001E-2</v>
      </c>
      <c r="K400" s="157">
        <v>1.4010549999999999</v>
      </c>
      <c r="L400" s="157">
        <v>7.6889000000000003</v>
      </c>
      <c r="M400" s="157">
        <v>0.5</v>
      </c>
      <c r="N400" s="157">
        <v>3.9</v>
      </c>
      <c r="O400" s="157">
        <v>0.1</v>
      </c>
      <c r="P400" s="190">
        <v>10</v>
      </c>
      <c r="Q400" s="190">
        <v>36.219879149999997</v>
      </c>
    </row>
    <row r="401" spans="1:17">
      <c r="A401" s="119">
        <v>44</v>
      </c>
      <c r="B401" s="190" t="s">
        <v>129</v>
      </c>
      <c r="C401" s="119">
        <v>4</v>
      </c>
      <c r="D401" s="190">
        <v>120</v>
      </c>
      <c r="E401" s="157">
        <v>13</v>
      </c>
      <c r="F401" s="157">
        <v>13</v>
      </c>
      <c r="G401" s="157">
        <v>6</v>
      </c>
      <c r="H401" s="157">
        <v>37.763399999999997</v>
      </c>
      <c r="I401" s="157">
        <v>26.318992000000001</v>
      </c>
      <c r="J401" s="157">
        <v>1.7954000000000001E-2</v>
      </c>
      <c r="K401" s="157">
        <v>1.4010549999999999</v>
      </c>
      <c r="L401" s="157">
        <v>7.6889000000000003</v>
      </c>
      <c r="M401" s="157">
        <v>0.5</v>
      </c>
      <c r="N401" s="157">
        <v>3.9</v>
      </c>
      <c r="O401" s="157">
        <v>0.1</v>
      </c>
      <c r="P401" s="190">
        <v>10</v>
      </c>
      <c r="Q401" s="190">
        <v>36.219879149999997</v>
      </c>
    </row>
    <row r="402" spans="1:17">
      <c r="A402" s="119">
        <v>44</v>
      </c>
      <c r="B402" s="190" t="s">
        <v>129</v>
      </c>
      <c r="C402" s="119">
        <v>3</v>
      </c>
      <c r="D402" s="190">
        <v>150</v>
      </c>
      <c r="E402" s="157">
        <v>16.5</v>
      </c>
      <c r="F402" s="157">
        <v>16.5</v>
      </c>
      <c r="G402" s="157">
        <v>7</v>
      </c>
      <c r="H402" s="157">
        <v>37.763399999999997</v>
      </c>
      <c r="I402" s="157">
        <v>26.318992000000001</v>
      </c>
      <c r="J402" s="157">
        <v>1.7954000000000001E-2</v>
      </c>
      <c r="K402" s="157">
        <v>1.4010549999999999</v>
      </c>
      <c r="L402" s="157">
        <v>7.6889000000000003</v>
      </c>
      <c r="M402" s="157">
        <v>0.5</v>
      </c>
      <c r="N402" s="157">
        <v>3.9</v>
      </c>
      <c r="O402" s="157">
        <v>0.1</v>
      </c>
      <c r="P402" s="190">
        <v>10</v>
      </c>
      <c r="Q402" s="190">
        <v>36.219879149999997</v>
      </c>
    </row>
    <row r="403" spans="1:17">
      <c r="A403" s="119">
        <v>44</v>
      </c>
      <c r="B403" s="190" t="s">
        <v>129</v>
      </c>
      <c r="C403" s="119">
        <v>2</v>
      </c>
      <c r="D403" s="190">
        <v>180</v>
      </c>
      <c r="E403" s="157">
        <v>21</v>
      </c>
      <c r="F403" s="157">
        <v>21</v>
      </c>
      <c r="G403" s="157">
        <v>11</v>
      </c>
      <c r="H403" s="157">
        <v>37.763399999999997</v>
      </c>
      <c r="I403" s="157">
        <v>26.318992000000001</v>
      </c>
      <c r="J403" s="157">
        <v>1.7954000000000001E-2</v>
      </c>
      <c r="K403" s="157">
        <v>1.4010549999999999</v>
      </c>
      <c r="L403" s="157">
        <v>7.6889000000000003</v>
      </c>
      <c r="M403" s="157">
        <v>0.5</v>
      </c>
      <c r="N403" s="157">
        <v>3.9</v>
      </c>
      <c r="O403" s="157">
        <v>0.1</v>
      </c>
      <c r="P403" s="190">
        <v>10</v>
      </c>
      <c r="Q403" s="190">
        <v>36.219879149999997</v>
      </c>
    </row>
    <row r="404" spans="1:17">
      <c r="A404" s="119">
        <v>44</v>
      </c>
      <c r="B404" s="190" t="s">
        <v>129</v>
      </c>
      <c r="C404" s="119">
        <v>1</v>
      </c>
      <c r="D404" s="190">
        <v>210</v>
      </c>
      <c r="E404" s="157">
        <v>23</v>
      </c>
      <c r="F404" s="157">
        <v>23</v>
      </c>
      <c r="G404" s="157">
        <v>13</v>
      </c>
      <c r="H404" s="157">
        <v>37.763399999999997</v>
      </c>
      <c r="I404" s="157">
        <v>26.318992000000001</v>
      </c>
      <c r="J404" s="157">
        <v>1.7954000000000001E-2</v>
      </c>
      <c r="K404" s="157">
        <v>1.4010549999999999</v>
      </c>
      <c r="L404" s="157">
        <v>7.6889000000000003</v>
      </c>
      <c r="M404" s="157">
        <v>0.5</v>
      </c>
      <c r="N404" s="157">
        <v>3.9</v>
      </c>
      <c r="O404" s="157">
        <v>0.1</v>
      </c>
      <c r="P404" s="190">
        <v>10</v>
      </c>
      <c r="Q404" s="190">
        <v>36.219879149999997</v>
      </c>
    </row>
    <row r="405" spans="1:17">
      <c r="A405" s="119">
        <v>44</v>
      </c>
      <c r="B405" s="190" t="s">
        <v>129</v>
      </c>
      <c r="C405" s="119">
        <v>0</v>
      </c>
      <c r="D405" s="190">
        <v>240</v>
      </c>
      <c r="E405" s="157">
        <v>23</v>
      </c>
      <c r="F405" s="157">
        <v>23</v>
      </c>
      <c r="G405" s="157">
        <v>13</v>
      </c>
      <c r="H405" s="157">
        <v>37.763399999999997</v>
      </c>
      <c r="I405" s="157">
        <v>26.318992000000001</v>
      </c>
      <c r="J405" s="157">
        <v>1.7954000000000001E-2</v>
      </c>
      <c r="K405" s="157">
        <v>1.4010549999999999</v>
      </c>
      <c r="L405" s="157">
        <v>7.6889000000000003</v>
      </c>
      <c r="M405" s="157">
        <v>0.5</v>
      </c>
      <c r="N405" s="157">
        <v>3.9</v>
      </c>
      <c r="O405" s="157">
        <v>0.1</v>
      </c>
      <c r="P405" s="190">
        <v>10</v>
      </c>
      <c r="Q405" s="190">
        <v>36.219879149999997</v>
      </c>
    </row>
    <row r="406" spans="1:17">
      <c r="A406" s="119">
        <v>45</v>
      </c>
      <c r="B406" s="190" t="s">
        <v>130</v>
      </c>
      <c r="C406" s="119">
        <v>8</v>
      </c>
      <c r="D406" s="190">
        <v>10</v>
      </c>
      <c r="E406" s="157">
        <v>25.5</v>
      </c>
      <c r="F406" s="157">
        <v>25.5</v>
      </c>
      <c r="G406" s="157">
        <v>6.5</v>
      </c>
      <c r="H406" s="157">
        <v>37.972000000000001</v>
      </c>
      <c r="I406" s="157">
        <v>24.663</v>
      </c>
      <c r="J406" s="157">
        <v>1.7087999999999999E-2</v>
      </c>
      <c r="K406" s="157">
        <v>1.391996</v>
      </c>
      <c r="L406" s="157">
        <v>7.7020999999999997</v>
      </c>
      <c r="M406" s="157">
        <v>0.5</v>
      </c>
      <c r="N406" s="157">
        <v>3.9</v>
      </c>
      <c r="O406" s="157">
        <v>0.1</v>
      </c>
      <c r="P406" s="190">
        <v>10</v>
      </c>
      <c r="Q406" s="190">
        <v>36.219879149999997</v>
      </c>
    </row>
    <row r="407" spans="1:17">
      <c r="A407" s="119">
        <v>45</v>
      </c>
      <c r="B407" s="190" t="s">
        <v>130</v>
      </c>
      <c r="C407" s="119">
        <v>7</v>
      </c>
      <c r="D407" s="190">
        <v>30</v>
      </c>
      <c r="E407" s="157">
        <v>25.5</v>
      </c>
      <c r="F407" s="157">
        <v>25.5</v>
      </c>
      <c r="G407" s="157">
        <v>6.5</v>
      </c>
      <c r="H407" s="157">
        <v>37.972000000000001</v>
      </c>
      <c r="I407" s="157">
        <v>24.663</v>
      </c>
      <c r="J407" s="157">
        <v>1.7087999999999999E-2</v>
      </c>
      <c r="K407" s="157">
        <v>1.391996</v>
      </c>
      <c r="L407" s="157">
        <v>7.7020999999999997</v>
      </c>
      <c r="M407" s="157">
        <v>0.5</v>
      </c>
      <c r="N407" s="157">
        <v>3.9</v>
      </c>
      <c r="O407" s="157">
        <v>0.1</v>
      </c>
      <c r="P407" s="190">
        <v>10</v>
      </c>
      <c r="Q407" s="190">
        <v>36.219879149999997</v>
      </c>
    </row>
    <row r="408" spans="1:17">
      <c r="A408" s="119">
        <v>45</v>
      </c>
      <c r="B408" s="190" t="s">
        <v>130</v>
      </c>
      <c r="C408" s="119">
        <v>6</v>
      </c>
      <c r="D408" s="190">
        <v>60</v>
      </c>
      <c r="E408" s="157">
        <v>23.5</v>
      </c>
      <c r="F408" s="157">
        <v>23.5</v>
      </c>
      <c r="G408" s="157">
        <v>12.5</v>
      </c>
      <c r="H408" s="157">
        <v>37.972000000000001</v>
      </c>
      <c r="I408" s="157">
        <v>24.663</v>
      </c>
      <c r="J408" s="157">
        <v>1.7087999999999999E-2</v>
      </c>
      <c r="K408" s="157">
        <v>1.391996</v>
      </c>
      <c r="L408" s="157">
        <v>7.7020999999999997</v>
      </c>
      <c r="M408" s="157">
        <v>0.5</v>
      </c>
      <c r="N408" s="157">
        <v>3.9</v>
      </c>
      <c r="O408" s="157">
        <v>0.1</v>
      </c>
      <c r="P408" s="190">
        <v>10</v>
      </c>
      <c r="Q408" s="190">
        <v>36.219879149999997</v>
      </c>
    </row>
    <row r="409" spans="1:17">
      <c r="A409" s="119">
        <v>45</v>
      </c>
      <c r="B409" s="190" t="s">
        <v>130</v>
      </c>
      <c r="C409" s="119">
        <v>5</v>
      </c>
      <c r="D409" s="190">
        <v>90</v>
      </c>
      <c r="E409" s="157">
        <v>28</v>
      </c>
      <c r="F409" s="157">
        <v>28</v>
      </c>
      <c r="G409" s="157">
        <v>18</v>
      </c>
      <c r="H409" s="157">
        <v>37.972000000000001</v>
      </c>
      <c r="I409" s="157">
        <v>24.663</v>
      </c>
      <c r="J409" s="157">
        <v>1.7087999999999999E-2</v>
      </c>
      <c r="K409" s="157">
        <v>1.391996</v>
      </c>
      <c r="L409" s="157">
        <v>7.7020999999999997</v>
      </c>
      <c r="M409" s="157">
        <v>0.5</v>
      </c>
      <c r="N409" s="157">
        <v>3.9</v>
      </c>
      <c r="O409" s="157">
        <v>0.1</v>
      </c>
      <c r="P409" s="190">
        <v>10</v>
      </c>
      <c r="Q409" s="190">
        <v>36.219879149999997</v>
      </c>
    </row>
    <row r="410" spans="1:17">
      <c r="A410" s="119">
        <v>45</v>
      </c>
      <c r="B410" s="190" t="s">
        <v>130</v>
      </c>
      <c r="C410" s="119">
        <v>4</v>
      </c>
      <c r="D410" s="190">
        <v>120</v>
      </c>
      <c r="E410" s="157">
        <v>27</v>
      </c>
      <c r="F410" s="157">
        <v>27</v>
      </c>
      <c r="G410" s="157">
        <v>17.5</v>
      </c>
      <c r="H410" s="157">
        <v>37.972000000000001</v>
      </c>
      <c r="I410" s="157">
        <v>24.663</v>
      </c>
      <c r="J410" s="157">
        <v>1.7087999999999999E-2</v>
      </c>
      <c r="K410" s="157">
        <v>1.391996</v>
      </c>
      <c r="L410" s="157">
        <v>7.7020999999999997</v>
      </c>
      <c r="M410" s="157">
        <v>0.5</v>
      </c>
      <c r="N410" s="157">
        <v>3.9</v>
      </c>
      <c r="O410" s="157">
        <v>0.1</v>
      </c>
      <c r="P410" s="190">
        <v>10</v>
      </c>
      <c r="Q410" s="190">
        <v>36.219879149999997</v>
      </c>
    </row>
    <row r="411" spans="1:17">
      <c r="A411" s="119">
        <v>45</v>
      </c>
      <c r="B411" s="190" t="s">
        <v>130</v>
      </c>
      <c r="C411" s="119">
        <v>3</v>
      </c>
      <c r="D411" s="190">
        <v>150</v>
      </c>
      <c r="E411" s="157">
        <v>22.5</v>
      </c>
      <c r="F411" s="157">
        <v>22.5</v>
      </c>
      <c r="G411" s="157">
        <v>12.5</v>
      </c>
      <c r="H411" s="157">
        <v>37.972000000000001</v>
      </c>
      <c r="I411" s="157">
        <v>24.663</v>
      </c>
      <c r="J411" s="157">
        <v>1.7087999999999999E-2</v>
      </c>
      <c r="K411" s="157">
        <v>1.391996</v>
      </c>
      <c r="L411" s="157">
        <v>7.7020999999999997</v>
      </c>
      <c r="M411" s="157">
        <v>0.5</v>
      </c>
      <c r="N411" s="157">
        <v>3.9</v>
      </c>
      <c r="O411" s="157">
        <v>0.1</v>
      </c>
      <c r="P411" s="190">
        <v>10</v>
      </c>
      <c r="Q411" s="190">
        <v>36.219879149999997</v>
      </c>
    </row>
    <row r="412" spans="1:17">
      <c r="A412" s="119">
        <v>45</v>
      </c>
      <c r="B412" s="190" t="s">
        <v>130</v>
      </c>
      <c r="C412" s="119">
        <v>2</v>
      </c>
      <c r="D412" s="190">
        <v>180</v>
      </c>
      <c r="E412" s="157">
        <v>23.5</v>
      </c>
      <c r="F412" s="157">
        <v>23.5</v>
      </c>
      <c r="G412" s="157">
        <v>15</v>
      </c>
      <c r="H412" s="157">
        <v>37.972000000000001</v>
      </c>
      <c r="I412" s="157">
        <v>24.663</v>
      </c>
      <c r="J412" s="157">
        <v>1.7087999999999999E-2</v>
      </c>
      <c r="K412" s="157">
        <v>1.391996</v>
      </c>
      <c r="L412" s="157">
        <v>7.7020999999999997</v>
      </c>
      <c r="M412" s="157">
        <v>0.5</v>
      </c>
      <c r="N412" s="157">
        <v>3.9</v>
      </c>
      <c r="O412" s="157">
        <v>0.1</v>
      </c>
      <c r="P412" s="190">
        <v>10</v>
      </c>
      <c r="Q412" s="190">
        <v>36.219879149999997</v>
      </c>
    </row>
    <row r="413" spans="1:17">
      <c r="A413" s="119">
        <v>45</v>
      </c>
      <c r="B413" s="190" t="s">
        <v>130</v>
      </c>
      <c r="C413" s="119">
        <v>1</v>
      </c>
      <c r="D413" s="190">
        <v>210</v>
      </c>
      <c r="E413" s="157">
        <v>16.5</v>
      </c>
      <c r="F413" s="157">
        <v>16.5</v>
      </c>
      <c r="G413" s="157">
        <v>9</v>
      </c>
      <c r="H413" s="157">
        <v>37.972000000000001</v>
      </c>
      <c r="I413" s="157">
        <v>24.663</v>
      </c>
      <c r="J413" s="157">
        <v>1.7087999999999999E-2</v>
      </c>
      <c r="K413" s="157">
        <v>1.391996</v>
      </c>
      <c r="L413" s="157">
        <v>7.7020999999999997</v>
      </c>
      <c r="M413" s="157">
        <v>0.5</v>
      </c>
      <c r="N413" s="157">
        <v>3.9</v>
      </c>
      <c r="O413" s="157">
        <v>0.1</v>
      </c>
      <c r="P413" s="190">
        <v>10</v>
      </c>
      <c r="Q413" s="190">
        <v>36.219879149999997</v>
      </c>
    </row>
    <row r="414" spans="1:17">
      <c r="A414" s="119">
        <v>45</v>
      </c>
      <c r="B414" s="190" t="s">
        <v>130</v>
      </c>
      <c r="C414" s="119">
        <v>0</v>
      </c>
      <c r="D414" s="190">
        <v>240</v>
      </c>
      <c r="E414" s="157">
        <v>16.5</v>
      </c>
      <c r="F414" s="157">
        <v>16.5</v>
      </c>
      <c r="G414" s="157">
        <v>9</v>
      </c>
      <c r="H414" s="157">
        <v>37.972000000000001</v>
      </c>
      <c r="I414" s="157">
        <v>24.663</v>
      </c>
      <c r="J414" s="157">
        <v>1.7087999999999999E-2</v>
      </c>
      <c r="K414" s="157">
        <v>1.391996</v>
      </c>
      <c r="L414" s="157">
        <v>7.7020999999999997</v>
      </c>
      <c r="M414" s="157">
        <v>0.5</v>
      </c>
      <c r="N414" s="157">
        <v>3.9</v>
      </c>
      <c r="O414" s="157">
        <v>0.1</v>
      </c>
      <c r="P414" s="190">
        <v>10</v>
      </c>
      <c r="Q414" s="190">
        <v>36.219879149999997</v>
      </c>
    </row>
    <row r="415" spans="1:17">
      <c r="A415" s="119">
        <v>46</v>
      </c>
      <c r="B415" s="190" t="s">
        <v>267</v>
      </c>
      <c r="C415" s="119">
        <v>8</v>
      </c>
      <c r="D415" s="190">
        <v>10</v>
      </c>
      <c r="E415" s="157">
        <v>25.5</v>
      </c>
      <c r="F415" s="157">
        <v>25.5</v>
      </c>
      <c r="G415" s="157">
        <v>6.5</v>
      </c>
      <c r="H415" s="157">
        <v>37.972000000000001</v>
      </c>
      <c r="I415" s="157">
        <v>24.663</v>
      </c>
      <c r="J415" s="157">
        <v>1.7087999999999999E-2</v>
      </c>
      <c r="K415" s="157">
        <v>1.391996</v>
      </c>
      <c r="L415" s="157">
        <v>7.7020999999999997</v>
      </c>
      <c r="M415" s="157">
        <v>0.5</v>
      </c>
      <c r="N415" s="157">
        <v>3.9</v>
      </c>
      <c r="O415" s="157">
        <v>0.1</v>
      </c>
      <c r="P415" s="190">
        <v>10</v>
      </c>
      <c r="Q415" s="190">
        <v>36.219879149999997</v>
      </c>
    </row>
    <row r="416" spans="1:17">
      <c r="A416" s="119">
        <v>46</v>
      </c>
      <c r="B416" s="190" t="s">
        <v>267</v>
      </c>
      <c r="C416" s="119">
        <v>7</v>
      </c>
      <c r="D416" s="190">
        <v>30</v>
      </c>
      <c r="E416" s="157">
        <v>25.5</v>
      </c>
      <c r="F416" s="157">
        <v>25.5</v>
      </c>
      <c r="G416" s="157">
        <v>6.5</v>
      </c>
      <c r="H416" s="157">
        <v>37.972000000000001</v>
      </c>
      <c r="I416" s="157">
        <v>24.663</v>
      </c>
      <c r="J416" s="157">
        <v>1.7087999999999999E-2</v>
      </c>
      <c r="K416" s="157">
        <v>1.391996</v>
      </c>
      <c r="L416" s="157">
        <v>7.7020999999999997</v>
      </c>
      <c r="M416" s="157">
        <v>0.5</v>
      </c>
      <c r="N416" s="157">
        <v>3.9</v>
      </c>
      <c r="O416" s="157">
        <v>0.1</v>
      </c>
      <c r="P416" s="190">
        <v>10</v>
      </c>
      <c r="Q416" s="190">
        <v>36.219879149999997</v>
      </c>
    </row>
    <row r="417" spans="1:17">
      <c r="A417" s="119">
        <v>46</v>
      </c>
      <c r="B417" s="190" t="s">
        <v>267</v>
      </c>
      <c r="C417" s="119">
        <v>6</v>
      </c>
      <c r="D417" s="190">
        <v>60</v>
      </c>
      <c r="E417" s="157">
        <v>23.5</v>
      </c>
      <c r="F417" s="157">
        <v>23.5</v>
      </c>
      <c r="G417" s="157">
        <v>12.5</v>
      </c>
      <c r="H417" s="157">
        <v>37.972000000000001</v>
      </c>
      <c r="I417" s="157">
        <v>24.663</v>
      </c>
      <c r="J417" s="157">
        <v>1.7087999999999999E-2</v>
      </c>
      <c r="K417" s="157">
        <v>1.391996</v>
      </c>
      <c r="L417" s="157">
        <v>7.7020999999999997</v>
      </c>
      <c r="M417" s="157">
        <v>0.5</v>
      </c>
      <c r="N417" s="157">
        <v>3.9</v>
      </c>
      <c r="O417" s="157">
        <v>0.1</v>
      </c>
      <c r="P417" s="190">
        <v>10</v>
      </c>
      <c r="Q417" s="190">
        <v>36.219879149999997</v>
      </c>
    </row>
    <row r="418" spans="1:17">
      <c r="A418" s="119">
        <v>46</v>
      </c>
      <c r="B418" s="190" t="s">
        <v>267</v>
      </c>
      <c r="C418" s="119">
        <v>5</v>
      </c>
      <c r="D418" s="190">
        <v>90</v>
      </c>
      <c r="E418" s="157">
        <v>28</v>
      </c>
      <c r="F418" s="157">
        <v>28</v>
      </c>
      <c r="G418" s="157">
        <v>18</v>
      </c>
      <c r="H418" s="157">
        <v>37.972000000000001</v>
      </c>
      <c r="I418" s="157">
        <v>24.663</v>
      </c>
      <c r="J418" s="157">
        <v>1.7087999999999999E-2</v>
      </c>
      <c r="K418" s="157">
        <v>1.391996</v>
      </c>
      <c r="L418" s="157">
        <v>7.7020999999999997</v>
      </c>
      <c r="M418" s="157">
        <v>0.5</v>
      </c>
      <c r="N418" s="157">
        <v>3.9</v>
      </c>
      <c r="O418" s="157">
        <v>0.1</v>
      </c>
      <c r="P418" s="190">
        <v>10</v>
      </c>
      <c r="Q418" s="190">
        <v>36.219879149999997</v>
      </c>
    </row>
    <row r="419" spans="1:17">
      <c r="A419" s="119">
        <v>46</v>
      </c>
      <c r="B419" s="190" t="s">
        <v>267</v>
      </c>
      <c r="C419" s="119">
        <v>4</v>
      </c>
      <c r="D419" s="190">
        <v>120</v>
      </c>
      <c r="E419" s="157">
        <v>27</v>
      </c>
      <c r="F419" s="157">
        <v>27</v>
      </c>
      <c r="G419" s="157">
        <v>17.5</v>
      </c>
      <c r="H419" s="157">
        <v>37.972000000000001</v>
      </c>
      <c r="I419" s="157">
        <v>24.663</v>
      </c>
      <c r="J419" s="157">
        <v>1.7087999999999999E-2</v>
      </c>
      <c r="K419" s="157">
        <v>1.391996</v>
      </c>
      <c r="L419" s="157">
        <v>7.7020999999999997</v>
      </c>
      <c r="M419" s="157">
        <v>0.5</v>
      </c>
      <c r="N419" s="157">
        <v>3.9</v>
      </c>
      <c r="O419" s="157">
        <v>0.1</v>
      </c>
      <c r="P419" s="190">
        <v>10</v>
      </c>
      <c r="Q419" s="190">
        <v>36.219879149999997</v>
      </c>
    </row>
    <row r="420" spans="1:17">
      <c r="A420" s="119">
        <v>46</v>
      </c>
      <c r="B420" s="190" t="s">
        <v>267</v>
      </c>
      <c r="C420" s="119">
        <v>3</v>
      </c>
      <c r="D420" s="190">
        <v>150</v>
      </c>
      <c r="E420" s="157">
        <v>22.5</v>
      </c>
      <c r="F420" s="157">
        <v>22.5</v>
      </c>
      <c r="G420" s="157">
        <v>12.5</v>
      </c>
      <c r="H420" s="157">
        <v>37.972000000000001</v>
      </c>
      <c r="I420" s="157">
        <v>24.663</v>
      </c>
      <c r="J420" s="157">
        <v>1.7087999999999999E-2</v>
      </c>
      <c r="K420" s="157">
        <v>1.391996</v>
      </c>
      <c r="L420" s="157">
        <v>7.7020999999999997</v>
      </c>
      <c r="M420" s="157">
        <v>0.5</v>
      </c>
      <c r="N420" s="157">
        <v>3.9</v>
      </c>
      <c r="O420" s="157">
        <v>0.1</v>
      </c>
      <c r="P420" s="190">
        <v>10</v>
      </c>
      <c r="Q420" s="190">
        <v>36.219879149999997</v>
      </c>
    </row>
    <row r="421" spans="1:17">
      <c r="A421" s="119">
        <v>46</v>
      </c>
      <c r="B421" s="190" t="s">
        <v>267</v>
      </c>
      <c r="C421" s="119">
        <v>2</v>
      </c>
      <c r="D421" s="190">
        <v>180</v>
      </c>
      <c r="E421" s="157">
        <v>23.5</v>
      </c>
      <c r="F421" s="157">
        <v>23.5</v>
      </c>
      <c r="G421" s="157">
        <v>15</v>
      </c>
      <c r="H421" s="157">
        <v>37.972000000000001</v>
      </c>
      <c r="I421" s="157">
        <v>24.663</v>
      </c>
      <c r="J421" s="157">
        <v>1.7087999999999999E-2</v>
      </c>
      <c r="K421" s="157">
        <v>1.391996</v>
      </c>
      <c r="L421" s="157">
        <v>7.7020999999999997</v>
      </c>
      <c r="M421" s="157">
        <v>0.5</v>
      </c>
      <c r="N421" s="157">
        <v>3.9</v>
      </c>
      <c r="O421" s="157">
        <v>0.1</v>
      </c>
      <c r="P421" s="190">
        <v>10</v>
      </c>
      <c r="Q421" s="190">
        <v>36.219879149999997</v>
      </c>
    </row>
    <row r="422" spans="1:17">
      <c r="A422" s="119">
        <v>46</v>
      </c>
      <c r="B422" s="190" t="s">
        <v>267</v>
      </c>
      <c r="C422" s="119">
        <v>1</v>
      </c>
      <c r="D422" s="190">
        <v>210</v>
      </c>
      <c r="E422" s="157">
        <v>16.5</v>
      </c>
      <c r="F422" s="157">
        <v>16.5</v>
      </c>
      <c r="G422" s="157">
        <v>9</v>
      </c>
      <c r="H422" s="157">
        <v>37.972000000000001</v>
      </c>
      <c r="I422" s="157">
        <v>24.663</v>
      </c>
      <c r="J422" s="157">
        <v>1.7087999999999999E-2</v>
      </c>
      <c r="K422" s="157">
        <v>1.391996</v>
      </c>
      <c r="L422" s="157">
        <v>7.7020999999999997</v>
      </c>
      <c r="M422" s="157">
        <v>0.5</v>
      </c>
      <c r="N422" s="157">
        <v>3.9</v>
      </c>
      <c r="O422" s="157">
        <v>0.1</v>
      </c>
      <c r="P422" s="190">
        <v>10</v>
      </c>
      <c r="Q422" s="190">
        <v>36.219879149999997</v>
      </c>
    </row>
    <row r="423" spans="1:17">
      <c r="A423" s="119">
        <v>46</v>
      </c>
      <c r="B423" s="190" t="s">
        <v>267</v>
      </c>
      <c r="C423" s="119">
        <v>0</v>
      </c>
      <c r="D423" s="190">
        <v>240</v>
      </c>
      <c r="E423" s="157">
        <v>16.5</v>
      </c>
      <c r="F423" s="157">
        <v>16.5</v>
      </c>
      <c r="G423" s="157">
        <v>9</v>
      </c>
      <c r="H423" s="157">
        <v>37.972000000000001</v>
      </c>
      <c r="I423" s="157">
        <v>24.663</v>
      </c>
      <c r="J423" s="157">
        <v>1.7087999999999999E-2</v>
      </c>
      <c r="K423" s="157">
        <v>1.391996</v>
      </c>
      <c r="L423" s="157">
        <v>7.7020999999999997</v>
      </c>
      <c r="M423" s="157">
        <v>0.5</v>
      </c>
      <c r="N423" s="157">
        <v>3.9</v>
      </c>
      <c r="O423" s="157">
        <v>0.1</v>
      </c>
      <c r="P423" s="190">
        <v>10</v>
      </c>
      <c r="Q423" s="190">
        <v>36.219879149999997</v>
      </c>
    </row>
    <row r="424" spans="1:17" customFormat="1">
      <c r="A424" s="119">
        <v>47</v>
      </c>
      <c r="B424" s="190" t="s">
        <v>132</v>
      </c>
      <c r="C424" s="119">
        <v>8</v>
      </c>
      <c r="D424" s="190">
        <v>10</v>
      </c>
      <c r="E424" s="157">
        <v>38</v>
      </c>
      <c r="F424" s="157">
        <v>38</v>
      </c>
      <c r="G424" s="157">
        <v>25</v>
      </c>
      <c r="H424" s="157">
        <v>45.9</v>
      </c>
      <c r="I424" s="157">
        <v>14.8</v>
      </c>
      <c r="J424" s="157">
        <v>1.4999999999999999E-2</v>
      </c>
      <c r="K424" s="157">
        <v>1.25</v>
      </c>
      <c r="L424" s="157">
        <v>9.8000000000000007</v>
      </c>
      <c r="M424" s="157">
        <v>-1.5609999999999999</v>
      </c>
      <c r="N424" s="157">
        <v>2.96</v>
      </c>
      <c r="O424" s="157">
        <v>11</v>
      </c>
      <c r="P424" s="119">
        <v>15</v>
      </c>
      <c r="Q424" s="119">
        <v>20</v>
      </c>
    </row>
    <row r="425" spans="1:17" customFormat="1">
      <c r="A425" s="119">
        <v>47</v>
      </c>
      <c r="B425" s="190" t="s">
        <v>132</v>
      </c>
      <c r="C425" s="119">
        <v>7</v>
      </c>
      <c r="D425" s="190">
        <v>30</v>
      </c>
      <c r="E425" s="157">
        <v>38</v>
      </c>
      <c r="F425" s="157">
        <v>38</v>
      </c>
      <c r="G425" s="157">
        <v>25</v>
      </c>
      <c r="H425" s="157">
        <v>45.9</v>
      </c>
      <c r="I425" s="157">
        <v>14.8</v>
      </c>
      <c r="J425" s="157">
        <v>1.4999999999999999E-2</v>
      </c>
      <c r="K425" s="157">
        <v>1.25</v>
      </c>
      <c r="L425" s="157">
        <v>9.8000000000000007</v>
      </c>
      <c r="M425" s="157">
        <v>-1.5609999999999999</v>
      </c>
      <c r="N425" s="157">
        <v>2.96</v>
      </c>
      <c r="O425" s="157">
        <v>11</v>
      </c>
      <c r="P425" s="119">
        <v>15</v>
      </c>
      <c r="Q425" s="119">
        <v>20</v>
      </c>
    </row>
    <row r="426" spans="1:17" customFormat="1">
      <c r="A426" s="119">
        <v>47</v>
      </c>
      <c r="B426" s="190" t="s">
        <v>132</v>
      </c>
      <c r="C426" s="119">
        <v>6</v>
      </c>
      <c r="D426" s="190">
        <v>60</v>
      </c>
      <c r="E426" s="157">
        <v>29</v>
      </c>
      <c r="F426" s="157">
        <v>29</v>
      </c>
      <c r="G426" s="157">
        <v>19</v>
      </c>
      <c r="H426" s="157">
        <v>45.9</v>
      </c>
      <c r="I426" s="157">
        <v>14.8</v>
      </c>
      <c r="J426" s="157">
        <v>1.4999999999999999E-2</v>
      </c>
      <c r="K426" s="157">
        <v>1.25</v>
      </c>
      <c r="L426" s="157">
        <v>9.8000000000000007</v>
      </c>
      <c r="M426" s="157">
        <v>-1.5609999999999999</v>
      </c>
      <c r="N426" s="157">
        <v>2.96</v>
      </c>
      <c r="O426" s="157">
        <v>11</v>
      </c>
      <c r="P426" s="119">
        <v>15</v>
      </c>
      <c r="Q426" s="119">
        <v>20</v>
      </c>
    </row>
    <row r="427" spans="1:17" customFormat="1">
      <c r="A427" s="119">
        <v>47</v>
      </c>
      <c r="B427" s="190" t="s">
        <v>132</v>
      </c>
      <c r="C427" s="119">
        <v>5</v>
      </c>
      <c r="D427" s="190">
        <v>90</v>
      </c>
      <c r="E427" s="157">
        <v>26</v>
      </c>
      <c r="F427" s="157">
        <v>26</v>
      </c>
      <c r="G427" s="157">
        <v>15</v>
      </c>
      <c r="H427" s="157">
        <v>45.9</v>
      </c>
      <c r="I427" s="157">
        <v>14.8</v>
      </c>
      <c r="J427" s="157">
        <v>1.4999999999999999E-2</v>
      </c>
      <c r="K427" s="157">
        <v>1.25</v>
      </c>
      <c r="L427" s="157">
        <v>9.8000000000000007</v>
      </c>
      <c r="M427" s="157">
        <v>-1.5609999999999999</v>
      </c>
      <c r="N427" s="157">
        <v>2.96</v>
      </c>
      <c r="O427" s="157">
        <v>11</v>
      </c>
      <c r="P427" s="119">
        <v>15</v>
      </c>
      <c r="Q427" s="119">
        <v>20</v>
      </c>
    </row>
    <row r="428" spans="1:17" customFormat="1">
      <c r="A428" s="119">
        <v>47</v>
      </c>
      <c r="B428" s="190" t="s">
        <v>132</v>
      </c>
      <c r="C428" s="119">
        <v>4</v>
      </c>
      <c r="D428" s="190">
        <v>120</v>
      </c>
      <c r="E428" s="157">
        <v>29</v>
      </c>
      <c r="F428" s="157">
        <v>29</v>
      </c>
      <c r="G428" s="157">
        <v>19</v>
      </c>
      <c r="H428" s="157">
        <v>45.9</v>
      </c>
      <c r="I428" s="157">
        <v>14.8</v>
      </c>
      <c r="J428" s="157">
        <v>1.4999999999999999E-2</v>
      </c>
      <c r="K428" s="157">
        <v>1.25</v>
      </c>
      <c r="L428" s="157">
        <v>9.8000000000000007</v>
      </c>
      <c r="M428" s="157">
        <v>-1.5609999999999999</v>
      </c>
      <c r="N428" s="157">
        <v>2.96</v>
      </c>
      <c r="O428" s="157">
        <v>11</v>
      </c>
      <c r="P428" s="119">
        <v>15</v>
      </c>
      <c r="Q428" s="119">
        <v>20</v>
      </c>
    </row>
    <row r="429" spans="1:17" customFormat="1">
      <c r="A429" s="119">
        <v>47</v>
      </c>
      <c r="B429" s="190" t="s">
        <v>132</v>
      </c>
      <c r="C429" s="119">
        <v>3</v>
      </c>
      <c r="D429" s="190">
        <v>150</v>
      </c>
      <c r="E429" s="157">
        <v>29</v>
      </c>
      <c r="F429" s="157">
        <v>29</v>
      </c>
      <c r="G429" s="157">
        <v>19</v>
      </c>
      <c r="H429" s="157">
        <v>45.9</v>
      </c>
      <c r="I429" s="157">
        <v>14.8</v>
      </c>
      <c r="J429" s="157">
        <v>1.4999999999999999E-2</v>
      </c>
      <c r="K429" s="157">
        <v>1.25</v>
      </c>
      <c r="L429" s="157">
        <v>9.8000000000000007</v>
      </c>
      <c r="M429" s="157">
        <v>-1.5609999999999999</v>
      </c>
      <c r="N429" s="157">
        <v>2.96</v>
      </c>
      <c r="O429" s="157">
        <v>11</v>
      </c>
      <c r="P429" s="119">
        <v>15</v>
      </c>
      <c r="Q429" s="119">
        <v>20</v>
      </c>
    </row>
    <row r="430" spans="1:17" customFormat="1">
      <c r="A430" s="119">
        <v>47</v>
      </c>
      <c r="B430" s="190" t="s">
        <v>132</v>
      </c>
      <c r="C430" s="119">
        <v>2</v>
      </c>
      <c r="D430" s="190">
        <v>180</v>
      </c>
      <c r="E430" s="157">
        <v>21</v>
      </c>
      <c r="F430" s="157">
        <v>21</v>
      </c>
      <c r="G430" s="157">
        <v>11</v>
      </c>
      <c r="H430" s="157">
        <v>45.9</v>
      </c>
      <c r="I430" s="157">
        <v>14.8</v>
      </c>
      <c r="J430" s="157">
        <v>1.4999999999999999E-2</v>
      </c>
      <c r="K430" s="157">
        <v>1.25</v>
      </c>
      <c r="L430" s="157">
        <v>9.8000000000000007</v>
      </c>
      <c r="M430" s="157">
        <v>-1.5609999999999999</v>
      </c>
      <c r="N430" s="157">
        <v>2.96</v>
      </c>
      <c r="O430" s="157">
        <v>11</v>
      </c>
      <c r="P430" s="119">
        <v>15</v>
      </c>
      <c r="Q430" s="119">
        <v>20</v>
      </c>
    </row>
    <row r="431" spans="1:17" customFormat="1">
      <c r="A431" s="119">
        <v>47</v>
      </c>
      <c r="B431" s="190" t="s">
        <v>132</v>
      </c>
      <c r="C431" s="119">
        <v>1</v>
      </c>
      <c r="D431" s="190">
        <v>210</v>
      </c>
      <c r="E431" s="157">
        <v>18</v>
      </c>
      <c r="F431" s="157">
        <v>18</v>
      </c>
      <c r="G431" s="157">
        <v>8</v>
      </c>
      <c r="H431" s="157">
        <v>45.9</v>
      </c>
      <c r="I431" s="157">
        <v>14.8</v>
      </c>
      <c r="J431" s="157">
        <v>1.4999999999999999E-2</v>
      </c>
      <c r="K431" s="157">
        <v>1.25</v>
      </c>
      <c r="L431" s="157">
        <v>9.8000000000000007</v>
      </c>
      <c r="M431" s="157">
        <v>-1.5609999999999999</v>
      </c>
      <c r="N431" s="157">
        <v>2.96</v>
      </c>
      <c r="O431" s="157">
        <v>11</v>
      </c>
      <c r="P431" s="119">
        <v>15</v>
      </c>
      <c r="Q431" s="119">
        <v>20</v>
      </c>
    </row>
    <row r="432" spans="1:17" customFormat="1">
      <c r="A432" s="119">
        <v>47</v>
      </c>
      <c r="B432" s="190" t="s">
        <v>132</v>
      </c>
      <c r="C432" s="119">
        <v>0</v>
      </c>
      <c r="D432" s="190">
        <v>240</v>
      </c>
      <c r="E432" s="157">
        <v>18</v>
      </c>
      <c r="F432" s="157">
        <v>18</v>
      </c>
      <c r="G432" s="157">
        <v>8</v>
      </c>
      <c r="H432" s="157">
        <v>45.9</v>
      </c>
      <c r="I432" s="157">
        <v>14.8</v>
      </c>
      <c r="J432" s="157">
        <v>1.4999999999999999E-2</v>
      </c>
      <c r="K432" s="157">
        <v>1.25</v>
      </c>
      <c r="L432" s="157">
        <v>9.8000000000000007</v>
      </c>
      <c r="M432" s="157">
        <v>-1.5609999999999999</v>
      </c>
      <c r="N432" s="157">
        <v>2.96</v>
      </c>
      <c r="O432" s="157">
        <v>11</v>
      </c>
      <c r="P432" s="119">
        <v>15</v>
      </c>
      <c r="Q432" s="119">
        <v>20</v>
      </c>
    </row>
    <row r="433" spans="1:17" customFormat="1">
      <c r="A433" s="119">
        <v>48</v>
      </c>
      <c r="B433" s="190" t="s">
        <v>133</v>
      </c>
      <c r="C433" s="119">
        <v>8</v>
      </c>
      <c r="D433" s="190">
        <v>10</v>
      </c>
      <c r="E433" s="157">
        <v>38</v>
      </c>
      <c r="F433" s="157">
        <v>38</v>
      </c>
      <c r="G433" s="157">
        <v>25</v>
      </c>
      <c r="H433" s="157">
        <v>45.9</v>
      </c>
      <c r="I433" s="157">
        <v>14.8</v>
      </c>
      <c r="J433" s="157">
        <v>1.4999999999999999E-2</v>
      </c>
      <c r="K433" s="157">
        <v>1.25</v>
      </c>
      <c r="L433" s="157">
        <v>9.8000000000000007</v>
      </c>
      <c r="M433" s="157">
        <v>-1.5609999999999999</v>
      </c>
      <c r="N433" s="157">
        <v>2.96</v>
      </c>
      <c r="O433" s="157">
        <v>11</v>
      </c>
      <c r="P433" s="119">
        <v>15</v>
      </c>
      <c r="Q433" s="119">
        <v>20</v>
      </c>
    </row>
    <row r="434" spans="1:17" customFormat="1">
      <c r="A434" s="119">
        <v>48</v>
      </c>
      <c r="B434" s="190" t="s">
        <v>133</v>
      </c>
      <c r="C434" s="119">
        <v>7</v>
      </c>
      <c r="D434" s="190">
        <v>30</v>
      </c>
      <c r="E434" s="157">
        <v>38</v>
      </c>
      <c r="F434" s="157">
        <v>38</v>
      </c>
      <c r="G434" s="157">
        <v>25</v>
      </c>
      <c r="H434" s="157">
        <v>45.9</v>
      </c>
      <c r="I434" s="157">
        <v>14.8</v>
      </c>
      <c r="J434" s="157">
        <v>1.4999999999999999E-2</v>
      </c>
      <c r="K434" s="157">
        <v>1.25</v>
      </c>
      <c r="L434" s="157">
        <v>9.8000000000000007</v>
      </c>
      <c r="M434" s="157">
        <v>-1.5609999999999999</v>
      </c>
      <c r="N434" s="157">
        <v>2.96</v>
      </c>
      <c r="O434" s="157">
        <v>11</v>
      </c>
      <c r="P434" s="119">
        <v>15</v>
      </c>
      <c r="Q434" s="119">
        <v>20</v>
      </c>
    </row>
    <row r="435" spans="1:17" customFormat="1">
      <c r="A435" s="119">
        <v>48</v>
      </c>
      <c r="B435" s="190" t="s">
        <v>133</v>
      </c>
      <c r="C435" s="119">
        <v>6</v>
      </c>
      <c r="D435" s="190">
        <v>60</v>
      </c>
      <c r="E435" s="157">
        <v>29</v>
      </c>
      <c r="F435" s="157">
        <v>29</v>
      </c>
      <c r="G435" s="157">
        <v>19</v>
      </c>
      <c r="H435" s="157">
        <v>45.9</v>
      </c>
      <c r="I435" s="157">
        <v>14.8</v>
      </c>
      <c r="J435" s="157">
        <v>1.4999999999999999E-2</v>
      </c>
      <c r="K435" s="157">
        <v>1.25</v>
      </c>
      <c r="L435" s="157">
        <v>9.8000000000000007</v>
      </c>
      <c r="M435" s="157">
        <v>-1.5609999999999999</v>
      </c>
      <c r="N435" s="157">
        <v>2.96</v>
      </c>
      <c r="O435" s="157">
        <v>11</v>
      </c>
      <c r="P435" s="119">
        <v>15</v>
      </c>
      <c r="Q435" s="119">
        <v>20</v>
      </c>
    </row>
    <row r="436" spans="1:17" customFormat="1">
      <c r="A436" s="119">
        <v>48</v>
      </c>
      <c r="B436" s="190" t="s">
        <v>133</v>
      </c>
      <c r="C436" s="119">
        <v>5</v>
      </c>
      <c r="D436" s="190">
        <v>90</v>
      </c>
      <c r="E436" s="157">
        <v>30</v>
      </c>
      <c r="F436" s="157">
        <v>30</v>
      </c>
      <c r="G436" s="157">
        <v>20</v>
      </c>
      <c r="H436" s="157">
        <v>45.9</v>
      </c>
      <c r="I436" s="157">
        <v>14.8</v>
      </c>
      <c r="J436" s="157">
        <v>1.4999999999999999E-2</v>
      </c>
      <c r="K436" s="157">
        <v>1.25</v>
      </c>
      <c r="L436" s="157">
        <v>9.8000000000000007</v>
      </c>
      <c r="M436" s="157">
        <v>-1.5609999999999999</v>
      </c>
      <c r="N436" s="157">
        <v>2.96</v>
      </c>
      <c r="O436" s="157">
        <v>11</v>
      </c>
      <c r="P436" s="119">
        <v>15</v>
      </c>
      <c r="Q436" s="119">
        <v>20</v>
      </c>
    </row>
    <row r="437" spans="1:17" customFormat="1">
      <c r="A437" s="119">
        <v>48</v>
      </c>
      <c r="B437" s="190" t="s">
        <v>133</v>
      </c>
      <c r="C437" s="119">
        <v>4</v>
      </c>
      <c r="D437" s="190">
        <v>120</v>
      </c>
      <c r="E437" s="157">
        <v>28</v>
      </c>
      <c r="F437" s="157">
        <v>28</v>
      </c>
      <c r="G437" s="157">
        <v>18</v>
      </c>
      <c r="H437" s="157">
        <v>45.9</v>
      </c>
      <c r="I437" s="157">
        <v>14.8</v>
      </c>
      <c r="J437" s="157">
        <v>1.4999999999999999E-2</v>
      </c>
      <c r="K437" s="157">
        <v>1.25</v>
      </c>
      <c r="L437" s="157">
        <v>9.8000000000000007</v>
      </c>
      <c r="M437" s="157">
        <v>-1.5609999999999999</v>
      </c>
      <c r="N437" s="157">
        <v>2.96</v>
      </c>
      <c r="O437" s="157">
        <v>11</v>
      </c>
      <c r="P437" s="119">
        <v>15</v>
      </c>
      <c r="Q437" s="119">
        <v>20</v>
      </c>
    </row>
    <row r="438" spans="1:17" customFormat="1">
      <c r="A438" s="119">
        <v>48</v>
      </c>
      <c r="B438" s="190" t="s">
        <v>133</v>
      </c>
      <c r="C438" s="119">
        <v>3</v>
      </c>
      <c r="D438" s="190">
        <v>150</v>
      </c>
      <c r="E438" s="157">
        <v>26</v>
      </c>
      <c r="F438" s="157">
        <v>26</v>
      </c>
      <c r="G438" s="157">
        <v>15</v>
      </c>
      <c r="H438" s="157">
        <v>45.9</v>
      </c>
      <c r="I438" s="157">
        <v>14.8</v>
      </c>
      <c r="J438" s="157">
        <v>1.4999999999999999E-2</v>
      </c>
      <c r="K438" s="157">
        <v>1.25</v>
      </c>
      <c r="L438" s="157">
        <v>9.8000000000000007</v>
      </c>
      <c r="M438" s="157">
        <v>-1.5609999999999999</v>
      </c>
      <c r="N438" s="157">
        <v>2.96</v>
      </c>
      <c r="O438" s="157">
        <v>11</v>
      </c>
      <c r="P438" s="119">
        <v>15</v>
      </c>
      <c r="Q438" s="119">
        <v>20</v>
      </c>
    </row>
    <row r="439" spans="1:17" customFormat="1">
      <c r="A439" s="119">
        <v>48</v>
      </c>
      <c r="B439" s="190" t="s">
        <v>133</v>
      </c>
      <c r="C439" s="119">
        <v>2</v>
      </c>
      <c r="D439" s="190">
        <v>180</v>
      </c>
      <c r="E439" s="157">
        <v>30</v>
      </c>
      <c r="F439" s="157">
        <v>30</v>
      </c>
      <c r="G439" s="157">
        <v>20</v>
      </c>
      <c r="H439" s="157">
        <v>45.9</v>
      </c>
      <c r="I439" s="157">
        <v>14.8</v>
      </c>
      <c r="J439" s="157">
        <v>1.4999999999999999E-2</v>
      </c>
      <c r="K439" s="157">
        <v>1.25</v>
      </c>
      <c r="L439" s="157">
        <v>9.8000000000000007</v>
      </c>
      <c r="M439" s="157">
        <v>-1.5609999999999999</v>
      </c>
      <c r="N439" s="157">
        <v>2.96</v>
      </c>
      <c r="O439" s="157">
        <v>11</v>
      </c>
      <c r="P439" s="119">
        <v>15</v>
      </c>
      <c r="Q439" s="119">
        <v>20</v>
      </c>
    </row>
    <row r="440" spans="1:17" customFormat="1">
      <c r="A440" s="119">
        <v>48</v>
      </c>
      <c r="B440" s="190" t="s">
        <v>133</v>
      </c>
      <c r="C440" s="119">
        <v>1</v>
      </c>
      <c r="D440" s="190">
        <v>210</v>
      </c>
      <c r="E440" s="157">
        <v>21</v>
      </c>
      <c r="F440" s="157">
        <v>21</v>
      </c>
      <c r="G440" s="157">
        <v>11</v>
      </c>
      <c r="H440" s="157">
        <v>45.9</v>
      </c>
      <c r="I440" s="157">
        <v>14.8</v>
      </c>
      <c r="J440" s="157">
        <v>1.4999999999999999E-2</v>
      </c>
      <c r="K440" s="157">
        <v>1.25</v>
      </c>
      <c r="L440" s="157">
        <v>9.8000000000000007</v>
      </c>
      <c r="M440" s="157">
        <v>-1.5609999999999999</v>
      </c>
      <c r="N440" s="157">
        <v>2.96</v>
      </c>
      <c r="O440" s="157">
        <v>11</v>
      </c>
      <c r="P440" s="119">
        <v>15</v>
      </c>
      <c r="Q440" s="119">
        <v>20</v>
      </c>
    </row>
    <row r="441" spans="1:17" customFormat="1">
      <c r="A441" s="119">
        <v>48</v>
      </c>
      <c r="B441" s="190" t="s">
        <v>133</v>
      </c>
      <c r="C441" s="119">
        <v>0</v>
      </c>
      <c r="D441" s="190">
        <v>240</v>
      </c>
      <c r="E441" s="157">
        <v>21</v>
      </c>
      <c r="F441" s="157">
        <v>21</v>
      </c>
      <c r="G441" s="157">
        <v>11</v>
      </c>
      <c r="H441" s="157">
        <v>45.9</v>
      </c>
      <c r="I441" s="157">
        <v>14.8</v>
      </c>
      <c r="J441" s="157">
        <v>1.4999999999999999E-2</v>
      </c>
      <c r="K441" s="157">
        <v>1.25</v>
      </c>
      <c r="L441" s="157">
        <v>9.8000000000000007</v>
      </c>
      <c r="M441" s="157">
        <v>-1.5609999999999999</v>
      </c>
      <c r="N441" s="157">
        <v>2.96</v>
      </c>
      <c r="O441" s="157">
        <v>11</v>
      </c>
      <c r="P441" s="119">
        <v>15</v>
      </c>
      <c r="Q441" s="119">
        <v>20</v>
      </c>
    </row>
    <row r="442" spans="1:17" customFormat="1">
      <c r="A442" s="119">
        <v>49</v>
      </c>
      <c r="B442" s="190" t="s">
        <v>134</v>
      </c>
      <c r="C442" s="119">
        <v>8</v>
      </c>
      <c r="D442" s="190">
        <v>10</v>
      </c>
      <c r="E442" s="157">
        <v>38</v>
      </c>
      <c r="F442" s="157">
        <v>38</v>
      </c>
      <c r="G442" s="157">
        <v>25</v>
      </c>
      <c r="H442" s="157">
        <v>45.9</v>
      </c>
      <c r="I442" s="157">
        <v>14.8</v>
      </c>
      <c r="J442" s="157">
        <v>1.4999999999999999E-2</v>
      </c>
      <c r="K442" s="157">
        <v>1.25</v>
      </c>
      <c r="L442" s="157">
        <v>9.8000000000000007</v>
      </c>
      <c r="M442" s="157">
        <v>-1.5609999999999999</v>
      </c>
      <c r="N442" s="157">
        <v>2.96</v>
      </c>
      <c r="O442" s="157">
        <v>11</v>
      </c>
      <c r="P442" s="119">
        <v>15</v>
      </c>
      <c r="Q442" s="119">
        <v>20</v>
      </c>
    </row>
    <row r="443" spans="1:17" customFormat="1">
      <c r="A443" s="119">
        <v>49</v>
      </c>
      <c r="B443" s="190" t="s">
        <v>134</v>
      </c>
      <c r="C443" s="119">
        <v>7</v>
      </c>
      <c r="D443" s="190">
        <v>30</v>
      </c>
      <c r="E443" s="157">
        <v>38</v>
      </c>
      <c r="F443" s="157">
        <v>38</v>
      </c>
      <c r="G443" s="157">
        <v>25</v>
      </c>
      <c r="H443" s="157">
        <v>45.9</v>
      </c>
      <c r="I443" s="157">
        <v>14.8</v>
      </c>
      <c r="J443" s="157">
        <v>1.4999999999999999E-2</v>
      </c>
      <c r="K443" s="157">
        <v>1.25</v>
      </c>
      <c r="L443" s="157">
        <v>9.8000000000000007</v>
      </c>
      <c r="M443" s="157">
        <v>-1.5609999999999999</v>
      </c>
      <c r="N443" s="157">
        <v>2.96</v>
      </c>
      <c r="O443" s="157">
        <v>11</v>
      </c>
      <c r="P443" s="119">
        <v>15</v>
      </c>
      <c r="Q443" s="119">
        <v>20</v>
      </c>
    </row>
    <row r="444" spans="1:17" customFormat="1">
      <c r="A444" s="119">
        <v>49</v>
      </c>
      <c r="B444" s="190" t="s">
        <v>134</v>
      </c>
      <c r="C444" s="119">
        <v>6</v>
      </c>
      <c r="D444" s="190">
        <v>60</v>
      </c>
      <c r="E444" s="157">
        <v>29</v>
      </c>
      <c r="F444" s="157">
        <v>29</v>
      </c>
      <c r="G444" s="157">
        <v>19</v>
      </c>
      <c r="H444" s="157">
        <v>45.9</v>
      </c>
      <c r="I444" s="157">
        <v>14.8</v>
      </c>
      <c r="J444" s="157">
        <v>1.4999999999999999E-2</v>
      </c>
      <c r="K444" s="157">
        <v>1.25</v>
      </c>
      <c r="L444" s="157">
        <v>9.8000000000000007</v>
      </c>
      <c r="M444" s="157">
        <v>-1.5609999999999999</v>
      </c>
      <c r="N444" s="157">
        <v>2.96</v>
      </c>
      <c r="O444" s="157">
        <v>11</v>
      </c>
      <c r="P444" s="119">
        <v>15</v>
      </c>
      <c r="Q444" s="119">
        <v>20</v>
      </c>
    </row>
    <row r="445" spans="1:17" customFormat="1">
      <c r="A445" s="119">
        <v>49</v>
      </c>
      <c r="B445" s="190" t="s">
        <v>134</v>
      </c>
      <c r="C445" s="119">
        <v>5</v>
      </c>
      <c r="D445" s="190">
        <v>90</v>
      </c>
      <c r="E445" s="157">
        <v>28</v>
      </c>
      <c r="F445" s="157">
        <v>28</v>
      </c>
      <c r="G445" s="157">
        <v>18</v>
      </c>
      <c r="H445" s="157">
        <v>45.9</v>
      </c>
      <c r="I445" s="157">
        <v>14.8</v>
      </c>
      <c r="J445" s="157">
        <v>1.4999999999999999E-2</v>
      </c>
      <c r="K445" s="157">
        <v>1.25</v>
      </c>
      <c r="L445" s="157">
        <v>9.8000000000000007</v>
      </c>
      <c r="M445" s="157">
        <v>-1.5609999999999999</v>
      </c>
      <c r="N445" s="157">
        <v>2.96</v>
      </c>
      <c r="O445" s="157">
        <v>11</v>
      </c>
      <c r="P445" s="119">
        <v>15</v>
      </c>
      <c r="Q445" s="119">
        <v>20</v>
      </c>
    </row>
    <row r="446" spans="1:17" customFormat="1">
      <c r="A446" s="119">
        <v>49</v>
      </c>
      <c r="B446" s="190" t="s">
        <v>134</v>
      </c>
      <c r="C446" s="119">
        <v>4</v>
      </c>
      <c r="D446" s="190">
        <v>120</v>
      </c>
      <c r="E446" s="157">
        <v>28</v>
      </c>
      <c r="F446" s="157">
        <v>28</v>
      </c>
      <c r="G446" s="157">
        <v>18</v>
      </c>
      <c r="H446" s="157">
        <v>45.9</v>
      </c>
      <c r="I446" s="157">
        <v>14.8</v>
      </c>
      <c r="J446" s="157">
        <v>1.4999999999999999E-2</v>
      </c>
      <c r="K446" s="157">
        <v>1.25</v>
      </c>
      <c r="L446" s="157">
        <v>9.8000000000000007</v>
      </c>
      <c r="M446" s="157">
        <v>-1.5609999999999999</v>
      </c>
      <c r="N446" s="157">
        <v>2.96</v>
      </c>
      <c r="O446" s="157">
        <v>11</v>
      </c>
      <c r="P446" s="119">
        <v>15</v>
      </c>
      <c r="Q446" s="119">
        <v>20</v>
      </c>
    </row>
    <row r="447" spans="1:17" customFormat="1">
      <c r="A447" s="119">
        <v>49</v>
      </c>
      <c r="B447" s="190" t="s">
        <v>134</v>
      </c>
      <c r="C447" s="119">
        <v>3</v>
      </c>
      <c r="D447" s="190">
        <v>150</v>
      </c>
      <c r="E447" s="157">
        <v>29</v>
      </c>
      <c r="F447" s="157">
        <v>29</v>
      </c>
      <c r="G447" s="157">
        <v>19</v>
      </c>
      <c r="H447" s="157">
        <v>45.9</v>
      </c>
      <c r="I447" s="157">
        <v>14.8</v>
      </c>
      <c r="J447" s="157">
        <v>1.4999999999999999E-2</v>
      </c>
      <c r="K447" s="157">
        <v>1.25</v>
      </c>
      <c r="L447" s="157">
        <v>9.8000000000000007</v>
      </c>
      <c r="M447" s="157">
        <v>-1.5609999999999999</v>
      </c>
      <c r="N447" s="157">
        <v>2.96</v>
      </c>
      <c r="O447" s="157">
        <v>11</v>
      </c>
      <c r="P447" s="119">
        <v>15</v>
      </c>
      <c r="Q447" s="119">
        <v>20</v>
      </c>
    </row>
    <row r="448" spans="1:17" customFormat="1">
      <c r="A448" s="119">
        <v>49</v>
      </c>
      <c r="B448" s="190" t="s">
        <v>134</v>
      </c>
      <c r="C448" s="119">
        <v>2</v>
      </c>
      <c r="D448" s="190">
        <v>180</v>
      </c>
      <c r="E448" s="157">
        <v>30</v>
      </c>
      <c r="F448" s="157">
        <v>30</v>
      </c>
      <c r="G448" s="157">
        <v>20</v>
      </c>
      <c r="H448" s="157">
        <v>45.9</v>
      </c>
      <c r="I448" s="157">
        <v>14.8</v>
      </c>
      <c r="J448" s="157">
        <v>1.4999999999999999E-2</v>
      </c>
      <c r="K448" s="157">
        <v>1.25</v>
      </c>
      <c r="L448" s="157">
        <v>9.8000000000000007</v>
      </c>
      <c r="M448" s="157">
        <v>-1.5609999999999999</v>
      </c>
      <c r="N448" s="157">
        <v>2.96</v>
      </c>
      <c r="O448" s="157">
        <v>11</v>
      </c>
      <c r="P448" s="119">
        <v>15</v>
      </c>
      <c r="Q448" s="119">
        <v>20</v>
      </c>
    </row>
    <row r="449" spans="1:17" customFormat="1">
      <c r="A449" s="119">
        <v>49</v>
      </c>
      <c r="B449" s="190" t="s">
        <v>134</v>
      </c>
      <c r="C449" s="119">
        <v>1</v>
      </c>
      <c r="D449" s="190">
        <v>210</v>
      </c>
      <c r="E449" s="157">
        <v>21</v>
      </c>
      <c r="F449" s="157">
        <v>21</v>
      </c>
      <c r="G449" s="157">
        <v>11</v>
      </c>
      <c r="H449" s="157">
        <v>45.9</v>
      </c>
      <c r="I449" s="157">
        <v>14.8</v>
      </c>
      <c r="J449" s="157">
        <v>1.4999999999999999E-2</v>
      </c>
      <c r="K449" s="157">
        <v>1.25</v>
      </c>
      <c r="L449" s="157">
        <v>9.8000000000000007</v>
      </c>
      <c r="M449" s="157">
        <v>-1.5609999999999999</v>
      </c>
      <c r="N449" s="157">
        <v>2.96</v>
      </c>
      <c r="O449" s="157">
        <v>11</v>
      </c>
      <c r="P449" s="119">
        <v>15</v>
      </c>
      <c r="Q449" s="119">
        <v>20</v>
      </c>
    </row>
    <row r="450" spans="1:17" customFormat="1">
      <c r="A450" s="119">
        <v>49</v>
      </c>
      <c r="B450" s="190" t="s">
        <v>134</v>
      </c>
      <c r="C450" s="119">
        <v>0</v>
      </c>
      <c r="D450" s="190">
        <v>240</v>
      </c>
      <c r="E450" s="157">
        <v>21</v>
      </c>
      <c r="F450" s="157">
        <v>21</v>
      </c>
      <c r="G450" s="157">
        <v>11</v>
      </c>
      <c r="H450" s="157">
        <v>45.9</v>
      </c>
      <c r="I450" s="157">
        <v>14.8</v>
      </c>
      <c r="J450" s="157">
        <v>1.4999999999999999E-2</v>
      </c>
      <c r="K450" s="157">
        <v>1.25</v>
      </c>
      <c r="L450" s="157">
        <v>9.8000000000000007</v>
      </c>
      <c r="M450" s="157">
        <v>-1.5609999999999999</v>
      </c>
      <c r="N450" s="157">
        <v>2.96</v>
      </c>
      <c r="O450" s="157">
        <v>11</v>
      </c>
      <c r="P450" s="119">
        <v>15</v>
      </c>
      <c r="Q450" s="119">
        <v>20</v>
      </c>
    </row>
    <row r="451" spans="1:17" customFormat="1">
      <c r="A451" s="119">
        <v>50</v>
      </c>
      <c r="B451" s="190" t="s">
        <v>135</v>
      </c>
      <c r="C451" s="119">
        <v>8</v>
      </c>
      <c r="D451" s="190">
        <v>10</v>
      </c>
      <c r="E451" s="157">
        <v>38</v>
      </c>
      <c r="F451" s="157">
        <v>38</v>
      </c>
      <c r="G451" s="157">
        <v>25</v>
      </c>
      <c r="H451" s="157">
        <v>45.9</v>
      </c>
      <c r="I451" s="157">
        <v>14.8</v>
      </c>
      <c r="J451" s="157">
        <v>1.4999999999999999E-2</v>
      </c>
      <c r="K451" s="157">
        <v>1.25</v>
      </c>
      <c r="L451" s="157">
        <v>9.8000000000000007</v>
      </c>
      <c r="M451" s="157">
        <v>-1.5609999999999999</v>
      </c>
      <c r="N451" s="157">
        <v>2.96</v>
      </c>
      <c r="O451" s="157">
        <v>11</v>
      </c>
      <c r="P451" s="119">
        <v>15</v>
      </c>
      <c r="Q451" s="119">
        <v>20</v>
      </c>
    </row>
    <row r="452" spans="1:17" customFormat="1">
      <c r="A452" s="119">
        <v>50</v>
      </c>
      <c r="B452" s="190" t="s">
        <v>135</v>
      </c>
      <c r="C452" s="119">
        <v>7</v>
      </c>
      <c r="D452" s="190">
        <v>30</v>
      </c>
      <c r="E452" s="157">
        <v>38</v>
      </c>
      <c r="F452" s="157">
        <v>38</v>
      </c>
      <c r="G452" s="157">
        <v>25</v>
      </c>
      <c r="H452" s="157">
        <v>45.9</v>
      </c>
      <c r="I452" s="157">
        <v>14.8</v>
      </c>
      <c r="J452" s="157">
        <v>1.4999999999999999E-2</v>
      </c>
      <c r="K452" s="157">
        <v>1.25</v>
      </c>
      <c r="L452" s="157">
        <v>9.8000000000000007</v>
      </c>
      <c r="M452" s="157">
        <v>-1.5609999999999999</v>
      </c>
      <c r="N452" s="157">
        <v>2.96</v>
      </c>
      <c r="O452" s="157">
        <v>11</v>
      </c>
      <c r="P452" s="119">
        <v>15</v>
      </c>
      <c r="Q452" s="119">
        <v>20</v>
      </c>
    </row>
    <row r="453" spans="1:17" customFormat="1">
      <c r="A453" s="119">
        <v>50</v>
      </c>
      <c r="B453" s="190" t="s">
        <v>135</v>
      </c>
      <c r="C453" s="119">
        <v>6</v>
      </c>
      <c r="D453" s="190">
        <v>60</v>
      </c>
      <c r="E453" s="157">
        <v>29</v>
      </c>
      <c r="F453" s="157">
        <v>29</v>
      </c>
      <c r="G453" s="157">
        <v>19</v>
      </c>
      <c r="H453" s="157">
        <v>45.9</v>
      </c>
      <c r="I453" s="157">
        <v>14.8</v>
      </c>
      <c r="J453" s="157">
        <v>1.4999999999999999E-2</v>
      </c>
      <c r="K453" s="157">
        <v>1.25</v>
      </c>
      <c r="L453" s="157">
        <v>9.8000000000000007</v>
      </c>
      <c r="M453" s="157">
        <v>-1.5609999999999999</v>
      </c>
      <c r="N453" s="157">
        <v>2.96</v>
      </c>
      <c r="O453" s="157">
        <v>11</v>
      </c>
      <c r="P453" s="119">
        <v>15</v>
      </c>
      <c r="Q453" s="119">
        <v>20</v>
      </c>
    </row>
    <row r="454" spans="1:17" customFormat="1">
      <c r="A454" s="119">
        <v>50</v>
      </c>
      <c r="B454" s="190" t="s">
        <v>135</v>
      </c>
      <c r="C454" s="119">
        <v>5</v>
      </c>
      <c r="D454" s="190">
        <v>90</v>
      </c>
      <c r="E454" s="157">
        <v>28</v>
      </c>
      <c r="F454" s="157">
        <v>28</v>
      </c>
      <c r="G454" s="157">
        <v>18</v>
      </c>
      <c r="H454" s="157">
        <v>45.9</v>
      </c>
      <c r="I454" s="157">
        <v>14.8</v>
      </c>
      <c r="J454" s="157">
        <v>1.4999999999999999E-2</v>
      </c>
      <c r="K454" s="157">
        <v>1.25</v>
      </c>
      <c r="L454" s="157">
        <v>9.8000000000000007</v>
      </c>
      <c r="M454" s="157">
        <v>-1.5609999999999999</v>
      </c>
      <c r="N454" s="157">
        <v>2.96</v>
      </c>
      <c r="O454" s="157">
        <v>11</v>
      </c>
      <c r="P454" s="119">
        <v>15</v>
      </c>
      <c r="Q454" s="119">
        <v>20</v>
      </c>
    </row>
    <row r="455" spans="1:17" customFormat="1">
      <c r="A455" s="119">
        <v>50</v>
      </c>
      <c r="B455" s="190" t="s">
        <v>135</v>
      </c>
      <c r="C455" s="119">
        <v>4</v>
      </c>
      <c r="D455" s="190">
        <v>120</v>
      </c>
      <c r="E455" s="157">
        <v>28</v>
      </c>
      <c r="F455" s="157">
        <v>28</v>
      </c>
      <c r="G455" s="157">
        <v>18</v>
      </c>
      <c r="H455" s="157">
        <v>45.9</v>
      </c>
      <c r="I455" s="157">
        <v>14.8</v>
      </c>
      <c r="J455" s="157">
        <v>1.4999999999999999E-2</v>
      </c>
      <c r="K455" s="157">
        <v>1.25</v>
      </c>
      <c r="L455" s="157">
        <v>9.8000000000000007</v>
      </c>
      <c r="M455" s="157">
        <v>-1.5609999999999999</v>
      </c>
      <c r="N455" s="157">
        <v>2.96</v>
      </c>
      <c r="O455" s="157">
        <v>11</v>
      </c>
      <c r="P455" s="119">
        <v>15</v>
      </c>
      <c r="Q455" s="119">
        <v>20</v>
      </c>
    </row>
    <row r="456" spans="1:17" customFormat="1">
      <c r="A456" s="119">
        <v>50</v>
      </c>
      <c r="B456" s="190" t="s">
        <v>135</v>
      </c>
      <c r="C456" s="119">
        <v>3</v>
      </c>
      <c r="D456" s="190">
        <v>150</v>
      </c>
      <c r="E456" s="157">
        <v>28</v>
      </c>
      <c r="F456" s="157">
        <v>28</v>
      </c>
      <c r="G456" s="157">
        <v>18</v>
      </c>
      <c r="H456" s="157">
        <v>45.9</v>
      </c>
      <c r="I456" s="157">
        <v>14.8</v>
      </c>
      <c r="J456" s="157">
        <v>1.4999999999999999E-2</v>
      </c>
      <c r="K456" s="157">
        <v>1.25</v>
      </c>
      <c r="L456" s="157">
        <v>9.8000000000000007</v>
      </c>
      <c r="M456" s="157">
        <v>-1.5609999999999999</v>
      </c>
      <c r="N456" s="157">
        <v>2.96</v>
      </c>
      <c r="O456" s="157">
        <v>11</v>
      </c>
      <c r="P456" s="119">
        <v>15</v>
      </c>
      <c r="Q456" s="119">
        <v>20</v>
      </c>
    </row>
    <row r="457" spans="1:17" customFormat="1">
      <c r="A457" s="119">
        <v>50</v>
      </c>
      <c r="B457" s="190" t="s">
        <v>135</v>
      </c>
      <c r="C457" s="119">
        <v>2</v>
      </c>
      <c r="D457" s="190">
        <v>180</v>
      </c>
      <c r="E457" s="157">
        <v>28</v>
      </c>
      <c r="F457" s="157">
        <v>28</v>
      </c>
      <c r="G457" s="157">
        <v>18</v>
      </c>
      <c r="H457" s="157">
        <v>45.9</v>
      </c>
      <c r="I457" s="157">
        <v>14.8</v>
      </c>
      <c r="J457" s="157">
        <v>1.4999999999999999E-2</v>
      </c>
      <c r="K457" s="157">
        <v>1.25</v>
      </c>
      <c r="L457" s="157">
        <v>9.8000000000000007</v>
      </c>
      <c r="M457" s="157">
        <v>-1.5609999999999999</v>
      </c>
      <c r="N457" s="157">
        <v>2.96</v>
      </c>
      <c r="O457" s="157">
        <v>11</v>
      </c>
      <c r="P457" s="119">
        <v>15</v>
      </c>
      <c r="Q457" s="119">
        <v>20</v>
      </c>
    </row>
    <row r="458" spans="1:17" customFormat="1">
      <c r="A458" s="119">
        <v>50</v>
      </c>
      <c r="B458" s="190" t="s">
        <v>135</v>
      </c>
      <c r="C458" s="119">
        <v>1</v>
      </c>
      <c r="D458" s="190">
        <v>210</v>
      </c>
      <c r="E458" s="157">
        <v>20</v>
      </c>
      <c r="F458" s="157">
        <v>20</v>
      </c>
      <c r="G458" s="157">
        <v>10</v>
      </c>
      <c r="H458" s="157">
        <v>45.9</v>
      </c>
      <c r="I458" s="157">
        <v>14.8</v>
      </c>
      <c r="J458" s="157">
        <v>1.4999999999999999E-2</v>
      </c>
      <c r="K458" s="157">
        <v>1.25</v>
      </c>
      <c r="L458" s="157">
        <v>9.8000000000000007</v>
      </c>
      <c r="M458" s="157">
        <v>-1.5609999999999999</v>
      </c>
      <c r="N458" s="157">
        <v>2.96</v>
      </c>
      <c r="O458" s="157">
        <v>11</v>
      </c>
      <c r="P458" s="119">
        <v>15</v>
      </c>
      <c r="Q458" s="119">
        <v>20</v>
      </c>
    </row>
    <row r="459" spans="1:17" customFormat="1">
      <c r="A459" s="119">
        <v>50</v>
      </c>
      <c r="B459" s="190" t="s">
        <v>135</v>
      </c>
      <c r="C459" s="119">
        <v>0</v>
      </c>
      <c r="D459" s="190">
        <v>240</v>
      </c>
      <c r="E459" s="157">
        <v>20</v>
      </c>
      <c r="F459" s="157">
        <v>20</v>
      </c>
      <c r="G459" s="157">
        <v>10</v>
      </c>
      <c r="H459" s="157">
        <v>45.9</v>
      </c>
      <c r="I459" s="157">
        <v>14.8</v>
      </c>
      <c r="J459" s="157">
        <v>1.4999999999999999E-2</v>
      </c>
      <c r="K459" s="157">
        <v>1.25</v>
      </c>
      <c r="L459" s="157">
        <v>9.8000000000000007</v>
      </c>
      <c r="M459" s="157">
        <v>-1.5609999999999999</v>
      </c>
      <c r="N459" s="157">
        <v>2.96</v>
      </c>
      <c r="O459" s="157">
        <v>11</v>
      </c>
      <c r="P459" s="119">
        <v>15</v>
      </c>
      <c r="Q459" s="119">
        <v>20</v>
      </c>
    </row>
    <row r="460" spans="1:17">
      <c r="A460" s="190">
        <v>51</v>
      </c>
      <c r="B460" s="194" t="s">
        <v>789</v>
      </c>
      <c r="C460" s="190">
        <v>13</v>
      </c>
      <c r="D460" s="190">
        <v>10</v>
      </c>
      <c r="E460" s="190">
        <v>24.6</v>
      </c>
      <c r="F460" s="190">
        <v>24.6</v>
      </c>
      <c r="G460" s="190">
        <v>13.7</v>
      </c>
      <c r="H460" s="190">
        <v>38.100999999999999</v>
      </c>
      <c r="I460" s="190">
        <v>24.594999999999999</v>
      </c>
      <c r="J460" s="190">
        <v>0.03</v>
      </c>
      <c r="K460" s="190">
        <v>1.3620000000000001</v>
      </c>
      <c r="L460" s="190">
        <v>5.6459999999999999</v>
      </c>
      <c r="M460" s="190">
        <v>-1.369</v>
      </c>
      <c r="N460" s="190">
        <v>12.125</v>
      </c>
      <c r="O460" s="190">
        <v>0.9</v>
      </c>
      <c r="P460" s="190">
        <v>30</v>
      </c>
      <c r="Q460" s="190">
        <v>441</v>
      </c>
    </row>
    <row r="461" spans="1:17">
      <c r="A461" s="190">
        <v>51</v>
      </c>
      <c r="B461" s="194" t="s">
        <v>789</v>
      </c>
      <c r="C461" s="190">
        <v>12</v>
      </c>
      <c r="D461" s="190">
        <v>20</v>
      </c>
      <c r="E461" s="190">
        <v>24.6</v>
      </c>
      <c r="F461" s="190">
        <v>24.6</v>
      </c>
      <c r="G461" s="190">
        <v>13.7</v>
      </c>
      <c r="H461" s="190">
        <v>38.100999999999999</v>
      </c>
      <c r="I461" s="190">
        <v>24.594999999999999</v>
      </c>
      <c r="J461" s="190">
        <v>0.03</v>
      </c>
      <c r="K461" s="190">
        <v>1.3620000000000001</v>
      </c>
      <c r="L461" s="190">
        <v>5.6459999999999999</v>
      </c>
      <c r="M461" s="190">
        <v>-1.369</v>
      </c>
      <c r="N461" s="190">
        <v>12.125</v>
      </c>
      <c r="O461" s="190">
        <v>1</v>
      </c>
      <c r="P461" s="190">
        <v>30</v>
      </c>
      <c r="Q461" s="190">
        <v>303</v>
      </c>
    </row>
    <row r="462" spans="1:17">
      <c r="A462" s="190">
        <v>51</v>
      </c>
      <c r="B462" s="194" t="s">
        <v>789</v>
      </c>
      <c r="C462" s="190">
        <v>11</v>
      </c>
      <c r="D462" s="190">
        <v>40</v>
      </c>
      <c r="E462" s="190">
        <v>24.6</v>
      </c>
      <c r="F462" s="190">
        <v>24.6</v>
      </c>
      <c r="G462" s="190">
        <v>13.7</v>
      </c>
      <c r="H462" s="190">
        <v>38.100999999999999</v>
      </c>
      <c r="I462" s="190">
        <v>24.594999999999999</v>
      </c>
      <c r="J462" s="190">
        <v>0.03</v>
      </c>
      <c r="K462" s="190">
        <v>1.3620000000000001</v>
      </c>
      <c r="L462" s="190">
        <v>5.6459999999999999</v>
      </c>
      <c r="M462" s="190">
        <v>-1.369</v>
      </c>
      <c r="N462" s="190">
        <v>12.125</v>
      </c>
      <c r="O462" s="190">
        <v>1.1000000000000001</v>
      </c>
      <c r="P462" s="190">
        <v>20</v>
      </c>
      <c r="Q462" s="190">
        <v>162</v>
      </c>
    </row>
    <row r="463" spans="1:17">
      <c r="A463" s="190">
        <v>51</v>
      </c>
      <c r="B463" s="194" t="s">
        <v>789</v>
      </c>
      <c r="C463" s="190">
        <v>10</v>
      </c>
      <c r="D463" s="190">
        <v>60</v>
      </c>
      <c r="E463" s="190">
        <v>24.6</v>
      </c>
      <c r="F463" s="190">
        <v>24.6</v>
      </c>
      <c r="G463" s="190">
        <v>13.7</v>
      </c>
      <c r="H463" s="190">
        <v>38.100999999999999</v>
      </c>
      <c r="I463" s="190">
        <v>24.594999999999999</v>
      </c>
      <c r="J463" s="190">
        <v>0.03</v>
      </c>
      <c r="K463" s="190">
        <v>1.3620000000000001</v>
      </c>
      <c r="L463" s="190">
        <v>5.6459999999999999</v>
      </c>
      <c r="M463" s="190">
        <v>-1.369</v>
      </c>
      <c r="N463" s="190">
        <v>12.125</v>
      </c>
      <c r="O463" s="190">
        <v>1.2</v>
      </c>
      <c r="P463" s="190">
        <v>10</v>
      </c>
      <c r="Q463" s="190">
        <v>77</v>
      </c>
    </row>
    <row r="464" spans="1:17">
      <c r="A464" s="190">
        <v>51</v>
      </c>
      <c r="B464" s="194" t="s">
        <v>789</v>
      </c>
      <c r="C464" s="190">
        <v>9</v>
      </c>
      <c r="D464" s="190">
        <v>80</v>
      </c>
      <c r="E464" s="190">
        <v>22.9</v>
      </c>
      <c r="F464" s="190">
        <v>22.9</v>
      </c>
      <c r="G464" s="190">
        <v>12.6</v>
      </c>
      <c r="H464" s="190">
        <v>37.932000000000002</v>
      </c>
      <c r="I464" s="190">
        <v>24.457000000000001</v>
      </c>
      <c r="J464" s="190">
        <v>0.03</v>
      </c>
      <c r="K464" s="190">
        <v>1.3620000000000001</v>
      </c>
      <c r="L464" s="190">
        <v>5.7220000000000004</v>
      </c>
      <c r="M464" s="190">
        <v>-1.3859999999999999</v>
      </c>
      <c r="N464" s="190">
        <v>11.981</v>
      </c>
      <c r="O464" s="190">
        <v>1.3</v>
      </c>
      <c r="P464" s="190">
        <v>10</v>
      </c>
      <c r="Q464" s="190">
        <v>36</v>
      </c>
    </row>
    <row r="465" spans="1:17">
      <c r="A465" s="190">
        <v>51</v>
      </c>
      <c r="B465" s="194" t="s">
        <v>789</v>
      </c>
      <c r="C465" s="190">
        <v>8</v>
      </c>
      <c r="D465" s="190">
        <v>100</v>
      </c>
      <c r="E465" s="190">
        <v>22.9</v>
      </c>
      <c r="F465" s="190">
        <v>22.9</v>
      </c>
      <c r="G465" s="190">
        <v>12.6</v>
      </c>
      <c r="H465" s="190">
        <v>37.932000000000002</v>
      </c>
      <c r="I465" s="190">
        <v>24.457000000000001</v>
      </c>
      <c r="J465" s="190">
        <v>0.03</v>
      </c>
      <c r="K465" s="190">
        <v>1.3620000000000001</v>
      </c>
      <c r="L465" s="190">
        <v>5.7220000000000004</v>
      </c>
      <c r="M465" s="190">
        <v>-1.3859999999999999</v>
      </c>
      <c r="N465" s="190">
        <v>11.981</v>
      </c>
      <c r="O465" s="190">
        <v>1.4</v>
      </c>
      <c r="P465" s="190">
        <v>10</v>
      </c>
      <c r="Q465" s="190">
        <v>36</v>
      </c>
    </row>
    <row r="466" spans="1:17">
      <c r="A466" s="190">
        <v>51</v>
      </c>
      <c r="B466" s="194" t="s">
        <v>789</v>
      </c>
      <c r="C466" s="190">
        <v>7</v>
      </c>
      <c r="D466" s="190">
        <v>120</v>
      </c>
      <c r="E466" s="190">
        <v>22.9</v>
      </c>
      <c r="F466" s="190">
        <v>22.9</v>
      </c>
      <c r="G466" s="190">
        <v>12.6</v>
      </c>
      <c r="H466" s="190">
        <v>37.932000000000002</v>
      </c>
      <c r="I466" s="190">
        <v>24.457000000000001</v>
      </c>
      <c r="J466" s="190">
        <v>0.03</v>
      </c>
      <c r="K466" s="190">
        <v>1.3620000000000001</v>
      </c>
      <c r="L466" s="190">
        <v>5.7220000000000004</v>
      </c>
      <c r="M466" s="190">
        <v>-1.3859999999999999</v>
      </c>
      <c r="N466" s="190">
        <v>11.981</v>
      </c>
      <c r="O466" s="190">
        <v>1.5</v>
      </c>
      <c r="P466" s="190">
        <v>10</v>
      </c>
      <c r="Q466" s="190">
        <v>36</v>
      </c>
    </row>
    <row r="467" spans="1:17">
      <c r="A467" s="190">
        <v>51</v>
      </c>
      <c r="B467" s="194" t="s">
        <v>789</v>
      </c>
      <c r="C467" s="190">
        <v>6</v>
      </c>
      <c r="D467" s="190">
        <v>140</v>
      </c>
      <c r="E467" s="190">
        <v>22.9</v>
      </c>
      <c r="F467" s="190">
        <v>22.9</v>
      </c>
      <c r="G467" s="190">
        <v>12.6</v>
      </c>
      <c r="H467" s="190">
        <v>37.932000000000002</v>
      </c>
      <c r="I467" s="190">
        <v>24.457000000000001</v>
      </c>
      <c r="J467" s="190">
        <v>0.03</v>
      </c>
      <c r="K467" s="190">
        <v>1.3620000000000001</v>
      </c>
      <c r="L467" s="190">
        <v>5.7220000000000004</v>
      </c>
      <c r="M467" s="190">
        <v>-1.3859999999999999</v>
      </c>
      <c r="N467" s="190">
        <v>11.981</v>
      </c>
      <c r="O467" s="190">
        <v>1.6</v>
      </c>
      <c r="P467" s="190">
        <v>10</v>
      </c>
      <c r="Q467" s="190">
        <v>36</v>
      </c>
    </row>
    <row r="468" spans="1:17">
      <c r="A468" s="190">
        <v>51</v>
      </c>
      <c r="B468" s="194" t="s">
        <v>789</v>
      </c>
      <c r="C468" s="190">
        <v>5</v>
      </c>
      <c r="D468" s="190">
        <v>160</v>
      </c>
      <c r="E468" s="190">
        <v>22.9</v>
      </c>
      <c r="F468" s="190">
        <v>22.9</v>
      </c>
      <c r="G468" s="190">
        <v>12.6</v>
      </c>
      <c r="H468" s="190">
        <v>37.932000000000002</v>
      </c>
      <c r="I468" s="190">
        <v>24.457000000000001</v>
      </c>
      <c r="J468" s="190">
        <v>0.03</v>
      </c>
      <c r="K468" s="190">
        <v>1.3620000000000001</v>
      </c>
      <c r="L468" s="190">
        <v>5.7220000000000004</v>
      </c>
      <c r="M468" s="190">
        <v>-1.3859999999999999</v>
      </c>
      <c r="N468" s="190">
        <v>11.981</v>
      </c>
      <c r="O468" s="190">
        <v>1.7</v>
      </c>
      <c r="P468" s="190">
        <v>10</v>
      </c>
      <c r="Q468" s="190">
        <v>36</v>
      </c>
    </row>
    <row r="469" spans="1:17">
      <c r="A469" s="190">
        <v>51</v>
      </c>
      <c r="B469" s="194" t="s">
        <v>789</v>
      </c>
      <c r="C469" s="190">
        <v>4</v>
      </c>
      <c r="D469" s="190">
        <v>180</v>
      </c>
      <c r="E469" s="190">
        <v>22.9</v>
      </c>
      <c r="F469" s="190">
        <v>22.9</v>
      </c>
      <c r="G469" s="190">
        <v>12.6</v>
      </c>
      <c r="H469" s="190">
        <v>37.932000000000002</v>
      </c>
      <c r="I469" s="190">
        <v>24.457000000000001</v>
      </c>
      <c r="J469" s="190">
        <v>0.03</v>
      </c>
      <c r="K469" s="190">
        <v>1.3620000000000001</v>
      </c>
      <c r="L469" s="190">
        <v>5.7220000000000004</v>
      </c>
      <c r="M469" s="190">
        <v>-1.3859999999999999</v>
      </c>
      <c r="N469" s="190">
        <v>11.981</v>
      </c>
      <c r="O469" s="190">
        <v>1.8</v>
      </c>
      <c r="P469" s="190">
        <v>10</v>
      </c>
      <c r="Q469" s="190">
        <v>36</v>
      </c>
    </row>
    <row r="470" spans="1:17">
      <c r="A470" s="190">
        <v>51</v>
      </c>
      <c r="B470" s="194" t="s">
        <v>789</v>
      </c>
      <c r="C470" s="190">
        <v>3</v>
      </c>
      <c r="D470" s="190">
        <v>200</v>
      </c>
      <c r="E470" s="190">
        <v>22.9</v>
      </c>
      <c r="F470" s="190">
        <v>22.9</v>
      </c>
      <c r="G470" s="190">
        <v>12.6</v>
      </c>
      <c r="H470" s="190">
        <v>37.932000000000002</v>
      </c>
      <c r="I470" s="190">
        <v>24.457000000000001</v>
      </c>
      <c r="J470" s="190">
        <v>0.03</v>
      </c>
      <c r="K470" s="190">
        <v>1.3620000000000001</v>
      </c>
      <c r="L470" s="190">
        <v>5.7220000000000004</v>
      </c>
      <c r="M470" s="190">
        <v>-1.3859999999999999</v>
      </c>
      <c r="N470" s="190">
        <v>11.981</v>
      </c>
      <c r="O470" s="190">
        <v>1.9</v>
      </c>
      <c r="P470" s="190">
        <v>10</v>
      </c>
      <c r="Q470" s="190">
        <v>36</v>
      </c>
    </row>
    <row r="471" spans="1:17">
      <c r="A471" s="190">
        <v>51</v>
      </c>
      <c r="B471" s="194" t="s">
        <v>789</v>
      </c>
      <c r="C471" s="190">
        <v>2</v>
      </c>
      <c r="D471" s="190">
        <v>250</v>
      </c>
      <c r="E471" s="190">
        <v>22.9</v>
      </c>
      <c r="F471" s="190">
        <v>22.9</v>
      </c>
      <c r="G471" s="190">
        <v>12.6</v>
      </c>
      <c r="H471" s="190">
        <v>37.932000000000002</v>
      </c>
      <c r="I471" s="190">
        <v>24.457000000000001</v>
      </c>
      <c r="J471" s="190">
        <v>0.03</v>
      </c>
      <c r="K471" s="190">
        <v>1.3620000000000001</v>
      </c>
      <c r="L471" s="190">
        <v>5.7220000000000004</v>
      </c>
      <c r="M471" s="190">
        <v>-1.3859999999999999</v>
      </c>
      <c r="N471" s="190">
        <v>11.981</v>
      </c>
      <c r="O471" s="190">
        <v>2</v>
      </c>
      <c r="P471" s="190">
        <v>10</v>
      </c>
      <c r="Q471" s="190">
        <v>36</v>
      </c>
    </row>
    <row r="472" spans="1:17">
      <c r="A472" s="190">
        <v>51</v>
      </c>
      <c r="B472" s="194" t="s">
        <v>789</v>
      </c>
      <c r="C472" s="190">
        <v>1</v>
      </c>
      <c r="D472" s="190">
        <v>300</v>
      </c>
      <c r="E472" s="190">
        <v>22.9</v>
      </c>
      <c r="F472" s="190">
        <v>22.9</v>
      </c>
      <c r="G472" s="190">
        <v>12.6</v>
      </c>
      <c r="H472" s="190">
        <v>37.932000000000002</v>
      </c>
      <c r="I472" s="190">
        <v>24.457000000000001</v>
      </c>
      <c r="J472" s="190">
        <v>0.03</v>
      </c>
      <c r="K472" s="190">
        <v>1.3620000000000001</v>
      </c>
      <c r="L472" s="190">
        <v>5.7220000000000004</v>
      </c>
      <c r="M472" s="190">
        <v>-1.3859999999999999</v>
      </c>
      <c r="N472" s="190">
        <v>11.981</v>
      </c>
      <c r="O472" s="190">
        <v>2.1</v>
      </c>
      <c r="P472" s="190">
        <v>10</v>
      </c>
      <c r="Q472" s="190">
        <v>36</v>
      </c>
    </row>
    <row r="473" spans="1:17">
      <c r="A473" s="190">
        <v>51</v>
      </c>
      <c r="B473" s="194" t="s">
        <v>789</v>
      </c>
      <c r="C473" s="190">
        <v>0</v>
      </c>
      <c r="D473" s="190">
        <v>400</v>
      </c>
      <c r="E473" s="190">
        <v>22.9</v>
      </c>
      <c r="F473" s="190">
        <v>22.9</v>
      </c>
      <c r="G473" s="190">
        <v>12.6</v>
      </c>
      <c r="H473" s="190">
        <v>37.932000000000002</v>
      </c>
      <c r="I473" s="190">
        <v>24.457000000000001</v>
      </c>
      <c r="J473" s="190">
        <v>0.03</v>
      </c>
      <c r="K473" s="190">
        <v>1.3620000000000001</v>
      </c>
      <c r="L473" s="190">
        <v>5.7220000000000004</v>
      </c>
      <c r="M473" s="190">
        <v>-1.3859999999999999</v>
      </c>
      <c r="N473" s="190">
        <v>11.981</v>
      </c>
      <c r="O473" s="190">
        <v>2.1</v>
      </c>
      <c r="P473" s="190">
        <v>10</v>
      </c>
      <c r="Q473" s="190">
        <v>36</v>
      </c>
    </row>
  </sheetData>
  <phoneticPr fontId="5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N53"/>
  <sheetViews>
    <sheetView tabSelected="1" topLeftCell="BI1" zoomScaleNormal="100" workbookViewId="0">
      <pane ySplit="1" topLeftCell="A32" activePane="bottomLeft" state="frozen"/>
      <selection activeCell="G1" sqref="G1"/>
      <selection pane="bottomLeft" activeCell="BO2" sqref="BO2:BP51"/>
    </sheetView>
  </sheetViews>
  <sheetFormatPr defaultColWidth="9.109375" defaultRowHeight="14.4"/>
  <cols>
    <col min="1" max="1" width="14" style="118" customWidth="1"/>
    <col min="2" max="2" width="20.6640625" style="118" customWidth="1"/>
    <col min="3" max="3" width="13" style="118" customWidth="1"/>
    <col min="4" max="4" width="13.33203125" style="118" customWidth="1"/>
    <col min="5" max="5" width="13.44140625" style="118" customWidth="1"/>
    <col min="6" max="6" width="13" style="118" customWidth="1"/>
    <col min="7" max="7" width="11.33203125" style="118" customWidth="1"/>
    <col min="8" max="8" width="12.109375" style="118" customWidth="1"/>
    <col min="9" max="9" width="14.6640625" style="118" customWidth="1"/>
    <col min="10" max="10" width="12.5546875" style="118" customWidth="1"/>
    <col min="11" max="11" width="10.88671875" style="118" customWidth="1"/>
    <col min="12" max="12" width="21.6640625" style="118" customWidth="1"/>
    <col min="13" max="13" width="18.5546875" style="118" customWidth="1"/>
    <col min="14" max="14" width="18.6640625" style="118" customWidth="1"/>
    <col min="15" max="15" width="15.88671875" style="118" customWidth="1"/>
    <col min="17" max="18" width="15.33203125" style="118" customWidth="1"/>
    <col min="19" max="19" width="14.5546875" style="118" customWidth="1"/>
    <col min="20" max="20" width="24.44140625" style="118" customWidth="1"/>
    <col min="21" max="21" width="16" style="118" customWidth="1"/>
    <col min="22" max="22" width="20.88671875" style="118" customWidth="1"/>
    <col min="23" max="24" width="24" style="118" customWidth="1"/>
    <col min="25" max="25" width="8.5546875" style="118" customWidth="1"/>
    <col min="26" max="26" width="22.44140625" style="165" customWidth="1"/>
    <col min="27" max="27" width="10.6640625" style="118" customWidth="1"/>
    <col min="28" max="28" width="13" style="118" customWidth="1"/>
    <col min="29" max="29" width="16.6640625" style="118" customWidth="1"/>
    <col min="30" max="30" width="13.6640625" style="118" customWidth="1"/>
    <col min="31" max="31" width="16.6640625" style="118" customWidth="1"/>
    <col min="32" max="32" width="17.33203125" style="118" customWidth="1"/>
    <col min="33" max="33" width="16.44140625" style="118" customWidth="1"/>
    <col min="34" max="34" width="13.5546875" style="118" customWidth="1"/>
    <col min="35" max="35" width="14.5546875" style="118" customWidth="1"/>
    <col min="36" max="36" width="18.44140625" style="118" customWidth="1"/>
    <col min="37" max="37" width="27.6640625" style="118" customWidth="1"/>
    <col min="38" max="38" width="9.33203125" style="118" bestFit="1" customWidth="1"/>
    <col min="39" max="39" width="17.88671875" style="118" customWidth="1"/>
    <col min="40" max="40" width="13.88671875" style="118" customWidth="1"/>
    <col min="41" max="41" width="19.6640625" style="118" customWidth="1"/>
    <col min="42" max="42" width="19" style="118" customWidth="1"/>
    <col min="43" max="43" width="11.88671875" style="118" customWidth="1"/>
    <col min="44" max="44" width="19.33203125" style="118" customWidth="1"/>
    <col min="45" max="45" width="15" style="118" customWidth="1"/>
    <col min="46" max="46" width="24.88671875" style="118" customWidth="1"/>
    <col min="47" max="47" width="18.6640625" style="118" customWidth="1"/>
    <col min="48" max="48" width="16.6640625" style="118" customWidth="1"/>
    <col min="49" max="49" width="12.33203125" style="118" customWidth="1"/>
    <col min="50" max="50" width="20.88671875" style="118" customWidth="1"/>
    <col min="51" max="51" width="15" style="118" customWidth="1"/>
    <col min="52" max="52" width="16.88671875" style="118" customWidth="1"/>
    <col min="53" max="53" width="28.33203125" style="118" customWidth="1"/>
    <col min="54" max="54" width="14.33203125" style="118" customWidth="1"/>
    <col min="55" max="55" width="12.88671875" style="118" customWidth="1"/>
    <col min="56" max="56" width="9.33203125" style="118" bestFit="1" customWidth="1"/>
    <col min="57" max="57" width="13.44140625" style="118" customWidth="1"/>
    <col min="58" max="60" width="9.33203125" style="118" bestFit="1" customWidth="1"/>
    <col min="61" max="61" width="15.6640625" style="118" customWidth="1"/>
    <col min="62" max="62" width="13.5546875" style="118" customWidth="1"/>
    <col min="63" max="63" width="24.5546875" style="118" customWidth="1"/>
    <col min="64" max="64" width="20.109375" style="118" customWidth="1"/>
    <col min="65" max="65" width="18.5546875" style="118" customWidth="1"/>
    <col min="66" max="66" width="18" style="118" customWidth="1"/>
    <col min="67" max="67" width="14.6640625" style="118" customWidth="1"/>
    <col min="68" max="68" width="13.33203125" style="118" customWidth="1"/>
    <col min="69" max="69" width="20.6640625" style="118" customWidth="1"/>
    <col min="70" max="70" width="16.6640625" style="118" customWidth="1"/>
    <col min="71" max="71" width="20.33203125" style="118" customWidth="1"/>
    <col min="72" max="72" width="15.88671875" style="118" customWidth="1"/>
    <col min="73" max="73" width="17.6640625" style="118" customWidth="1"/>
    <col min="74" max="76" width="9.33203125" style="118" bestFit="1" customWidth="1"/>
    <col min="77" max="77" width="23.33203125" style="118" customWidth="1"/>
    <col min="78" max="78" width="13.33203125" style="118" customWidth="1"/>
    <col min="79" max="84" width="9.33203125" style="118" bestFit="1" customWidth="1"/>
    <col min="85" max="86" width="9.109375" style="118"/>
    <col min="87" max="87" width="17.88671875" style="118" customWidth="1"/>
    <col min="88" max="88" width="14.44140625" style="118" customWidth="1"/>
    <col min="89" max="89" width="10.6640625" style="118" customWidth="1"/>
    <col min="90" max="90" width="14.33203125" style="118" customWidth="1"/>
    <col min="91" max="91" width="9.33203125" style="118" bestFit="1" customWidth="1"/>
    <col min="92" max="92" width="21.5546875" style="118" customWidth="1"/>
    <col min="93" max="93" width="18.5546875" style="118" customWidth="1"/>
    <col min="94" max="94" width="19.33203125" style="118" customWidth="1"/>
    <col min="95" max="95" width="18" style="118" customWidth="1"/>
    <col min="96" max="96" width="24" style="118" customWidth="1"/>
    <col min="97" max="97" width="20.5546875" style="118" customWidth="1"/>
    <col min="98" max="98" width="17" style="118" customWidth="1"/>
    <col min="99" max="99" width="16.5546875" style="118" customWidth="1"/>
    <col min="100" max="100" width="16.109375" style="118" customWidth="1"/>
    <col min="101" max="101" width="17.5546875" style="118" customWidth="1"/>
    <col min="102" max="102" width="17" style="118" customWidth="1"/>
    <col min="103" max="103" width="20.109375" style="118" customWidth="1"/>
    <col min="104" max="104" width="20.6640625" style="118" customWidth="1"/>
    <col min="105" max="105" width="17.109375" style="118" customWidth="1"/>
    <col min="106" max="106" width="34.33203125" style="118" customWidth="1"/>
    <col min="107" max="107" width="20.109375" style="118" customWidth="1"/>
    <col min="108" max="109" width="9.33203125" style="118" bestFit="1" customWidth="1"/>
    <col min="110" max="110" width="18.33203125" style="118" customWidth="1"/>
    <col min="111" max="114" width="9.109375" style="118"/>
    <col min="115" max="115" width="22.88671875" style="118" customWidth="1"/>
    <col min="116" max="119" width="9.109375" style="118"/>
    <col min="120" max="120" width="34.5546875" style="118" customWidth="1"/>
    <col min="121" max="121" width="21.33203125" style="118" customWidth="1"/>
    <col min="122" max="122" width="21.44140625" style="118" customWidth="1"/>
    <col min="123" max="124" width="9.109375" style="118"/>
    <col min="125" max="125" width="23" style="118" customWidth="1"/>
    <col min="126" max="126" width="22.5546875" style="118" customWidth="1"/>
    <col min="127" max="127" width="26" style="118" customWidth="1"/>
    <col min="128" max="128" width="20" style="118" customWidth="1"/>
    <col min="129" max="129" width="23" style="118" customWidth="1"/>
    <col min="130" max="130" width="27.5546875" style="118" customWidth="1"/>
    <col min="131" max="131" width="31.33203125" style="118" customWidth="1"/>
    <col min="132" max="132" width="23.109375" style="118" customWidth="1"/>
    <col min="133" max="133" width="36.5546875" style="118" customWidth="1"/>
    <col min="134" max="134" width="32" style="118" customWidth="1"/>
    <col min="135" max="135" width="22.6640625" style="118" customWidth="1"/>
    <col min="136" max="136" width="21" style="118" customWidth="1"/>
    <col min="137" max="137" width="23.44140625" style="118" customWidth="1"/>
    <col min="138" max="138" width="18" style="118" customWidth="1"/>
    <col min="139" max="139" width="18.5546875" style="118" customWidth="1"/>
    <col min="140" max="144" width="9.109375" style="118"/>
    <col min="145" max="145" width="7.88671875" style="118" customWidth="1"/>
    <col min="146" max="146" width="9.33203125" style="118" bestFit="1" customWidth="1"/>
    <col min="147" max="147" width="17.33203125" style="118" customWidth="1"/>
    <col min="148" max="148" width="13.5546875" style="118" customWidth="1"/>
    <col min="149" max="149" width="9.109375" style="118"/>
    <col min="150" max="150" width="23" style="118" customWidth="1"/>
    <col min="151" max="152" width="9.109375" style="118"/>
    <col min="153" max="154" width="9.33203125" style="118" bestFit="1" customWidth="1"/>
    <col min="155" max="155" width="13.33203125" style="118" customWidth="1"/>
    <col min="156" max="160" width="9.33203125" style="118" bestFit="1" customWidth="1"/>
    <col min="161" max="166" width="9.109375" style="118"/>
    <col min="167" max="174" width="9.33203125" style="118" bestFit="1" customWidth="1"/>
    <col min="175" max="184" width="9.109375" style="118"/>
    <col min="185" max="192" width="9.33203125" style="118" bestFit="1" customWidth="1"/>
    <col min="193" max="198" width="9.109375" style="118"/>
    <col min="199" max="206" width="9.33203125" style="118" bestFit="1" customWidth="1"/>
    <col min="207" max="211" width="9.109375" style="118"/>
    <col min="212" max="219" width="9.33203125" style="118" bestFit="1" customWidth="1"/>
    <col min="220" max="225" width="9.109375" style="118"/>
    <col min="226" max="233" width="9.33203125" style="118" bestFit="1" customWidth="1"/>
    <col min="234" max="239" width="9.109375" style="118"/>
    <col min="240" max="247" width="9.33203125" style="118" bestFit="1" customWidth="1"/>
    <col min="248" max="253" width="9.109375" style="118"/>
    <col min="254" max="261" width="9.33203125" style="118" bestFit="1" customWidth="1"/>
    <col min="262" max="267" width="9.109375" style="118"/>
    <col min="268" max="272" width="9.33203125" style="118" bestFit="1" customWidth="1"/>
    <col min="273" max="273" width="9.109375" style="118"/>
    <col min="274" max="285" width="9.33203125" style="118" bestFit="1" customWidth="1"/>
    <col min="286" max="286" width="9.109375" style="118"/>
    <col min="287" max="293" width="9.33203125" style="118" bestFit="1" customWidth="1"/>
    <col min="294" max="297" width="9.109375" style="118"/>
    <col min="298" max="310" width="9.33203125" style="118" bestFit="1" customWidth="1"/>
    <col min="311" max="312" width="9.109375" style="118"/>
    <col min="313" max="325" width="9.33203125" style="118" bestFit="1" customWidth="1"/>
    <col min="326" max="337" width="9.109375" style="118"/>
    <col min="338" max="345" width="9.33203125" style="118" bestFit="1" customWidth="1"/>
    <col min="346" max="346" width="9.109375" style="118"/>
    <col min="347" max="367" width="9.33203125" style="118" bestFit="1" customWidth="1"/>
    <col min="368" max="369" width="9.109375" style="118"/>
    <col min="370" max="372" width="9.33203125" style="118" bestFit="1" customWidth="1"/>
    <col min="373" max="375" width="9.109375" style="118"/>
    <col min="376" max="379" width="9.33203125" style="118" bestFit="1" customWidth="1"/>
    <col min="380" max="382" width="9.109375" style="118"/>
    <col min="383" max="395" width="9.33203125" style="118" bestFit="1" customWidth="1"/>
    <col min="396" max="397" width="9.109375" style="118"/>
    <col min="398" max="398" width="13.5546875" style="118" bestFit="1" customWidth="1"/>
    <col min="399" max="410" width="9.33203125" style="118" bestFit="1" customWidth="1"/>
    <col min="411" max="412" width="9.109375" style="118"/>
    <col min="413" max="425" width="9.33203125" style="118" bestFit="1" customWidth="1"/>
    <col min="426" max="16384" width="9.109375" style="118"/>
  </cols>
  <sheetData>
    <row r="1" spans="1:150">
      <c r="A1" s="183" t="s">
        <v>157</v>
      </c>
      <c r="B1" s="183" t="s">
        <v>158</v>
      </c>
      <c r="C1" s="183" t="s">
        <v>268</v>
      </c>
      <c r="D1" s="183" t="s">
        <v>269</v>
      </c>
      <c r="E1" s="183" t="s">
        <v>270</v>
      </c>
      <c r="F1" s="183" t="s">
        <v>271</v>
      </c>
      <c r="G1" s="183" t="s">
        <v>272</v>
      </c>
      <c r="H1" s="183" t="s">
        <v>273</v>
      </c>
      <c r="I1" s="183" t="s">
        <v>274</v>
      </c>
      <c r="J1" s="183" t="s">
        <v>275</v>
      </c>
      <c r="K1" s="183" t="s">
        <v>276</v>
      </c>
      <c r="L1" s="183" t="s">
        <v>277</v>
      </c>
      <c r="M1" s="183" t="s">
        <v>227</v>
      </c>
      <c r="N1" s="183" t="s">
        <v>278</v>
      </c>
      <c r="O1" s="183" t="s">
        <v>279</v>
      </c>
      <c r="P1" s="183" t="s">
        <v>280</v>
      </c>
      <c r="Q1" s="183" t="s">
        <v>281</v>
      </c>
      <c r="R1" s="183" t="s">
        <v>282</v>
      </c>
      <c r="S1" s="183" t="s">
        <v>283</v>
      </c>
      <c r="T1" s="183" t="s">
        <v>284</v>
      </c>
      <c r="U1" s="183" t="s">
        <v>285</v>
      </c>
      <c r="V1" s="183" t="s">
        <v>286</v>
      </c>
      <c r="W1" s="183" t="s">
        <v>287</v>
      </c>
      <c r="X1" s="183" t="s">
        <v>288</v>
      </c>
      <c r="Y1" s="149" t="s">
        <v>289</v>
      </c>
      <c r="Z1" s="164" t="s">
        <v>290</v>
      </c>
      <c r="AA1" s="150" t="s">
        <v>291</v>
      </c>
      <c r="AB1" s="183" t="s">
        <v>292</v>
      </c>
      <c r="AC1" s="183" t="s">
        <v>293</v>
      </c>
      <c r="AD1" s="188" t="s">
        <v>294</v>
      </c>
      <c r="AE1" s="188" t="s">
        <v>295</v>
      </c>
      <c r="AF1" s="173" t="s">
        <v>296</v>
      </c>
      <c r="AG1" s="118" t="s">
        <v>297</v>
      </c>
      <c r="AH1" s="118" t="s">
        <v>298</v>
      </c>
      <c r="AI1" s="118" t="s">
        <v>299</v>
      </c>
      <c r="AJ1" s="118" t="s">
        <v>300</v>
      </c>
      <c r="AK1" s="118" t="s">
        <v>301</v>
      </c>
      <c r="AL1" s="118" t="s">
        <v>302</v>
      </c>
      <c r="AM1" s="118" t="s">
        <v>303</v>
      </c>
      <c r="AN1" s="183" t="s">
        <v>304</v>
      </c>
      <c r="AO1" s="118" t="s">
        <v>305</v>
      </c>
      <c r="AP1" s="145" t="s">
        <v>306</v>
      </c>
      <c r="AQ1" s="118" t="s">
        <v>307</v>
      </c>
      <c r="AR1" s="118" t="s">
        <v>308</v>
      </c>
      <c r="AS1" s="118" t="s">
        <v>309</v>
      </c>
      <c r="AT1" s="145" t="s">
        <v>310</v>
      </c>
      <c r="AU1" s="145" t="s">
        <v>311</v>
      </c>
      <c r="AV1" s="145" t="s">
        <v>312</v>
      </c>
      <c r="AW1" s="145" t="s">
        <v>313</v>
      </c>
      <c r="AX1" s="118" t="s">
        <v>314</v>
      </c>
      <c r="AY1" s="118" t="s">
        <v>315</v>
      </c>
      <c r="AZ1" s="118" t="s">
        <v>316</v>
      </c>
      <c r="BA1" s="118" t="s">
        <v>317</v>
      </c>
      <c r="BB1" s="118" t="s">
        <v>318</v>
      </c>
      <c r="BC1" s="118" t="s">
        <v>319</v>
      </c>
      <c r="BD1" s="118" t="s">
        <v>320</v>
      </c>
      <c r="BE1" s="118" t="s">
        <v>321</v>
      </c>
      <c r="BF1" s="118" t="s">
        <v>322</v>
      </c>
      <c r="BG1" s="118" t="s">
        <v>323</v>
      </c>
      <c r="BH1" s="118" t="s">
        <v>324</v>
      </c>
      <c r="BI1" s="118" t="s">
        <v>325</v>
      </c>
      <c r="BJ1" s="118" t="s">
        <v>326</v>
      </c>
      <c r="BK1" s="118" t="s">
        <v>327</v>
      </c>
      <c r="BL1" s="118" t="s">
        <v>328</v>
      </c>
      <c r="BM1" s="118" t="s">
        <v>329</v>
      </c>
      <c r="BN1" s="118" t="s">
        <v>330</v>
      </c>
      <c r="BO1" s="118" t="s">
        <v>331</v>
      </c>
      <c r="BP1" s="118" t="s">
        <v>332</v>
      </c>
      <c r="BQ1" s="118" t="s">
        <v>333</v>
      </c>
      <c r="BR1" s="118" t="s">
        <v>334</v>
      </c>
      <c r="BS1" s="118" t="s">
        <v>335</v>
      </c>
      <c r="BT1" s="118" t="s">
        <v>336</v>
      </c>
      <c r="BU1" s="118" t="s">
        <v>337</v>
      </c>
      <c r="BV1" s="118" t="s">
        <v>338</v>
      </c>
      <c r="BW1" s="118" t="s">
        <v>339</v>
      </c>
      <c r="BX1" s="118" t="s">
        <v>340</v>
      </c>
      <c r="BY1" s="118" t="s">
        <v>341</v>
      </c>
      <c r="BZ1" s="118" t="s">
        <v>342</v>
      </c>
      <c r="CA1" s="118" t="s">
        <v>343</v>
      </c>
      <c r="CB1" s="118" t="s">
        <v>344</v>
      </c>
      <c r="CC1" s="118" t="s">
        <v>345</v>
      </c>
      <c r="CD1" s="118" t="s">
        <v>346</v>
      </c>
      <c r="CE1" s="118" t="s">
        <v>347</v>
      </c>
      <c r="CF1" s="118" t="s">
        <v>348</v>
      </c>
      <c r="CG1" s="118" t="s">
        <v>349</v>
      </c>
      <c r="CH1" s="118" t="s">
        <v>350</v>
      </c>
      <c r="CI1" s="118" t="s">
        <v>351</v>
      </c>
      <c r="CJ1" s="118" t="s">
        <v>352</v>
      </c>
      <c r="CK1" s="118" t="s">
        <v>353</v>
      </c>
      <c r="CL1" s="118" t="s">
        <v>354</v>
      </c>
      <c r="CM1" s="118" t="s">
        <v>355</v>
      </c>
      <c r="CN1" s="118" t="s">
        <v>356</v>
      </c>
      <c r="CO1" s="118" t="s">
        <v>357</v>
      </c>
      <c r="CP1" s="118" t="s">
        <v>358</v>
      </c>
      <c r="CQ1" s="118" t="s">
        <v>359</v>
      </c>
      <c r="CR1" s="118" t="s">
        <v>360</v>
      </c>
      <c r="CS1" s="118" t="s">
        <v>361</v>
      </c>
      <c r="CT1" s="118" t="s">
        <v>362</v>
      </c>
      <c r="CU1" s="118" t="s">
        <v>363</v>
      </c>
      <c r="CV1" s="118" t="s">
        <v>364</v>
      </c>
      <c r="CW1" s="118" t="s">
        <v>365</v>
      </c>
      <c r="CX1" s="118" t="s">
        <v>366</v>
      </c>
      <c r="CY1" s="118" t="s">
        <v>367</v>
      </c>
      <c r="CZ1" s="118" t="s">
        <v>368</v>
      </c>
      <c r="DA1" s="183" t="s">
        <v>369</v>
      </c>
      <c r="DB1" s="118" t="s">
        <v>370</v>
      </c>
      <c r="DC1" s="118" t="s">
        <v>371</v>
      </c>
      <c r="DD1" s="118" t="s">
        <v>372</v>
      </c>
      <c r="DE1" s="118" t="s">
        <v>373</v>
      </c>
      <c r="DF1" s="118" t="s">
        <v>374</v>
      </c>
      <c r="DG1" s="118" t="s">
        <v>375</v>
      </c>
      <c r="DH1" s="118" t="s">
        <v>376</v>
      </c>
      <c r="DI1" s="118" t="s">
        <v>377</v>
      </c>
      <c r="DJ1" s="118" t="s">
        <v>378</v>
      </c>
      <c r="DK1" s="118" t="s">
        <v>379</v>
      </c>
      <c r="DL1" s="118" t="s">
        <v>380</v>
      </c>
      <c r="DM1" s="118" t="s">
        <v>381</v>
      </c>
      <c r="DN1" s="183" t="s">
        <v>382</v>
      </c>
      <c r="DO1" s="118" t="s">
        <v>383</v>
      </c>
      <c r="DP1" s="118" t="s">
        <v>384</v>
      </c>
      <c r="DQ1" s="118" t="s">
        <v>385</v>
      </c>
      <c r="DR1" s="183" t="s">
        <v>386</v>
      </c>
      <c r="DS1" s="183" t="s">
        <v>387</v>
      </c>
      <c r="DT1" s="183" t="s">
        <v>388</v>
      </c>
      <c r="DU1" s="118" t="s">
        <v>389</v>
      </c>
      <c r="DV1" s="118" t="s">
        <v>390</v>
      </c>
      <c r="DW1" s="118" t="s">
        <v>391</v>
      </c>
      <c r="DX1" s="118" t="s">
        <v>392</v>
      </c>
      <c r="DY1" s="118" t="s">
        <v>393</v>
      </c>
      <c r="DZ1" s="118" t="s">
        <v>394</v>
      </c>
      <c r="EA1" s="118" t="s">
        <v>395</v>
      </c>
      <c r="EB1" s="118" t="s">
        <v>396</v>
      </c>
      <c r="EC1" s="118" t="s">
        <v>397</v>
      </c>
      <c r="ED1" s="118" t="s">
        <v>398</v>
      </c>
      <c r="EE1" s="118" t="s">
        <v>399</v>
      </c>
      <c r="EF1" s="118" t="s">
        <v>400</v>
      </c>
      <c r="EG1" s="118" t="s">
        <v>401</v>
      </c>
      <c r="EH1" s="118" t="s">
        <v>402</v>
      </c>
      <c r="EI1" s="118" t="s">
        <v>403</v>
      </c>
      <c r="EJ1" s="118" t="s">
        <v>404</v>
      </c>
      <c r="EK1" s="118" t="s">
        <v>405</v>
      </c>
      <c r="EL1" s="118" t="s">
        <v>406</v>
      </c>
      <c r="EM1" s="118" t="s">
        <v>407</v>
      </c>
      <c r="EN1" s="118" t="s">
        <v>408</v>
      </c>
      <c r="EO1" s="118" t="s">
        <v>409</v>
      </c>
      <c r="EP1" s="183" t="s">
        <v>410</v>
      </c>
      <c r="EQ1" s="183" t="s">
        <v>411</v>
      </c>
      <c r="ER1" s="183" t="s">
        <v>412</v>
      </c>
      <c r="ES1" s="183" t="s">
        <v>413</v>
      </c>
      <c r="ET1" s="183" t="s">
        <v>414</v>
      </c>
    </row>
    <row r="2" spans="1:150">
      <c r="A2" s="118">
        <v>1</v>
      </c>
      <c r="B2" s="183" t="s">
        <v>64</v>
      </c>
      <c r="C2" s="118">
        <v>0</v>
      </c>
      <c r="D2" s="192" t="s">
        <v>415</v>
      </c>
      <c r="E2" s="118">
        <v>184</v>
      </c>
      <c r="F2" s="192" t="s">
        <v>416</v>
      </c>
      <c r="G2" s="118">
        <v>166</v>
      </c>
      <c r="H2" s="192" t="s">
        <v>417</v>
      </c>
      <c r="I2" s="19">
        <v>320</v>
      </c>
      <c r="J2" s="192" t="s">
        <v>418</v>
      </c>
      <c r="K2" s="118">
        <v>1</v>
      </c>
      <c r="L2" s="183" t="s">
        <v>419</v>
      </c>
      <c r="M2" s="118">
        <v>1</v>
      </c>
      <c r="N2" s="183" t="s">
        <v>419</v>
      </c>
      <c r="O2" s="118" t="s">
        <v>420</v>
      </c>
      <c r="P2" s="19">
        <v>1</v>
      </c>
      <c r="Q2" s="118" t="s">
        <v>421</v>
      </c>
      <c r="R2" s="162">
        <v>11</v>
      </c>
      <c r="S2" s="118" t="s">
        <v>422</v>
      </c>
      <c r="T2" s="82" t="s">
        <v>423</v>
      </c>
      <c r="U2" s="118">
        <v>1</v>
      </c>
      <c r="V2" s="118">
        <v>1</v>
      </c>
      <c r="W2" s="151" t="s">
        <v>424</v>
      </c>
      <c r="X2" s="151" t="s">
        <v>424</v>
      </c>
      <c r="Y2" s="151">
        <v>1</v>
      </c>
      <c r="Z2" s="118" t="s">
        <v>425</v>
      </c>
      <c r="AA2" s="151">
        <v>1</v>
      </c>
      <c r="AB2" s="118">
        <v>2</v>
      </c>
      <c r="AC2" s="19">
        <v>11</v>
      </c>
      <c r="AD2" s="19">
        <v>14</v>
      </c>
      <c r="AE2" s="149"/>
      <c r="AF2">
        <v>30</v>
      </c>
      <c r="AG2">
        <v>25</v>
      </c>
      <c r="AH2">
        <v>30</v>
      </c>
      <c r="AI2">
        <v>31</v>
      </c>
      <c r="AJ2" s="19">
        <v>20</v>
      </c>
      <c r="AK2" s="19">
        <v>0</v>
      </c>
      <c r="AL2" s="19">
        <v>0</v>
      </c>
      <c r="AM2" s="19">
        <v>0</v>
      </c>
      <c r="AN2" s="19">
        <v>320</v>
      </c>
      <c r="AO2" s="118">
        <v>0.15</v>
      </c>
      <c r="AP2" s="118">
        <v>1.1100000000000001</v>
      </c>
      <c r="AQ2" s="118">
        <v>0.2</v>
      </c>
      <c r="AR2" s="118">
        <v>0</v>
      </c>
      <c r="AS2" s="118">
        <v>0</v>
      </c>
      <c r="AT2" s="118">
        <v>20</v>
      </c>
      <c r="AU2" s="118">
        <v>25</v>
      </c>
      <c r="AV2" s="118">
        <v>45</v>
      </c>
      <c r="AW2" s="118">
        <v>25</v>
      </c>
      <c r="AX2" s="19">
        <v>0.9</v>
      </c>
      <c r="AY2" s="19">
        <v>0.03</v>
      </c>
      <c r="AZ2" s="19">
        <v>0.03</v>
      </c>
      <c r="BA2" s="19">
        <v>0</v>
      </c>
      <c r="BB2" s="19">
        <v>0.15</v>
      </c>
      <c r="BC2" s="19">
        <v>0.7</v>
      </c>
      <c r="BD2" s="19">
        <v>0.7</v>
      </c>
      <c r="BE2" s="19">
        <v>0.1</v>
      </c>
      <c r="BF2" s="19">
        <v>0.65</v>
      </c>
      <c r="BG2" s="19">
        <v>0.6</v>
      </c>
      <c r="BH2" s="19">
        <v>0.6</v>
      </c>
      <c r="BI2" s="118">
        <v>0</v>
      </c>
      <c r="BJ2" s="19">
        <v>2</v>
      </c>
      <c r="BK2" s="19">
        <v>1</v>
      </c>
      <c r="BL2" s="19">
        <v>1</v>
      </c>
      <c r="BM2" s="19">
        <v>0</v>
      </c>
      <c r="BN2" s="19">
        <v>0</v>
      </c>
      <c r="BO2" s="118">
        <v>1</v>
      </c>
      <c r="BP2" s="118">
        <v>1</v>
      </c>
      <c r="BQ2" s="118">
        <v>1</v>
      </c>
      <c r="BR2" s="19" t="s">
        <v>426</v>
      </c>
      <c r="BS2" s="118">
        <v>0</v>
      </c>
      <c r="BT2" s="19">
        <v>1</v>
      </c>
      <c r="BU2" s="19">
        <v>0.45</v>
      </c>
      <c r="BV2" s="118">
        <v>0</v>
      </c>
      <c r="BW2" s="19">
        <v>10000</v>
      </c>
      <c r="BX2" s="19">
        <v>1</v>
      </c>
      <c r="BY2" s="19">
        <v>1.1000000000000001</v>
      </c>
      <c r="BZ2" s="19">
        <v>1.1000000000000001</v>
      </c>
      <c r="CA2" s="19">
        <v>0.4</v>
      </c>
      <c r="CB2" s="19">
        <v>1</v>
      </c>
      <c r="CC2" s="19">
        <v>0</v>
      </c>
      <c r="CD2" s="19">
        <v>0</v>
      </c>
      <c r="CE2" s="19">
        <v>0</v>
      </c>
      <c r="CF2" s="19">
        <v>0</v>
      </c>
      <c r="CG2" s="19">
        <v>0</v>
      </c>
      <c r="CH2" s="19">
        <v>0</v>
      </c>
      <c r="CI2" s="19">
        <v>0</v>
      </c>
      <c r="CJ2" s="19">
        <v>0.9</v>
      </c>
      <c r="CK2" s="19">
        <v>0.9</v>
      </c>
      <c r="CL2" s="118">
        <v>0</v>
      </c>
      <c r="CM2" s="19">
        <v>200</v>
      </c>
      <c r="CN2" s="19">
        <v>1</v>
      </c>
      <c r="CO2" s="19">
        <v>800</v>
      </c>
      <c r="CP2" s="19">
        <v>800</v>
      </c>
      <c r="CQ2" s="19">
        <v>800</v>
      </c>
      <c r="CR2" s="19">
        <v>800</v>
      </c>
      <c r="CS2" s="19">
        <v>800</v>
      </c>
      <c r="CT2" s="19" t="s">
        <v>426</v>
      </c>
      <c r="CU2" s="19" t="s">
        <v>426</v>
      </c>
      <c r="CV2" s="19" t="s">
        <v>426</v>
      </c>
      <c r="CW2" s="19" t="s">
        <v>426</v>
      </c>
      <c r="CX2" s="19" t="s">
        <v>426</v>
      </c>
      <c r="CY2" s="118">
        <v>1</v>
      </c>
      <c r="CZ2" s="118">
        <v>200</v>
      </c>
      <c r="DA2" s="118">
        <v>170</v>
      </c>
      <c r="DB2" s="118">
        <v>1</v>
      </c>
      <c r="DC2" s="118">
        <v>0.05</v>
      </c>
      <c r="DD2" s="118">
        <v>1.7</v>
      </c>
      <c r="DE2" s="118">
        <v>12</v>
      </c>
      <c r="DF2" s="118">
        <v>1</v>
      </c>
      <c r="DG2" s="118">
        <v>2.0000000000000001E-4</v>
      </c>
      <c r="DH2" s="118">
        <v>0.15</v>
      </c>
      <c r="DI2" s="118">
        <v>0.22</v>
      </c>
      <c r="DJ2" s="118">
        <v>3</v>
      </c>
      <c r="DK2" s="118">
        <v>3000</v>
      </c>
      <c r="DL2" s="118">
        <v>2.5000000000000001E-2</v>
      </c>
      <c r="DM2" s="118">
        <v>0</v>
      </c>
      <c r="DN2" s="118">
        <v>2</v>
      </c>
      <c r="DO2" s="118">
        <v>1.3</v>
      </c>
      <c r="DP2" s="118">
        <v>0.75</v>
      </c>
      <c r="DQ2" s="118">
        <v>50</v>
      </c>
      <c r="DR2" s="118">
        <v>1</v>
      </c>
      <c r="DS2" s="118">
        <v>200</v>
      </c>
      <c r="DT2" s="118">
        <v>230</v>
      </c>
      <c r="DU2" s="118">
        <v>20</v>
      </c>
      <c r="DV2" s="118">
        <v>30</v>
      </c>
      <c r="DW2" s="118">
        <v>30</v>
      </c>
      <c r="DX2" s="118">
        <v>0.2</v>
      </c>
      <c r="DY2" s="118">
        <v>1</v>
      </c>
      <c r="DZ2" s="118">
        <v>0</v>
      </c>
      <c r="EA2" s="118">
        <v>1</v>
      </c>
      <c r="EB2" s="118">
        <v>0</v>
      </c>
      <c r="EC2" s="118">
        <v>30</v>
      </c>
      <c r="ED2" s="118">
        <v>0.15</v>
      </c>
      <c r="EE2" s="118">
        <v>0.75</v>
      </c>
      <c r="EF2" s="118">
        <v>0.1</v>
      </c>
      <c r="EG2" s="118">
        <v>10</v>
      </c>
      <c r="EH2" s="118">
        <v>0.15</v>
      </c>
      <c r="EI2" s="118">
        <v>2.5000000000000001E-2</v>
      </c>
      <c r="EJ2" s="118">
        <v>0.15</v>
      </c>
      <c r="EK2" s="118">
        <v>0</v>
      </c>
      <c r="EL2" s="118">
        <v>100</v>
      </c>
      <c r="EM2" s="118">
        <v>21</v>
      </c>
      <c r="EN2" s="118">
        <v>17.100000000000001</v>
      </c>
      <c r="EO2" s="118">
        <v>1</v>
      </c>
      <c r="EP2" s="118">
        <v>0</v>
      </c>
      <c r="EQ2" s="118">
        <v>166</v>
      </c>
      <c r="ER2" s="192" t="s">
        <v>427</v>
      </c>
      <c r="ES2" s="118">
        <v>50</v>
      </c>
      <c r="ET2" s="118">
        <v>2</v>
      </c>
    </row>
    <row r="3" spans="1:150">
      <c r="A3" s="118">
        <v>2</v>
      </c>
      <c r="B3" s="183" t="s">
        <v>428</v>
      </c>
      <c r="C3" s="118">
        <v>1</v>
      </c>
      <c r="D3" s="196" t="s">
        <v>415</v>
      </c>
      <c r="E3" s="118">
        <v>184</v>
      </c>
      <c r="F3" s="192" t="s">
        <v>416</v>
      </c>
      <c r="G3" s="118">
        <v>166</v>
      </c>
      <c r="H3" s="192" t="s">
        <v>417</v>
      </c>
      <c r="I3" s="19">
        <v>320</v>
      </c>
      <c r="J3" s="192" t="s">
        <v>418</v>
      </c>
      <c r="K3" s="118">
        <v>1</v>
      </c>
      <c r="L3" s="183" t="s">
        <v>419</v>
      </c>
      <c r="M3" s="118">
        <v>2</v>
      </c>
      <c r="N3" s="183" t="s">
        <v>419</v>
      </c>
      <c r="O3" s="118" t="s">
        <v>420</v>
      </c>
      <c r="P3" s="19">
        <v>1</v>
      </c>
      <c r="Q3" s="118" t="s">
        <v>421</v>
      </c>
      <c r="R3" s="162">
        <v>11</v>
      </c>
      <c r="S3" s="118" t="s">
        <v>422</v>
      </c>
      <c r="T3" s="82" t="s">
        <v>423</v>
      </c>
      <c r="U3" s="118">
        <v>1</v>
      </c>
      <c r="V3" s="118">
        <v>1</v>
      </c>
      <c r="W3" s="151" t="s">
        <v>424</v>
      </c>
      <c r="X3" s="151" t="s">
        <v>424</v>
      </c>
      <c r="Y3" s="151">
        <v>1</v>
      </c>
      <c r="Z3" s="118" t="s">
        <v>425</v>
      </c>
      <c r="AA3" s="151">
        <v>1</v>
      </c>
      <c r="AB3" s="118">
        <v>2</v>
      </c>
      <c r="AC3" s="19">
        <v>11</v>
      </c>
      <c r="AD3" s="19">
        <v>14</v>
      </c>
      <c r="AE3" s="149"/>
      <c r="AF3">
        <v>30</v>
      </c>
      <c r="AG3">
        <v>25</v>
      </c>
      <c r="AH3">
        <v>30</v>
      </c>
      <c r="AI3">
        <v>31</v>
      </c>
      <c r="AJ3" s="19">
        <v>20</v>
      </c>
      <c r="AK3" s="19">
        <v>0</v>
      </c>
      <c r="AL3" s="19">
        <v>0</v>
      </c>
      <c r="AM3" s="19">
        <v>0</v>
      </c>
      <c r="AN3" s="19">
        <v>320</v>
      </c>
      <c r="AO3" s="118">
        <v>0.15</v>
      </c>
      <c r="AP3" s="118">
        <v>1.1100000000000001</v>
      </c>
      <c r="AQ3" s="118">
        <v>0.2</v>
      </c>
      <c r="AR3" s="118">
        <v>0</v>
      </c>
      <c r="AS3" s="118">
        <v>0</v>
      </c>
      <c r="AT3" s="118">
        <v>20</v>
      </c>
      <c r="AU3" s="118">
        <v>25</v>
      </c>
      <c r="AV3" s="118">
        <v>45</v>
      </c>
      <c r="AW3" s="118">
        <v>25</v>
      </c>
      <c r="AX3" s="19">
        <v>0.9</v>
      </c>
      <c r="AY3" s="19">
        <v>0.03</v>
      </c>
      <c r="AZ3" s="19">
        <v>0.03</v>
      </c>
      <c r="BA3" s="19">
        <v>0</v>
      </c>
      <c r="BB3" s="19">
        <v>0.15</v>
      </c>
      <c r="BC3" s="19">
        <v>0.7</v>
      </c>
      <c r="BD3" s="19">
        <v>0.7</v>
      </c>
      <c r="BE3" s="19">
        <v>0.1</v>
      </c>
      <c r="BF3" s="19">
        <v>0.65</v>
      </c>
      <c r="BG3" s="19">
        <v>0.6</v>
      </c>
      <c r="BH3" s="19">
        <v>0.6</v>
      </c>
      <c r="BI3" s="118">
        <v>0</v>
      </c>
      <c r="BJ3" s="19">
        <v>2</v>
      </c>
      <c r="BK3" s="88">
        <v>1</v>
      </c>
      <c r="BL3" s="88">
        <v>1</v>
      </c>
      <c r="BM3" s="88">
        <v>0</v>
      </c>
      <c r="BN3" s="88">
        <v>0</v>
      </c>
      <c r="BO3" s="118">
        <v>1</v>
      </c>
      <c r="BP3" s="118">
        <v>1</v>
      </c>
      <c r="BQ3" s="118">
        <v>1</v>
      </c>
      <c r="BR3" s="88" t="s">
        <v>426</v>
      </c>
      <c r="BS3" s="118">
        <v>0</v>
      </c>
      <c r="BT3" s="19">
        <v>1</v>
      </c>
      <c r="BU3" s="88">
        <v>0.45</v>
      </c>
      <c r="BV3" s="118">
        <v>0</v>
      </c>
      <c r="BW3" s="19">
        <v>10000</v>
      </c>
      <c r="BX3" s="19">
        <v>1</v>
      </c>
      <c r="BY3" s="19">
        <v>1.1000000000000001</v>
      </c>
      <c r="BZ3" s="19">
        <v>1.1000000000000001</v>
      </c>
      <c r="CA3" s="19">
        <v>0.4</v>
      </c>
      <c r="CB3" s="19">
        <v>1</v>
      </c>
      <c r="CC3" s="19">
        <v>0</v>
      </c>
      <c r="CD3" s="19">
        <v>0</v>
      </c>
      <c r="CE3" s="19">
        <v>0</v>
      </c>
      <c r="CF3" s="19">
        <v>0</v>
      </c>
      <c r="CG3" s="19">
        <v>0</v>
      </c>
      <c r="CH3" s="19">
        <v>0</v>
      </c>
      <c r="CI3" s="19">
        <v>0</v>
      </c>
      <c r="CJ3" s="19">
        <v>0.9</v>
      </c>
      <c r="CK3" s="19">
        <v>0.9</v>
      </c>
      <c r="CL3" s="118">
        <v>0</v>
      </c>
      <c r="CM3" s="19">
        <v>200</v>
      </c>
      <c r="CN3" s="19">
        <v>1</v>
      </c>
      <c r="CO3" s="19">
        <v>800</v>
      </c>
      <c r="CP3" s="19">
        <v>800</v>
      </c>
      <c r="CQ3" s="19">
        <v>800</v>
      </c>
      <c r="CR3" s="19">
        <v>800</v>
      </c>
      <c r="CS3" s="19">
        <v>800</v>
      </c>
      <c r="CT3" s="19" t="s">
        <v>426</v>
      </c>
      <c r="CU3" s="19" t="s">
        <v>426</v>
      </c>
      <c r="CV3" s="19" t="s">
        <v>426</v>
      </c>
      <c r="CW3" s="19" t="s">
        <v>426</v>
      </c>
      <c r="CX3" s="19" t="s">
        <v>426</v>
      </c>
      <c r="CY3" s="118">
        <v>1</v>
      </c>
      <c r="CZ3" s="118">
        <v>200</v>
      </c>
      <c r="DA3" s="118">
        <v>170</v>
      </c>
      <c r="DB3" s="118">
        <v>1</v>
      </c>
      <c r="DC3" s="118">
        <v>0.05</v>
      </c>
      <c r="DD3" s="118">
        <v>1.7</v>
      </c>
      <c r="DE3" s="118">
        <v>12</v>
      </c>
      <c r="DF3" s="118">
        <v>1</v>
      </c>
      <c r="DG3" s="118">
        <v>2.0000000000000001E-4</v>
      </c>
      <c r="DH3" s="118">
        <v>0.15</v>
      </c>
      <c r="DI3" s="118">
        <v>0.22</v>
      </c>
      <c r="DJ3" s="118">
        <v>3</v>
      </c>
      <c r="DK3" s="118">
        <v>3000</v>
      </c>
      <c r="DL3" s="118">
        <v>2.5000000000000001E-2</v>
      </c>
      <c r="DM3" s="118">
        <v>0</v>
      </c>
      <c r="DN3" s="118">
        <v>2</v>
      </c>
      <c r="DO3" s="118">
        <v>1.3</v>
      </c>
      <c r="DP3" s="118">
        <v>0.75</v>
      </c>
      <c r="DQ3" s="118">
        <v>50</v>
      </c>
      <c r="DR3" s="118">
        <v>1</v>
      </c>
      <c r="DS3" s="118">
        <v>200</v>
      </c>
      <c r="DT3" s="118">
        <v>230</v>
      </c>
      <c r="DU3" s="118">
        <v>20</v>
      </c>
      <c r="DV3" s="118">
        <v>30</v>
      </c>
      <c r="DW3" s="118">
        <v>30</v>
      </c>
      <c r="DX3" s="118">
        <v>0.2</v>
      </c>
      <c r="DY3" s="118">
        <v>1</v>
      </c>
      <c r="DZ3" s="118">
        <v>0</v>
      </c>
      <c r="EA3" s="118">
        <v>1</v>
      </c>
      <c r="EB3" s="118">
        <v>0</v>
      </c>
      <c r="EC3" s="118">
        <v>30</v>
      </c>
      <c r="ED3" s="118">
        <v>0.15</v>
      </c>
      <c r="EE3" s="118">
        <v>0.75</v>
      </c>
      <c r="EF3" s="118">
        <v>0.1</v>
      </c>
      <c r="EG3" s="118">
        <v>10</v>
      </c>
      <c r="EH3" s="118">
        <v>0.15</v>
      </c>
      <c r="EI3" s="118">
        <v>2.5000000000000001E-2</v>
      </c>
      <c r="EJ3" s="118">
        <v>0.15</v>
      </c>
      <c r="EK3" s="118">
        <v>0</v>
      </c>
      <c r="EL3" s="118">
        <v>100</v>
      </c>
      <c r="EM3" s="118">
        <v>21</v>
      </c>
      <c r="EN3" s="118">
        <v>17.100000000000001</v>
      </c>
      <c r="EO3" s="118">
        <v>1</v>
      </c>
      <c r="EP3" s="118">
        <v>0</v>
      </c>
      <c r="EQ3" s="118">
        <v>166</v>
      </c>
      <c r="ER3" s="192" t="s">
        <v>427</v>
      </c>
      <c r="ES3" s="118">
        <v>50</v>
      </c>
      <c r="ET3" s="118">
        <v>2</v>
      </c>
    </row>
    <row r="4" spans="1:150">
      <c r="A4" s="118">
        <v>3</v>
      </c>
      <c r="B4" s="183" t="s">
        <v>80</v>
      </c>
      <c r="C4" s="118">
        <v>0</v>
      </c>
      <c r="D4" s="192" t="s">
        <v>415</v>
      </c>
      <c r="E4" s="118">
        <v>184</v>
      </c>
      <c r="F4" s="192" t="s">
        <v>416</v>
      </c>
      <c r="G4" s="118">
        <v>166</v>
      </c>
      <c r="H4" s="192" t="s">
        <v>417</v>
      </c>
      <c r="I4" s="19">
        <v>320</v>
      </c>
      <c r="J4" s="192" t="s">
        <v>418</v>
      </c>
      <c r="K4" s="118">
        <v>1</v>
      </c>
      <c r="L4" s="183" t="s">
        <v>419</v>
      </c>
      <c r="M4" s="118">
        <v>3</v>
      </c>
      <c r="N4" s="183" t="s">
        <v>419</v>
      </c>
      <c r="O4" s="118" t="s">
        <v>420</v>
      </c>
      <c r="P4" s="19">
        <v>1</v>
      </c>
      <c r="Q4" s="118" t="s">
        <v>421</v>
      </c>
      <c r="R4" s="162">
        <v>11</v>
      </c>
      <c r="S4" s="118" t="s">
        <v>422</v>
      </c>
      <c r="T4" s="82" t="s">
        <v>423</v>
      </c>
      <c r="U4" s="118">
        <v>1</v>
      </c>
      <c r="V4" s="118">
        <v>1</v>
      </c>
      <c r="W4" s="151" t="s">
        <v>424</v>
      </c>
      <c r="X4" s="151" t="s">
        <v>424</v>
      </c>
      <c r="Y4" s="151">
        <v>1</v>
      </c>
      <c r="Z4" s="118" t="s">
        <v>425</v>
      </c>
      <c r="AA4" s="151">
        <v>1</v>
      </c>
      <c r="AB4" s="118">
        <v>2</v>
      </c>
      <c r="AC4" s="19">
        <v>11</v>
      </c>
      <c r="AD4" s="19">
        <v>14</v>
      </c>
      <c r="AE4" s="149"/>
      <c r="AF4">
        <v>30</v>
      </c>
      <c r="AG4">
        <v>25</v>
      </c>
      <c r="AH4">
        <v>46</v>
      </c>
      <c r="AI4">
        <v>25</v>
      </c>
      <c r="AJ4" s="19">
        <v>10</v>
      </c>
      <c r="AK4" s="19">
        <v>0</v>
      </c>
      <c r="AL4" s="19">
        <v>0</v>
      </c>
      <c r="AM4" s="19">
        <v>0</v>
      </c>
      <c r="AN4" s="19">
        <v>320</v>
      </c>
      <c r="AO4" s="118">
        <v>0.15</v>
      </c>
      <c r="AP4" s="118">
        <v>1.1100000000000001</v>
      </c>
      <c r="AQ4" s="118">
        <v>0.3</v>
      </c>
      <c r="AR4" s="118">
        <v>0</v>
      </c>
      <c r="AS4" s="118">
        <v>0</v>
      </c>
      <c r="AT4" s="118">
        <v>30</v>
      </c>
      <c r="AU4" s="118">
        <v>25</v>
      </c>
      <c r="AV4" s="118">
        <v>35</v>
      </c>
      <c r="AW4" s="118">
        <v>25</v>
      </c>
      <c r="AX4" s="19">
        <v>0.9</v>
      </c>
      <c r="AY4" s="19">
        <v>0.03</v>
      </c>
      <c r="AZ4" s="19">
        <v>0.03</v>
      </c>
      <c r="BA4" s="19">
        <v>0</v>
      </c>
      <c r="BB4" s="19">
        <v>0.15</v>
      </c>
      <c r="BC4" s="19">
        <v>0.7</v>
      </c>
      <c r="BD4" s="19">
        <v>0.7</v>
      </c>
      <c r="BE4" s="19">
        <v>0.1</v>
      </c>
      <c r="BF4" s="19">
        <v>0.65</v>
      </c>
      <c r="BG4" s="19">
        <v>0.6</v>
      </c>
      <c r="BH4" s="19">
        <v>0.6</v>
      </c>
      <c r="BI4" s="118">
        <v>0</v>
      </c>
      <c r="BJ4" s="19">
        <v>2</v>
      </c>
      <c r="BK4" s="88">
        <v>1</v>
      </c>
      <c r="BL4" s="88">
        <v>1</v>
      </c>
      <c r="BM4" s="88">
        <v>0</v>
      </c>
      <c r="BN4" s="88">
        <v>0</v>
      </c>
      <c r="BO4" s="118">
        <v>1</v>
      </c>
      <c r="BP4" s="118">
        <v>1</v>
      </c>
      <c r="BQ4" s="118">
        <v>1</v>
      </c>
      <c r="BR4" s="88" t="s">
        <v>426</v>
      </c>
      <c r="BS4" s="118">
        <v>0</v>
      </c>
      <c r="BT4" s="19">
        <v>1</v>
      </c>
      <c r="BU4" s="88">
        <v>0.45</v>
      </c>
      <c r="BV4" s="118">
        <v>0</v>
      </c>
      <c r="BW4" s="19">
        <v>10000</v>
      </c>
      <c r="BX4" s="19">
        <v>1</v>
      </c>
      <c r="BY4" s="19">
        <v>1.1000000000000001</v>
      </c>
      <c r="BZ4" s="19">
        <v>1.1000000000000001</v>
      </c>
      <c r="CA4" s="19">
        <v>0.4</v>
      </c>
      <c r="CB4" s="19">
        <v>1</v>
      </c>
      <c r="CC4" s="19">
        <v>0</v>
      </c>
      <c r="CD4" s="19">
        <v>0</v>
      </c>
      <c r="CE4" s="19">
        <v>0</v>
      </c>
      <c r="CF4" s="19">
        <v>0</v>
      </c>
      <c r="CG4" s="19">
        <v>0</v>
      </c>
      <c r="CH4" s="19">
        <v>0</v>
      </c>
      <c r="CI4" s="19">
        <v>0</v>
      </c>
      <c r="CJ4" s="19">
        <v>0.9</v>
      </c>
      <c r="CK4" s="19">
        <v>0.9</v>
      </c>
      <c r="CL4" s="118">
        <v>0</v>
      </c>
      <c r="CM4" s="19">
        <v>200</v>
      </c>
      <c r="CN4" s="19">
        <v>1</v>
      </c>
      <c r="CO4" s="19">
        <v>800</v>
      </c>
      <c r="CP4" s="19">
        <v>800</v>
      </c>
      <c r="CQ4" s="19">
        <v>800</v>
      </c>
      <c r="CR4" s="19">
        <v>800</v>
      </c>
      <c r="CS4" s="19">
        <v>800</v>
      </c>
      <c r="CT4" s="19" t="s">
        <v>426</v>
      </c>
      <c r="CU4" s="19" t="s">
        <v>426</v>
      </c>
      <c r="CV4" s="19" t="s">
        <v>426</v>
      </c>
      <c r="CW4" s="19" t="s">
        <v>426</v>
      </c>
      <c r="CX4" s="19" t="s">
        <v>426</v>
      </c>
      <c r="CY4" s="118">
        <v>1</v>
      </c>
      <c r="CZ4" s="118">
        <v>200</v>
      </c>
      <c r="DA4" s="118">
        <v>170</v>
      </c>
      <c r="DB4" s="118">
        <v>1</v>
      </c>
      <c r="DC4" s="118">
        <v>0.05</v>
      </c>
      <c r="DD4" s="118">
        <v>1.7</v>
      </c>
      <c r="DE4" s="118">
        <v>12</v>
      </c>
      <c r="DF4" s="118">
        <v>1</v>
      </c>
      <c r="DG4" s="118">
        <v>2.0000000000000001E-4</v>
      </c>
      <c r="DH4" s="118">
        <v>0.15</v>
      </c>
      <c r="DI4" s="118">
        <v>0.22</v>
      </c>
      <c r="DJ4" s="118">
        <v>3</v>
      </c>
      <c r="DK4" s="118">
        <v>3000</v>
      </c>
      <c r="DL4" s="118">
        <v>2.5000000000000001E-2</v>
      </c>
      <c r="DM4" s="118">
        <v>0</v>
      </c>
      <c r="DN4" s="118">
        <v>2</v>
      </c>
      <c r="DO4" s="118">
        <v>1.3</v>
      </c>
      <c r="DP4" s="118">
        <v>0.75</v>
      </c>
      <c r="DQ4" s="118">
        <v>50</v>
      </c>
      <c r="DR4" s="118">
        <v>1</v>
      </c>
      <c r="DS4" s="118">
        <v>200</v>
      </c>
      <c r="DT4" s="118">
        <v>230</v>
      </c>
      <c r="DU4" s="118">
        <v>20</v>
      </c>
      <c r="DV4" s="118">
        <v>30</v>
      </c>
      <c r="DW4" s="118">
        <v>30</v>
      </c>
      <c r="DX4" s="118">
        <v>0.2</v>
      </c>
      <c r="DY4" s="118">
        <v>1</v>
      </c>
      <c r="DZ4" s="118">
        <v>0</v>
      </c>
      <c r="EA4" s="118">
        <v>1</v>
      </c>
      <c r="EB4" s="118">
        <v>0</v>
      </c>
      <c r="EC4" s="118">
        <v>30</v>
      </c>
      <c r="ED4" s="118">
        <v>0.15</v>
      </c>
      <c r="EE4" s="118">
        <v>0.75</v>
      </c>
      <c r="EF4" s="118">
        <v>0.1</v>
      </c>
      <c r="EG4" s="118">
        <v>10</v>
      </c>
      <c r="EH4" s="118">
        <v>0.15</v>
      </c>
      <c r="EI4" s="118">
        <v>2.5000000000000001E-2</v>
      </c>
      <c r="EJ4" s="118">
        <v>0.15</v>
      </c>
      <c r="EK4" s="118">
        <v>0</v>
      </c>
      <c r="EL4" s="118">
        <v>100</v>
      </c>
      <c r="EM4" s="118">
        <v>21</v>
      </c>
      <c r="EN4" s="118">
        <v>17.100000000000001</v>
      </c>
      <c r="EO4" s="118">
        <v>1</v>
      </c>
      <c r="EP4" s="118">
        <v>0</v>
      </c>
      <c r="EQ4" s="118">
        <v>166</v>
      </c>
      <c r="ER4" s="192" t="s">
        <v>427</v>
      </c>
      <c r="ES4" s="118">
        <v>50</v>
      </c>
      <c r="ET4" s="118">
        <v>25</v>
      </c>
    </row>
    <row r="5" spans="1:150">
      <c r="A5" s="118">
        <v>4</v>
      </c>
      <c r="B5" s="183" t="s">
        <v>81</v>
      </c>
      <c r="C5" s="118">
        <v>0</v>
      </c>
      <c r="D5" s="192" t="s">
        <v>415</v>
      </c>
      <c r="E5" s="118">
        <v>184</v>
      </c>
      <c r="F5" s="192" t="s">
        <v>416</v>
      </c>
      <c r="G5" s="118">
        <v>166</v>
      </c>
      <c r="H5" s="192" t="s">
        <v>417</v>
      </c>
      <c r="I5" s="19">
        <v>320</v>
      </c>
      <c r="J5" s="192" t="s">
        <v>418</v>
      </c>
      <c r="K5" s="118">
        <v>1</v>
      </c>
      <c r="L5" s="183" t="s">
        <v>419</v>
      </c>
      <c r="M5" s="118">
        <v>4</v>
      </c>
      <c r="N5" s="183" t="s">
        <v>419</v>
      </c>
      <c r="O5" s="118" t="s">
        <v>420</v>
      </c>
      <c r="P5" s="19">
        <v>1</v>
      </c>
      <c r="Q5" s="118" t="s">
        <v>421</v>
      </c>
      <c r="R5" s="162">
        <v>11</v>
      </c>
      <c r="S5" s="118" t="s">
        <v>422</v>
      </c>
      <c r="T5" s="82" t="s">
        <v>423</v>
      </c>
      <c r="U5" s="118">
        <v>1</v>
      </c>
      <c r="V5" s="118">
        <v>1</v>
      </c>
      <c r="W5" s="151" t="s">
        <v>424</v>
      </c>
      <c r="X5" s="151" t="s">
        <v>424</v>
      </c>
      <c r="Y5" s="151">
        <v>1</v>
      </c>
      <c r="Z5" s="118" t="s">
        <v>425</v>
      </c>
      <c r="AA5" s="151">
        <v>1</v>
      </c>
      <c r="AB5" s="118">
        <v>2</v>
      </c>
      <c r="AC5" s="19">
        <v>11</v>
      </c>
      <c r="AD5" s="19">
        <v>14</v>
      </c>
      <c r="AE5" s="149"/>
      <c r="AF5">
        <v>30</v>
      </c>
      <c r="AG5">
        <v>25</v>
      </c>
      <c r="AH5">
        <v>30</v>
      </c>
      <c r="AI5">
        <v>31</v>
      </c>
      <c r="AJ5" s="19">
        <v>20</v>
      </c>
      <c r="AK5" s="19">
        <v>0</v>
      </c>
      <c r="AL5" s="19">
        <v>0</v>
      </c>
      <c r="AM5" s="19">
        <v>0</v>
      </c>
      <c r="AN5" s="19">
        <v>320</v>
      </c>
      <c r="AO5" s="118">
        <v>0.15</v>
      </c>
      <c r="AP5" s="118">
        <v>1.1100000000000001</v>
      </c>
      <c r="AQ5" s="118">
        <v>0.2</v>
      </c>
      <c r="AR5" s="118">
        <v>0</v>
      </c>
      <c r="AS5" s="118">
        <v>0</v>
      </c>
      <c r="AT5" s="118">
        <v>20</v>
      </c>
      <c r="AU5" s="118">
        <v>25</v>
      </c>
      <c r="AV5" s="118">
        <v>45</v>
      </c>
      <c r="AW5" s="118">
        <v>25</v>
      </c>
      <c r="AX5" s="19">
        <v>0.9</v>
      </c>
      <c r="AY5" s="19">
        <v>0.03</v>
      </c>
      <c r="AZ5" s="19">
        <v>0.03</v>
      </c>
      <c r="BA5" s="19">
        <v>0</v>
      </c>
      <c r="BB5" s="19">
        <v>0.15</v>
      </c>
      <c r="BC5" s="19">
        <v>0.7</v>
      </c>
      <c r="BD5" s="19">
        <v>0.7</v>
      </c>
      <c r="BE5" s="19">
        <v>0.1</v>
      </c>
      <c r="BF5" s="19">
        <v>0.65</v>
      </c>
      <c r="BG5" s="19">
        <v>0.6</v>
      </c>
      <c r="BH5" s="19">
        <v>0.6</v>
      </c>
      <c r="BI5" s="118">
        <v>0</v>
      </c>
      <c r="BJ5" s="19">
        <v>2</v>
      </c>
      <c r="BK5" s="19">
        <v>1</v>
      </c>
      <c r="BL5" s="88">
        <v>1</v>
      </c>
      <c r="BM5" s="88">
        <v>0</v>
      </c>
      <c r="BN5" s="88">
        <v>0</v>
      </c>
      <c r="BO5" s="118">
        <v>1</v>
      </c>
      <c r="BP5" s="118">
        <v>1</v>
      </c>
      <c r="BQ5" s="118">
        <v>1</v>
      </c>
      <c r="BR5" s="19" t="s">
        <v>426</v>
      </c>
      <c r="BS5" s="118">
        <v>0</v>
      </c>
      <c r="BT5" s="19">
        <v>1</v>
      </c>
      <c r="BU5" s="19">
        <v>0.45</v>
      </c>
      <c r="BV5" s="118">
        <v>0</v>
      </c>
      <c r="BW5" s="19">
        <v>10000</v>
      </c>
      <c r="BX5" s="19">
        <v>1</v>
      </c>
      <c r="BY5" s="19">
        <v>1.1000000000000001</v>
      </c>
      <c r="BZ5" s="19">
        <v>1.1000000000000001</v>
      </c>
      <c r="CA5" s="19">
        <v>0.4</v>
      </c>
      <c r="CB5" s="19">
        <v>1</v>
      </c>
      <c r="CC5" s="19">
        <v>0</v>
      </c>
      <c r="CD5" s="19">
        <v>0</v>
      </c>
      <c r="CE5" s="19">
        <v>0</v>
      </c>
      <c r="CF5" s="19">
        <v>0</v>
      </c>
      <c r="CG5" s="19">
        <v>0</v>
      </c>
      <c r="CH5" s="19">
        <v>0</v>
      </c>
      <c r="CI5" s="19">
        <v>0</v>
      </c>
      <c r="CJ5" s="19">
        <v>0.9</v>
      </c>
      <c r="CK5" s="19">
        <v>0.9</v>
      </c>
      <c r="CL5" s="118">
        <v>0</v>
      </c>
      <c r="CM5" s="19">
        <v>200</v>
      </c>
      <c r="CN5" s="19">
        <v>1</v>
      </c>
      <c r="CO5" s="19">
        <v>800</v>
      </c>
      <c r="CP5" s="19">
        <v>800</v>
      </c>
      <c r="CQ5" s="19">
        <v>800</v>
      </c>
      <c r="CR5" s="19">
        <v>800</v>
      </c>
      <c r="CS5" s="19">
        <v>800</v>
      </c>
      <c r="CT5" s="19" t="s">
        <v>426</v>
      </c>
      <c r="CU5" s="19" t="s">
        <v>426</v>
      </c>
      <c r="CV5" s="19" t="s">
        <v>426</v>
      </c>
      <c r="CW5" s="19" t="s">
        <v>426</v>
      </c>
      <c r="CX5" s="19" t="s">
        <v>426</v>
      </c>
      <c r="CY5" s="118">
        <v>1</v>
      </c>
      <c r="CZ5" s="118">
        <v>200</v>
      </c>
      <c r="DA5" s="118">
        <v>170</v>
      </c>
      <c r="DB5" s="118">
        <v>1</v>
      </c>
      <c r="DC5" s="118">
        <v>0.05</v>
      </c>
      <c r="DD5" s="118">
        <v>1.7</v>
      </c>
      <c r="DE5" s="118">
        <v>12</v>
      </c>
      <c r="DF5" s="118">
        <v>1</v>
      </c>
      <c r="DG5" s="118">
        <v>2.0000000000000001E-4</v>
      </c>
      <c r="DH5" s="118">
        <v>0.15</v>
      </c>
      <c r="DI5" s="118">
        <v>0.22</v>
      </c>
      <c r="DJ5" s="118">
        <v>3</v>
      </c>
      <c r="DK5" s="118">
        <v>3000</v>
      </c>
      <c r="DL5" s="118">
        <v>2.5000000000000001E-2</v>
      </c>
      <c r="DM5" s="118">
        <v>0</v>
      </c>
      <c r="DN5" s="118">
        <v>2</v>
      </c>
      <c r="DO5" s="118">
        <v>1.3</v>
      </c>
      <c r="DP5" s="118">
        <v>0.75</v>
      </c>
      <c r="DQ5" s="118">
        <v>50</v>
      </c>
      <c r="DR5" s="118">
        <v>1</v>
      </c>
      <c r="DS5" s="118">
        <v>200</v>
      </c>
      <c r="DT5" s="118">
        <v>230</v>
      </c>
      <c r="DU5" s="118">
        <v>20</v>
      </c>
      <c r="DV5" s="118">
        <v>30</v>
      </c>
      <c r="DW5" s="118">
        <v>30</v>
      </c>
      <c r="DX5" s="118">
        <v>0.2</v>
      </c>
      <c r="DY5" s="118">
        <v>1</v>
      </c>
      <c r="DZ5" s="118">
        <v>0</v>
      </c>
      <c r="EA5" s="118">
        <v>1</v>
      </c>
      <c r="EB5" s="118">
        <v>0</v>
      </c>
      <c r="EC5" s="118">
        <v>30</v>
      </c>
      <c r="ED5" s="118">
        <v>0.15</v>
      </c>
      <c r="EE5" s="118">
        <v>0.75</v>
      </c>
      <c r="EF5" s="118">
        <v>0.1</v>
      </c>
      <c r="EG5" s="118">
        <v>10</v>
      </c>
      <c r="EH5" s="118">
        <v>0.15</v>
      </c>
      <c r="EI5" s="118">
        <v>2.5000000000000001E-2</v>
      </c>
      <c r="EJ5" s="118">
        <v>0.15</v>
      </c>
      <c r="EK5" s="118">
        <v>0</v>
      </c>
      <c r="EL5" s="118">
        <v>100</v>
      </c>
      <c r="EM5" s="118">
        <v>21</v>
      </c>
      <c r="EN5" s="118">
        <v>17.100000000000001</v>
      </c>
      <c r="EO5" s="118">
        <v>1</v>
      </c>
      <c r="EP5" s="118">
        <v>0</v>
      </c>
      <c r="EQ5" s="118">
        <v>166</v>
      </c>
      <c r="ER5" s="192" t="s">
        <v>427</v>
      </c>
      <c r="ES5" s="118">
        <v>50</v>
      </c>
      <c r="ET5" s="118">
        <v>34</v>
      </c>
    </row>
    <row r="6" spans="1:150">
      <c r="A6" s="19">
        <v>5</v>
      </c>
      <c r="B6" s="183" t="s">
        <v>226</v>
      </c>
      <c r="C6" s="118">
        <v>0</v>
      </c>
      <c r="D6" s="192" t="s">
        <v>415</v>
      </c>
      <c r="E6" s="118">
        <v>184</v>
      </c>
      <c r="F6" s="192" t="s">
        <v>416</v>
      </c>
      <c r="G6" s="118">
        <v>166</v>
      </c>
      <c r="H6" s="192" t="s">
        <v>417</v>
      </c>
      <c r="I6" s="118">
        <v>300</v>
      </c>
      <c r="J6" s="192" t="s">
        <v>429</v>
      </c>
      <c r="K6" s="118">
        <v>1</v>
      </c>
      <c r="L6" s="183" t="s">
        <v>419</v>
      </c>
      <c r="M6" s="19">
        <v>5</v>
      </c>
      <c r="N6" s="183" t="s">
        <v>419</v>
      </c>
      <c r="O6" s="118" t="s">
        <v>420</v>
      </c>
      <c r="P6" s="19">
        <v>1</v>
      </c>
      <c r="Q6" s="118" t="s">
        <v>421</v>
      </c>
      <c r="R6" s="162">
        <v>11</v>
      </c>
      <c r="S6" s="118" t="s">
        <v>422</v>
      </c>
      <c r="T6" s="118" t="s">
        <v>423</v>
      </c>
      <c r="U6" s="118">
        <v>1</v>
      </c>
      <c r="V6" s="118">
        <v>1</v>
      </c>
      <c r="W6" s="151" t="s">
        <v>424</v>
      </c>
      <c r="X6" s="151" t="s">
        <v>424</v>
      </c>
      <c r="Y6" s="151">
        <v>1</v>
      </c>
      <c r="Z6" s="118" t="s">
        <v>425</v>
      </c>
      <c r="AA6" s="151">
        <v>2</v>
      </c>
      <c r="AB6" s="118">
        <v>2</v>
      </c>
      <c r="AC6" s="19">
        <v>11</v>
      </c>
      <c r="AD6" s="19">
        <v>6</v>
      </c>
      <c r="AE6" s="19">
        <v>0</v>
      </c>
      <c r="AF6" s="118">
        <v>30</v>
      </c>
      <c r="AG6" s="118">
        <v>25</v>
      </c>
      <c r="AH6" s="118">
        <v>30</v>
      </c>
      <c r="AI6" s="118">
        <v>31</v>
      </c>
      <c r="AJ6" s="118">
        <v>20</v>
      </c>
      <c r="AK6" s="118">
        <v>0</v>
      </c>
      <c r="AL6" s="118">
        <v>0</v>
      </c>
      <c r="AM6" s="118">
        <v>0</v>
      </c>
      <c r="AN6" s="19">
        <v>320</v>
      </c>
      <c r="AO6" s="118">
        <v>0.15</v>
      </c>
      <c r="AP6" s="118">
        <v>1</v>
      </c>
      <c r="AQ6" s="118">
        <v>0.2</v>
      </c>
      <c r="AR6" s="118">
        <v>0</v>
      </c>
      <c r="AS6" s="118">
        <v>0</v>
      </c>
      <c r="AT6" s="118">
        <v>30</v>
      </c>
      <c r="AU6" s="118">
        <v>25</v>
      </c>
      <c r="AV6" s="118">
        <v>35</v>
      </c>
      <c r="AW6" s="118">
        <v>25</v>
      </c>
      <c r="AX6" s="118">
        <v>0.9</v>
      </c>
      <c r="AY6" s="118">
        <v>0.1</v>
      </c>
      <c r="AZ6" s="118">
        <v>0.05</v>
      </c>
      <c r="BA6" s="19">
        <v>0</v>
      </c>
      <c r="BB6" s="118">
        <v>0.15</v>
      </c>
      <c r="BC6" s="118">
        <v>0.6</v>
      </c>
      <c r="BD6" s="118">
        <v>0.6</v>
      </c>
      <c r="BE6" s="118">
        <v>0.1</v>
      </c>
      <c r="BF6" s="118">
        <v>0.55000000000000004</v>
      </c>
      <c r="BG6" s="118">
        <v>0.5</v>
      </c>
      <c r="BH6" s="118">
        <v>0.5</v>
      </c>
      <c r="BI6" s="118">
        <v>0</v>
      </c>
      <c r="BJ6" s="118">
        <v>2</v>
      </c>
      <c r="BK6" s="118">
        <v>1</v>
      </c>
      <c r="BL6" s="118">
        <v>0</v>
      </c>
      <c r="BM6" s="118">
        <v>0</v>
      </c>
      <c r="BN6" s="118">
        <v>0</v>
      </c>
      <c r="BO6" s="118">
        <v>1</v>
      </c>
      <c r="BP6" s="118">
        <v>1</v>
      </c>
      <c r="BQ6" s="118">
        <v>1</v>
      </c>
      <c r="BR6" s="118" t="s">
        <v>426</v>
      </c>
      <c r="BS6" s="118">
        <v>0</v>
      </c>
      <c r="BT6" s="118">
        <v>1</v>
      </c>
      <c r="BU6" s="118">
        <v>0.45</v>
      </c>
      <c r="BV6" s="118">
        <v>0</v>
      </c>
      <c r="BW6" s="118">
        <v>10000</v>
      </c>
      <c r="BX6" s="118">
        <v>1</v>
      </c>
      <c r="BY6" s="118">
        <v>1.1000000000000001</v>
      </c>
      <c r="BZ6" s="118">
        <v>1.1000000000000001</v>
      </c>
      <c r="CA6" s="118">
        <v>0.4</v>
      </c>
      <c r="CB6" s="118">
        <v>1</v>
      </c>
      <c r="CC6" s="118">
        <v>0</v>
      </c>
      <c r="CD6" s="118">
        <v>0</v>
      </c>
      <c r="CE6" s="118">
        <v>0</v>
      </c>
      <c r="CF6" s="118">
        <v>0</v>
      </c>
      <c r="CG6" s="118">
        <v>0</v>
      </c>
      <c r="CH6" s="118">
        <v>0</v>
      </c>
      <c r="CI6" s="118">
        <v>0</v>
      </c>
      <c r="CJ6" s="118">
        <v>0.9</v>
      </c>
      <c r="CK6" s="118">
        <v>0.9</v>
      </c>
      <c r="CL6" s="118">
        <v>0</v>
      </c>
      <c r="CM6" s="118">
        <v>200</v>
      </c>
      <c r="CN6" s="118">
        <v>1</v>
      </c>
      <c r="CO6" s="118">
        <v>800</v>
      </c>
      <c r="CP6" s="118">
        <v>800</v>
      </c>
      <c r="CQ6" s="118">
        <v>800</v>
      </c>
      <c r="CR6" s="118">
        <v>800</v>
      </c>
      <c r="CS6" s="118">
        <v>800</v>
      </c>
      <c r="CT6" s="118" t="s">
        <v>426</v>
      </c>
      <c r="CU6" s="118" t="s">
        <v>426</v>
      </c>
      <c r="CV6" s="118" t="s">
        <v>426</v>
      </c>
      <c r="CW6" s="118" t="s">
        <v>426</v>
      </c>
      <c r="CX6" s="118" t="s">
        <v>426</v>
      </c>
      <c r="CY6" s="118">
        <v>1</v>
      </c>
      <c r="CZ6" s="118">
        <v>200</v>
      </c>
      <c r="DA6" s="118">
        <v>200</v>
      </c>
      <c r="DB6" s="118">
        <v>1</v>
      </c>
      <c r="DC6" s="118">
        <v>0.05</v>
      </c>
      <c r="DD6" s="118">
        <v>1.7</v>
      </c>
      <c r="DE6" s="118">
        <v>12</v>
      </c>
      <c r="DF6" s="118">
        <v>1</v>
      </c>
      <c r="DG6" s="118">
        <v>2.0000000000000001E-4</v>
      </c>
      <c r="DH6" s="118">
        <v>0.15</v>
      </c>
      <c r="DI6" s="118">
        <v>0.22</v>
      </c>
      <c r="DJ6" s="118">
        <v>3</v>
      </c>
      <c r="DK6" s="118">
        <v>3000</v>
      </c>
      <c r="DL6" s="118">
        <v>2.5000000000000001E-2</v>
      </c>
      <c r="DM6" s="118">
        <v>0</v>
      </c>
      <c r="DN6" s="118">
        <v>2</v>
      </c>
      <c r="DO6" s="118">
        <v>1.3</v>
      </c>
      <c r="DP6" s="118">
        <v>0.75</v>
      </c>
      <c r="DQ6" s="118">
        <v>50</v>
      </c>
      <c r="DR6" s="118">
        <v>1</v>
      </c>
      <c r="DS6" s="118">
        <v>200</v>
      </c>
      <c r="DT6" s="118">
        <v>230</v>
      </c>
      <c r="DU6" s="118">
        <v>20</v>
      </c>
      <c r="DV6" s="118">
        <v>30</v>
      </c>
      <c r="DW6" s="118">
        <v>30</v>
      </c>
      <c r="DX6" s="118">
        <v>0.2</v>
      </c>
      <c r="DY6" s="118">
        <v>1</v>
      </c>
      <c r="DZ6" s="118">
        <v>0</v>
      </c>
      <c r="EA6" s="118">
        <v>1</v>
      </c>
      <c r="EB6" s="118">
        <v>0</v>
      </c>
      <c r="EC6" s="118">
        <v>30</v>
      </c>
      <c r="ED6" s="118">
        <v>0.15</v>
      </c>
      <c r="EE6" s="118">
        <v>0.75</v>
      </c>
      <c r="EF6" s="118">
        <v>0.1</v>
      </c>
      <c r="EG6" s="118">
        <v>10</v>
      </c>
      <c r="EH6" s="118">
        <v>0.15</v>
      </c>
      <c r="EI6" s="118">
        <v>0.15</v>
      </c>
      <c r="EJ6" s="118">
        <v>0.15</v>
      </c>
      <c r="EK6" s="118">
        <v>0</v>
      </c>
      <c r="EL6" s="118">
        <v>100</v>
      </c>
      <c r="EM6" s="118">
        <v>21</v>
      </c>
      <c r="EN6" s="118">
        <v>17.100000000000001</v>
      </c>
      <c r="EO6" s="118">
        <v>1</v>
      </c>
      <c r="EP6" s="118">
        <v>0</v>
      </c>
      <c r="EQ6" s="118">
        <v>166</v>
      </c>
      <c r="ER6" s="192" t="s">
        <v>427</v>
      </c>
      <c r="ES6" s="118">
        <v>50</v>
      </c>
      <c r="ET6" s="118">
        <v>43</v>
      </c>
    </row>
    <row r="7" spans="1:150">
      <c r="A7" s="19">
        <v>6</v>
      </c>
      <c r="B7" s="183" t="s">
        <v>84</v>
      </c>
      <c r="C7" s="118">
        <v>0</v>
      </c>
      <c r="D7" s="192" t="s">
        <v>415</v>
      </c>
      <c r="E7" s="118">
        <v>184</v>
      </c>
      <c r="F7" s="192" t="s">
        <v>416</v>
      </c>
      <c r="G7" s="118">
        <v>166</v>
      </c>
      <c r="H7" s="192" t="s">
        <v>417</v>
      </c>
      <c r="I7" s="118">
        <v>300</v>
      </c>
      <c r="J7" s="192" t="s">
        <v>429</v>
      </c>
      <c r="K7" s="118">
        <v>1</v>
      </c>
      <c r="L7" s="183" t="s">
        <v>419</v>
      </c>
      <c r="M7" s="19">
        <v>6</v>
      </c>
      <c r="N7" s="183" t="s">
        <v>419</v>
      </c>
      <c r="O7" s="118" t="s">
        <v>420</v>
      </c>
      <c r="P7" s="19">
        <v>1</v>
      </c>
      <c r="Q7" s="118" t="s">
        <v>421</v>
      </c>
      <c r="R7" s="162">
        <v>11</v>
      </c>
      <c r="S7" s="118" t="s">
        <v>422</v>
      </c>
      <c r="T7" s="118" t="s">
        <v>423</v>
      </c>
      <c r="U7" s="118">
        <v>1</v>
      </c>
      <c r="V7" s="118">
        <v>1</v>
      </c>
      <c r="W7" s="151" t="s">
        <v>424</v>
      </c>
      <c r="X7" s="151" t="s">
        <v>424</v>
      </c>
      <c r="Y7" s="151">
        <v>1</v>
      </c>
      <c r="Z7" s="118" t="s">
        <v>425</v>
      </c>
      <c r="AA7" s="151">
        <v>3</v>
      </c>
      <c r="AB7" s="118">
        <v>2</v>
      </c>
      <c r="AC7" s="19">
        <v>11</v>
      </c>
      <c r="AD7" s="19">
        <v>6</v>
      </c>
      <c r="AE7" s="19">
        <v>0</v>
      </c>
      <c r="AF7" s="118">
        <v>30</v>
      </c>
      <c r="AG7" s="118">
        <v>25</v>
      </c>
      <c r="AH7" s="118">
        <v>30</v>
      </c>
      <c r="AI7" s="118">
        <v>31</v>
      </c>
      <c r="AJ7" s="118">
        <v>20</v>
      </c>
      <c r="AK7" s="118">
        <v>0</v>
      </c>
      <c r="AL7" s="118">
        <v>0</v>
      </c>
      <c r="AM7" s="118">
        <v>0</v>
      </c>
      <c r="AN7" s="19">
        <v>320</v>
      </c>
      <c r="AO7" s="118">
        <v>0.15</v>
      </c>
      <c r="AP7" s="118">
        <v>0.98</v>
      </c>
      <c r="AQ7" s="118">
        <v>0.2</v>
      </c>
      <c r="AR7" s="118">
        <v>0</v>
      </c>
      <c r="AS7" s="118">
        <v>0</v>
      </c>
      <c r="AT7" s="118">
        <v>30</v>
      </c>
      <c r="AU7" s="118">
        <v>25</v>
      </c>
      <c r="AV7" s="118">
        <v>35</v>
      </c>
      <c r="AW7" s="118">
        <v>25</v>
      </c>
      <c r="AX7" s="118">
        <v>0.9</v>
      </c>
      <c r="AY7" s="118">
        <v>0.1</v>
      </c>
      <c r="AZ7" s="118">
        <v>0.05</v>
      </c>
      <c r="BA7" s="19">
        <v>0</v>
      </c>
      <c r="BB7" s="118">
        <v>0.15</v>
      </c>
      <c r="BC7" s="118">
        <v>0.6</v>
      </c>
      <c r="BD7" s="118">
        <v>0.65</v>
      </c>
      <c r="BE7" s="118">
        <v>0.1</v>
      </c>
      <c r="BF7" s="118">
        <v>0.55000000000000004</v>
      </c>
      <c r="BG7" s="118">
        <v>0.5</v>
      </c>
      <c r="BH7" s="118">
        <v>0.5</v>
      </c>
      <c r="BI7" s="118">
        <v>0</v>
      </c>
      <c r="BJ7" s="118">
        <v>2</v>
      </c>
      <c r="BK7" s="118">
        <v>1</v>
      </c>
      <c r="BL7" s="118">
        <v>0</v>
      </c>
      <c r="BM7" s="118">
        <v>0</v>
      </c>
      <c r="BN7" s="118">
        <v>0</v>
      </c>
      <c r="BO7" s="118">
        <v>1</v>
      </c>
      <c r="BP7" s="118">
        <v>1</v>
      </c>
      <c r="BQ7" s="118">
        <v>1</v>
      </c>
      <c r="BR7" s="118" t="s">
        <v>426</v>
      </c>
      <c r="BS7" s="118">
        <v>0</v>
      </c>
      <c r="BT7" s="118">
        <v>1</v>
      </c>
      <c r="BU7" s="118">
        <v>0.45</v>
      </c>
      <c r="BV7" s="118">
        <v>0</v>
      </c>
      <c r="BW7" s="118">
        <v>10000</v>
      </c>
      <c r="BX7" s="118">
        <v>1</v>
      </c>
      <c r="BY7" s="118">
        <v>1.1000000000000001</v>
      </c>
      <c r="BZ7" s="118">
        <v>1.1000000000000001</v>
      </c>
      <c r="CA7" s="118">
        <v>0.4</v>
      </c>
      <c r="CB7" s="118">
        <v>1</v>
      </c>
      <c r="CC7" s="118">
        <v>0</v>
      </c>
      <c r="CD7" s="118">
        <v>0</v>
      </c>
      <c r="CE7" s="118">
        <v>0</v>
      </c>
      <c r="CF7" s="118">
        <v>0</v>
      </c>
      <c r="CG7" s="118">
        <v>0</v>
      </c>
      <c r="CH7" s="118">
        <v>0</v>
      </c>
      <c r="CI7" s="118">
        <v>0</v>
      </c>
      <c r="CJ7" s="118">
        <v>0.9</v>
      </c>
      <c r="CK7" s="118">
        <v>0.9</v>
      </c>
      <c r="CL7" s="118">
        <v>0</v>
      </c>
      <c r="CM7" s="118">
        <v>200</v>
      </c>
      <c r="CN7" s="118">
        <v>1</v>
      </c>
      <c r="CO7" s="118">
        <v>800</v>
      </c>
      <c r="CP7" s="118">
        <v>800</v>
      </c>
      <c r="CQ7" s="118">
        <v>800</v>
      </c>
      <c r="CR7" s="118">
        <v>800</v>
      </c>
      <c r="CS7" s="118">
        <v>800</v>
      </c>
      <c r="CT7" s="118" t="s">
        <v>426</v>
      </c>
      <c r="CU7" s="118" t="s">
        <v>426</v>
      </c>
      <c r="CV7" s="118" t="s">
        <v>426</v>
      </c>
      <c r="CW7" s="118" t="s">
        <v>426</v>
      </c>
      <c r="CX7" s="118" t="s">
        <v>426</v>
      </c>
      <c r="CY7" s="118">
        <v>1</v>
      </c>
      <c r="CZ7" s="118">
        <v>200</v>
      </c>
      <c r="DA7" s="118">
        <v>200</v>
      </c>
      <c r="DB7" s="118">
        <v>1</v>
      </c>
      <c r="DC7" s="118">
        <v>0.05</v>
      </c>
      <c r="DD7" s="118">
        <v>1.7</v>
      </c>
      <c r="DE7" s="118">
        <v>12</v>
      </c>
      <c r="DF7" s="118">
        <v>1</v>
      </c>
      <c r="DG7" s="118">
        <v>2.0000000000000001E-4</v>
      </c>
      <c r="DH7" s="118">
        <v>0.15</v>
      </c>
      <c r="DI7" s="118">
        <v>0.22</v>
      </c>
      <c r="DJ7" s="118">
        <v>3</v>
      </c>
      <c r="DK7" s="118">
        <v>3000</v>
      </c>
      <c r="DL7" s="118">
        <v>2.5000000000000001E-2</v>
      </c>
      <c r="DM7" s="118">
        <v>0</v>
      </c>
      <c r="DN7" s="118">
        <v>2</v>
      </c>
      <c r="DO7" s="118">
        <v>1.3</v>
      </c>
      <c r="DP7" s="118">
        <v>0.75</v>
      </c>
      <c r="DQ7" s="118">
        <v>50</v>
      </c>
      <c r="DR7" s="118">
        <v>1</v>
      </c>
      <c r="DS7" s="118">
        <v>200</v>
      </c>
      <c r="DT7" s="118">
        <v>230</v>
      </c>
      <c r="DU7" s="118">
        <v>20</v>
      </c>
      <c r="DV7" s="118">
        <v>30</v>
      </c>
      <c r="DW7" s="118">
        <v>30</v>
      </c>
      <c r="DX7" s="118">
        <v>0.2</v>
      </c>
      <c r="DY7" s="118">
        <v>1</v>
      </c>
      <c r="DZ7" s="118">
        <v>0</v>
      </c>
      <c r="EA7" s="118">
        <v>1</v>
      </c>
      <c r="EB7" s="118">
        <v>0</v>
      </c>
      <c r="EC7" s="118">
        <v>30</v>
      </c>
      <c r="ED7" s="118">
        <v>0.15</v>
      </c>
      <c r="EE7" s="118">
        <v>0.75</v>
      </c>
      <c r="EF7" s="118">
        <v>0.1</v>
      </c>
      <c r="EG7" s="118">
        <v>10</v>
      </c>
      <c r="EH7" s="118">
        <v>0.15</v>
      </c>
      <c r="EI7" s="118">
        <v>0.15</v>
      </c>
      <c r="EJ7" s="118">
        <v>0.15</v>
      </c>
      <c r="EK7" s="118">
        <v>0</v>
      </c>
      <c r="EL7" s="118">
        <v>100</v>
      </c>
      <c r="EM7" s="118">
        <v>21</v>
      </c>
      <c r="EN7" s="118">
        <v>17.100000000000001</v>
      </c>
      <c r="EO7" s="118">
        <v>1</v>
      </c>
      <c r="EP7" s="118">
        <v>0</v>
      </c>
      <c r="EQ7" s="118">
        <v>166</v>
      </c>
      <c r="ER7" s="192" t="s">
        <v>427</v>
      </c>
      <c r="ES7" s="118">
        <v>50</v>
      </c>
      <c r="ET7" s="118">
        <v>52</v>
      </c>
    </row>
    <row r="8" spans="1:150">
      <c r="A8" s="19">
        <v>7</v>
      </c>
      <c r="B8" s="183" t="s">
        <v>85</v>
      </c>
      <c r="C8" s="118">
        <v>0</v>
      </c>
      <c r="D8" s="192" t="s">
        <v>415</v>
      </c>
      <c r="E8" s="118">
        <v>184</v>
      </c>
      <c r="F8" s="192" t="s">
        <v>416</v>
      </c>
      <c r="G8" s="118">
        <v>166</v>
      </c>
      <c r="H8" s="192" t="s">
        <v>417</v>
      </c>
      <c r="I8" s="118">
        <v>300</v>
      </c>
      <c r="J8" s="192" t="s">
        <v>429</v>
      </c>
      <c r="K8" s="118">
        <v>1</v>
      </c>
      <c r="L8" s="183" t="s">
        <v>419</v>
      </c>
      <c r="M8" s="19">
        <v>7</v>
      </c>
      <c r="N8" s="183" t="s">
        <v>419</v>
      </c>
      <c r="O8" s="118" t="s">
        <v>420</v>
      </c>
      <c r="P8" s="19">
        <v>1</v>
      </c>
      <c r="Q8" s="118" t="s">
        <v>421</v>
      </c>
      <c r="R8" s="162">
        <v>11</v>
      </c>
      <c r="S8" s="118" t="s">
        <v>422</v>
      </c>
      <c r="T8" s="118" t="s">
        <v>423</v>
      </c>
      <c r="U8" s="118">
        <v>1</v>
      </c>
      <c r="V8" s="118">
        <v>1</v>
      </c>
      <c r="W8" s="151" t="s">
        <v>424</v>
      </c>
      <c r="X8" s="151" t="s">
        <v>424</v>
      </c>
      <c r="Y8" s="151">
        <v>1</v>
      </c>
      <c r="Z8" s="118" t="s">
        <v>425</v>
      </c>
      <c r="AA8" s="151">
        <v>4</v>
      </c>
      <c r="AB8" s="118">
        <v>2</v>
      </c>
      <c r="AC8" s="19">
        <v>11</v>
      </c>
      <c r="AD8" s="19">
        <v>6</v>
      </c>
      <c r="AE8" s="19">
        <v>0</v>
      </c>
      <c r="AF8" s="118">
        <v>30</v>
      </c>
      <c r="AG8" s="118">
        <v>25</v>
      </c>
      <c r="AH8" s="118">
        <v>30</v>
      </c>
      <c r="AI8" s="118">
        <v>31</v>
      </c>
      <c r="AJ8" s="118">
        <v>20</v>
      </c>
      <c r="AK8" s="118">
        <v>0</v>
      </c>
      <c r="AL8" s="118">
        <v>0</v>
      </c>
      <c r="AM8" s="118">
        <v>0</v>
      </c>
      <c r="AN8" s="19">
        <v>320</v>
      </c>
      <c r="AO8" s="118">
        <v>0.15</v>
      </c>
      <c r="AP8" s="118">
        <v>0.95</v>
      </c>
      <c r="AQ8" s="118">
        <v>0.15</v>
      </c>
      <c r="AR8" s="118">
        <v>0</v>
      </c>
      <c r="AS8" s="118">
        <v>0</v>
      </c>
      <c r="AT8" s="118">
        <v>30</v>
      </c>
      <c r="AU8" s="118">
        <v>25</v>
      </c>
      <c r="AV8" s="118">
        <v>35</v>
      </c>
      <c r="AW8" s="118">
        <v>25</v>
      </c>
      <c r="AX8" s="118">
        <v>0.9</v>
      </c>
      <c r="AY8" s="118">
        <v>0.3</v>
      </c>
      <c r="AZ8" s="118">
        <v>0.1</v>
      </c>
      <c r="BA8" s="19">
        <v>0</v>
      </c>
      <c r="BB8" s="118">
        <v>0.15</v>
      </c>
      <c r="BC8" s="118">
        <v>0.5</v>
      </c>
      <c r="BD8" s="118">
        <v>0.55000000000000004</v>
      </c>
      <c r="BE8" s="118">
        <v>0.1</v>
      </c>
      <c r="BF8" s="118">
        <v>0.45</v>
      </c>
      <c r="BG8" s="118">
        <v>0.5</v>
      </c>
      <c r="BH8" s="118">
        <v>0.5</v>
      </c>
      <c r="BI8" s="118">
        <v>0</v>
      </c>
      <c r="BJ8" s="118">
        <v>2</v>
      </c>
      <c r="BK8" s="118">
        <v>1</v>
      </c>
      <c r="BL8" s="118">
        <v>0</v>
      </c>
      <c r="BM8" s="118">
        <v>0</v>
      </c>
      <c r="BN8" s="118">
        <v>0</v>
      </c>
      <c r="BO8" s="118">
        <v>1</v>
      </c>
      <c r="BP8" s="118">
        <v>1</v>
      </c>
      <c r="BQ8" s="118">
        <v>1</v>
      </c>
      <c r="BR8" s="118" t="s">
        <v>426</v>
      </c>
      <c r="BS8" s="118">
        <v>0</v>
      </c>
      <c r="BT8" s="118">
        <v>1</v>
      </c>
      <c r="BU8" s="118">
        <v>0.45</v>
      </c>
      <c r="BV8" s="118">
        <v>0</v>
      </c>
      <c r="BW8" s="118">
        <v>10000</v>
      </c>
      <c r="BX8" s="118">
        <v>1</v>
      </c>
      <c r="BY8" s="118">
        <v>1.1000000000000001</v>
      </c>
      <c r="BZ8" s="118">
        <v>1.1000000000000001</v>
      </c>
      <c r="CA8" s="118">
        <v>0.4</v>
      </c>
      <c r="CB8" s="118">
        <v>1</v>
      </c>
      <c r="CC8" s="118">
        <v>0</v>
      </c>
      <c r="CD8" s="118">
        <v>0</v>
      </c>
      <c r="CE8" s="118">
        <v>0</v>
      </c>
      <c r="CF8" s="118">
        <v>0</v>
      </c>
      <c r="CG8" s="118">
        <v>0</v>
      </c>
      <c r="CH8" s="118">
        <v>0</v>
      </c>
      <c r="CI8" s="118">
        <v>0</v>
      </c>
      <c r="CJ8" s="118">
        <v>0.9</v>
      </c>
      <c r="CK8" s="118">
        <v>0.9</v>
      </c>
      <c r="CL8" s="118">
        <v>0</v>
      </c>
      <c r="CM8" s="118">
        <v>200</v>
      </c>
      <c r="CN8" s="118">
        <v>1</v>
      </c>
      <c r="CO8" s="118">
        <v>800</v>
      </c>
      <c r="CP8" s="118">
        <v>800</v>
      </c>
      <c r="CQ8" s="118">
        <v>800</v>
      </c>
      <c r="CR8" s="118">
        <v>800</v>
      </c>
      <c r="CS8" s="118">
        <v>800</v>
      </c>
      <c r="CT8" s="118" t="s">
        <v>426</v>
      </c>
      <c r="CU8" s="118" t="s">
        <v>426</v>
      </c>
      <c r="CV8" s="118" t="s">
        <v>426</v>
      </c>
      <c r="CW8" s="118" t="s">
        <v>426</v>
      </c>
      <c r="CX8" s="118" t="s">
        <v>426</v>
      </c>
      <c r="CY8" s="118">
        <v>1</v>
      </c>
      <c r="CZ8" s="118">
        <v>200</v>
      </c>
      <c r="DA8" s="118">
        <v>170</v>
      </c>
      <c r="DB8" s="118">
        <v>1</v>
      </c>
      <c r="DC8" s="118">
        <v>0.05</v>
      </c>
      <c r="DD8" s="118">
        <v>1.7</v>
      </c>
      <c r="DE8" s="118">
        <v>12</v>
      </c>
      <c r="DF8" s="118">
        <v>1</v>
      </c>
      <c r="DG8" s="118">
        <v>2.0000000000000001E-4</v>
      </c>
      <c r="DH8" s="118">
        <v>0.15</v>
      </c>
      <c r="DI8" s="118">
        <v>0.22</v>
      </c>
      <c r="DJ8" s="118">
        <v>3</v>
      </c>
      <c r="DK8" s="118">
        <v>3000</v>
      </c>
      <c r="DL8" s="118">
        <v>2.5000000000000001E-2</v>
      </c>
      <c r="DM8" s="118">
        <v>0</v>
      </c>
      <c r="DN8" s="118">
        <v>2</v>
      </c>
      <c r="DO8" s="118">
        <v>1.3</v>
      </c>
      <c r="DP8" s="118">
        <v>0.75</v>
      </c>
      <c r="DQ8" s="118">
        <v>50</v>
      </c>
      <c r="DR8" s="118">
        <v>1</v>
      </c>
      <c r="DS8" s="118">
        <v>200</v>
      </c>
      <c r="DT8" s="118">
        <v>230</v>
      </c>
      <c r="DU8" s="118">
        <v>20</v>
      </c>
      <c r="DV8" s="118">
        <v>30</v>
      </c>
      <c r="DW8" s="118">
        <v>30</v>
      </c>
      <c r="DX8" s="118">
        <v>0.2</v>
      </c>
      <c r="DY8" s="118">
        <v>1</v>
      </c>
      <c r="DZ8" s="118">
        <v>0</v>
      </c>
      <c r="EA8" s="118">
        <v>1</v>
      </c>
      <c r="EB8" s="118">
        <v>0</v>
      </c>
      <c r="EC8" s="118">
        <v>30</v>
      </c>
      <c r="ED8" s="118">
        <v>0.15</v>
      </c>
      <c r="EE8" s="118">
        <v>0.75</v>
      </c>
      <c r="EF8" s="118">
        <v>0.1</v>
      </c>
      <c r="EG8" s="118">
        <v>10</v>
      </c>
      <c r="EH8" s="118">
        <v>0.15</v>
      </c>
      <c r="EI8" s="118">
        <v>0.15</v>
      </c>
      <c r="EJ8" s="118">
        <v>0.15</v>
      </c>
      <c r="EK8" s="118">
        <v>0</v>
      </c>
      <c r="EL8" s="118">
        <v>100</v>
      </c>
      <c r="EM8" s="118">
        <v>21</v>
      </c>
      <c r="EN8" s="118">
        <v>17.100000000000001</v>
      </c>
      <c r="EO8" s="118">
        <v>1</v>
      </c>
      <c r="EP8" s="118">
        <v>0</v>
      </c>
      <c r="EQ8" s="118">
        <v>166</v>
      </c>
      <c r="ER8" s="192" t="s">
        <v>427</v>
      </c>
      <c r="ES8" s="118">
        <v>50</v>
      </c>
      <c r="ET8" s="118">
        <v>61</v>
      </c>
    </row>
    <row r="9" spans="1:150">
      <c r="A9" s="19">
        <v>8</v>
      </c>
      <c r="B9" s="183" t="s">
        <v>86</v>
      </c>
      <c r="C9" s="118">
        <v>0</v>
      </c>
      <c r="D9" s="192" t="s">
        <v>415</v>
      </c>
      <c r="E9" s="118">
        <v>184</v>
      </c>
      <c r="F9" s="192" t="s">
        <v>416</v>
      </c>
      <c r="G9" s="118">
        <v>166</v>
      </c>
      <c r="H9" s="192" t="s">
        <v>417</v>
      </c>
      <c r="I9" s="118">
        <v>300</v>
      </c>
      <c r="J9" s="192" t="s">
        <v>429</v>
      </c>
      <c r="K9" s="118">
        <v>1</v>
      </c>
      <c r="L9" s="183" t="s">
        <v>419</v>
      </c>
      <c r="M9" s="19">
        <v>8</v>
      </c>
      <c r="N9" s="183" t="s">
        <v>419</v>
      </c>
      <c r="O9" s="118" t="s">
        <v>420</v>
      </c>
      <c r="P9" s="19">
        <v>1</v>
      </c>
      <c r="Q9" s="118" t="s">
        <v>421</v>
      </c>
      <c r="R9" s="162">
        <v>11</v>
      </c>
      <c r="S9" s="118" t="s">
        <v>422</v>
      </c>
      <c r="T9" s="118" t="s">
        <v>423</v>
      </c>
      <c r="U9" s="118">
        <v>1</v>
      </c>
      <c r="V9" s="118">
        <v>1</v>
      </c>
      <c r="W9" s="151" t="s">
        <v>424</v>
      </c>
      <c r="X9" s="151" t="s">
        <v>424</v>
      </c>
      <c r="Y9" s="151">
        <v>1</v>
      </c>
      <c r="Z9" s="118" t="s">
        <v>425</v>
      </c>
      <c r="AA9" s="151">
        <v>5</v>
      </c>
      <c r="AB9" s="118">
        <v>2</v>
      </c>
      <c r="AC9" s="19">
        <v>11</v>
      </c>
      <c r="AD9" s="19">
        <v>14</v>
      </c>
      <c r="AE9" s="19">
        <v>0</v>
      </c>
      <c r="AF9" s="118">
        <v>30</v>
      </c>
      <c r="AG9" s="118">
        <v>30</v>
      </c>
      <c r="AH9" s="118">
        <v>40</v>
      </c>
      <c r="AI9" s="118">
        <v>10</v>
      </c>
      <c r="AJ9" s="118">
        <v>26</v>
      </c>
      <c r="AK9" s="118">
        <v>0</v>
      </c>
      <c r="AL9" s="118">
        <v>0</v>
      </c>
      <c r="AM9" s="118">
        <v>0</v>
      </c>
      <c r="AN9" s="19">
        <v>320</v>
      </c>
      <c r="AO9" s="118">
        <v>0.15</v>
      </c>
      <c r="AP9" s="118">
        <v>0.7</v>
      </c>
      <c r="AQ9" s="118">
        <v>0.1</v>
      </c>
      <c r="AR9" s="118">
        <v>0</v>
      </c>
      <c r="AS9" s="118">
        <v>0</v>
      </c>
      <c r="AT9" s="118">
        <v>30</v>
      </c>
      <c r="AU9" s="118">
        <v>30</v>
      </c>
      <c r="AV9" s="118">
        <v>36</v>
      </c>
      <c r="AW9" s="118">
        <v>50</v>
      </c>
      <c r="AX9" s="118">
        <v>0.9</v>
      </c>
      <c r="AY9" s="118">
        <v>0.06</v>
      </c>
      <c r="AZ9" s="118">
        <v>0.03</v>
      </c>
      <c r="BA9" s="19">
        <v>0</v>
      </c>
      <c r="BB9" s="118">
        <v>0.3</v>
      </c>
      <c r="BC9" s="118">
        <v>0.55000000000000004</v>
      </c>
      <c r="BD9" s="118">
        <v>0.75</v>
      </c>
      <c r="BE9" s="118">
        <v>0.2</v>
      </c>
      <c r="BF9" s="118">
        <v>0.75</v>
      </c>
      <c r="BG9" s="118">
        <v>0.65</v>
      </c>
      <c r="BH9" s="118">
        <v>0.7</v>
      </c>
      <c r="BI9" s="118">
        <v>0</v>
      </c>
      <c r="BJ9" s="118">
        <v>2</v>
      </c>
      <c r="BK9" s="118">
        <v>1</v>
      </c>
      <c r="BL9" s="118">
        <v>0</v>
      </c>
      <c r="BM9" s="118">
        <v>0</v>
      </c>
      <c r="BN9" s="118">
        <v>0</v>
      </c>
      <c r="BO9" s="118">
        <v>1</v>
      </c>
      <c r="BP9" s="118">
        <v>1</v>
      </c>
      <c r="BQ9" s="118">
        <v>1</v>
      </c>
      <c r="BR9" s="118" t="s">
        <v>426</v>
      </c>
      <c r="BS9" s="118">
        <v>0</v>
      </c>
      <c r="BT9" s="118">
        <v>1</v>
      </c>
      <c r="BU9" s="118">
        <v>0.5</v>
      </c>
      <c r="BV9" s="118">
        <v>0</v>
      </c>
      <c r="BW9" s="118">
        <v>10000</v>
      </c>
      <c r="BX9" s="118">
        <v>1</v>
      </c>
      <c r="BY9" s="118">
        <v>1.1000000000000001</v>
      </c>
      <c r="BZ9" s="118">
        <v>1.1000000000000001</v>
      </c>
      <c r="CA9" s="118">
        <v>0.4</v>
      </c>
      <c r="CB9" s="118">
        <v>1</v>
      </c>
      <c r="CC9" s="118">
        <v>0</v>
      </c>
      <c r="CD9" s="118">
        <v>0</v>
      </c>
      <c r="CE9" s="118">
        <v>0</v>
      </c>
      <c r="CF9" s="118">
        <v>0</v>
      </c>
      <c r="CG9" s="118">
        <v>0</v>
      </c>
      <c r="CH9" s="118">
        <v>0</v>
      </c>
      <c r="CI9" s="118">
        <v>0</v>
      </c>
      <c r="CJ9" s="118">
        <v>0.9</v>
      </c>
      <c r="CK9" s="118">
        <v>0.9</v>
      </c>
      <c r="CL9" s="118">
        <v>0</v>
      </c>
      <c r="CM9" s="118">
        <v>200</v>
      </c>
      <c r="CN9" s="118">
        <v>1</v>
      </c>
      <c r="CO9" s="118">
        <v>800</v>
      </c>
      <c r="CP9" s="118">
        <v>800</v>
      </c>
      <c r="CQ9" s="118">
        <v>800</v>
      </c>
      <c r="CR9" s="118">
        <v>800</v>
      </c>
      <c r="CS9" s="118">
        <v>800</v>
      </c>
      <c r="CT9" s="118" t="s">
        <v>426</v>
      </c>
      <c r="CU9" s="118" t="s">
        <v>426</v>
      </c>
      <c r="CV9" s="118" t="s">
        <v>426</v>
      </c>
      <c r="CW9" s="118" t="s">
        <v>426</v>
      </c>
      <c r="CX9" s="118" t="s">
        <v>426</v>
      </c>
      <c r="CY9" s="118">
        <v>1</v>
      </c>
      <c r="CZ9" s="118">
        <v>200</v>
      </c>
      <c r="DA9" s="118">
        <v>170</v>
      </c>
      <c r="DB9" s="118">
        <v>1</v>
      </c>
      <c r="DC9" s="118">
        <v>0.05</v>
      </c>
      <c r="DD9" s="118">
        <v>1.7</v>
      </c>
      <c r="DE9" s="118">
        <v>12</v>
      </c>
      <c r="DF9" s="118">
        <v>1</v>
      </c>
      <c r="DG9" s="118">
        <v>2.0000000000000001E-4</v>
      </c>
      <c r="DH9" s="118">
        <v>0.15</v>
      </c>
      <c r="DI9" s="118">
        <v>0.22</v>
      </c>
      <c r="DJ9" s="118">
        <v>3</v>
      </c>
      <c r="DK9" s="118">
        <v>3000</v>
      </c>
      <c r="DL9" s="118">
        <v>2.5000000000000001E-2</v>
      </c>
      <c r="DM9" s="118">
        <v>0</v>
      </c>
      <c r="DN9" s="118">
        <v>2</v>
      </c>
      <c r="DO9" s="118">
        <v>1.3</v>
      </c>
      <c r="DP9" s="118">
        <v>0.75</v>
      </c>
      <c r="DQ9" s="118">
        <v>50</v>
      </c>
      <c r="DR9" s="118">
        <v>1</v>
      </c>
      <c r="DS9" s="118">
        <v>200</v>
      </c>
      <c r="DT9" s="118">
        <v>230</v>
      </c>
      <c r="DU9" s="118">
        <v>20</v>
      </c>
      <c r="DV9" s="118">
        <v>30</v>
      </c>
      <c r="DW9" s="118">
        <v>30</v>
      </c>
      <c r="DX9" s="118">
        <v>0.2</v>
      </c>
      <c r="DY9" s="118">
        <v>1</v>
      </c>
      <c r="DZ9" s="118">
        <v>0</v>
      </c>
      <c r="EA9" s="118">
        <v>1</v>
      </c>
      <c r="EB9" s="118">
        <v>0</v>
      </c>
      <c r="EC9" s="118">
        <v>30</v>
      </c>
      <c r="ED9" s="118">
        <v>0.15</v>
      </c>
      <c r="EE9" s="118">
        <v>0.75</v>
      </c>
      <c r="EF9" s="118">
        <v>0.1</v>
      </c>
      <c r="EG9" s="118">
        <v>10</v>
      </c>
      <c r="EH9" s="118">
        <v>0.15</v>
      </c>
      <c r="EI9" s="118">
        <v>0.15</v>
      </c>
      <c r="EJ9" s="118">
        <v>0.15</v>
      </c>
      <c r="EK9" s="118">
        <v>0</v>
      </c>
      <c r="EL9" s="118">
        <v>100</v>
      </c>
      <c r="EM9" s="118">
        <v>21</v>
      </c>
      <c r="EN9" s="118">
        <v>17.100000000000001</v>
      </c>
      <c r="EO9" s="118">
        <v>1</v>
      </c>
      <c r="EP9" s="118">
        <v>0</v>
      </c>
      <c r="EQ9" s="118">
        <v>166</v>
      </c>
      <c r="ER9" s="192" t="s">
        <v>427</v>
      </c>
      <c r="ES9" s="118">
        <v>50</v>
      </c>
      <c r="ET9" s="118">
        <v>70</v>
      </c>
    </row>
    <row r="10" spans="1:150">
      <c r="A10" s="19">
        <v>9</v>
      </c>
      <c r="B10" s="183" t="s">
        <v>87</v>
      </c>
      <c r="C10" s="118">
        <v>0</v>
      </c>
      <c r="D10" s="192" t="s">
        <v>415</v>
      </c>
      <c r="E10" s="118">
        <v>184</v>
      </c>
      <c r="F10" s="192" t="s">
        <v>416</v>
      </c>
      <c r="G10" s="118">
        <v>166</v>
      </c>
      <c r="H10" s="192" t="s">
        <v>417</v>
      </c>
      <c r="I10" s="118">
        <v>300</v>
      </c>
      <c r="J10" s="192" t="s">
        <v>429</v>
      </c>
      <c r="K10" s="118">
        <v>1</v>
      </c>
      <c r="L10" s="183" t="s">
        <v>419</v>
      </c>
      <c r="M10" s="19">
        <v>9</v>
      </c>
      <c r="N10" s="183" t="s">
        <v>419</v>
      </c>
      <c r="O10" s="118" t="s">
        <v>420</v>
      </c>
      <c r="P10" s="19">
        <v>1</v>
      </c>
      <c r="Q10" s="118" t="s">
        <v>421</v>
      </c>
      <c r="R10" s="162">
        <v>11</v>
      </c>
      <c r="S10" s="118" t="s">
        <v>422</v>
      </c>
      <c r="T10" s="118" t="s">
        <v>423</v>
      </c>
      <c r="U10" s="118">
        <v>1</v>
      </c>
      <c r="V10" s="118">
        <v>1</v>
      </c>
      <c r="W10" s="151" t="s">
        <v>424</v>
      </c>
      <c r="X10" s="151" t="s">
        <v>424</v>
      </c>
      <c r="Y10" s="151">
        <v>1</v>
      </c>
      <c r="Z10" s="118" t="s">
        <v>425</v>
      </c>
      <c r="AA10" s="151">
        <v>5</v>
      </c>
      <c r="AB10" s="118">
        <v>2</v>
      </c>
      <c r="AC10" s="19">
        <v>11</v>
      </c>
      <c r="AD10" s="19">
        <v>14</v>
      </c>
      <c r="AE10" s="19">
        <v>0</v>
      </c>
      <c r="AF10" s="118">
        <v>30</v>
      </c>
      <c r="AG10" s="118">
        <v>30</v>
      </c>
      <c r="AH10" s="118">
        <v>40</v>
      </c>
      <c r="AI10" s="118">
        <v>10</v>
      </c>
      <c r="AJ10" s="118">
        <v>26</v>
      </c>
      <c r="AK10" s="118">
        <v>0</v>
      </c>
      <c r="AL10" s="118">
        <v>0</v>
      </c>
      <c r="AM10" s="118">
        <v>0</v>
      </c>
      <c r="AN10" s="19">
        <v>320</v>
      </c>
      <c r="AO10" s="118">
        <v>0.15</v>
      </c>
      <c r="AP10" s="118">
        <v>0.7</v>
      </c>
      <c r="AQ10" s="118">
        <v>0.1</v>
      </c>
      <c r="AR10" s="118">
        <v>0</v>
      </c>
      <c r="AS10" s="118">
        <v>0</v>
      </c>
      <c r="AT10" s="118">
        <v>30</v>
      </c>
      <c r="AU10" s="118">
        <v>30</v>
      </c>
      <c r="AV10" s="118">
        <v>36</v>
      </c>
      <c r="AW10" s="118">
        <v>50</v>
      </c>
      <c r="AX10" s="118">
        <v>0.9</v>
      </c>
      <c r="AY10" s="118">
        <v>0.06</v>
      </c>
      <c r="AZ10" s="118">
        <v>0.03</v>
      </c>
      <c r="BA10" s="19">
        <v>0</v>
      </c>
      <c r="BB10" s="118">
        <v>0.3</v>
      </c>
      <c r="BC10" s="118">
        <v>0.5</v>
      </c>
      <c r="BD10" s="118">
        <v>0.75</v>
      </c>
      <c r="BE10" s="118">
        <v>0.2</v>
      </c>
      <c r="BF10" s="118">
        <v>0.75</v>
      </c>
      <c r="BG10" s="118">
        <v>0.65</v>
      </c>
      <c r="BH10" s="118">
        <v>0.7</v>
      </c>
      <c r="BI10" s="118">
        <v>0</v>
      </c>
      <c r="BJ10" s="118">
        <v>2</v>
      </c>
      <c r="BK10" s="118">
        <v>1</v>
      </c>
      <c r="BL10" s="118">
        <v>0</v>
      </c>
      <c r="BM10" s="118">
        <v>0</v>
      </c>
      <c r="BN10" s="118">
        <v>0</v>
      </c>
      <c r="BO10" s="118">
        <v>1</v>
      </c>
      <c r="BP10" s="118">
        <v>1</v>
      </c>
      <c r="BQ10" s="118">
        <v>1</v>
      </c>
      <c r="BR10" s="118" t="s">
        <v>426</v>
      </c>
      <c r="BS10" s="118">
        <v>0</v>
      </c>
      <c r="BT10" s="118">
        <v>1</v>
      </c>
      <c r="BU10" s="118">
        <v>0.5</v>
      </c>
      <c r="BV10" s="118">
        <v>0</v>
      </c>
      <c r="BW10" s="118">
        <v>10000</v>
      </c>
      <c r="BX10" s="118">
        <v>1</v>
      </c>
      <c r="BY10" s="118">
        <v>1.1000000000000001</v>
      </c>
      <c r="BZ10" s="118">
        <v>1.1000000000000001</v>
      </c>
      <c r="CA10" s="118">
        <v>0.4</v>
      </c>
      <c r="CB10" s="118">
        <v>1</v>
      </c>
      <c r="CC10" s="118">
        <v>0</v>
      </c>
      <c r="CD10" s="118">
        <v>0</v>
      </c>
      <c r="CE10" s="118">
        <v>0</v>
      </c>
      <c r="CF10" s="118">
        <v>0</v>
      </c>
      <c r="CG10" s="118">
        <v>0</v>
      </c>
      <c r="CH10" s="118">
        <v>0</v>
      </c>
      <c r="CI10" s="118">
        <v>0</v>
      </c>
      <c r="CJ10" s="118">
        <v>0.9</v>
      </c>
      <c r="CK10" s="118">
        <v>0.9</v>
      </c>
      <c r="CL10" s="118">
        <v>0</v>
      </c>
      <c r="CM10" s="118">
        <v>200</v>
      </c>
      <c r="CN10" s="118">
        <v>1</v>
      </c>
      <c r="CO10" s="118">
        <v>800</v>
      </c>
      <c r="CP10" s="118">
        <v>800</v>
      </c>
      <c r="CQ10" s="118">
        <v>800</v>
      </c>
      <c r="CR10" s="118">
        <v>800</v>
      </c>
      <c r="CS10" s="118">
        <v>800</v>
      </c>
      <c r="CT10" s="118" t="s">
        <v>426</v>
      </c>
      <c r="CU10" s="118" t="s">
        <v>426</v>
      </c>
      <c r="CV10" s="118" t="s">
        <v>426</v>
      </c>
      <c r="CW10" s="118" t="s">
        <v>426</v>
      </c>
      <c r="CX10" s="118" t="s">
        <v>426</v>
      </c>
      <c r="CY10" s="118">
        <v>1</v>
      </c>
      <c r="CZ10" s="118">
        <v>200</v>
      </c>
      <c r="DA10" s="118">
        <v>170</v>
      </c>
      <c r="DB10" s="118">
        <v>1</v>
      </c>
      <c r="DC10" s="118">
        <v>0.05</v>
      </c>
      <c r="DD10" s="118">
        <v>1.7</v>
      </c>
      <c r="DE10" s="118">
        <v>12</v>
      </c>
      <c r="DF10" s="118">
        <v>1</v>
      </c>
      <c r="DG10" s="118">
        <v>2.0000000000000001E-4</v>
      </c>
      <c r="DH10" s="118">
        <v>0.15</v>
      </c>
      <c r="DI10" s="118">
        <v>0.22</v>
      </c>
      <c r="DJ10" s="118">
        <v>3</v>
      </c>
      <c r="DK10" s="118">
        <v>3000</v>
      </c>
      <c r="DL10" s="118">
        <v>2.5000000000000001E-2</v>
      </c>
      <c r="DM10" s="118">
        <v>0</v>
      </c>
      <c r="DN10" s="118">
        <v>2</v>
      </c>
      <c r="DO10" s="118">
        <v>1.3</v>
      </c>
      <c r="DP10" s="118">
        <v>0.75</v>
      </c>
      <c r="DQ10" s="118">
        <v>50</v>
      </c>
      <c r="DR10" s="118">
        <v>1</v>
      </c>
      <c r="DS10" s="118">
        <v>200</v>
      </c>
      <c r="DT10" s="118">
        <v>230</v>
      </c>
      <c r="DU10" s="118">
        <v>20</v>
      </c>
      <c r="DV10" s="118">
        <v>30</v>
      </c>
      <c r="DW10" s="118">
        <v>30</v>
      </c>
      <c r="DX10" s="118">
        <v>0.2</v>
      </c>
      <c r="DY10" s="118">
        <v>1</v>
      </c>
      <c r="DZ10" s="118">
        <v>0</v>
      </c>
      <c r="EA10" s="118">
        <v>1</v>
      </c>
      <c r="EB10" s="118">
        <v>0</v>
      </c>
      <c r="EC10" s="118">
        <v>30</v>
      </c>
      <c r="ED10" s="118">
        <v>0.15</v>
      </c>
      <c r="EE10" s="118">
        <v>0.75</v>
      </c>
      <c r="EF10" s="118">
        <v>0.1</v>
      </c>
      <c r="EG10" s="118">
        <v>10</v>
      </c>
      <c r="EH10" s="118">
        <v>0.15</v>
      </c>
      <c r="EI10" s="118">
        <v>0.15</v>
      </c>
      <c r="EJ10" s="118">
        <v>0.15</v>
      </c>
      <c r="EK10" s="118">
        <v>0</v>
      </c>
      <c r="EL10" s="118">
        <v>100</v>
      </c>
      <c r="EM10" s="118">
        <v>21</v>
      </c>
      <c r="EN10" s="118">
        <v>17.100000000000001</v>
      </c>
      <c r="EO10" s="118">
        <v>1</v>
      </c>
      <c r="EP10" s="118">
        <v>0</v>
      </c>
      <c r="EQ10" s="118">
        <v>143</v>
      </c>
      <c r="ER10" s="192" t="s">
        <v>427</v>
      </c>
      <c r="ES10" s="118">
        <v>50</v>
      </c>
      <c r="ET10" s="118">
        <v>79</v>
      </c>
    </row>
    <row r="11" spans="1:150">
      <c r="A11" s="19">
        <v>10</v>
      </c>
      <c r="B11" s="183" t="s">
        <v>88</v>
      </c>
      <c r="C11" s="118">
        <v>0</v>
      </c>
      <c r="D11" s="192" t="s">
        <v>415</v>
      </c>
      <c r="E11" s="118">
        <v>184</v>
      </c>
      <c r="F11" s="192" t="s">
        <v>416</v>
      </c>
      <c r="G11" s="118">
        <v>166</v>
      </c>
      <c r="H11" s="192" t="s">
        <v>417</v>
      </c>
      <c r="I11" s="118">
        <v>300</v>
      </c>
      <c r="J11" s="192" t="s">
        <v>429</v>
      </c>
      <c r="K11" s="118">
        <v>1</v>
      </c>
      <c r="L11" s="183" t="s">
        <v>419</v>
      </c>
      <c r="M11" s="19">
        <v>10</v>
      </c>
      <c r="N11" s="183" t="s">
        <v>419</v>
      </c>
      <c r="O11" s="118" t="s">
        <v>420</v>
      </c>
      <c r="P11" s="19">
        <v>1</v>
      </c>
      <c r="Q11" s="118" t="s">
        <v>421</v>
      </c>
      <c r="R11" s="162">
        <v>11</v>
      </c>
      <c r="S11" s="118" t="s">
        <v>422</v>
      </c>
      <c r="T11" s="118" t="s">
        <v>423</v>
      </c>
      <c r="U11" s="118">
        <v>1</v>
      </c>
      <c r="V11" s="118">
        <v>1</v>
      </c>
      <c r="W11" s="151" t="s">
        <v>424</v>
      </c>
      <c r="X11" s="151" t="s">
        <v>424</v>
      </c>
      <c r="Y11" s="151">
        <v>1</v>
      </c>
      <c r="Z11" s="118" t="s">
        <v>425</v>
      </c>
      <c r="AA11" s="151">
        <v>6</v>
      </c>
      <c r="AB11" s="118">
        <v>2</v>
      </c>
      <c r="AC11" s="19">
        <v>11</v>
      </c>
      <c r="AD11" s="19">
        <v>0</v>
      </c>
      <c r="AE11" s="19">
        <v>0</v>
      </c>
      <c r="AF11" s="118">
        <v>30</v>
      </c>
      <c r="AG11" s="118">
        <v>25</v>
      </c>
      <c r="AH11" s="118">
        <v>70</v>
      </c>
      <c r="AI11" s="118">
        <v>11</v>
      </c>
      <c r="AJ11" s="118">
        <v>10</v>
      </c>
      <c r="AK11" s="118">
        <v>0</v>
      </c>
      <c r="AL11" s="118">
        <v>0</v>
      </c>
      <c r="AM11" s="118">
        <v>0</v>
      </c>
      <c r="AN11" s="19">
        <v>320</v>
      </c>
      <c r="AO11" s="118">
        <v>0.15</v>
      </c>
      <c r="AP11" s="118">
        <v>1.1000000000000001</v>
      </c>
      <c r="AQ11" s="118">
        <v>0.4</v>
      </c>
      <c r="AR11" s="118">
        <v>0</v>
      </c>
      <c r="AS11" s="118">
        <v>0</v>
      </c>
      <c r="AT11" s="118">
        <v>30</v>
      </c>
      <c r="AU11" s="118">
        <v>30</v>
      </c>
      <c r="AV11" s="118">
        <v>36</v>
      </c>
      <c r="AW11" s="118">
        <v>50</v>
      </c>
      <c r="AX11" s="118">
        <v>0.9</v>
      </c>
      <c r="AY11" s="118">
        <v>0.03</v>
      </c>
      <c r="AZ11" s="118">
        <v>0.03</v>
      </c>
      <c r="BA11" s="19">
        <v>0</v>
      </c>
      <c r="BB11" s="118">
        <v>0.3</v>
      </c>
      <c r="BC11" s="118">
        <v>0.6</v>
      </c>
      <c r="BD11" s="118">
        <v>1.2</v>
      </c>
      <c r="BE11" s="118">
        <v>0.2</v>
      </c>
      <c r="BF11" s="118">
        <v>1.1000000000000001</v>
      </c>
      <c r="BG11" s="118">
        <v>0.6</v>
      </c>
      <c r="BH11" s="118">
        <v>0.6</v>
      </c>
      <c r="BI11" s="118">
        <v>0</v>
      </c>
      <c r="BJ11" s="118">
        <v>2</v>
      </c>
      <c r="BK11" s="118">
        <v>1</v>
      </c>
      <c r="BL11" s="118">
        <v>0</v>
      </c>
      <c r="BM11" s="118">
        <v>0</v>
      </c>
      <c r="BN11" s="118">
        <v>0</v>
      </c>
      <c r="BO11" s="118">
        <v>1</v>
      </c>
      <c r="BP11" s="118">
        <v>1</v>
      </c>
      <c r="BQ11" s="118">
        <v>1</v>
      </c>
      <c r="BR11" s="118" t="s">
        <v>426</v>
      </c>
      <c r="BS11" s="118">
        <v>0</v>
      </c>
      <c r="BT11" s="118">
        <v>1</v>
      </c>
      <c r="BU11" s="118">
        <v>0.45</v>
      </c>
      <c r="BV11" s="118">
        <v>0</v>
      </c>
      <c r="BW11" s="118">
        <v>10000</v>
      </c>
      <c r="BX11" s="118">
        <v>1</v>
      </c>
      <c r="BY11" s="118">
        <v>1.1000000000000001</v>
      </c>
      <c r="BZ11" s="118">
        <v>1.1000000000000001</v>
      </c>
      <c r="CA11" s="118">
        <v>0.4</v>
      </c>
      <c r="CB11" s="118">
        <v>1</v>
      </c>
      <c r="CC11" s="118">
        <v>0</v>
      </c>
      <c r="CD11" s="118">
        <v>0</v>
      </c>
      <c r="CE11" s="118">
        <v>0</v>
      </c>
      <c r="CF11" s="118">
        <v>0</v>
      </c>
      <c r="CG11" s="118">
        <v>0</v>
      </c>
      <c r="CH11" s="118">
        <v>0</v>
      </c>
      <c r="CI11" s="118">
        <v>0</v>
      </c>
      <c r="CJ11" s="118">
        <v>0.9</v>
      </c>
      <c r="CK11" s="118">
        <v>0.9</v>
      </c>
      <c r="CL11" s="118">
        <v>0</v>
      </c>
      <c r="CM11" s="118">
        <v>200</v>
      </c>
      <c r="CN11" s="118">
        <v>1</v>
      </c>
      <c r="CO11" s="118">
        <v>800</v>
      </c>
      <c r="CP11" s="118">
        <v>800</v>
      </c>
      <c r="CQ11" s="118">
        <v>800</v>
      </c>
      <c r="CR11" s="118">
        <v>800</v>
      </c>
      <c r="CS11" s="118">
        <v>800</v>
      </c>
      <c r="CT11" s="118" t="s">
        <v>426</v>
      </c>
      <c r="CU11" s="118" t="s">
        <v>426</v>
      </c>
      <c r="CV11" s="118" t="s">
        <v>426</v>
      </c>
      <c r="CW11" s="118" t="s">
        <v>426</v>
      </c>
      <c r="CX11" s="118" t="s">
        <v>426</v>
      </c>
      <c r="CY11" s="118">
        <v>1</v>
      </c>
      <c r="CZ11" s="118">
        <v>200</v>
      </c>
      <c r="DA11" s="118">
        <v>170</v>
      </c>
      <c r="DB11" s="118">
        <v>1</v>
      </c>
      <c r="DC11" s="118">
        <v>0.05</v>
      </c>
      <c r="DD11" s="118">
        <v>1.7</v>
      </c>
      <c r="DE11" s="118">
        <v>12</v>
      </c>
      <c r="DF11" s="118">
        <v>1</v>
      </c>
      <c r="DG11" s="118">
        <v>2.0000000000000001E-4</v>
      </c>
      <c r="DH11" s="118">
        <v>0.15</v>
      </c>
      <c r="DI11" s="118">
        <v>0.22</v>
      </c>
      <c r="DJ11" s="118">
        <v>3</v>
      </c>
      <c r="DK11" s="118">
        <v>3000</v>
      </c>
      <c r="DL11" s="118">
        <v>2.5000000000000001E-2</v>
      </c>
      <c r="DM11" s="118">
        <v>0</v>
      </c>
      <c r="DN11" s="118">
        <v>2</v>
      </c>
      <c r="DO11" s="118">
        <v>1.3</v>
      </c>
      <c r="DP11" s="118">
        <v>0.75</v>
      </c>
      <c r="DQ11" s="118">
        <v>50</v>
      </c>
      <c r="DR11" s="118">
        <v>1</v>
      </c>
      <c r="DS11" s="118">
        <v>200</v>
      </c>
      <c r="DT11" s="118">
        <v>230</v>
      </c>
      <c r="DU11" s="118">
        <v>20</v>
      </c>
      <c r="DV11" s="118">
        <v>30</v>
      </c>
      <c r="DW11" s="118">
        <v>30</v>
      </c>
      <c r="DX11" s="118">
        <v>0.2</v>
      </c>
      <c r="DY11" s="118">
        <v>1</v>
      </c>
      <c r="DZ11" s="118">
        <v>0</v>
      </c>
      <c r="EA11" s="118">
        <v>1</v>
      </c>
      <c r="EB11" s="118">
        <v>0</v>
      </c>
      <c r="EC11" s="118">
        <v>30</v>
      </c>
      <c r="ED11" s="118">
        <v>0.15</v>
      </c>
      <c r="EE11" s="118">
        <v>0.75</v>
      </c>
      <c r="EF11" s="118">
        <v>0.1</v>
      </c>
      <c r="EG11" s="118">
        <v>10</v>
      </c>
      <c r="EH11" s="118">
        <v>0.15</v>
      </c>
      <c r="EI11" s="118">
        <v>0.15</v>
      </c>
      <c r="EJ11" s="118">
        <v>0.15</v>
      </c>
      <c r="EK11" s="118">
        <v>0</v>
      </c>
      <c r="EL11" s="118">
        <v>100</v>
      </c>
      <c r="EM11" s="118">
        <v>21</v>
      </c>
      <c r="EN11" s="118">
        <v>17.100000000000001</v>
      </c>
      <c r="EO11" s="118">
        <v>1</v>
      </c>
      <c r="EP11" s="118">
        <v>0</v>
      </c>
      <c r="EQ11" s="118">
        <v>143</v>
      </c>
      <c r="ER11" s="192" t="s">
        <v>430</v>
      </c>
      <c r="ES11" s="118">
        <v>50</v>
      </c>
      <c r="ET11" s="118">
        <v>88</v>
      </c>
    </row>
    <row r="12" spans="1:150">
      <c r="A12" s="19">
        <v>11</v>
      </c>
      <c r="B12" s="183" t="s">
        <v>89</v>
      </c>
      <c r="C12" s="118">
        <v>0</v>
      </c>
      <c r="D12" s="192" t="s">
        <v>415</v>
      </c>
      <c r="E12" s="118">
        <v>184</v>
      </c>
      <c r="F12" s="192" t="s">
        <v>416</v>
      </c>
      <c r="G12" s="118">
        <v>166</v>
      </c>
      <c r="H12" s="192" t="s">
        <v>417</v>
      </c>
      <c r="I12" s="118">
        <v>300</v>
      </c>
      <c r="J12" s="192" t="s">
        <v>429</v>
      </c>
      <c r="K12" s="118">
        <v>1</v>
      </c>
      <c r="L12" s="183" t="s">
        <v>419</v>
      </c>
      <c r="M12" s="19">
        <v>11</v>
      </c>
      <c r="N12" s="183" t="s">
        <v>419</v>
      </c>
      <c r="O12" s="118" t="s">
        <v>420</v>
      </c>
      <c r="P12" s="19">
        <v>1</v>
      </c>
      <c r="Q12" s="118" t="s">
        <v>421</v>
      </c>
      <c r="R12" s="162">
        <v>11</v>
      </c>
      <c r="S12" s="118" t="s">
        <v>422</v>
      </c>
      <c r="T12" s="118" t="s">
        <v>423</v>
      </c>
      <c r="U12" s="118">
        <v>1</v>
      </c>
      <c r="V12" s="118">
        <v>1</v>
      </c>
      <c r="W12" s="151" t="s">
        <v>424</v>
      </c>
      <c r="X12" s="151" t="s">
        <v>424</v>
      </c>
      <c r="Y12" s="151">
        <v>1</v>
      </c>
      <c r="Z12" s="118" t="s">
        <v>425</v>
      </c>
      <c r="AA12" s="151">
        <v>7</v>
      </c>
      <c r="AB12" s="118">
        <v>2</v>
      </c>
      <c r="AC12" s="19">
        <v>11</v>
      </c>
      <c r="AD12" s="19">
        <v>0</v>
      </c>
      <c r="AE12" s="19">
        <v>0</v>
      </c>
      <c r="AF12" s="118">
        <v>30</v>
      </c>
      <c r="AG12" s="118">
        <v>25</v>
      </c>
      <c r="AH12" s="118">
        <v>70</v>
      </c>
      <c r="AI12" s="118">
        <v>11</v>
      </c>
      <c r="AJ12" s="118">
        <v>10</v>
      </c>
      <c r="AK12" s="118">
        <v>0</v>
      </c>
      <c r="AL12" s="118">
        <v>0</v>
      </c>
      <c r="AM12" s="118">
        <v>0</v>
      </c>
      <c r="AN12" s="19">
        <v>320</v>
      </c>
      <c r="AO12" s="118">
        <v>0.15</v>
      </c>
      <c r="AP12" s="118">
        <v>1.1000000000000001</v>
      </c>
      <c r="AQ12" s="118">
        <v>0.4</v>
      </c>
      <c r="AR12" s="118">
        <v>0</v>
      </c>
      <c r="AS12" s="118">
        <v>0</v>
      </c>
      <c r="AT12" s="118">
        <v>30</v>
      </c>
      <c r="AU12" s="118">
        <v>30</v>
      </c>
      <c r="AV12" s="118">
        <v>36</v>
      </c>
      <c r="AW12" s="118">
        <v>50</v>
      </c>
      <c r="AX12" s="118">
        <v>0.9</v>
      </c>
      <c r="AY12" s="118">
        <v>0.03</v>
      </c>
      <c r="AZ12" s="118">
        <v>0.03</v>
      </c>
      <c r="BA12" s="19">
        <v>0</v>
      </c>
      <c r="BB12" s="118">
        <v>0.3</v>
      </c>
      <c r="BC12" s="118">
        <v>0.6</v>
      </c>
      <c r="BD12" s="118">
        <v>1.2</v>
      </c>
      <c r="BE12" s="118">
        <v>0.2</v>
      </c>
      <c r="BF12" s="118">
        <v>1.1000000000000001</v>
      </c>
      <c r="BG12" s="118">
        <v>0.6</v>
      </c>
      <c r="BH12" s="118">
        <v>0.6</v>
      </c>
      <c r="BI12" s="118">
        <v>0</v>
      </c>
      <c r="BJ12" s="118">
        <v>2</v>
      </c>
      <c r="BK12" s="118">
        <v>1</v>
      </c>
      <c r="BL12" s="118">
        <v>0</v>
      </c>
      <c r="BM12" s="118">
        <v>0</v>
      </c>
      <c r="BN12" s="118">
        <v>0</v>
      </c>
      <c r="BO12" s="118">
        <v>1</v>
      </c>
      <c r="BP12" s="118">
        <v>1</v>
      </c>
      <c r="BQ12" s="118">
        <v>1</v>
      </c>
      <c r="BR12" s="118" t="s">
        <v>426</v>
      </c>
      <c r="BS12" s="118">
        <v>0</v>
      </c>
      <c r="BT12" s="118">
        <v>1</v>
      </c>
      <c r="BU12" s="118">
        <v>0.45</v>
      </c>
      <c r="BV12" s="118">
        <v>0</v>
      </c>
      <c r="BW12" s="118">
        <v>10000</v>
      </c>
      <c r="BX12" s="118">
        <v>1</v>
      </c>
      <c r="BY12" s="118">
        <v>1.1000000000000001</v>
      </c>
      <c r="BZ12" s="118">
        <v>1.1000000000000001</v>
      </c>
      <c r="CA12" s="118">
        <v>0.4</v>
      </c>
      <c r="CB12" s="118">
        <v>1</v>
      </c>
      <c r="CC12" s="118">
        <v>0</v>
      </c>
      <c r="CD12" s="118">
        <v>0</v>
      </c>
      <c r="CE12" s="118">
        <v>0</v>
      </c>
      <c r="CF12" s="118">
        <v>0</v>
      </c>
      <c r="CG12" s="118">
        <v>0</v>
      </c>
      <c r="CH12" s="118">
        <v>0</v>
      </c>
      <c r="CI12" s="118">
        <v>0</v>
      </c>
      <c r="CJ12" s="118">
        <v>0.9</v>
      </c>
      <c r="CK12" s="118">
        <v>0.9</v>
      </c>
      <c r="CL12" s="118">
        <v>0</v>
      </c>
      <c r="CM12" s="118">
        <v>200</v>
      </c>
      <c r="CN12" s="118">
        <v>1</v>
      </c>
      <c r="CO12" s="118">
        <v>800</v>
      </c>
      <c r="CP12" s="118">
        <v>800</v>
      </c>
      <c r="CQ12" s="118">
        <v>800</v>
      </c>
      <c r="CR12" s="118">
        <v>800</v>
      </c>
      <c r="CS12" s="118">
        <v>800</v>
      </c>
      <c r="CT12" s="118" t="s">
        <v>426</v>
      </c>
      <c r="CU12" s="118" t="s">
        <v>426</v>
      </c>
      <c r="CV12" s="118" t="s">
        <v>426</v>
      </c>
      <c r="CW12" s="118" t="s">
        <v>426</v>
      </c>
      <c r="CX12" s="118" t="s">
        <v>426</v>
      </c>
      <c r="CY12" s="118">
        <v>1</v>
      </c>
      <c r="CZ12" s="118">
        <v>200</v>
      </c>
      <c r="DA12" s="118">
        <v>170</v>
      </c>
      <c r="DB12" s="118">
        <v>1</v>
      </c>
      <c r="DC12" s="118">
        <v>0.05</v>
      </c>
      <c r="DD12" s="118">
        <v>1.7</v>
      </c>
      <c r="DE12" s="118">
        <v>12</v>
      </c>
      <c r="DF12" s="118">
        <v>1</v>
      </c>
      <c r="DG12" s="118">
        <v>2.0000000000000001E-4</v>
      </c>
      <c r="DH12" s="118">
        <v>0.15</v>
      </c>
      <c r="DI12" s="118">
        <v>0.22</v>
      </c>
      <c r="DJ12" s="118">
        <v>3</v>
      </c>
      <c r="DK12" s="118">
        <v>3000</v>
      </c>
      <c r="DL12" s="118">
        <v>2.5000000000000001E-2</v>
      </c>
      <c r="DM12" s="118">
        <v>0</v>
      </c>
      <c r="DN12" s="118">
        <v>2</v>
      </c>
      <c r="DO12" s="118">
        <v>1.3</v>
      </c>
      <c r="DP12" s="118">
        <v>0.75</v>
      </c>
      <c r="DQ12" s="118">
        <v>50</v>
      </c>
      <c r="DR12" s="118">
        <v>1</v>
      </c>
      <c r="DS12" s="118">
        <v>200</v>
      </c>
      <c r="DT12" s="118">
        <v>230</v>
      </c>
      <c r="DU12" s="118">
        <v>20</v>
      </c>
      <c r="DV12" s="118">
        <v>30</v>
      </c>
      <c r="DW12" s="118">
        <v>30</v>
      </c>
      <c r="DX12" s="118">
        <v>0.2</v>
      </c>
      <c r="DY12" s="118">
        <v>1</v>
      </c>
      <c r="DZ12" s="118">
        <v>0</v>
      </c>
      <c r="EA12" s="118">
        <v>1</v>
      </c>
      <c r="EB12" s="118">
        <v>0</v>
      </c>
      <c r="EC12" s="118">
        <v>30</v>
      </c>
      <c r="ED12" s="118">
        <v>0.15</v>
      </c>
      <c r="EE12" s="118">
        <v>0.75</v>
      </c>
      <c r="EF12" s="118">
        <v>0.1</v>
      </c>
      <c r="EG12" s="118">
        <v>10</v>
      </c>
      <c r="EH12" s="118">
        <v>0.15</v>
      </c>
      <c r="EI12" s="118">
        <v>0.15</v>
      </c>
      <c r="EJ12" s="118">
        <v>0.15</v>
      </c>
      <c r="EK12" s="118">
        <v>0</v>
      </c>
      <c r="EL12" s="118">
        <v>100</v>
      </c>
      <c r="EM12" s="118">
        <v>21</v>
      </c>
      <c r="EN12" s="118">
        <v>17.100000000000001</v>
      </c>
      <c r="EO12" s="118">
        <v>1</v>
      </c>
      <c r="EP12" s="118">
        <v>0</v>
      </c>
      <c r="EQ12" s="118">
        <v>143</v>
      </c>
      <c r="ER12" s="192" t="s">
        <v>430</v>
      </c>
      <c r="ES12" s="118">
        <v>50</v>
      </c>
      <c r="ET12" s="118">
        <v>97</v>
      </c>
    </row>
    <row r="13" spans="1:150">
      <c r="A13" s="19">
        <v>12</v>
      </c>
      <c r="B13" s="183" t="s">
        <v>90</v>
      </c>
      <c r="C13" s="118">
        <v>0</v>
      </c>
      <c r="D13" s="192" t="s">
        <v>415</v>
      </c>
      <c r="E13" s="118">
        <v>184</v>
      </c>
      <c r="F13" s="192" t="s">
        <v>416</v>
      </c>
      <c r="G13" s="118">
        <v>166</v>
      </c>
      <c r="H13" s="192" t="s">
        <v>417</v>
      </c>
      <c r="I13" s="118">
        <v>300</v>
      </c>
      <c r="J13" s="192" t="s">
        <v>429</v>
      </c>
      <c r="K13" s="118">
        <v>1</v>
      </c>
      <c r="L13" s="183" t="s">
        <v>419</v>
      </c>
      <c r="M13" s="19">
        <v>12</v>
      </c>
      <c r="N13" s="183" t="s">
        <v>419</v>
      </c>
      <c r="O13" s="118" t="s">
        <v>420</v>
      </c>
      <c r="P13" s="19">
        <v>1</v>
      </c>
      <c r="Q13" s="118" t="s">
        <v>421</v>
      </c>
      <c r="R13" s="162">
        <v>11</v>
      </c>
      <c r="S13" s="118" t="s">
        <v>422</v>
      </c>
      <c r="T13" s="118" t="s">
        <v>423</v>
      </c>
      <c r="U13" s="118">
        <v>1</v>
      </c>
      <c r="V13" s="118">
        <v>1</v>
      </c>
      <c r="W13" s="151" t="s">
        <v>424</v>
      </c>
      <c r="X13" s="151" t="s">
        <v>424</v>
      </c>
      <c r="Y13" s="151">
        <v>1</v>
      </c>
      <c r="Z13" s="118" t="s">
        <v>425</v>
      </c>
      <c r="AA13" s="151">
        <v>8</v>
      </c>
      <c r="AB13" s="118">
        <v>2</v>
      </c>
      <c r="AC13" s="19">
        <v>11</v>
      </c>
      <c r="AD13" s="19">
        <v>0</v>
      </c>
      <c r="AE13" s="19">
        <v>0</v>
      </c>
      <c r="AF13" s="118">
        <v>30</v>
      </c>
      <c r="AG13" s="118">
        <v>25</v>
      </c>
      <c r="AH13" s="118">
        <v>70</v>
      </c>
      <c r="AI13" s="118">
        <v>11</v>
      </c>
      <c r="AJ13" s="118">
        <v>10</v>
      </c>
      <c r="AK13" s="118">
        <v>0</v>
      </c>
      <c r="AL13" s="118">
        <v>0</v>
      </c>
      <c r="AM13" s="118">
        <v>0</v>
      </c>
      <c r="AN13" s="19">
        <v>320</v>
      </c>
      <c r="AO13" s="118">
        <v>0.15</v>
      </c>
      <c r="AP13" s="118">
        <v>1.1000000000000001</v>
      </c>
      <c r="AQ13" s="118">
        <v>0.4</v>
      </c>
      <c r="AR13" s="118">
        <v>0</v>
      </c>
      <c r="AS13" s="118">
        <v>0</v>
      </c>
      <c r="AT13" s="118">
        <v>30</v>
      </c>
      <c r="AU13" s="118">
        <v>30</v>
      </c>
      <c r="AV13" s="118">
        <v>36</v>
      </c>
      <c r="AW13" s="118">
        <v>50</v>
      </c>
      <c r="AX13" s="118">
        <v>0.9</v>
      </c>
      <c r="AY13" s="118">
        <v>0.03</v>
      </c>
      <c r="AZ13" s="118">
        <v>0.03</v>
      </c>
      <c r="BA13" s="19">
        <v>0</v>
      </c>
      <c r="BB13" s="118">
        <v>0.3</v>
      </c>
      <c r="BC13" s="118">
        <v>0.6</v>
      </c>
      <c r="BD13" s="118">
        <v>1.2</v>
      </c>
      <c r="BE13" s="118">
        <v>0.2</v>
      </c>
      <c r="BF13" s="118">
        <v>1.1000000000000001</v>
      </c>
      <c r="BG13" s="118">
        <v>0.6</v>
      </c>
      <c r="BH13" s="118">
        <v>0.6</v>
      </c>
      <c r="BI13" s="118">
        <v>0</v>
      </c>
      <c r="BJ13" s="118">
        <v>2</v>
      </c>
      <c r="BK13" s="118">
        <v>1</v>
      </c>
      <c r="BL13" s="118">
        <v>0</v>
      </c>
      <c r="BM13" s="118">
        <v>0</v>
      </c>
      <c r="BN13" s="118">
        <v>0</v>
      </c>
      <c r="BO13" s="118">
        <v>1</v>
      </c>
      <c r="BP13" s="118">
        <v>1</v>
      </c>
      <c r="BQ13" s="118">
        <v>1</v>
      </c>
      <c r="BR13" s="118" t="s">
        <v>426</v>
      </c>
      <c r="BS13" s="118">
        <v>0</v>
      </c>
      <c r="BT13" s="118">
        <v>1</v>
      </c>
      <c r="BU13" s="118">
        <v>0.45</v>
      </c>
      <c r="BV13" s="118">
        <v>0</v>
      </c>
      <c r="BW13" s="118">
        <v>10000</v>
      </c>
      <c r="BX13" s="118">
        <v>1</v>
      </c>
      <c r="BY13" s="118">
        <v>1.1000000000000001</v>
      </c>
      <c r="BZ13" s="118">
        <v>1.1000000000000001</v>
      </c>
      <c r="CA13" s="118">
        <v>0.4</v>
      </c>
      <c r="CB13" s="118">
        <v>1</v>
      </c>
      <c r="CC13" s="118">
        <v>0</v>
      </c>
      <c r="CD13" s="118">
        <v>0</v>
      </c>
      <c r="CE13" s="118">
        <v>0</v>
      </c>
      <c r="CF13" s="118">
        <v>0</v>
      </c>
      <c r="CG13" s="118">
        <v>0</v>
      </c>
      <c r="CH13" s="118">
        <v>0</v>
      </c>
      <c r="CI13" s="118">
        <v>0</v>
      </c>
      <c r="CJ13" s="118">
        <v>0.9</v>
      </c>
      <c r="CK13" s="118">
        <v>0.9</v>
      </c>
      <c r="CL13" s="118">
        <v>0</v>
      </c>
      <c r="CM13" s="118">
        <v>200</v>
      </c>
      <c r="CN13" s="118">
        <v>1</v>
      </c>
      <c r="CO13" s="118">
        <v>800</v>
      </c>
      <c r="CP13" s="118">
        <v>800</v>
      </c>
      <c r="CQ13" s="118">
        <v>800</v>
      </c>
      <c r="CR13" s="118">
        <v>800</v>
      </c>
      <c r="CS13" s="118">
        <v>800</v>
      </c>
      <c r="CT13" s="118" t="s">
        <v>426</v>
      </c>
      <c r="CU13" s="118" t="s">
        <v>426</v>
      </c>
      <c r="CV13" s="118" t="s">
        <v>426</v>
      </c>
      <c r="CW13" s="118" t="s">
        <v>426</v>
      </c>
      <c r="CX13" s="118" t="s">
        <v>426</v>
      </c>
      <c r="CY13" s="118">
        <v>1</v>
      </c>
      <c r="CZ13" s="118">
        <v>200</v>
      </c>
      <c r="DA13" s="118">
        <v>170</v>
      </c>
      <c r="DB13" s="118">
        <v>1</v>
      </c>
      <c r="DC13" s="118">
        <v>0.05</v>
      </c>
      <c r="DD13" s="118">
        <v>1.7</v>
      </c>
      <c r="DE13" s="118">
        <v>12</v>
      </c>
      <c r="DF13" s="118">
        <v>1</v>
      </c>
      <c r="DG13" s="118">
        <v>2.0000000000000001E-4</v>
      </c>
      <c r="DH13" s="118">
        <v>0.15</v>
      </c>
      <c r="DI13" s="118">
        <v>0.22</v>
      </c>
      <c r="DJ13" s="118">
        <v>3</v>
      </c>
      <c r="DK13" s="118">
        <v>3000</v>
      </c>
      <c r="DL13" s="118">
        <v>2.5000000000000001E-2</v>
      </c>
      <c r="DM13" s="118">
        <v>0</v>
      </c>
      <c r="DN13" s="118">
        <v>2</v>
      </c>
      <c r="DO13" s="118">
        <v>1.3</v>
      </c>
      <c r="DP13" s="118">
        <v>0.75</v>
      </c>
      <c r="DQ13" s="118">
        <v>50</v>
      </c>
      <c r="DR13" s="118">
        <v>1</v>
      </c>
      <c r="DS13" s="118">
        <v>200</v>
      </c>
      <c r="DT13" s="118">
        <v>230</v>
      </c>
      <c r="DU13" s="118">
        <v>20</v>
      </c>
      <c r="DV13" s="118">
        <v>30</v>
      </c>
      <c r="DW13" s="118">
        <v>30</v>
      </c>
      <c r="DX13" s="118">
        <v>0.2</v>
      </c>
      <c r="DY13" s="118">
        <v>1</v>
      </c>
      <c r="DZ13" s="118">
        <v>0</v>
      </c>
      <c r="EA13" s="118">
        <v>1</v>
      </c>
      <c r="EB13" s="118">
        <v>0</v>
      </c>
      <c r="EC13" s="118">
        <v>30</v>
      </c>
      <c r="ED13" s="118">
        <v>0.15</v>
      </c>
      <c r="EE13" s="118">
        <v>0.75</v>
      </c>
      <c r="EF13" s="118">
        <v>0.1</v>
      </c>
      <c r="EG13" s="118">
        <v>10</v>
      </c>
      <c r="EH13" s="118">
        <v>0.15</v>
      </c>
      <c r="EI13" s="118">
        <v>0.15</v>
      </c>
      <c r="EJ13" s="118">
        <v>0.15</v>
      </c>
      <c r="EK13" s="118">
        <v>0</v>
      </c>
      <c r="EL13" s="118">
        <v>100</v>
      </c>
      <c r="EM13" s="118">
        <v>21</v>
      </c>
      <c r="EN13" s="118">
        <v>17.100000000000001</v>
      </c>
      <c r="EO13" s="118">
        <v>1</v>
      </c>
      <c r="EP13" s="118">
        <v>0</v>
      </c>
      <c r="EQ13" s="118">
        <v>143</v>
      </c>
      <c r="ER13" s="192" t="s">
        <v>430</v>
      </c>
      <c r="ES13" s="118">
        <v>50</v>
      </c>
      <c r="ET13" s="118">
        <v>106</v>
      </c>
    </row>
    <row r="14" spans="1:150">
      <c r="A14" s="19">
        <v>13</v>
      </c>
      <c r="B14" s="183" t="s">
        <v>91</v>
      </c>
      <c r="C14" s="118">
        <v>0</v>
      </c>
      <c r="D14" s="192" t="s">
        <v>431</v>
      </c>
      <c r="E14" s="118">
        <v>163</v>
      </c>
      <c r="F14" s="192" t="s">
        <v>432</v>
      </c>
      <c r="G14" s="118">
        <v>143</v>
      </c>
      <c r="H14" s="192" t="s">
        <v>432</v>
      </c>
      <c r="I14" s="118">
        <v>320</v>
      </c>
      <c r="J14" s="192" t="s">
        <v>433</v>
      </c>
      <c r="K14" s="118">
        <v>1</v>
      </c>
      <c r="L14" s="183" t="s">
        <v>419</v>
      </c>
      <c r="M14" s="19">
        <v>13</v>
      </c>
      <c r="N14" s="183" t="s">
        <v>419</v>
      </c>
      <c r="O14" s="118" t="s">
        <v>420</v>
      </c>
      <c r="P14" s="19">
        <v>1</v>
      </c>
      <c r="Q14" s="118" t="s">
        <v>421</v>
      </c>
      <c r="R14" s="162">
        <v>11</v>
      </c>
      <c r="S14" s="118" t="s">
        <v>422</v>
      </c>
      <c r="T14" s="118" t="s">
        <v>434</v>
      </c>
      <c r="U14" s="118">
        <v>1</v>
      </c>
      <c r="V14" s="118">
        <v>1</v>
      </c>
      <c r="W14" s="151" t="s">
        <v>424</v>
      </c>
      <c r="X14" s="151" t="s">
        <v>424</v>
      </c>
      <c r="Y14" s="151">
        <v>2</v>
      </c>
      <c r="Z14" s="118" t="s">
        <v>435</v>
      </c>
      <c r="AA14" s="151">
        <v>1</v>
      </c>
      <c r="AB14" s="118">
        <v>13</v>
      </c>
      <c r="AC14" s="118">
        <v>15</v>
      </c>
      <c r="AD14" s="118">
        <v>7</v>
      </c>
      <c r="AE14" s="19"/>
      <c r="AF14" s="118">
        <v>20</v>
      </c>
      <c r="AG14" s="118">
        <v>22</v>
      </c>
      <c r="AH14" s="118">
        <v>35</v>
      </c>
      <c r="AI14" s="118">
        <v>30</v>
      </c>
      <c r="AJ14" s="118">
        <v>39</v>
      </c>
      <c r="AK14" s="118">
        <v>0</v>
      </c>
      <c r="AL14" s="118">
        <v>0</v>
      </c>
      <c r="AM14" s="118">
        <v>0</v>
      </c>
      <c r="AN14" s="118">
        <v>309</v>
      </c>
      <c r="AO14" s="118">
        <v>0.15</v>
      </c>
      <c r="AP14" s="118">
        <v>0.4</v>
      </c>
      <c r="AQ14" s="118">
        <v>0.05</v>
      </c>
      <c r="AR14" s="118">
        <v>0</v>
      </c>
      <c r="AS14" s="118">
        <v>0</v>
      </c>
      <c r="AT14" s="118">
        <v>30</v>
      </c>
      <c r="AU14" s="118">
        <v>20</v>
      </c>
      <c r="AV14" s="118">
        <v>40</v>
      </c>
      <c r="AW14" s="118">
        <v>56</v>
      </c>
      <c r="AX14" s="118">
        <v>0.95</v>
      </c>
      <c r="AY14" s="118">
        <v>0.3</v>
      </c>
      <c r="AZ14" s="118">
        <v>0.02</v>
      </c>
      <c r="BA14" s="19">
        <v>0</v>
      </c>
      <c r="BB14" s="118">
        <v>0.2</v>
      </c>
      <c r="BC14" s="118">
        <v>0.2</v>
      </c>
      <c r="BD14" s="118">
        <v>0.6</v>
      </c>
      <c r="BE14" s="118">
        <v>0.05</v>
      </c>
      <c r="BF14" s="118">
        <v>0.6</v>
      </c>
      <c r="BG14" s="118">
        <v>0.5</v>
      </c>
      <c r="BH14" s="118">
        <v>0.6</v>
      </c>
      <c r="BI14" s="118">
        <v>0</v>
      </c>
      <c r="BJ14" s="118">
        <v>2</v>
      </c>
      <c r="BK14" s="118">
        <v>1</v>
      </c>
      <c r="BL14" s="118">
        <v>0</v>
      </c>
      <c r="BM14" s="118">
        <v>0</v>
      </c>
      <c r="BN14" s="118">
        <v>0</v>
      </c>
      <c r="BO14" s="118">
        <v>1</v>
      </c>
      <c r="BP14" s="118">
        <v>1</v>
      </c>
      <c r="BQ14" s="118">
        <v>1</v>
      </c>
      <c r="BR14" s="118" t="s">
        <v>426</v>
      </c>
      <c r="BS14" s="118">
        <v>0</v>
      </c>
      <c r="BT14" s="118">
        <v>1</v>
      </c>
      <c r="BU14" s="118">
        <v>0.5</v>
      </c>
      <c r="BV14" s="118">
        <v>0</v>
      </c>
      <c r="BW14" s="118">
        <v>10000</v>
      </c>
      <c r="BX14" s="118">
        <v>1</v>
      </c>
      <c r="BY14" s="118">
        <v>1.1000000000000001</v>
      </c>
      <c r="BZ14" s="118">
        <v>1.1000000000000001</v>
      </c>
      <c r="CA14" s="118">
        <v>0.4</v>
      </c>
      <c r="CB14" s="118">
        <v>1</v>
      </c>
      <c r="CC14" s="118">
        <v>0</v>
      </c>
      <c r="CD14" s="118">
        <v>0</v>
      </c>
      <c r="CE14" s="118">
        <v>0</v>
      </c>
      <c r="CF14" s="118">
        <v>0</v>
      </c>
      <c r="CG14" s="118">
        <v>0</v>
      </c>
      <c r="CH14" s="118">
        <v>0</v>
      </c>
      <c r="CI14" s="118">
        <v>0</v>
      </c>
      <c r="CJ14" s="118">
        <v>0.9</v>
      </c>
      <c r="CK14" s="118">
        <v>0.9</v>
      </c>
      <c r="CL14" s="118">
        <v>0</v>
      </c>
      <c r="CM14" s="118">
        <v>200</v>
      </c>
      <c r="CN14" s="118">
        <v>1</v>
      </c>
      <c r="CO14" s="118">
        <v>800</v>
      </c>
      <c r="CP14" s="118">
        <v>800</v>
      </c>
      <c r="CQ14" s="118">
        <v>800</v>
      </c>
      <c r="CR14" s="118">
        <v>800</v>
      </c>
      <c r="CS14" s="118">
        <v>800</v>
      </c>
      <c r="CT14" s="118" t="s">
        <v>426</v>
      </c>
      <c r="CU14" s="118" t="s">
        <v>426</v>
      </c>
      <c r="CV14" s="118" t="s">
        <v>426</v>
      </c>
      <c r="CW14" s="118" t="s">
        <v>426</v>
      </c>
      <c r="CX14" s="118" t="s">
        <v>426</v>
      </c>
      <c r="CY14" s="118">
        <v>1</v>
      </c>
      <c r="CZ14" s="118">
        <v>200</v>
      </c>
      <c r="DA14" s="118">
        <v>170</v>
      </c>
      <c r="DB14" s="118">
        <v>1</v>
      </c>
      <c r="DC14" s="118">
        <v>0.05</v>
      </c>
      <c r="DD14" s="118">
        <v>1.7</v>
      </c>
      <c r="DE14" s="118">
        <v>12</v>
      </c>
      <c r="DF14" s="118">
        <v>1</v>
      </c>
      <c r="DG14" s="118">
        <v>2.0000000000000001E-4</v>
      </c>
      <c r="DH14" s="118">
        <v>0.15</v>
      </c>
      <c r="DI14" s="118">
        <v>0.22</v>
      </c>
      <c r="DJ14" s="118">
        <v>3</v>
      </c>
      <c r="DK14" s="118">
        <v>3000</v>
      </c>
      <c r="DL14" s="118">
        <v>2.5000000000000001E-2</v>
      </c>
      <c r="DM14" s="118">
        <v>0</v>
      </c>
      <c r="DN14" s="118">
        <v>2</v>
      </c>
      <c r="DO14" s="118">
        <v>1.3</v>
      </c>
      <c r="DP14" s="118">
        <v>0.75</v>
      </c>
      <c r="DQ14" s="118">
        <v>50</v>
      </c>
      <c r="DR14" s="118">
        <v>1</v>
      </c>
      <c r="DS14" s="118">
        <v>200</v>
      </c>
      <c r="DT14" s="118">
        <v>230</v>
      </c>
      <c r="DU14" s="118">
        <v>20</v>
      </c>
      <c r="DV14" s="118">
        <v>30</v>
      </c>
      <c r="DW14" s="118">
        <v>30</v>
      </c>
      <c r="DX14" s="118">
        <v>0.2</v>
      </c>
      <c r="DY14" s="118">
        <v>1</v>
      </c>
      <c r="DZ14" s="118">
        <v>0</v>
      </c>
      <c r="EA14" s="118">
        <v>1</v>
      </c>
      <c r="EB14" s="118">
        <v>0</v>
      </c>
      <c r="EC14" s="118">
        <v>30</v>
      </c>
      <c r="ED14" s="118">
        <v>0.15</v>
      </c>
      <c r="EE14" s="118">
        <v>0.75</v>
      </c>
      <c r="EF14" s="118">
        <v>0.1</v>
      </c>
      <c r="EG14" s="118">
        <v>10</v>
      </c>
      <c r="EH14" s="118">
        <v>0.15</v>
      </c>
      <c r="EI14" s="118">
        <v>0.15</v>
      </c>
      <c r="EJ14" s="118">
        <v>0.15</v>
      </c>
      <c r="EK14" s="118">
        <v>0</v>
      </c>
      <c r="EL14" s="118">
        <v>100</v>
      </c>
      <c r="EM14" s="118">
        <v>21</v>
      </c>
      <c r="EN14" s="118">
        <v>17.100000000000001</v>
      </c>
      <c r="EO14" s="118">
        <v>1</v>
      </c>
      <c r="EP14" s="118">
        <v>0</v>
      </c>
      <c r="EQ14" s="118">
        <v>143</v>
      </c>
      <c r="ER14" s="192" t="s">
        <v>430</v>
      </c>
      <c r="ES14" s="118">
        <v>50</v>
      </c>
      <c r="ET14" s="118">
        <v>115</v>
      </c>
    </row>
    <row r="15" spans="1:150">
      <c r="A15" s="19">
        <v>14</v>
      </c>
      <c r="B15" s="183" t="s">
        <v>99</v>
      </c>
      <c r="C15" s="118">
        <v>0</v>
      </c>
      <c r="D15" s="192" t="s">
        <v>431</v>
      </c>
      <c r="E15" s="118">
        <v>163</v>
      </c>
      <c r="F15" s="192" t="s">
        <v>432</v>
      </c>
      <c r="G15" s="118">
        <v>143</v>
      </c>
      <c r="H15" s="192" t="s">
        <v>432</v>
      </c>
      <c r="I15" s="118">
        <v>320</v>
      </c>
      <c r="J15" s="192" t="s">
        <v>433</v>
      </c>
      <c r="K15" s="118">
        <v>1</v>
      </c>
      <c r="L15" s="183" t="s">
        <v>419</v>
      </c>
      <c r="M15" s="19">
        <v>14</v>
      </c>
      <c r="N15" s="183" t="s">
        <v>419</v>
      </c>
      <c r="O15" s="118" t="s">
        <v>420</v>
      </c>
      <c r="P15" s="19">
        <v>1</v>
      </c>
      <c r="Q15" s="118" t="s">
        <v>421</v>
      </c>
      <c r="R15" s="162">
        <v>11</v>
      </c>
      <c r="S15" s="118" t="s">
        <v>422</v>
      </c>
      <c r="T15" s="118" t="s">
        <v>434</v>
      </c>
      <c r="U15" s="118">
        <v>1</v>
      </c>
      <c r="V15" s="118">
        <v>1</v>
      </c>
      <c r="W15" s="151" t="s">
        <v>424</v>
      </c>
      <c r="X15" s="151" t="s">
        <v>424</v>
      </c>
      <c r="Y15" s="151">
        <v>2</v>
      </c>
      <c r="Z15" s="118" t="s">
        <v>435</v>
      </c>
      <c r="AA15" s="151">
        <v>1</v>
      </c>
      <c r="AB15" s="118">
        <v>13</v>
      </c>
      <c r="AC15" s="118">
        <v>15</v>
      </c>
      <c r="AD15" s="118">
        <v>7</v>
      </c>
      <c r="AE15" s="19"/>
      <c r="AF15" s="118">
        <v>20</v>
      </c>
      <c r="AG15" s="118">
        <v>22</v>
      </c>
      <c r="AH15" s="118">
        <v>35</v>
      </c>
      <c r="AI15" s="118">
        <v>30</v>
      </c>
      <c r="AJ15" s="118">
        <v>39</v>
      </c>
      <c r="AK15" s="118">
        <v>0</v>
      </c>
      <c r="AL15" s="118">
        <v>0</v>
      </c>
      <c r="AM15" s="118">
        <v>0</v>
      </c>
      <c r="AN15" s="118">
        <v>309</v>
      </c>
      <c r="AO15" s="118">
        <v>0.15</v>
      </c>
      <c r="AP15" s="118">
        <v>0.4</v>
      </c>
      <c r="AQ15" s="118">
        <v>0.05</v>
      </c>
      <c r="AR15" s="118">
        <v>0</v>
      </c>
      <c r="AS15" s="118">
        <v>0</v>
      </c>
      <c r="AT15" s="118">
        <v>30</v>
      </c>
      <c r="AU15" s="118">
        <v>20</v>
      </c>
      <c r="AV15" s="118">
        <v>40</v>
      </c>
      <c r="AW15" s="118">
        <v>56</v>
      </c>
      <c r="AX15" s="118">
        <v>0.95</v>
      </c>
      <c r="AY15" s="118">
        <v>0.3</v>
      </c>
      <c r="AZ15" s="118">
        <v>0.02</v>
      </c>
      <c r="BA15" s="19">
        <v>0</v>
      </c>
      <c r="BB15" s="118">
        <v>0.2</v>
      </c>
      <c r="BC15" s="118">
        <v>0.2</v>
      </c>
      <c r="BD15" s="118">
        <v>0.6</v>
      </c>
      <c r="BE15" s="118">
        <v>0.05</v>
      </c>
      <c r="BF15" s="118">
        <v>0.6</v>
      </c>
      <c r="BG15" s="118">
        <v>0.5</v>
      </c>
      <c r="BH15" s="118">
        <v>0.6</v>
      </c>
      <c r="BI15" s="118">
        <v>0</v>
      </c>
      <c r="BJ15" s="118">
        <v>2</v>
      </c>
      <c r="BK15" s="118">
        <v>1</v>
      </c>
      <c r="BL15" s="118">
        <v>0</v>
      </c>
      <c r="BM15" s="118">
        <v>0</v>
      </c>
      <c r="BN15" s="118">
        <v>0</v>
      </c>
      <c r="BO15" s="118">
        <v>1</v>
      </c>
      <c r="BP15" s="118">
        <v>1</v>
      </c>
      <c r="BQ15" s="118">
        <v>1</v>
      </c>
      <c r="BR15" s="118" t="s">
        <v>426</v>
      </c>
      <c r="BS15" s="118">
        <v>0</v>
      </c>
      <c r="BT15" s="118">
        <v>1</v>
      </c>
      <c r="BU15" s="118">
        <v>0.5</v>
      </c>
      <c r="BV15" s="118">
        <v>0</v>
      </c>
      <c r="BW15" s="118">
        <v>10000</v>
      </c>
      <c r="BX15" s="118">
        <v>1</v>
      </c>
      <c r="BY15" s="118">
        <v>1.1000000000000001</v>
      </c>
      <c r="BZ15" s="118">
        <v>1.1000000000000001</v>
      </c>
      <c r="CA15" s="118">
        <v>0.4</v>
      </c>
      <c r="CB15" s="118">
        <v>1</v>
      </c>
      <c r="CC15" s="118">
        <v>0</v>
      </c>
      <c r="CD15" s="118">
        <v>0</v>
      </c>
      <c r="CE15" s="118">
        <v>0</v>
      </c>
      <c r="CF15" s="118">
        <v>0</v>
      </c>
      <c r="CG15" s="118">
        <v>0</v>
      </c>
      <c r="CH15" s="118">
        <v>0</v>
      </c>
      <c r="CI15" s="118">
        <v>0</v>
      </c>
      <c r="CJ15" s="118">
        <v>0.9</v>
      </c>
      <c r="CK15" s="118">
        <v>0.9</v>
      </c>
      <c r="CL15" s="118">
        <v>0</v>
      </c>
      <c r="CM15" s="118">
        <v>200</v>
      </c>
      <c r="CN15" s="118">
        <v>1</v>
      </c>
      <c r="CO15" s="118">
        <v>800</v>
      </c>
      <c r="CP15" s="118">
        <v>800</v>
      </c>
      <c r="CQ15" s="118">
        <v>800</v>
      </c>
      <c r="CR15" s="118">
        <v>800</v>
      </c>
      <c r="CS15" s="118">
        <v>800</v>
      </c>
      <c r="CT15" s="118" t="s">
        <v>426</v>
      </c>
      <c r="CU15" s="118" t="s">
        <v>426</v>
      </c>
      <c r="CV15" s="118" t="s">
        <v>426</v>
      </c>
      <c r="CW15" s="118" t="s">
        <v>426</v>
      </c>
      <c r="CX15" s="118" t="s">
        <v>426</v>
      </c>
      <c r="CY15" s="118">
        <v>1</v>
      </c>
      <c r="CZ15" s="118">
        <v>200</v>
      </c>
      <c r="DA15" s="118">
        <v>170</v>
      </c>
      <c r="DB15" s="118">
        <v>1</v>
      </c>
      <c r="DC15" s="118">
        <v>0.05</v>
      </c>
      <c r="DD15" s="118">
        <v>1.7</v>
      </c>
      <c r="DE15" s="118">
        <v>12</v>
      </c>
      <c r="DF15" s="118">
        <v>1</v>
      </c>
      <c r="DG15" s="118">
        <v>2.0000000000000001E-4</v>
      </c>
      <c r="DH15" s="118">
        <v>0.15</v>
      </c>
      <c r="DI15" s="118">
        <v>0.22</v>
      </c>
      <c r="DJ15" s="118">
        <v>3</v>
      </c>
      <c r="DK15" s="118">
        <v>3000</v>
      </c>
      <c r="DL15" s="118">
        <v>2.5000000000000001E-2</v>
      </c>
      <c r="DM15" s="118">
        <v>0</v>
      </c>
      <c r="DN15" s="118">
        <v>2</v>
      </c>
      <c r="DO15" s="118">
        <v>1.3</v>
      </c>
      <c r="DP15" s="118">
        <v>0.75</v>
      </c>
      <c r="DQ15" s="118">
        <v>50</v>
      </c>
      <c r="DR15" s="118">
        <v>1</v>
      </c>
      <c r="DS15" s="118">
        <v>200</v>
      </c>
      <c r="DT15" s="118">
        <v>230</v>
      </c>
      <c r="DU15" s="118">
        <v>20</v>
      </c>
      <c r="DV15" s="118">
        <v>30</v>
      </c>
      <c r="DW15" s="118">
        <v>30</v>
      </c>
      <c r="DX15" s="118">
        <v>0.2</v>
      </c>
      <c r="DY15" s="118">
        <v>1</v>
      </c>
      <c r="DZ15" s="118">
        <v>0</v>
      </c>
      <c r="EA15" s="118">
        <v>1</v>
      </c>
      <c r="EB15" s="118">
        <v>0</v>
      </c>
      <c r="EC15" s="118">
        <v>30</v>
      </c>
      <c r="ED15" s="118">
        <v>0.15</v>
      </c>
      <c r="EE15" s="118">
        <v>0.75</v>
      </c>
      <c r="EF15" s="118">
        <v>0.1</v>
      </c>
      <c r="EG15" s="118">
        <v>10</v>
      </c>
      <c r="EH15" s="118">
        <v>0.15</v>
      </c>
      <c r="EI15" s="118">
        <v>0.15</v>
      </c>
      <c r="EJ15" s="118">
        <v>0.15</v>
      </c>
      <c r="EK15" s="118">
        <v>0</v>
      </c>
      <c r="EL15" s="118">
        <v>100</v>
      </c>
      <c r="EM15" s="118">
        <v>21</v>
      </c>
      <c r="EN15" s="118">
        <v>17.100000000000001</v>
      </c>
      <c r="EO15" s="118">
        <v>1</v>
      </c>
      <c r="EP15" s="118">
        <v>0</v>
      </c>
      <c r="EQ15" s="118">
        <v>143</v>
      </c>
      <c r="ER15" s="192" t="s">
        <v>430</v>
      </c>
      <c r="ES15" s="118">
        <v>50</v>
      </c>
      <c r="ET15" s="118">
        <v>124</v>
      </c>
    </row>
    <row r="16" spans="1:150">
      <c r="A16" s="19">
        <v>15</v>
      </c>
      <c r="B16" s="183" t="s">
        <v>100</v>
      </c>
      <c r="C16" s="118">
        <v>0</v>
      </c>
      <c r="D16" s="192" t="s">
        <v>431</v>
      </c>
      <c r="E16" s="118">
        <v>163</v>
      </c>
      <c r="F16" s="192" t="s">
        <v>432</v>
      </c>
      <c r="G16" s="118">
        <v>143</v>
      </c>
      <c r="H16" s="192" t="s">
        <v>432</v>
      </c>
      <c r="I16" s="118">
        <v>320</v>
      </c>
      <c r="J16" s="192" t="s">
        <v>433</v>
      </c>
      <c r="K16" s="118">
        <v>1</v>
      </c>
      <c r="L16" s="183" t="s">
        <v>419</v>
      </c>
      <c r="M16" s="19">
        <v>15</v>
      </c>
      <c r="N16" s="183" t="s">
        <v>419</v>
      </c>
      <c r="O16" s="118" t="s">
        <v>420</v>
      </c>
      <c r="P16" s="19">
        <v>1</v>
      </c>
      <c r="Q16" s="118" t="s">
        <v>421</v>
      </c>
      <c r="R16" s="162">
        <v>11</v>
      </c>
      <c r="S16" s="118" t="s">
        <v>422</v>
      </c>
      <c r="T16" s="118" t="s">
        <v>434</v>
      </c>
      <c r="U16" s="118">
        <v>1</v>
      </c>
      <c r="V16" s="118">
        <v>1</v>
      </c>
      <c r="W16" s="151" t="s">
        <v>424</v>
      </c>
      <c r="X16" s="151" t="s">
        <v>424</v>
      </c>
      <c r="Y16" s="151">
        <v>2</v>
      </c>
      <c r="Z16" s="118" t="s">
        <v>435</v>
      </c>
      <c r="AA16" s="151">
        <v>1</v>
      </c>
      <c r="AB16" s="118">
        <v>13</v>
      </c>
      <c r="AC16" s="118">
        <v>15</v>
      </c>
      <c r="AD16" s="118">
        <v>7</v>
      </c>
      <c r="AE16" s="19"/>
      <c r="AF16" s="118">
        <v>20</v>
      </c>
      <c r="AG16" s="118">
        <v>22</v>
      </c>
      <c r="AH16" s="118">
        <v>35</v>
      </c>
      <c r="AI16" s="118">
        <v>30</v>
      </c>
      <c r="AJ16" s="118">
        <v>39</v>
      </c>
      <c r="AK16" s="118">
        <v>0</v>
      </c>
      <c r="AL16" s="118">
        <v>0</v>
      </c>
      <c r="AM16" s="118">
        <v>0</v>
      </c>
      <c r="AN16" s="118">
        <v>309</v>
      </c>
      <c r="AO16" s="118">
        <v>0.15</v>
      </c>
      <c r="AP16" s="118">
        <v>0.4</v>
      </c>
      <c r="AQ16" s="118">
        <v>0.05</v>
      </c>
      <c r="AR16" s="118">
        <v>0</v>
      </c>
      <c r="AS16" s="118">
        <v>0</v>
      </c>
      <c r="AT16" s="118">
        <v>30</v>
      </c>
      <c r="AU16" s="118">
        <v>20</v>
      </c>
      <c r="AV16" s="118">
        <v>40</v>
      </c>
      <c r="AW16" s="118">
        <v>56</v>
      </c>
      <c r="AX16" s="118">
        <v>0.95</v>
      </c>
      <c r="AY16" s="118">
        <v>0.3</v>
      </c>
      <c r="AZ16" s="118">
        <v>0.02</v>
      </c>
      <c r="BA16" s="19">
        <v>0</v>
      </c>
      <c r="BB16" s="118">
        <v>0.2</v>
      </c>
      <c r="BC16" s="118">
        <v>0.2</v>
      </c>
      <c r="BD16" s="118">
        <v>0.6</v>
      </c>
      <c r="BE16" s="118">
        <v>0.05</v>
      </c>
      <c r="BF16" s="118">
        <v>0.6</v>
      </c>
      <c r="BG16" s="118">
        <v>0.5</v>
      </c>
      <c r="BH16" s="118">
        <v>0.6</v>
      </c>
      <c r="BI16" s="118">
        <v>0</v>
      </c>
      <c r="BJ16" s="118">
        <v>2</v>
      </c>
      <c r="BK16" s="118">
        <v>1</v>
      </c>
      <c r="BL16" s="118">
        <v>0</v>
      </c>
      <c r="BM16" s="118">
        <v>0</v>
      </c>
      <c r="BN16" s="118">
        <v>0</v>
      </c>
      <c r="BO16" s="118">
        <v>1</v>
      </c>
      <c r="BP16" s="118">
        <v>1</v>
      </c>
      <c r="BQ16" s="118">
        <v>1</v>
      </c>
      <c r="BR16" s="118" t="s">
        <v>426</v>
      </c>
      <c r="BS16" s="118">
        <v>0</v>
      </c>
      <c r="BT16" s="118">
        <v>1</v>
      </c>
      <c r="BU16" s="118">
        <v>0.5</v>
      </c>
      <c r="BV16" s="118">
        <v>0</v>
      </c>
      <c r="BW16" s="118">
        <v>10000</v>
      </c>
      <c r="BX16" s="118">
        <v>1</v>
      </c>
      <c r="BY16" s="118">
        <v>1.1000000000000001</v>
      </c>
      <c r="BZ16" s="118">
        <v>1.1000000000000001</v>
      </c>
      <c r="CA16" s="118">
        <v>0.4</v>
      </c>
      <c r="CB16" s="118">
        <v>1</v>
      </c>
      <c r="CC16" s="118">
        <v>0</v>
      </c>
      <c r="CD16" s="118">
        <v>0</v>
      </c>
      <c r="CE16" s="118">
        <v>0</v>
      </c>
      <c r="CF16" s="118">
        <v>0</v>
      </c>
      <c r="CG16" s="118">
        <v>0</v>
      </c>
      <c r="CH16" s="118">
        <v>0</v>
      </c>
      <c r="CI16" s="118">
        <v>0</v>
      </c>
      <c r="CJ16" s="118">
        <v>0.9</v>
      </c>
      <c r="CK16" s="118">
        <v>0.9</v>
      </c>
      <c r="CL16" s="118">
        <v>0</v>
      </c>
      <c r="CM16" s="118">
        <v>200</v>
      </c>
      <c r="CN16" s="118">
        <v>1</v>
      </c>
      <c r="CO16" s="118">
        <v>800</v>
      </c>
      <c r="CP16" s="118">
        <v>800</v>
      </c>
      <c r="CQ16" s="118">
        <v>800</v>
      </c>
      <c r="CR16" s="118">
        <v>800</v>
      </c>
      <c r="CS16" s="118">
        <v>800</v>
      </c>
      <c r="CT16" s="118" t="s">
        <v>426</v>
      </c>
      <c r="CU16" s="118" t="s">
        <v>426</v>
      </c>
      <c r="CV16" s="118" t="s">
        <v>426</v>
      </c>
      <c r="CW16" s="118" t="s">
        <v>426</v>
      </c>
      <c r="CX16" s="118" t="s">
        <v>426</v>
      </c>
      <c r="CY16" s="118">
        <v>1</v>
      </c>
      <c r="CZ16" s="118">
        <v>200</v>
      </c>
      <c r="DA16" s="118">
        <v>170</v>
      </c>
      <c r="DB16" s="118">
        <v>1</v>
      </c>
      <c r="DC16" s="118">
        <v>0.05</v>
      </c>
      <c r="DD16" s="118">
        <v>1.7</v>
      </c>
      <c r="DE16" s="118">
        <v>12</v>
      </c>
      <c r="DF16" s="118">
        <v>1</v>
      </c>
      <c r="DG16" s="118">
        <v>2.0000000000000001E-4</v>
      </c>
      <c r="DH16" s="118">
        <v>0.15</v>
      </c>
      <c r="DI16" s="118">
        <v>0.22</v>
      </c>
      <c r="DJ16" s="118">
        <v>3</v>
      </c>
      <c r="DK16" s="118">
        <v>3000</v>
      </c>
      <c r="DL16" s="118">
        <v>2.5000000000000001E-2</v>
      </c>
      <c r="DM16" s="118">
        <v>0</v>
      </c>
      <c r="DN16" s="118">
        <v>2</v>
      </c>
      <c r="DO16" s="118">
        <v>1.3</v>
      </c>
      <c r="DP16" s="118">
        <v>0.75</v>
      </c>
      <c r="DQ16" s="118">
        <v>50</v>
      </c>
      <c r="DR16" s="118">
        <v>1</v>
      </c>
      <c r="DS16" s="118">
        <v>200</v>
      </c>
      <c r="DT16" s="118">
        <v>230</v>
      </c>
      <c r="DU16" s="118">
        <v>20</v>
      </c>
      <c r="DV16" s="118">
        <v>30</v>
      </c>
      <c r="DW16" s="118">
        <v>30</v>
      </c>
      <c r="DX16" s="118">
        <v>0.2</v>
      </c>
      <c r="DY16" s="118">
        <v>1</v>
      </c>
      <c r="DZ16" s="118">
        <v>0</v>
      </c>
      <c r="EA16" s="118">
        <v>1</v>
      </c>
      <c r="EB16" s="118">
        <v>0</v>
      </c>
      <c r="EC16" s="118">
        <v>30</v>
      </c>
      <c r="ED16" s="118">
        <v>0.15</v>
      </c>
      <c r="EE16" s="118">
        <v>0.75</v>
      </c>
      <c r="EF16" s="118">
        <v>0.1</v>
      </c>
      <c r="EG16" s="118">
        <v>10</v>
      </c>
      <c r="EH16" s="118">
        <v>0.15</v>
      </c>
      <c r="EI16" s="118">
        <v>0.15</v>
      </c>
      <c r="EJ16" s="118">
        <v>0.15</v>
      </c>
      <c r="EK16" s="118">
        <v>0</v>
      </c>
      <c r="EL16" s="118">
        <v>100</v>
      </c>
      <c r="EM16" s="118">
        <v>21</v>
      </c>
      <c r="EN16" s="118">
        <v>17.100000000000001</v>
      </c>
      <c r="EO16" s="118">
        <v>1</v>
      </c>
      <c r="EP16" s="118">
        <v>0</v>
      </c>
      <c r="EQ16" s="118">
        <v>143</v>
      </c>
      <c r="ER16" s="192" t="s">
        <v>430</v>
      </c>
      <c r="ES16" s="118">
        <v>50</v>
      </c>
      <c r="ET16" s="118">
        <v>133</v>
      </c>
    </row>
    <row r="17" spans="1:170">
      <c r="A17" s="19">
        <v>16</v>
      </c>
      <c r="B17" s="183" t="s">
        <v>101</v>
      </c>
      <c r="C17" s="118">
        <v>0</v>
      </c>
      <c r="D17" s="192" t="s">
        <v>431</v>
      </c>
      <c r="E17" s="118">
        <v>163</v>
      </c>
      <c r="F17" s="192" t="s">
        <v>432</v>
      </c>
      <c r="G17" s="118">
        <v>143</v>
      </c>
      <c r="H17" s="192" t="s">
        <v>432</v>
      </c>
      <c r="I17" s="118">
        <v>320</v>
      </c>
      <c r="J17" s="192" t="s">
        <v>433</v>
      </c>
      <c r="K17" s="118">
        <v>1</v>
      </c>
      <c r="L17" s="183" t="s">
        <v>419</v>
      </c>
      <c r="M17" s="19">
        <v>16</v>
      </c>
      <c r="N17" s="183" t="s">
        <v>419</v>
      </c>
      <c r="O17" s="118" t="s">
        <v>420</v>
      </c>
      <c r="P17" s="19">
        <v>1</v>
      </c>
      <c r="Q17" s="118" t="s">
        <v>421</v>
      </c>
      <c r="R17" s="162">
        <v>11</v>
      </c>
      <c r="S17" s="118" t="s">
        <v>422</v>
      </c>
      <c r="T17" s="118" t="s">
        <v>434</v>
      </c>
      <c r="U17" s="118">
        <v>1</v>
      </c>
      <c r="V17" s="118">
        <v>1</v>
      </c>
      <c r="W17" s="151" t="s">
        <v>424</v>
      </c>
      <c r="X17" s="151" t="s">
        <v>424</v>
      </c>
      <c r="Y17" s="151">
        <v>2</v>
      </c>
      <c r="Z17" s="118" t="s">
        <v>435</v>
      </c>
      <c r="AA17" s="151">
        <v>1</v>
      </c>
      <c r="AB17" s="118">
        <v>13</v>
      </c>
      <c r="AC17" s="118">
        <v>15</v>
      </c>
      <c r="AD17" s="118">
        <v>7</v>
      </c>
      <c r="AE17" s="19"/>
      <c r="AF17" s="118">
        <v>20</v>
      </c>
      <c r="AG17" s="118">
        <v>22</v>
      </c>
      <c r="AH17" s="118">
        <v>35</v>
      </c>
      <c r="AI17" s="118">
        <v>30</v>
      </c>
      <c r="AJ17" s="118">
        <v>39</v>
      </c>
      <c r="AK17" s="118">
        <v>0</v>
      </c>
      <c r="AL17" s="118">
        <v>0</v>
      </c>
      <c r="AM17" s="118">
        <v>0</v>
      </c>
      <c r="AN17" s="118">
        <v>309</v>
      </c>
      <c r="AO17" s="118">
        <v>0.15</v>
      </c>
      <c r="AP17" s="118">
        <v>0.4</v>
      </c>
      <c r="AQ17" s="118">
        <v>0.05</v>
      </c>
      <c r="AR17" s="118">
        <v>0</v>
      </c>
      <c r="AS17" s="118">
        <v>0</v>
      </c>
      <c r="AT17" s="118">
        <v>30</v>
      </c>
      <c r="AU17" s="118">
        <v>20</v>
      </c>
      <c r="AV17" s="118">
        <v>40</v>
      </c>
      <c r="AW17" s="118">
        <v>56</v>
      </c>
      <c r="AX17" s="118">
        <v>0.95</v>
      </c>
      <c r="AY17" s="118">
        <v>0.3</v>
      </c>
      <c r="AZ17" s="118">
        <v>0.02</v>
      </c>
      <c r="BA17" s="19">
        <v>0</v>
      </c>
      <c r="BB17" s="118">
        <v>0.2</v>
      </c>
      <c r="BC17" s="118">
        <v>0.2</v>
      </c>
      <c r="BD17" s="118">
        <v>0.6</v>
      </c>
      <c r="BE17" s="118">
        <v>0.05</v>
      </c>
      <c r="BF17" s="118">
        <v>0.6</v>
      </c>
      <c r="BG17" s="118">
        <v>0.5</v>
      </c>
      <c r="BH17" s="118">
        <v>0.6</v>
      </c>
      <c r="BI17" s="118">
        <v>0</v>
      </c>
      <c r="BJ17" s="118">
        <v>2</v>
      </c>
      <c r="BK17" s="118">
        <v>1</v>
      </c>
      <c r="BL17" s="118">
        <v>0</v>
      </c>
      <c r="BM17" s="118">
        <v>0</v>
      </c>
      <c r="BN17" s="118">
        <v>0</v>
      </c>
      <c r="BO17" s="118">
        <v>1</v>
      </c>
      <c r="BP17" s="118">
        <v>1</v>
      </c>
      <c r="BQ17" s="118">
        <v>1</v>
      </c>
      <c r="BR17" s="118" t="s">
        <v>426</v>
      </c>
      <c r="BS17" s="118">
        <v>0</v>
      </c>
      <c r="BT17" s="118">
        <v>1</v>
      </c>
      <c r="BU17" s="118">
        <v>0.5</v>
      </c>
      <c r="BV17" s="118">
        <v>0</v>
      </c>
      <c r="BW17" s="118">
        <v>10000</v>
      </c>
      <c r="BX17" s="118">
        <v>1</v>
      </c>
      <c r="BY17" s="118">
        <v>1.1000000000000001</v>
      </c>
      <c r="BZ17" s="118">
        <v>1.1000000000000001</v>
      </c>
      <c r="CA17" s="118">
        <v>0.4</v>
      </c>
      <c r="CB17" s="118">
        <v>1</v>
      </c>
      <c r="CC17" s="118">
        <v>0</v>
      </c>
      <c r="CD17" s="118">
        <v>0</v>
      </c>
      <c r="CE17" s="118">
        <v>0</v>
      </c>
      <c r="CF17" s="118">
        <v>0</v>
      </c>
      <c r="CG17" s="118">
        <v>0</v>
      </c>
      <c r="CH17" s="118">
        <v>0</v>
      </c>
      <c r="CI17" s="118">
        <v>0</v>
      </c>
      <c r="CJ17" s="118">
        <v>0.9</v>
      </c>
      <c r="CK17" s="118">
        <v>0.9</v>
      </c>
      <c r="CL17" s="118">
        <v>0</v>
      </c>
      <c r="CM17" s="118">
        <v>200</v>
      </c>
      <c r="CN17" s="118">
        <v>1</v>
      </c>
      <c r="CO17" s="118">
        <v>800</v>
      </c>
      <c r="CP17" s="118">
        <v>800</v>
      </c>
      <c r="CQ17" s="118">
        <v>800</v>
      </c>
      <c r="CR17" s="118">
        <v>800</v>
      </c>
      <c r="CS17" s="118">
        <v>800</v>
      </c>
      <c r="CT17" s="118" t="s">
        <v>426</v>
      </c>
      <c r="CU17" s="118" t="s">
        <v>426</v>
      </c>
      <c r="CV17" s="118" t="s">
        <v>426</v>
      </c>
      <c r="CW17" s="118" t="s">
        <v>426</v>
      </c>
      <c r="CX17" s="118" t="s">
        <v>426</v>
      </c>
      <c r="CY17" s="118">
        <v>1</v>
      </c>
      <c r="CZ17" s="118">
        <v>200</v>
      </c>
      <c r="DA17" s="118">
        <v>170</v>
      </c>
      <c r="DB17" s="118">
        <v>1</v>
      </c>
      <c r="DC17" s="118">
        <v>0.05</v>
      </c>
      <c r="DD17" s="118">
        <v>1.7</v>
      </c>
      <c r="DE17" s="118">
        <v>12</v>
      </c>
      <c r="DF17" s="118">
        <v>1</v>
      </c>
      <c r="DG17" s="118">
        <v>2.0000000000000001E-4</v>
      </c>
      <c r="DH17" s="118">
        <v>0.15</v>
      </c>
      <c r="DI17" s="118">
        <v>0.22</v>
      </c>
      <c r="DJ17" s="118">
        <v>3</v>
      </c>
      <c r="DK17" s="118">
        <v>3000</v>
      </c>
      <c r="DL17" s="118">
        <v>2.5000000000000001E-2</v>
      </c>
      <c r="DM17" s="118">
        <v>0</v>
      </c>
      <c r="DN17" s="118">
        <v>2</v>
      </c>
      <c r="DO17" s="118">
        <v>1.3</v>
      </c>
      <c r="DP17" s="118">
        <v>0.75</v>
      </c>
      <c r="DQ17" s="118">
        <v>50</v>
      </c>
      <c r="DR17" s="118">
        <v>1</v>
      </c>
      <c r="DS17" s="118">
        <v>200</v>
      </c>
      <c r="DT17" s="118">
        <v>230</v>
      </c>
      <c r="DU17" s="118">
        <v>20</v>
      </c>
      <c r="DV17" s="118">
        <v>30</v>
      </c>
      <c r="DW17" s="118">
        <v>30</v>
      </c>
      <c r="DX17" s="118">
        <v>0.2</v>
      </c>
      <c r="DY17" s="118">
        <v>1</v>
      </c>
      <c r="DZ17" s="118">
        <v>0</v>
      </c>
      <c r="EA17" s="118">
        <v>1</v>
      </c>
      <c r="EB17" s="118">
        <v>0</v>
      </c>
      <c r="EC17" s="118">
        <v>30</v>
      </c>
      <c r="ED17" s="118">
        <v>0.15</v>
      </c>
      <c r="EE17" s="118">
        <v>0.75</v>
      </c>
      <c r="EF17" s="118">
        <v>0.1</v>
      </c>
      <c r="EG17" s="118">
        <v>10</v>
      </c>
      <c r="EH17" s="118">
        <v>0.15</v>
      </c>
      <c r="EI17" s="118">
        <v>0.15</v>
      </c>
      <c r="EJ17" s="118">
        <v>0.15</v>
      </c>
      <c r="EK17" s="118">
        <v>0</v>
      </c>
      <c r="EL17" s="118">
        <v>100</v>
      </c>
      <c r="EM17" s="118">
        <v>21</v>
      </c>
      <c r="EN17" s="118">
        <v>17.100000000000001</v>
      </c>
      <c r="EO17" s="118">
        <v>1</v>
      </c>
      <c r="EP17" s="118">
        <v>0</v>
      </c>
      <c r="EQ17" s="118">
        <v>143</v>
      </c>
      <c r="ER17" s="192" t="s">
        <v>430</v>
      </c>
      <c r="ES17" s="118">
        <v>50</v>
      </c>
      <c r="ET17" s="118">
        <v>142</v>
      </c>
    </row>
    <row r="18" spans="1:170">
      <c r="A18" s="19">
        <v>17</v>
      </c>
      <c r="B18" s="183" t="s">
        <v>102</v>
      </c>
      <c r="C18" s="118">
        <v>0</v>
      </c>
      <c r="D18" s="192" t="s">
        <v>431</v>
      </c>
      <c r="E18" s="118">
        <v>163</v>
      </c>
      <c r="F18" s="192" t="s">
        <v>432</v>
      </c>
      <c r="G18" s="118">
        <v>143</v>
      </c>
      <c r="H18" s="192" t="s">
        <v>432</v>
      </c>
      <c r="I18" s="118">
        <v>320</v>
      </c>
      <c r="J18" s="192" t="s">
        <v>433</v>
      </c>
      <c r="K18" s="118">
        <v>1</v>
      </c>
      <c r="L18" s="183" t="s">
        <v>419</v>
      </c>
      <c r="M18" s="19">
        <v>17</v>
      </c>
      <c r="N18" s="183" t="s">
        <v>419</v>
      </c>
      <c r="O18" s="118" t="s">
        <v>420</v>
      </c>
      <c r="P18" s="19">
        <v>1</v>
      </c>
      <c r="Q18" s="118" t="s">
        <v>421</v>
      </c>
      <c r="R18" s="162">
        <v>11</v>
      </c>
      <c r="S18" s="118" t="s">
        <v>422</v>
      </c>
      <c r="T18" s="118" t="s">
        <v>434</v>
      </c>
      <c r="U18" s="118">
        <v>1</v>
      </c>
      <c r="V18" s="118">
        <v>1</v>
      </c>
      <c r="W18" s="151" t="s">
        <v>424</v>
      </c>
      <c r="X18" s="151" t="s">
        <v>424</v>
      </c>
      <c r="Y18" s="151">
        <v>2</v>
      </c>
      <c r="Z18" s="118" t="s">
        <v>435</v>
      </c>
      <c r="AA18" s="151">
        <v>2</v>
      </c>
      <c r="AB18" s="118">
        <v>13</v>
      </c>
      <c r="AC18" s="118">
        <v>15</v>
      </c>
      <c r="AE18" s="19"/>
      <c r="AF18" s="118">
        <v>30</v>
      </c>
      <c r="AG18" s="118">
        <v>25</v>
      </c>
      <c r="AH18" s="118">
        <v>80</v>
      </c>
      <c r="AI18" s="118">
        <v>11</v>
      </c>
      <c r="AJ18" s="118">
        <v>26</v>
      </c>
      <c r="AK18" s="118">
        <v>0</v>
      </c>
      <c r="AL18" s="118">
        <v>0</v>
      </c>
      <c r="AM18" s="118">
        <v>0</v>
      </c>
      <c r="AN18" s="118">
        <v>309</v>
      </c>
      <c r="AO18" s="118">
        <v>0.15</v>
      </c>
      <c r="AP18" s="118">
        <v>1.1399999999999999</v>
      </c>
      <c r="AQ18" s="118">
        <v>0.4</v>
      </c>
      <c r="AR18" s="118">
        <v>0</v>
      </c>
      <c r="AS18" s="118">
        <v>0</v>
      </c>
      <c r="AT18" s="118">
        <v>30</v>
      </c>
      <c r="AU18" s="118">
        <v>20</v>
      </c>
      <c r="AV18" s="118">
        <v>40</v>
      </c>
      <c r="AW18" s="118">
        <v>56</v>
      </c>
      <c r="AX18" s="118">
        <v>0.9</v>
      </c>
      <c r="AY18" s="118">
        <v>0.06</v>
      </c>
      <c r="AZ18" s="118">
        <v>0.03</v>
      </c>
      <c r="BA18" s="19">
        <v>0</v>
      </c>
      <c r="BB18" s="118">
        <v>0.1</v>
      </c>
      <c r="BC18" s="118">
        <v>0.2</v>
      </c>
      <c r="BD18" s="118">
        <v>1.25</v>
      </c>
      <c r="BE18" s="118">
        <v>0.2</v>
      </c>
      <c r="BF18" s="118">
        <v>1.1000000000000001</v>
      </c>
      <c r="BG18" s="118">
        <v>0.85</v>
      </c>
      <c r="BH18" s="118">
        <v>0.95</v>
      </c>
      <c r="BI18" s="118">
        <v>0</v>
      </c>
      <c r="BJ18" s="118">
        <v>2</v>
      </c>
      <c r="BK18" s="118">
        <v>1</v>
      </c>
      <c r="BL18" s="118">
        <v>0</v>
      </c>
      <c r="BM18" s="118">
        <v>0</v>
      </c>
      <c r="BN18" s="118">
        <v>0</v>
      </c>
      <c r="BO18" s="118">
        <v>1</v>
      </c>
      <c r="BP18" s="118">
        <v>1</v>
      </c>
      <c r="BQ18" s="118">
        <v>1</v>
      </c>
      <c r="BR18" s="118" t="s">
        <v>426</v>
      </c>
      <c r="BS18" s="118">
        <v>0</v>
      </c>
      <c r="BT18" s="118">
        <v>1</v>
      </c>
      <c r="BU18" s="118">
        <v>0.5</v>
      </c>
      <c r="BV18" s="118">
        <v>0</v>
      </c>
      <c r="BW18" s="118">
        <v>10000</v>
      </c>
      <c r="BX18" s="118">
        <v>1</v>
      </c>
      <c r="BY18" s="118">
        <v>1.1000000000000001</v>
      </c>
      <c r="BZ18" s="118">
        <v>1.1000000000000001</v>
      </c>
      <c r="CA18" s="118">
        <v>0.4</v>
      </c>
      <c r="CB18" s="118">
        <v>1</v>
      </c>
      <c r="CC18" s="118">
        <v>0</v>
      </c>
      <c r="CD18" s="118">
        <v>0</v>
      </c>
      <c r="CE18" s="118">
        <v>0</v>
      </c>
      <c r="CF18" s="118">
        <v>0</v>
      </c>
      <c r="CG18" s="118">
        <v>0</v>
      </c>
      <c r="CH18" s="118">
        <v>0</v>
      </c>
      <c r="CI18" s="118">
        <v>0</v>
      </c>
      <c r="CJ18" s="118">
        <v>0.9</v>
      </c>
      <c r="CK18" s="118">
        <v>0.9</v>
      </c>
      <c r="CL18" s="118">
        <v>0</v>
      </c>
      <c r="CM18" s="118">
        <v>200</v>
      </c>
      <c r="CN18" s="118">
        <v>1</v>
      </c>
      <c r="CO18" s="118">
        <v>800</v>
      </c>
      <c r="CP18" s="118">
        <v>800</v>
      </c>
      <c r="CQ18" s="118">
        <v>800</v>
      </c>
      <c r="CR18" s="118">
        <v>800</v>
      </c>
      <c r="CS18" s="118">
        <v>800</v>
      </c>
      <c r="CT18" s="118" t="s">
        <v>426</v>
      </c>
      <c r="CU18" s="118" t="s">
        <v>426</v>
      </c>
      <c r="CV18" s="118" t="s">
        <v>426</v>
      </c>
      <c r="CW18" s="118" t="s">
        <v>426</v>
      </c>
      <c r="CX18" s="118" t="s">
        <v>426</v>
      </c>
      <c r="CY18" s="118">
        <v>1</v>
      </c>
      <c r="CZ18" s="118">
        <v>200</v>
      </c>
      <c r="DA18" s="118">
        <v>170</v>
      </c>
      <c r="DB18" s="118">
        <v>1</v>
      </c>
      <c r="DC18" s="118">
        <v>0.05</v>
      </c>
      <c r="DD18" s="118">
        <v>1.7</v>
      </c>
      <c r="DE18" s="118">
        <v>12</v>
      </c>
      <c r="DF18" s="118">
        <v>1</v>
      </c>
      <c r="DG18" s="118">
        <v>2.0000000000000001E-4</v>
      </c>
      <c r="DH18" s="118">
        <v>0.15</v>
      </c>
      <c r="DI18" s="118">
        <v>0.22</v>
      </c>
      <c r="DJ18" s="118">
        <v>3</v>
      </c>
      <c r="DK18" s="118">
        <v>3000</v>
      </c>
      <c r="DL18" s="118">
        <v>2.5000000000000001E-2</v>
      </c>
      <c r="DM18" s="118">
        <v>0</v>
      </c>
      <c r="DN18" s="118">
        <v>2</v>
      </c>
      <c r="DO18" s="118">
        <v>1.3</v>
      </c>
      <c r="DP18" s="118">
        <v>0.75</v>
      </c>
      <c r="DQ18" s="118">
        <v>50</v>
      </c>
      <c r="DR18" s="118">
        <v>1</v>
      </c>
      <c r="DS18" s="118">
        <v>200</v>
      </c>
      <c r="DT18" s="118">
        <v>230</v>
      </c>
      <c r="DU18" s="118">
        <v>20</v>
      </c>
      <c r="DV18" s="118">
        <v>30</v>
      </c>
      <c r="DW18" s="118">
        <v>30</v>
      </c>
      <c r="DX18" s="118">
        <v>0.2</v>
      </c>
      <c r="DY18" s="118">
        <v>1</v>
      </c>
      <c r="DZ18" s="118">
        <v>0</v>
      </c>
      <c r="EA18" s="118">
        <v>1</v>
      </c>
      <c r="EB18" s="118">
        <v>0</v>
      </c>
      <c r="EC18" s="118">
        <v>30</v>
      </c>
      <c r="ED18" s="118">
        <v>0.15</v>
      </c>
      <c r="EE18" s="118">
        <v>0.75</v>
      </c>
      <c r="EF18" s="118">
        <v>0.1</v>
      </c>
      <c r="EG18" s="118">
        <v>10</v>
      </c>
      <c r="EH18" s="118">
        <v>0.15</v>
      </c>
      <c r="EI18" s="118">
        <v>0.15</v>
      </c>
      <c r="EJ18" s="118">
        <v>0.15</v>
      </c>
      <c r="EK18" s="118">
        <v>0</v>
      </c>
      <c r="EL18" s="118">
        <v>100</v>
      </c>
      <c r="EM18" s="118">
        <v>21</v>
      </c>
      <c r="EN18" s="118">
        <v>17.100000000000001</v>
      </c>
      <c r="EO18" s="118">
        <v>1</v>
      </c>
      <c r="EP18" s="118">
        <v>0</v>
      </c>
      <c r="EQ18" s="118">
        <v>143</v>
      </c>
      <c r="ER18" s="192" t="s">
        <v>430</v>
      </c>
      <c r="ES18" s="118">
        <v>50</v>
      </c>
      <c r="ET18" s="118">
        <v>151</v>
      </c>
    </row>
    <row r="19" spans="1:170">
      <c r="A19" s="19">
        <v>18</v>
      </c>
      <c r="B19" s="183" t="s">
        <v>103</v>
      </c>
      <c r="C19" s="118">
        <v>0</v>
      </c>
      <c r="D19" s="192" t="s">
        <v>431</v>
      </c>
      <c r="E19" s="118">
        <v>163</v>
      </c>
      <c r="F19" s="192" t="s">
        <v>432</v>
      </c>
      <c r="G19" s="118">
        <v>143</v>
      </c>
      <c r="H19" s="192" t="s">
        <v>432</v>
      </c>
      <c r="I19" s="118">
        <v>320</v>
      </c>
      <c r="J19" s="192" t="s">
        <v>433</v>
      </c>
      <c r="K19" s="118">
        <v>1</v>
      </c>
      <c r="L19" s="183" t="s">
        <v>419</v>
      </c>
      <c r="M19" s="19">
        <v>18</v>
      </c>
      <c r="N19" s="183" t="s">
        <v>419</v>
      </c>
      <c r="O19" s="118" t="s">
        <v>420</v>
      </c>
      <c r="P19" s="19">
        <v>1</v>
      </c>
      <c r="Q19" s="118" t="s">
        <v>421</v>
      </c>
      <c r="R19" s="162">
        <v>11</v>
      </c>
      <c r="S19" s="118" t="s">
        <v>422</v>
      </c>
      <c r="T19" s="118" t="s">
        <v>434</v>
      </c>
      <c r="U19" s="118">
        <v>1</v>
      </c>
      <c r="V19" s="118">
        <v>1</v>
      </c>
      <c r="W19" s="151" t="s">
        <v>424</v>
      </c>
      <c r="X19" s="151" t="s">
        <v>424</v>
      </c>
      <c r="Y19" s="151">
        <v>2</v>
      </c>
      <c r="Z19" s="118" t="s">
        <v>435</v>
      </c>
      <c r="AA19" s="151">
        <v>3</v>
      </c>
      <c r="AB19" s="118">
        <v>13</v>
      </c>
      <c r="AC19" s="118">
        <v>15</v>
      </c>
      <c r="AD19" s="118">
        <v>0</v>
      </c>
      <c r="AE19" s="19">
        <v>0</v>
      </c>
      <c r="AF19" s="118">
        <v>30</v>
      </c>
      <c r="AG19" s="118">
        <v>25</v>
      </c>
      <c r="AH19" s="118">
        <v>80</v>
      </c>
      <c r="AI19" s="118">
        <v>11</v>
      </c>
      <c r="AJ19" s="118">
        <v>10</v>
      </c>
      <c r="AK19" s="118">
        <v>0</v>
      </c>
      <c r="AL19" s="118">
        <v>0</v>
      </c>
      <c r="AM19" s="118">
        <v>0</v>
      </c>
      <c r="AN19" s="118">
        <v>309</v>
      </c>
      <c r="AO19" s="118">
        <v>0.15</v>
      </c>
      <c r="AP19" s="118">
        <v>1.1399999999999999</v>
      </c>
      <c r="AQ19" s="118">
        <v>0.4</v>
      </c>
      <c r="AR19" s="118">
        <v>0</v>
      </c>
      <c r="AS19" s="118">
        <v>0</v>
      </c>
      <c r="AT19" s="118">
        <v>30</v>
      </c>
      <c r="AU19" s="118">
        <v>20</v>
      </c>
      <c r="AV19" s="118">
        <v>40</v>
      </c>
      <c r="AW19" s="118">
        <v>56</v>
      </c>
      <c r="AX19" s="118">
        <v>0.9</v>
      </c>
      <c r="AY19" s="118">
        <v>0.06</v>
      </c>
      <c r="AZ19" s="118">
        <v>0.03</v>
      </c>
      <c r="BA19" s="19">
        <v>0</v>
      </c>
      <c r="BB19" s="118">
        <v>0.1</v>
      </c>
      <c r="BC19" s="118">
        <v>0.6</v>
      </c>
      <c r="BD19" s="118">
        <v>1.25</v>
      </c>
      <c r="BE19" s="118">
        <v>0.2</v>
      </c>
      <c r="BF19" s="118">
        <v>1.1000000000000001</v>
      </c>
      <c r="BG19" s="118">
        <v>0.85</v>
      </c>
      <c r="BH19" s="118">
        <v>0.95</v>
      </c>
      <c r="BI19" s="118">
        <v>0</v>
      </c>
      <c r="BJ19" s="118">
        <v>2</v>
      </c>
      <c r="BK19" s="118">
        <v>1</v>
      </c>
      <c r="BL19" s="118">
        <v>0</v>
      </c>
      <c r="BM19" s="118">
        <v>0</v>
      </c>
      <c r="BN19" s="118">
        <v>0</v>
      </c>
      <c r="BO19" s="118">
        <v>1</v>
      </c>
      <c r="BP19" s="118">
        <v>1</v>
      </c>
      <c r="BQ19" s="118">
        <v>1</v>
      </c>
      <c r="BR19" s="118" t="s">
        <v>426</v>
      </c>
      <c r="BS19" s="118">
        <v>0</v>
      </c>
      <c r="BT19" s="118">
        <v>1</v>
      </c>
      <c r="BU19" s="118">
        <v>0.5</v>
      </c>
      <c r="BV19" s="118">
        <v>0</v>
      </c>
      <c r="BW19" s="118">
        <v>10000</v>
      </c>
      <c r="BX19" s="118">
        <v>1</v>
      </c>
      <c r="BY19" s="118">
        <v>1.1000000000000001</v>
      </c>
      <c r="BZ19" s="118">
        <v>1.1000000000000001</v>
      </c>
      <c r="CA19" s="118">
        <v>0.4</v>
      </c>
      <c r="CB19" s="118">
        <v>1</v>
      </c>
      <c r="CC19" s="118">
        <v>0</v>
      </c>
      <c r="CD19" s="118">
        <v>0</v>
      </c>
      <c r="CE19" s="118">
        <v>0</v>
      </c>
      <c r="CF19" s="118">
        <v>0</v>
      </c>
      <c r="CG19" s="118">
        <v>0</v>
      </c>
      <c r="CH19" s="118">
        <v>0</v>
      </c>
      <c r="CI19" s="118">
        <v>0</v>
      </c>
      <c r="CJ19" s="118">
        <v>0.9</v>
      </c>
      <c r="CK19" s="118">
        <v>0.9</v>
      </c>
      <c r="CL19" s="118">
        <v>0</v>
      </c>
      <c r="CM19" s="118">
        <v>200</v>
      </c>
      <c r="CN19" s="118">
        <v>1</v>
      </c>
      <c r="CO19" s="118">
        <v>800</v>
      </c>
      <c r="CP19" s="118">
        <v>800</v>
      </c>
      <c r="CQ19" s="118">
        <v>800</v>
      </c>
      <c r="CR19" s="118">
        <v>800</v>
      </c>
      <c r="CS19" s="118">
        <v>800</v>
      </c>
      <c r="CT19" s="118" t="s">
        <v>426</v>
      </c>
      <c r="CU19" s="118" t="s">
        <v>426</v>
      </c>
      <c r="CV19" s="118" t="s">
        <v>426</v>
      </c>
      <c r="CW19" s="118" t="s">
        <v>426</v>
      </c>
      <c r="CX19" s="118" t="s">
        <v>426</v>
      </c>
      <c r="CY19" s="118">
        <v>1</v>
      </c>
      <c r="CZ19" s="118">
        <v>200</v>
      </c>
      <c r="DA19" s="118">
        <v>170</v>
      </c>
      <c r="DB19" s="118">
        <v>1</v>
      </c>
      <c r="DC19" s="118">
        <v>0.05</v>
      </c>
      <c r="DD19" s="118">
        <v>1.7</v>
      </c>
      <c r="DE19" s="118">
        <v>12</v>
      </c>
      <c r="DF19" s="118">
        <v>1</v>
      </c>
      <c r="DG19" s="118">
        <v>2.0000000000000001E-4</v>
      </c>
      <c r="DH19" s="118">
        <v>0.15</v>
      </c>
      <c r="DI19" s="118">
        <v>0.22</v>
      </c>
      <c r="DJ19" s="118">
        <v>3</v>
      </c>
      <c r="DK19" s="118">
        <v>3000</v>
      </c>
      <c r="DL19" s="118">
        <v>2.5000000000000001E-2</v>
      </c>
      <c r="DM19" s="118">
        <v>0</v>
      </c>
      <c r="DN19" s="118">
        <v>2</v>
      </c>
      <c r="DO19" s="118">
        <v>1.3</v>
      </c>
      <c r="DP19" s="118">
        <v>0.75</v>
      </c>
      <c r="DQ19" s="118">
        <v>50</v>
      </c>
      <c r="DR19" s="118">
        <v>1</v>
      </c>
      <c r="DS19" s="118">
        <v>200</v>
      </c>
      <c r="DT19" s="118">
        <v>230</v>
      </c>
      <c r="DU19" s="118">
        <v>20</v>
      </c>
      <c r="DV19" s="118">
        <v>30</v>
      </c>
      <c r="DW19" s="118">
        <v>30</v>
      </c>
      <c r="DX19" s="118">
        <v>0.2</v>
      </c>
      <c r="DY19" s="118">
        <v>1</v>
      </c>
      <c r="DZ19" s="118">
        <v>0</v>
      </c>
      <c r="EA19" s="118">
        <v>1</v>
      </c>
      <c r="EB19" s="118">
        <v>0</v>
      </c>
      <c r="EC19" s="118">
        <v>30</v>
      </c>
      <c r="ED19" s="118">
        <v>0.15</v>
      </c>
      <c r="EE19" s="118">
        <v>0.75</v>
      </c>
      <c r="EF19" s="118">
        <v>0.1</v>
      </c>
      <c r="EG19" s="118">
        <v>10</v>
      </c>
      <c r="EH19" s="118">
        <v>0.15</v>
      </c>
      <c r="EI19" s="118">
        <v>0.15</v>
      </c>
      <c r="EJ19" s="118">
        <v>0.15</v>
      </c>
      <c r="EK19" s="118">
        <v>0</v>
      </c>
      <c r="EL19" s="118">
        <v>100</v>
      </c>
      <c r="EM19" s="118">
        <v>21</v>
      </c>
      <c r="EN19" s="118">
        <v>17.100000000000001</v>
      </c>
      <c r="EO19" s="118">
        <v>1</v>
      </c>
      <c r="EP19" s="118">
        <v>0</v>
      </c>
      <c r="EQ19" s="118">
        <v>143</v>
      </c>
      <c r="ER19" s="192" t="s">
        <v>430</v>
      </c>
      <c r="ES19" s="118">
        <v>50</v>
      </c>
      <c r="ET19" s="118">
        <v>160</v>
      </c>
    </row>
    <row r="20" spans="1:170">
      <c r="A20" s="19">
        <v>19</v>
      </c>
      <c r="B20" s="183" t="s">
        <v>104</v>
      </c>
      <c r="C20" s="118">
        <v>0</v>
      </c>
      <c r="D20" s="192" t="s">
        <v>431</v>
      </c>
      <c r="E20" s="118">
        <v>163</v>
      </c>
      <c r="F20" s="192" t="s">
        <v>432</v>
      </c>
      <c r="G20" s="118">
        <v>143</v>
      </c>
      <c r="H20" s="192" t="s">
        <v>432</v>
      </c>
      <c r="I20" s="118">
        <v>320</v>
      </c>
      <c r="J20" s="192" t="s">
        <v>433</v>
      </c>
      <c r="K20" s="118">
        <v>1</v>
      </c>
      <c r="L20" s="183" t="s">
        <v>419</v>
      </c>
      <c r="M20" s="19">
        <v>19</v>
      </c>
      <c r="N20" s="183" t="s">
        <v>419</v>
      </c>
      <c r="O20" s="118" t="s">
        <v>420</v>
      </c>
      <c r="P20" s="19">
        <v>1</v>
      </c>
      <c r="Q20" s="118" t="s">
        <v>421</v>
      </c>
      <c r="R20" s="162">
        <v>11</v>
      </c>
      <c r="S20" s="118" t="s">
        <v>422</v>
      </c>
      <c r="T20" s="118" t="s">
        <v>434</v>
      </c>
      <c r="U20" s="118">
        <v>1</v>
      </c>
      <c r="V20" s="118">
        <v>1</v>
      </c>
      <c r="W20" s="151" t="s">
        <v>424</v>
      </c>
      <c r="X20" s="151" t="s">
        <v>424</v>
      </c>
      <c r="Y20" s="151">
        <v>2</v>
      </c>
      <c r="Z20" s="118" t="s">
        <v>435</v>
      </c>
      <c r="AA20" s="151">
        <v>4</v>
      </c>
      <c r="AB20" s="118">
        <v>13</v>
      </c>
      <c r="AC20" s="118">
        <v>15</v>
      </c>
      <c r="AE20" s="19"/>
      <c r="AF20" s="118">
        <v>30</v>
      </c>
      <c r="AG20" s="118">
        <v>25</v>
      </c>
      <c r="AH20" s="118">
        <v>80</v>
      </c>
      <c r="AI20" s="118">
        <v>11</v>
      </c>
      <c r="AJ20" s="118">
        <v>26</v>
      </c>
      <c r="AK20" s="118">
        <v>0</v>
      </c>
      <c r="AL20" s="118">
        <v>0</v>
      </c>
      <c r="AM20" s="118">
        <v>0</v>
      </c>
      <c r="AN20" s="118">
        <v>309</v>
      </c>
      <c r="AO20" s="118">
        <v>0.15</v>
      </c>
      <c r="AP20" s="118">
        <v>1.1399999999999999</v>
      </c>
      <c r="AQ20" s="118">
        <v>0.4</v>
      </c>
      <c r="AR20" s="118">
        <v>0</v>
      </c>
      <c r="AS20" s="118">
        <v>0</v>
      </c>
      <c r="AT20" s="118">
        <v>30</v>
      </c>
      <c r="AU20" s="118">
        <v>20</v>
      </c>
      <c r="AV20" s="118">
        <v>40</v>
      </c>
      <c r="AW20" s="118">
        <v>56</v>
      </c>
      <c r="AX20" s="118">
        <v>0.9</v>
      </c>
      <c r="AY20" s="118">
        <v>0.06</v>
      </c>
      <c r="AZ20" s="118">
        <v>0.03</v>
      </c>
      <c r="BA20" s="19">
        <v>0</v>
      </c>
      <c r="BB20" s="118">
        <v>0.1</v>
      </c>
      <c r="BC20" s="118">
        <v>0.83</v>
      </c>
      <c r="BD20" s="118">
        <v>1.25</v>
      </c>
      <c r="BE20" s="118">
        <v>0.2</v>
      </c>
      <c r="BF20" s="118">
        <v>1.1000000000000001</v>
      </c>
      <c r="BG20" s="118">
        <v>0.85</v>
      </c>
      <c r="BH20" s="118">
        <v>0.95</v>
      </c>
      <c r="BI20" s="118">
        <v>0</v>
      </c>
      <c r="BJ20" s="118">
        <v>2</v>
      </c>
      <c r="BK20" s="118">
        <v>1</v>
      </c>
      <c r="BL20" s="118">
        <v>0</v>
      </c>
      <c r="BM20" s="118">
        <v>0</v>
      </c>
      <c r="BN20" s="118">
        <v>0</v>
      </c>
      <c r="BO20" s="118">
        <v>1</v>
      </c>
      <c r="BP20" s="118">
        <v>1</v>
      </c>
      <c r="BQ20" s="118">
        <v>1</v>
      </c>
      <c r="BR20" s="118" t="s">
        <v>426</v>
      </c>
      <c r="BS20" s="118">
        <v>0</v>
      </c>
      <c r="BT20" s="118">
        <v>1</v>
      </c>
      <c r="BU20" s="118">
        <v>0.5</v>
      </c>
      <c r="BV20" s="118">
        <v>0</v>
      </c>
      <c r="BW20" s="118">
        <v>10000</v>
      </c>
      <c r="BX20" s="118">
        <v>1</v>
      </c>
      <c r="BY20" s="118">
        <v>1.1000000000000001</v>
      </c>
      <c r="BZ20" s="118">
        <v>1.1000000000000001</v>
      </c>
      <c r="CA20" s="118">
        <v>0.4</v>
      </c>
      <c r="CB20" s="118">
        <v>1</v>
      </c>
      <c r="CC20" s="118">
        <v>0</v>
      </c>
      <c r="CD20" s="118">
        <v>0</v>
      </c>
      <c r="CE20" s="118">
        <v>0</v>
      </c>
      <c r="CF20" s="118">
        <v>0</v>
      </c>
      <c r="CG20" s="118">
        <v>0</v>
      </c>
      <c r="CH20" s="118">
        <v>0</v>
      </c>
      <c r="CI20" s="118">
        <v>0</v>
      </c>
      <c r="CJ20" s="118">
        <v>0.9</v>
      </c>
      <c r="CK20" s="118">
        <v>0.9</v>
      </c>
      <c r="CL20" s="118">
        <v>0</v>
      </c>
      <c r="CM20" s="118">
        <v>200</v>
      </c>
      <c r="CN20" s="118">
        <v>1</v>
      </c>
      <c r="CO20" s="118">
        <v>800</v>
      </c>
      <c r="CP20" s="118">
        <v>800</v>
      </c>
      <c r="CQ20" s="118">
        <v>800</v>
      </c>
      <c r="CR20" s="118">
        <v>800</v>
      </c>
      <c r="CS20" s="118">
        <v>800</v>
      </c>
      <c r="CT20" s="118" t="s">
        <v>426</v>
      </c>
      <c r="CU20" s="118" t="s">
        <v>426</v>
      </c>
      <c r="CV20" s="118" t="s">
        <v>426</v>
      </c>
      <c r="CW20" s="118" t="s">
        <v>426</v>
      </c>
      <c r="CX20" s="118" t="s">
        <v>426</v>
      </c>
      <c r="CY20" s="118">
        <v>1</v>
      </c>
      <c r="CZ20" s="118">
        <v>200</v>
      </c>
      <c r="DA20" s="118">
        <v>170</v>
      </c>
      <c r="DB20" s="118">
        <v>1</v>
      </c>
      <c r="DC20" s="118">
        <v>0.05</v>
      </c>
      <c r="DD20" s="118">
        <v>1.7</v>
      </c>
      <c r="DE20" s="118">
        <v>12</v>
      </c>
      <c r="DF20" s="118">
        <v>1</v>
      </c>
      <c r="DG20" s="118">
        <v>2.0000000000000001E-4</v>
      </c>
      <c r="DH20" s="118">
        <v>0.15</v>
      </c>
      <c r="DI20" s="118">
        <v>0.22</v>
      </c>
      <c r="DJ20" s="118">
        <v>3</v>
      </c>
      <c r="DK20" s="118">
        <v>3000</v>
      </c>
      <c r="DL20" s="118">
        <v>2.5000000000000001E-2</v>
      </c>
      <c r="DM20" s="118">
        <v>0</v>
      </c>
      <c r="DN20" s="118">
        <v>2</v>
      </c>
      <c r="DO20" s="118">
        <v>1.3</v>
      </c>
      <c r="DP20" s="118">
        <v>0.75</v>
      </c>
      <c r="DQ20" s="118">
        <v>50</v>
      </c>
      <c r="DR20" s="118">
        <v>1</v>
      </c>
      <c r="DS20" s="118">
        <v>200</v>
      </c>
      <c r="DT20" s="118">
        <v>230</v>
      </c>
      <c r="DU20" s="118">
        <v>20</v>
      </c>
      <c r="DV20" s="118">
        <v>30</v>
      </c>
      <c r="DW20" s="118">
        <v>30</v>
      </c>
      <c r="DX20" s="118">
        <v>0.2</v>
      </c>
      <c r="DY20" s="118">
        <v>1</v>
      </c>
      <c r="DZ20" s="118">
        <v>0</v>
      </c>
      <c r="EA20" s="118">
        <v>1</v>
      </c>
      <c r="EB20" s="118">
        <v>0</v>
      </c>
      <c r="EC20" s="118">
        <v>30</v>
      </c>
      <c r="ED20" s="118">
        <v>0.15</v>
      </c>
      <c r="EE20" s="118">
        <v>0.75</v>
      </c>
      <c r="EF20" s="118">
        <v>0.1</v>
      </c>
      <c r="EG20" s="118">
        <v>10</v>
      </c>
      <c r="EH20" s="118">
        <v>0.15</v>
      </c>
      <c r="EI20" s="118">
        <v>0.15</v>
      </c>
      <c r="EJ20" s="118">
        <v>0.15</v>
      </c>
      <c r="EK20" s="118">
        <v>0</v>
      </c>
      <c r="EL20" s="118">
        <v>100</v>
      </c>
      <c r="EM20" s="118">
        <v>21</v>
      </c>
      <c r="EN20" s="118">
        <v>17.100000000000001</v>
      </c>
      <c r="EO20" s="118">
        <v>1</v>
      </c>
      <c r="EP20" s="118">
        <v>0</v>
      </c>
      <c r="EQ20" s="118">
        <v>143</v>
      </c>
      <c r="ER20" s="192" t="s">
        <v>430</v>
      </c>
      <c r="ES20" s="118">
        <v>50</v>
      </c>
      <c r="ET20" s="118">
        <v>169</v>
      </c>
    </row>
    <row r="21" spans="1:170">
      <c r="A21" s="19">
        <v>20</v>
      </c>
      <c r="B21" s="183" t="s">
        <v>105</v>
      </c>
      <c r="C21" s="118">
        <v>0</v>
      </c>
      <c r="D21" s="192" t="s">
        <v>431</v>
      </c>
      <c r="E21" s="118">
        <v>163</v>
      </c>
      <c r="F21" s="192" t="s">
        <v>432</v>
      </c>
      <c r="G21" s="118">
        <v>143</v>
      </c>
      <c r="H21" s="192" t="s">
        <v>432</v>
      </c>
      <c r="I21" s="118">
        <v>320</v>
      </c>
      <c r="J21" s="192" t="s">
        <v>433</v>
      </c>
      <c r="K21" s="118">
        <v>1</v>
      </c>
      <c r="L21" s="183" t="s">
        <v>419</v>
      </c>
      <c r="M21" s="19">
        <v>20</v>
      </c>
      <c r="N21" s="183" t="s">
        <v>419</v>
      </c>
      <c r="O21" s="118" t="s">
        <v>420</v>
      </c>
      <c r="P21" s="19">
        <v>1</v>
      </c>
      <c r="Q21" s="118" t="s">
        <v>421</v>
      </c>
      <c r="R21" s="162">
        <v>11</v>
      </c>
      <c r="S21" s="118" t="s">
        <v>422</v>
      </c>
      <c r="T21" s="118" t="s">
        <v>434</v>
      </c>
      <c r="U21" s="118">
        <v>1</v>
      </c>
      <c r="V21" s="118">
        <v>1</v>
      </c>
      <c r="W21" s="151" t="s">
        <v>424</v>
      </c>
      <c r="X21" s="151" t="s">
        <v>424</v>
      </c>
      <c r="Y21" s="151">
        <v>2</v>
      </c>
      <c r="Z21" s="118" t="s">
        <v>435</v>
      </c>
      <c r="AA21" s="151">
        <v>8</v>
      </c>
      <c r="AB21" s="118">
        <v>13</v>
      </c>
      <c r="AC21" s="118">
        <v>15</v>
      </c>
      <c r="AE21" s="19"/>
      <c r="AF21" s="118">
        <v>30</v>
      </c>
      <c r="AG21" s="118">
        <v>25</v>
      </c>
      <c r="AH21" s="118">
        <v>80</v>
      </c>
      <c r="AI21" s="118">
        <v>11</v>
      </c>
      <c r="AJ21" s="118">
        <v>26</v>
      </c>
      <c r="AK21" s="118">
        <v>0</v>
      </c>
      <c r="AL21" s="118">
        <v>0</v>
      </c>
      <c r="AM21" s="118">
        <v>0</v>
      </c>
      <c r="AN21" s="118">
        <v>309</v>
      </c>
      <c r="AO21" s="118">
        <v>0.15</v>
      </c>
      <c r="AP21" s="118">
        <v>1.1399999999999999</v>
      </c>
      <c r="AQ21" s="118">
        <v>0.4</v>
      </c>
      <c r="AR21" s="118">
        <v>0</v>
      </c>
      <c r="AS21" s="118">
        <v>0</v>
      </c>
      <c r="AT21" s="118">
        <v>30</v>
      </c>
      <c r="AU21" s="118">
        <v>20</v>
      </c>
      <c r="AV21" s="118">
        <v>40</v>
      </c>
      <c r="AW21" s="118">
        <v>56</v>
      </c>
      <c r="AX21" s="118">
        <v>0.9</v>
      </c>
      <c r="AY21" s="118">
        <v>0.06</v>
      </c>
      <c r="AZ21" s="118">
        <v>0.03</v>
      </c>
      <c r="BA21" s="19">
        <v>0</v>
      </c>
      <c r="BB21" s="118">
        <v>0.1</v>
      </c>
      <c r="BC21" s="118">
        <v>0.83</v>
      </c>
      <c r="BD21" s="118">
        <v>1.25</v>
      </c>
      <c r="BE21" s="118">
        <v>0.2</v>
      </c>
      <c r="BF21" s="118">
        <v>1.1000000000000001</v>
      </c>
      <c r="BG21" s="118">
        <v>0.85</v>
      </c>
      <c r="BH21" s="118">
        <v>0.95</v>
      </c>
      <c r="BI21" s="118">
        <v>0</v>
      </c>
      <c r="BJ21" s="118">
        <v>2</v>
      </c>
      <c r="BK21" s="118">
        <v>1</v>
      </c>
      <c r="BL21" s="118">
        <v>0</v>
      </c>
      <c r="BM21" s="118">
        <v>0</v>
      </c>
      <c r="BN21" s="118">
        <v>0</v>
      </c>
      <c r="BO21" s="118">
        <v>1</v>
      </c>
      <c r="BP21" s="118">
        <v>1</v>
      </c>
      <c r="BQ21" s="118">
        <v>1</v>
      </c>
      <c r="BR21" s="118" t="s">
        <v>426</v>
      </c>
      <c r="BS21" s="118">
        <v>0</v>
      </c>
      <c r="BT21" s="118">
        <v>1</v>
      </c>
      <c r="BU21" s="118">
        <v>0.5</v>
      </c>
      <c r="BV21" s="118">
        <v>0</v>
      </c>
      <c r="BW21" s="118">
        <v>10000</v>
      </c>
      <c r="BX21" s="118">
        <v>1</v>
      </c>
      <c r="BY21" s="118">
        <v>1.1000000000000001</v>
      </c>
      <c r="BZ21" s="118">
        <v>1.1000000000000001</v>
      </c>
      <c r="CA21" s="118">
        <v>0.4</v>
      </c>
      <c r="CB21" s="118">
        <v>1</v>
      </c>
      <c r="CC21" s="118">
        <v>0</v>
      </c>
      <c r="CD21" s="118">
        <v>0</v>
      </c>
      <c r="CE21" s="118">
        <v>0</v>
      </c>
      <c r="CF21" s="118">
        <v>0</v>
      </c>
      <c r="CG21" s="118">
        <v>0</v>
      </c>
      <c r="CH21" s="118">
        <v>0</v>
      </c>
      <c r="CI21" s="118">
        <v>0</v>
      </c>
      <c r="CJ21" s="118">
        <v>0.9</v>
      </c>
      <c r="CK21" s="118">
        <v>0.9</v>
      </c>
      <c r="CL21" s="118">
        <v>0</v>
      </c>
      <c r="CM21" s="118">
        <v>200</v>
      </c>
      <c r="CN21" s="118">
        <v>1</v>
      </c>
      <c r="CO21" s="118">
        <v>800</v>
      </c>
      <c r="CP21" s="118">
        <v>800</v>
      </c>
      <c r="CQ21" s="118">
        <v>800</v>
      </c>
      <c r="CR21" s="118">
        <v>800</v>
      </c>
      <c r="CS21" s="118">
        <v>800</v>
      </c>
      <c r="CT21" s="118" t="s">
        <v>426</v>
      </c>
      <c r="CU21" s="118" t="s">
        <v>426</v>
      </c>
      <c r="CV21" s="118" t="s">
        <v>426</v>
      </c>
      <c r="CW21" s="118" t="s">
        <v>426</v>
      </c>
      <c r="CX21" s="118" t="s">
        <v>426</v>
      </c>
      <c r="CY21" s="118">
        <v>1</v>
      </c>
      <c r="CZ21" s="118">
        <v>200</v>
      </c>
      <c r="DA21" s="118">
        <v>170</v>
      </c>
      <c r="DB21" s="118">
        <v>1</v>
      </c>
      <c r="DC21" s="118">
        <v>0.05</v>
      </c>
      <c r="DD21" s="118">
        <v>1.7</v>
      </c>
      <c r="DE21" s="118">
        <v>12</v>
      </c>
      <c r="DF21" s="118">
        <v>1</v>
      </c>
      <c r="DG21" s="118">
        <v>2.0000000000000001E-4</v>
      </c>
      <c r="DH21" s="118">
        <v>0.15</v>
      </c>
      <c r="DI21" s="118">
        <v>0.22</v>
      </c>
      <c r="DJ21" s="118">
        <v>3</v>
      </c>
      <c r="DK21" s="118">
        <v>3000</v>
      </c>
      <c r="DL21" s="118">
        <v>2.5000000000000001E-2</v>
      </c>
      <c r="DM21" s="118">
        <v>0</v>
      </c>
      <c r="DN21" s="118">
        <v>2</v>
      </c>
      <c r="DO21" s="118">
        <v>1.3</v>
      </c>
      <c r="DP21" s="118">
        <v>0.75</v>
      </c>
      <c r="DQ21" s="118">
        <v>50</v>
      </c>
      <c r="DR21" s="118">
        <v>1</v>
      </c>
      <c r="DS21" s="118">
        <v>200</v>
      </c>
      <c r="DT21" s="118">
        <v>230</v>
      </c>
      <c r="DU21" s="118">
        <v>20</v>
      </c>
      <c r="DV21" s="118">
        <v>30</v>
      </c>
      <c r="DW21" s="118">
        <v>30</v>
      </c>
      <c r="DX21" s="118">
        <v>0.2</v>
      </c>
      <c r="DY21" s="118">
        <v>1</v>
      </c>
      <c r="DZ21" s="118">
        <v>0</v>
      </c>
      <c r="EA21" s="118">
        <v>1</v>
      </c>
      <c r="EB21" s="118">
        <v>0</v>
      </c>
      <c r="EC21" s="118">
        <v>30</v>
      </c>
      <c r="ED21" s="118">
        <v>0.15</v>
      </c>
      <c r="EE21" s="118">
        <v>0.75</v>
      </c>
      <c r="EF21" s="118">
        <v>0.1</v>
      </c>
      <c r="EG21" s="118">
        <v>10</v>
      </c>
      <c r="EH21" s="118">
        <v>0.15</v>
      </c>
      <c r="EI21" s="118">
        <v>0.15</v>
      </c>
      <c r="EJ21" s="118">
        <v>0.15</v>
      </c>
      <c r="EK21" s="118">
        <v>0</v>
      </c>
      <c r="EL21" s="118">
        <v>100</v>
      </c>
      <c r="EM21" s="118">
        <v>21</v>
      </c>
      <c r="EN21" s="118">
        <v>17.100000000000001</v>
      </c>
      <c r="EO21" s="118">
        <v>1</v>
      </c>
      <c r="EP21" s="118">
        <v>0</v>
      </c>
      <c r="EQ21" s="118">
        <v>143</v>
      </c>
      <c r="ER21" s="192" t="s">
        <v>430</v>
      </c>
      <c r="ES21" s="118">
        <v>50</v>
      </c>
      <c r="ET21" s="118">
        <v>178</v>
      </c>
    </row>
    <row r="22" spans="1:170">
      <c r="A22" s="19">
        <v>21</v>
      </c>
      <c r="B22" s="183" t="s">
        <v>106</v>
      </c>
      <c r="C22" s="118">
        <v>0</v>
      </c>
      <c r="D22" s="192" t="s">
        <v>431</v>
      </c>
      <c r="E22" s="118">
        <v>163</v>
      </c>
      <c r="F22" s="192" t="s">
        <v>432</v>
      </c>
      <c r="G22" s="118">
        <v>143</v>
      </c>
      <c r="H22" s="192" t="s">
        <v>432</v>
      </c>
      <c r="I22" s="118">
        <v>320</v>
      </c>
      <c r="J22" s="192" t="s">
        <v>433</v>
      </c>
      <c r="K22" s="118">
        <v>1</v>
      </c>
      <c r="L22" s="183" t="s">
        <v>419</v>
      </c>
      <c r="M22" s="19">
        <v>21</v>
      </c>
      <c r="N22" s="183" t="s">
        <v>419</v>
      </c>
      <c r="O22" s="118" t="s">
        <v>420</v>
      </c>
      <c r="P22" s="19">
        <v>1</v>
      </c>
      <c r="Q22" s="118" t="s">
        <v>421</v>
      </c>
      <c r="R22" s="162">
        <v>11</v>
      </c>
      <c r="S22" s="118" t="s">
        <v>422</v>
      </c>
      <c r="T22" s="118" t="s">
        <v>434</v>
      </c>
      <c r="U22" s="118">
        <v>1</v>
      </c>
      <c r="V22" s="118">
        <v>1</v>
      </c>
      <c r="W22" s="151" t="s">
        <v>424</v>
      </c>
      <c r="X22" s="151" t="s">
        <v>424</v>
      </c>
      <c r="Y22" s="151">
        <v>2</v>
      </c>
      <c r="Z22" s="118" t="s">
        <v>435</v>
      </c>
      <c r="AA22" s="151">
        <v>1</v>
      </c>
      <c r="AB22" s="118">
        <v>13</v>
      </c>
      <c r="AC22" s="118">
        <v>15</v>
      </c>
      <c r="AE22" s="19"/>
      <c r="AF22" s="118">
        <v>30</v>
      </c>
      <c r="AG22" s="118">
        <v>30</v>
      </c>
      <c r="AH22" s="118">
        <v>40</v>
      </c>
      <c r="AI22" s="118">
        <v>10</v>
      </c>
      <c r="AJ22" s="118">
        <v>26</v>
      </c>
      <c r="AK22" s="118">
        <v>0</v>
      </c>
      <c r="AL22" s="118">
        <v>0</v>
      </c>
      <c r="AM22" s="118">
        <v>0</v>
      </c>
      <c r="AN22" s="118">
        <v>309</v>
      </c>
      <c r="AO22" s="118">
        <v>0.15</v>
      </c>
      <c r="AP22" s="118">
        <v>1.1399999999999999</v>
      </c>
      <c r="AQ22" s="118">
        <v>0.2</v>
      </c>
      <c r="AR22" s="118">
        <v>0</v>
      </c>
      <c r="AS22" s="118">
        <v>0</v>
      </c>
      <c r="AT22" s="118">
        <v>30</v>
      </c>
      <c r="AU22" s="118">
        <v>20</v>
      </c>
      <c r="AV22" s="118">
        <v>40</v>
      </c>
      <c r="AW22" s="118">
        <v>56</v>
      </c>
      <c r="AX22" s="118">
        <v>0.9</v>
      </c>
      <c r="AY22" s="118">
        <v>0.06</v>
      </c>
      <c r="AZ22" s="118">
        <v>0.03</v>
      </c>
      <c r="BA22" s="19">
        <v>0</v>
      </c>
      <c r="BB22" s="118">
        <v>0.3</v>
      </c>
      <c r="BC22" s="118">
        <v>0.83</v>
      </c>
      <c r="BD22" s="118">
        <v>1.1000000000000001</v>
      </c>
      <c r="BE22" s="118">
        <v>0.2</v>
      </c>
      <c r="BF22" s="118">
        <v>0.8</v>
      </c>
      <c r="BG22" s="118">
        <v>0.85</v>
      </c>
      <c r="BH22" s="118">
        <v>0.95</v>
      </c>
      <c r="BI22" s="118">
        <v>0</v>
      </c>
      <c r="BJ22" s="118">
        <v>2</v>
      </c>
      <c r="BK22" s="118">
        <v>1</v>
      </c>
      <c r="BL22" s="118">
        <v>0</v>
      </c>
      <c r="BM22" s="118">
        <v>0</v>
      </c>
      <c r="BN22" s="118">
        <v>0</v>
      </c>
      <c r="BO22" s="118">
        <v>1</v>
      </c>
      <c r="BP22" s="118">
        <v>1</v>
      </c>
      <c r="BQ22" s="118">
        <v>1</v>
      </c>
      <c r="BR22" s="118" t="s">
        <v>426</v>
      </c>
      <c r="BS22" s="118">
        <v>0</v>
      </c>
      <c r="BT22" s="118">
        <v>1</v>
      </c>
      <c r="BU22" s="118">
        <v>0.5</v>
      </c>
      <c r="BV22" s="118">
        <v>0</v>
      </c>
      <c r="BW22" s="118">
        <v>10000</v>
      </c>
      <c r="BX22" s="118">
        <v>1</v>
      </c>
      <c r="BY22" s="118">
        <v>1.1000000000000001</v>
      </c>
      <c r="BZ22" s="118">
        <v>1.1000000000000001</v>
      </c>
      <c r="CA22" s="118">
        <v>0.4</v>
      </c>
      <c r="CB22" s="118">
        <v>1</v>
      </c>
      <c r="CC22" s="118">
        <v>0</v>
      </c>
      <c r="CD22" s="118">
        <v>0</v>
      </c>
      <c r="CE22" s="118">
        <v>0</v>
      </c>
      <c r="CF22" s="118">
        <v>0</v>
      </c>
      <c r="CG22" s="118">
        <v>0</v>
      </c>
      <c r="CH22" s="118">
        <v>0</v>
      </c>
      <c r="CI22" s="118">
        <v>0</v>
      </c>
      <c r="CJ22" s="118">
        <v>0.9</v>
      </c>
      <c r="CK22" s="118">
        <v>0.9</v>
      </c>
      <c r="CL22" s="118">
        <v>0</v>
      </c>
      <c r="CM22" s="118">
        <v>200</v>
      </c>
      <c r="CN22" s="118">
        <v>1</v>
      </c>
      <c r="CO22" s="118">
        <v>800</v>
      </c>
      <c r="CP22" s="118">
        <v>800</v>
      </c>
      <c r="CQ22" s="118">
        <v>800</v>
      </c>
      <c r="CR22" s="118">
        <v>800</v>
      </c>
      <c r="CS22" s="118">
        <v>800</v>
      </c>
      <c r="CT22" s="118" t="s">
        <v>426</v>
      </c>
      <c r="CU22" s="118" t="s">
        <v>426</v>
      </c>
      <c r="CV22" s="118" t="s">
        <v>426</v>
      </c>
      <c r="CW22" s="118" t="s">
        <v>426</v>
      </c>
      <c r="CX22" s="118" t="s">
        <v>426</v>
      </c>
      <c r="CY22" s="118">
        <v>1</v>
      </c>
      <c r="CZ22" s="118">
        <v>200</v>
      </c>
      <c r="DA22" s="118">
        <v>170</v>
      </c>
      <c r="DB22" s="118">
        <v>1</v>
      </c>
      <c r="DC22" s="118">
        <v>0.05</v>
      </c>
      <c r="DD22" s="118">
        <v>1.7</v>
      </c>
      <c r="DE22" s="118">
        <v>12</v>
      </c>
      <c r="DF22" s="118">
        <v>1</v>
      </c>
      <c r="DG22" s="118">
        <v>2.0000000000000001E-4</v>
      </c>
      <c r="DH22" s="118">
        <v>0.15</v>
      </c>
      <c r="DI22" s="118">
        <v>0.22</v>
      </c>
      <c r="DJ22" s="118">
        <v>3</v>
      </c>
      <c r="DK22" s="118">
        <v>3000</v>
      </c>
      <c r="DL22" s="118">
        <v>2.5000000000000001E-2</v>
      </c>
      <c r="DM22" s="118">
        <v>0</v>
      </c>
      <c r="DN22" s="118">
        <v>2</v>
      </c>
      <c r="DO22" s="118">
        <v>1.3</v>
      </c>
      <c r="DP22" s="118">
        <v>0.75</v>
      </c>
      <c r="DQ22" s="118">
        <v>50</v>
      </c>
      <c r="DR22" s="118">
        <v>1</v>
      </c>
      <c r="DS22" s="118">
        <v>200</v>
      </c>
      <c r="DT22" s="118">
        <v>230</v>
      </c>
      <c r="DU22" s="118">
        <v>20</v>
      </c>
      <c r="DV22" s="118">
        <v>30</v>
      </c>
      <c r="DW22" s="118">
        <v>30</v>
      </c>
      <c r="DX22" s="118">
        <v>0.2</v>
      </c>
      <c r="DY22" s="118">
        <v>1</v>
      </c>
      <c r="DZ22" s="118">
        <v>0</v>
      </c>
      <c r="EA22" s="118">
        <v>1</v>
      </c>
      <c r="EB22" s="118">
        <v>0</v>
      </c>
      <c r="EC22" s="118">
        <v>30</v>
      </c>
      <c r="ED22" s="118">
        <v>0.15</v>
      </c>
      <c r="EE22" s="118">
        <v>0.75</v>
      </c>
      <c r="EF22" s="118">
        <v>0.1</v>
      </c>
      <c r="EG22" s="118">
        <v>10</v>
      </c>
      <c r="EH22" s="118">
        <v>0.15</v>
      </c>
      <c r="EI22" s="118">
        <v>0.15</v>
      </c>
      <c r="EJ22" s="118">
        <v>0.15</v>
      </c>
      <c r="EK22" s="118">
        <v>0</v>
      </c>
      <c r="EL22" s="118">
        <v>100</v>
      </c>
      <c r="EM22" s="118">
        <v>21</v>
      </c>
      <c r="EN22" s="118">
        <v>17.100000000000001</v>
      </c>
      <c r="EO22" s="118">
        <v>1</v>
      </c>
      <c r="EP22" s="118">
        <v>0</v>
      </c>
      <c r="EQ22" s="118">
        <v>134</v>
      </c>
      <c r="ER22" s="192" t="s">
        <v>436</v>
      </c>
      <c r="ES22" s="118">
        <v>50</v>
      </c>
      <c r="ET22" s="118">
        <v>187</v>
      </c>
    </row>
    <row r="23" spans="1:170">
      <c r="A23" s="19">
        <v>22</v>
      </c>
      <c r="B23" s="183" t="s">
        <v>107</v>
      </c>
      <c r="C23" s="118">
        <v>0</v>
      </c>
      <c r="D23" s="192" t="s">
        <v>431</v>
      </c>
      <c r="E23" s="118">
        <v>163</v>
      </c>
      <c r="F23" s="192" t="s">
        <v>432</v>
      </c>
      <c r="G23" s="118">
        <v>143</v>
      </c>
      <c r="H23" s="192" t="s">
        <v>432</v>
      </c>
      <c r="I23" s="118">
        <v>320</v>
      </c>
      <c r="J23" s="192" t="s">
        <v>433</v>
      </c>
      <c r="K23" s="118">
        <v>1</v>
      </c>
      <c r="L23" s="183" t="s">
        <v>419</v>
      </c>
      <c r="M23" s="19">
        <v>22</v>
      </c>
      <c r="N23" s="183" t="s">
        <v>419</v>
      </c>
      <c r="O23" s="118" t="s">
        <v>420</v>
      </c>
      <c r="P23" s="19">
        <v>1</v>
      </c>
      <c r="Q23" s="118" t="s">
        <v>421</v>
      </c>
      <c r="R23" s="162">
        <v>11</v>
      </c>
      <c r="S23" s="118" t="s">
        <v>422</v>
      </c>
      <c r="T23" s="118" t="s">
        <v>434</v>
      </c>
      <c r="U23" s="118">
        <v>1</v>
      </c>
      <c r="V23" s="118">
        <v>1</v>
      </c>
      <c r="W23" s="151" t="s">
        <v>424</v>
      </c>
      <c r="X23" s="151" t="s">
        <v>424</v>
      </c>
      <c r="Y23" s="151">
        <v>2</v>
      </c>
      <c r="Z23" s="118" t="s">
        <v>435</v>
      </c>
      <c r="AA23" s="151">
        <v>1</v>
      </c>
      <c r="AB23" s="118">
        <v>13</v>
      </c>
      <c r="AC23" s="118">
        <v>15</v>
      </c>
      <c r="AD23" s="118">
        <v>7</v>
      </c>
      <c r="AE23" s="118">
        <v>16</v>
      </c>
      <c r="AF23" s="118">
        <v>30</v>
      </c>
      <c r="AG23" s="118">
        <v>26</v>
      </c>
      <c r="AH23" s="118">
        <v>45</v>
      </c>
      <c r="AI23" s="118">
        <v>20</v>
      </c>
      <c r="AJ23" s="118">
        <v>25</v>
      </c>
      <c r="AK23" s="118">
        <v>0</v>
      </c>
      <c r="AL23" s="118">
        <v>0</v>
      </c>
      <c r="AM23" s="118">
        <v>0</v>
      </c>
      <c r="AN23" s="118">
        <v>309</v>
      </c>
      <c r="AO23" s="118">
        <v>0.15</v>
      </c>
      <c r="AP23" s="118">
        <v>0.4</v>
      </c>
      <c r="AQ23" s="118">
        <v>0.05</v>
      </c>
      <c r="AR23" s="118">
        <v>0</v>
      </c>
      <c r="AS23" s="118">
        <v>0</v>
      </c>
      <c r="AT23" s="118">
        <v>30</v>
      </c>
      <c r="AU23" s="118">
        <v>20</v>
      </c>
      <c r="AV23" s="118">
        <v>40</v>
      </c>
      <c r="AW23" s="118">
        <v>56</v>
      </c>
      <c r="AX23" s="118">
        <v>0.95</v>
      </c>
      <c r="AY23" s="118">
        <v>0.3</v>
      </c>
      <c r="AZ23" s="118">
        <v>0.02</v>
      </c>
      <c r="BA23" s="19">
        <v>0</v>
      </c>
      <c r="BB23" s="118">
        <v>0.2</v>
      </c>
      <c r="BC23" s="118">
        <v>0.2</v>
      </c>
      <c r="BD23" s="118">
        <v>0.6</v>
      </c>
      <c r="BE23" s="118">
        <v>0.05</v>
      </c>
      <c r="BF23" s="118">
        <v>0.6</v>
      </c>
      <c r="BG23" s="118">
        <v>0.5</v>
      </c>
      <c r="BH23" s="118">
        <v>0.6</v>
      </c>
      <c r="BI23" s="118">
        <v>0</v>
      </c>
      <c r="BJ23" s="118">
        <v>2</v>
      </c>
      <c r="BK23" s="118">
        <v>1</v>
      </c>
      <c r="BL23" s="118">
        <v>0</v>
      </c>
      <c r="BM23" s="118">
        <v>0</v>
      </c>
      <c r="BN23" s="118">
        <v>0</v>
      </c>
      <c r="BO23" s="118">
        <v>1</v>
      </c>
      <c r="BP23" s="118">
        <v>1</v>
      </c>
      <c r="BQ23" s="118">
        <v>1</v>
      </c>
      <c r="BR23" s="118" t="s">
        <v>426</v>
      </c>
      <c r="BS23" s="118">
        <v>0</v>
      </c>
      <c r="BT23" s="118">
        <v>1</v>
      </c>
      <c r="BU23" s="118">
        <v>0.5</v>
      </c>
      <c r="BV23" s="118">
        <v>0</v>
      </c>
      <c r="BW23" s="118">
        <v>10000</v>
      </c>
      <c r="BX23" s="118">
        <v>1</v>
      </c>
      <c r="BY23" s="118">
        <v>1.1000000000000001</v>
      </c>
      <c r="BZ23" s="118">
        <v>1.1000000000000001</v>
      </c>
      <c r="CA23" s="118">
        <v>0.4</v>
      </c>
      <c r="CB23" s="118">
        <v>1</v>
      </c>
      <c r="CC23" s="118">
        <v>0</v>
      </c>
      <c r="CD23" s="118">
        <v>0</v>
      </c>
      <c r="CE23" s="118">
        <v>0</v>
      </c>
      <c r="CF23" s="118">
        <v>0</v>
      </c>
      <c r="CG23" s="118">
        <v>0</v>
      </c>
      <c r="CH23" s="118">
        <v>0</v>
      </c>
      <c r="CI23" s="118">
        <v>0</v>
      </c>
      <c r="CJ23" s="118">
        <v>0.9</v>
      </c>
      <c r="CK23" s="118">
        <v>0.9</v>
      </c>
      <c r="CL23" s="118">
        <v>0</v>
      </c>
      <c r="CM23" s="118">
        <v>200</v>
      </c>
      <c r="CN23" s="118">
        <v>1</v>
      </c>
      <c r="CO23" s="118">
        <v>800</v>
      </c>
      <c r="CP23" s="118">
        <v>800</v>
      </c>
      <c r="CQ23" s="118">
        <v>800</v>
      </c>
      <c r="CR23" s="118">
        <v>800</v>
      </c>
      <c r="CS23" s="118">
        <v>800</v>
      </c>
      <c r="CT23" s="118" t="s">
        <v>426</v>
      </c>
      <c r="CU23" s="118" t="s">
        <v>426</v>
      </c>
      <c r="CV23" s="118" t="s">
        <v>426</v>
      </c>
      <c r="CW23" s="118" t="s">
        <v>426</v>
      </c>
      <c r="CX23" s="118" t="s">
        <v>426</v>
      </c>
      <c r="CY23" s="118">
        <v>1</v>
      </c>
      <c r="CZ23" s="118">
        <v>200</v>
      </c>
      <c r="DA23" s="118">
        <v>170</v>
      </c>
      <c r="DB23" s="118">
        <v>1</v>
      </c>
      <c r="DC23" s="118">
        <v>0.05</v>
      </c>
      <c r="DD23" s="118">
        <v>1.7</v>
      </c>
      <c r="DE23" s="118">
        <v>12</v>
      </c>
      <c r="DF23" s="118">
        <v>1</v>
      </c>
      <c r="DG23" s="118">
        <v>2.0000000000000001E-4</v>
      </c>
      <c r="DH23" s="118">
        <v>0.15</v>
      </c>
      <c r="DI23" s="118">
        <v>0.22</v>
      </c>
      <c r="DJ23" s="118">
        <v>3</v>
      </c>
      <c r="DK23" s="118">
        <v>3000</v>
      </c>
      <c r="DL23" s="118">
        <v>2.5000000000000001E-2</v>
      </c>
      <c r="DM23" s="118">
        <v>0</v>
      </c>
      <c r="DN23" s="118">
        <v>2</v>
      </c>
      <c r="DO23" s="118">
        <v>1.3</v>
      </c>
      <c r="DP23" s="118">
        <v>0.75</v>
      </c>
      <c r="DQ23" s="118">
        <v>50</v>
      </c>
      <c r="DR23" s="118">
        <v>1</v>
      </c>
      <c r="DS23" s="118">
        <v>200</v>
      </c>
      <c r="DT23" s="118">
        <v>230</v>
      </c>
      <c r="DU23" s="118">
        <v>20</v>
      </c>
      <c r="DV23" s="118">
        <v>30</v>
      </c>
      <c r="DW23" s="118">
        <v>30</v>
      </c>
      <c r="DX23" s="118">
        <v>0.2</v>
      </c>
      <c r="DY23" s="118">
        <v>1</v>
      </c>
      <c r="DZ23" s="118">
        <v>0</v>
      </c>
      <c r="EA23" s="118">
        <v>1</v>
      </c>
      <c r="EB23" s="118">
        <v>0</v>
      </c>
      <c r="EC23" s="118">
        <v>30</v>
      </c>
      <c r="ED23" s="118">
        <v>0.15</v>
      </c>
      <c r="EE23" s="118">
        <v>0.75</v>
      </c>
      <c r="EF23" s="118">
        <v>0.1</v>
      </c>
      <c r="EG23" s="118">
        <v>10</v>
      </c>
      <c r="EH23" s="118">
        <v>0.15</v>
      </c>
      <c r="EI23" s="118">
        <v>0.15</v>
      </c>
      <c r="EJ23" s="118">
        <v>0.15</v>
      </c>
      <c r="EK23" s="118">
        <v>0</v>
      </c>
      <c r="EL23" s="118">
        <v>100</v>
      </c>
      <c r="EM23" s="118">
        <v>21</v>
      </c>
      <c r="EN23" s="118">
        <v>17.100000000000001</v>
      </c>
      <c r="EO23" s="118">
        <v>1</v>
      </c>
      <c r="EP23" s="118">
        <v>0</v>
      </c>
      <c r="EQ23" s="118">
        <v>134</v>
      </c>
      <c r="ER23" s="192" t="s">
        <v>436</v>
      </c>
      <c r="ES23" s="118">
        <v>50</v>
      </c>
      <c r="ET23" s="118">
        <v>196</v>
      </c>
    </row>
    <row r="24" spans="1:170">
      <c r="A24" s="19">
        <v>23</v>
      </c>
      <c r="B24" s="183" t="s">
        <v>108</v>
      </c>
      <c r="C24" s="118">
        <v>0</v>
      </c>
      <c r="D24" s="192" t="s">
        <v>431</v>
      </c>
      <c r="E24" s="118">
        <v>163</v>
      </c>
      <c r="F24" s="192" t="s">
        <v>432</v>
      </c>
      <c r="G24" s="118">
        <v>143</v>
      </c>
      <c r="H24" s="192" t="s">
        <v>432</v>
      </c>
      <c r="I24" s="118">
        <v>320</v>
      </c>
      <c r="J24" s="192" t="s">
        <v>433</v>
      </c>
      <c r="K24" s="118">
        <v>1</v>
      </c>
      <c r="L24" s="183" t="s">
        <v>419</v>
      </c>
      <c r="M24" s="19">
        <v>23</v>
      </c>
      <c r="N24" s="183" t="s">
        <v>419</v>
      </c>
      <c r="O24" s="118" t="s">
        <v>420</v>
      </c>
      <c r="P24" s="19">
        <v>1</v>
      </c>
      <c r="Q24" s="118" t="s">
        <v>421</v>
      </c>
      <c r="R24" s="162">
        <v>11</v>
      </c>
      <c r="S24" s="118" t="s">
        <v>422</v>
      </c>
      <c r="T24" s="118" t="s">
        <v>434</v>
      </c>
      <c r="U24" s="118">
        <v>1</v>
      </c>
      <c r="V24" s="118">
        <v>1</v>
      </c>
      <c r="W24" s="151" t="s">
        <v>424</v>
      </c>
      <c r="X24" s="151" t="s">
        <v>424</v>
      </c>
      <c r="Y24" s="151">
        <v>2</v>
      </c>
      <c r="Z24" s="118" t="s">
        <v>435</v>
      </c>
      <c r="AA24" s="151">
        <v>5</v>
      </c>
      <c r="AB24" s="118">
        <v>13</v>
      </c>
      <c r="AC24" s="118">
        <v>15</v>
      </c>
      <c r="AD24" s="118">
        <v>7</v>
      </c>
      <c r="AF24" s="118">
        <v>30</v>
      </c>
      <c r="AG24" s="118">
        <v>26</v>
      </c>
      <c r="AH24" s="118">
        <v>45</v>
      </c>
      <c r="AI24" s="118">
        <v>20</v>
      </c>
      <c r="AJ24" s="118">
        <v>25</v>
      </c>
      <c r="AK24" s="118">
        <v>0</v>
      </c>
      <c r="AL24" s="118">
        <v>0</v>
      </c>
      <c r="AM24" s="118">
        <v>0</v>
      </c>
      <c r="AN24" s="118">
        <v>309</v>
      </c>
      <c r="AO24" s="118">
        <v>0.15</v>
      </c>
      <c r="AP24" s="118">
        <v>0.4</v>
      </c>
      <c r="AQ24" s="118">
        <v>0.05</v>
      </c>
      <c r="AR24" s="118">
        <v>0</v>
      </c>
      <c r="AS24" s="118">
        <v>0</v>
      </c>
      <c r="AT24" s="118">
        <v>30</v>
      </c>
      <c r="AU24" s="118">
        <v>20</v>
      </c>
      <c r="AV24" s="118">
        <v>40</v>
      </c>
      <c r="AW24" s="118">
        <v>56</v>
      </c>
      <c r="AX24" s="118">
        <v>0.95</v>
      </c>
      <c r="AY24" s="118">
        <v>0.3</v>
      </c>
      <c r="AZ24" s="118">
        <v>0.02</v>
      </c>
      <c r="BA24" s="19">
        <v>0</v>
      </c>
      <c r="BB24" s="118">
        <v>0.2</v>
      </c>
      <c r="BC24" s="118">
        <v>0.2</v>
      </c>
      <c r="BD24" s="118">
        <v>0.6</v>
      </c>
      <c r="BE24" s="118">
        <v>0.05</v>
      </c>
      <c r="BF24" s="118">
        <v>0.6</v>
      </c>
      <c r="BG24" s="118">
        <v>0.5</v>
      </c>
      <c r="BH24" s="118">
        <v>0.6</v>
      </c>
      <c r="BI24" s="118">
        <v>0</v>
      </c>
      <c r="BJ24" s="118">
        <v>2</v>
      </c>
      <c r="BK24" s="118">
        <v>1</v>
      </c>
      <c r="BL24" s="118">
        <v>0</v>
      </c>
      <c r="BM24" s="118">
        <v>0</v>
      </c>
      <c r="BN24" s="118">
        <v>0</v>
      </c>
      <c r="BO24" s="118">
        <v>1</v>
      </c>
      <c r="BP24" s="118">
        <v>1</v>
      </c>
      <c r="BQ24" s="118">
        <v>1</v>
      </c>
      <c r="BR24" s="118" t="s">
        <v>426</v>
      </c>
      <c r="BS24" s="118">
        <v>0</v>
      </c>
      <c r="BT24" s="118">
        <v>1</v>
      </c>
      <c r="BU24" s="118">
        <v>0.5</v>
      </c>
      <c r="BV24" s="118">
        <v>0</v>
      </c>
      <c r="BW24" s="118">
        <v>10000</v>
      </c>
      <c r="BX24" s="118">
        <v>1</v>
      </c>
      <c r="BY24" s="118">
        <v>1.1000000000000001</v>
      </c>
      <c r="BZ24" s="118">
        <v>1.1000000000000001</v>
      </c>
      <c r="CA24" s="118">
        <v>0.4</v>
      </c>
      <c r="CB24" s="118">
        <v>1</v>
      </c>
      <c r="CC24" s="118">
        <v>0</v>
      </c>
      <c r="CD24" s="118">
        <v>0</v>
      </c>
      <c r="CE24" s="118">
        <v>0</v>
      </c>
      <c r="CF24" s="118">
        <v>0</v>
      </c>
      <c r="CG24" s="118">
        <v>0</v>
      </c>
      <c r="CH24" s="118">
        <v>0</v>
      </c>
      <c r="CI24" s="118">
        <v>0</v>
      </c>
      <c r="CJ24" s="118">
        <v>0.9</v>
      </c>
      <c r="CK24" s="118">
        <v>0.9</v>
      </c>
      <c r="CL24" s="118">
        <v>0</v>
      </c>
      <c r="CM24" s="118">
        <v>200</v>
      </c>
      <c r="CN24" s="118">
        <v>1</v>
      </c>
      <c r="CO24" s="118">
        <v>800</v>
      </c>
      <c r="CP24" s="118">
        <v>800</v>
      </c>
      <c r="CQ24" s="118">
        <v>800</v>
      </c>
      <c r="CR24" s="118">
        <v>800</v>
      </c>
      <c r="CS24" s="118">
        <v>800</v>
      </c>
      <c r="CT24" s="118" t="s">
        <v>426</v>
      </c>
      <c r="CU24" s="118" t="s">
        <v>426</v>
      </c>
      <c r="CV24" s="118" t="s">
        <v>426</v>
      </c>
      <c r="CW24" s="118" t="s">
        <v>426</v>
      </c>
      <c r="CX24" s="118" t="s">
        <v>426</v>
      </c>
      <c r="CY24" s="118">
        <v>1</v>
      </c>
      <c r="CZ24" s="118">
        <v>200</v>
      </c>
      <c r="DA24" s="118">
        <v>170</v>
      </c>
      <c r="DB24" s="118">
        <v>1</v>
      </c>
      <c r="DC24" s="118">
        <v>0.05</v>
      </c>
      <c r="DD24" s="118">
        <v>1.7</v>
      </c>
      <c r="DE24" s="118">
        <v>12</v>
      </c>
      <c r="DF24" s="118">
        <v>1</v>
      </c>
      <c r="DG24" s="118">
        <v>2.0000000000000001E-4</v>
      </c>
      <c r="DH24" s="118">
        <v>0.15</v>
      </c>
      <c r="DI24" s="118">
        <v>0.22</v>
      </c>
      <c r="DJ24" s="118">
        <v>3</v>
      </c>
      <c r="DK24" s="118">
        <v>3000</v>
      </c>
      <c r="DL24" s="118">
        <v>2.5000000000000001E-2</v>
      </c>
      <c r="DM24" s="118">
        <v>0</v>
      </c>
      <c r="DN24" s="118">
        <v>2</v>
      </c>
      <c r="DO24" s="118">
        <v>1.3</v>
      </c>
      <c r="DP24" s="118">
        <v>0.75</v>
      </c>
      <c r="DQ24" s="118">
        <v>50</v>
      </c>
      <c r="DR24" s="118">
        <v>1</v>
      </c>
      <c r="DS24" s="118">
        <v>200</v>
      </c>
      <c r="DT24" s="118">
        <v>230</v>
      </c>
      <c r="DU24" s="118">
        <v>20</v>
      </c>
      <c r="DV24" s="118">
        <v>30</v>
      </c>
      <c r="DW24" s="118">
        <v>30</v>
      </c>
      <c r="DX24" s="118">
        <v>0.2</v>
      </c>
      <c r="DY24" s="118">
        <v>1</v>
      </c>
      <c r="DZ24" s="118">
        <v>0</v>
      </c>
      <c r="EA24" s="118">
        <v>1</v>
      </c>
      <c r="EB24" s="118">
        <v>0</v>
      </c>
      <c r="EC24" s="118">
        <v>30</v>
      </c>
      <c r="ED24" s="118">
        <v>0.15</v>
      </c>
      <c r="EE24" s="118">
        <v>0.75</v>
      </c>
      <c r="EF24" s="118">
        <v>0.1</v>
      </c>
      <c r="EG24" s="118">
        <v>10</v>
      </c>
      <c r="EH24" s="118">
        <v>0.15</v>
      </c>
      <c r="EI24" s="118">
        <v>0.15</v>
      </c>
      <c r="EJ24" s="118">
        <v>0.15</v>
      </c>
      <c r="EK24" s="118">
        <v>0</v>
      </c>
      <c r="EL24" s="118">
        <v>100</v>
      </c>
      <c r="EM24" s="118">
        <v>21</v>
      </c>
      <c r="EN24" s="118">
        <v>17.100000000000001</v>
      </c>
      <c r="EO24" s="118">
        <v>1</v>
      </c>
      <c r="EP24" s="118">
        <v>0</v>
      </c>
      <c r="EQ24" s="118">
        <v>134</v>
      </c>
      <c r="ER24" s="192" t="s">
        <v>436</v>
      </c>
      <c r="ES24" s="118">
        <v>50</v>
      </c>
      <c r="ET24" s="118">
        <v>205</v>
      </c>
    </row>
    <row r="25" spans="1:170">
      <c r="A25" s="19">
        <v>24</v>
      </c>
      <c r="B25" s="183" t="s">
        <v>109</v>
      </c>
      <c r="C25" s="118">
        <v>0</v>
      </c>
      <c r="D25" s="192" t="s">
        <v>431</v>
      </c>
      <c r="E25" s="118">
        <v>163</v>
      </c>
      <c r="F25" s="192" t="s">
        <v>432</v>
      </c>
      <c r="G25" s="118">
        <v>143</v>
      </c>
      <c r="H25" s="192" t="s">
        <v>432</v>
      </c>
      <c r="I25" s="118">
        <v>320</v>
      </c>
      <c r="J25" s="192" t="s">
        <v>433</v>
      </c>
      <c r="K25" s="118">
        <v>1</v>
      </c>
      <c r="L25" s="183" t="s">
        <v>419</v>
      </c>
      <c r="M25" s="19">
        <v>24</v>
      </c>
      <c r="N25" s="183" t="s">
        <v>419</v>
      </c>
      <c r="O25" s="118" t="s">
        <v>420</v>
      </c>
      <c r="P25" s="19">
        <v>1</v>
      </c>
      <c r="Q25" s="118" t="s">
        <v>421</v>
      </c>
      <c r="R25" s="162">
        <v>11</v>
      </c>
      <c r="S25" s="118" t="s">
        <v>422</v>
      </c>
      <c r="T25" s="118" t="s">
        <v>434</v>
      </c>
      <c r="U25" s="118">
        <v>1</v>
      </c>
      <c r="V25" s="118">
        <v>1</v>
      </c>
      <c r="W25" s="151" t="s">
        <v>424</v>
      </c>
      <c r="X25" s="151" t="s">
        <v>424</v>
      </c>
      <c r="Y25" s="151">
        <v>2</v>
      </c>
      <c r="Z25" s="118" t="s">
        <v>435</v>
      </c>
      <c r="AA25" s="151">
        <v>5</v>
      </c>
      <c r="AB25" s="118">
        <v>13</v>
      </c>
      <c r="AC25" s="118">
        <v>15</v>
      </c>
      <c r="AD25" s="118">
        <v>7</v>
      </c>
      <c r="AF25" s="118">
        <v>30</v>
      </c>
      <c r="AG25" s="118">
        <v>26</v>
      </c>
      <c r="AH25" s="118">
        <v>45</v>
      </c>
      <c r="AI25" s="118">
        <v>20</v>
      </c>
      <c r="AJ25" s="118">
        <v>25</v>
      </c>
      <c r="AK25" s="118">
        <v>0</v>
      </c>
      <c r="AL25" s="118">
        <v>0</v>
      </c>
      <c r="AM25" s="118">
        <v>0</v>
      </c>
      <c r="AN25" s="118">
        <v>309</v>
      </c>
      <c r="AO25" s="118">
        <v>0.15</v>
      </c>
      <c r="AP25" s="118">
        <v>0.4</v>
      </c>
      <c r="AQ25" s="118">
        <v>0.05</v>
      </c>
      <c r="AR25" s="118">
        <v>0</v>
      </c>
      <c r="AS25" s="118">
        <v>0</v>
      </c>
      <c r="AT25" s="118">
        <v>30</v>
      </c>
      <c r="AU25" s="118">
        <v>20</v>
      </c>
      <c r="AV25" s="118">
        <v>40</v>
      </c>
      <c r="AW25" s="118">
        <v>56</v>
      </c>
      <c r="AX25" s="118">
        <v>0.95</v>
      </c>
      <c r="AY25" s="118">
        <v>0.3</v>
      </c>
      <c r="AZ25" s="118">
        <v>0.02</v>
      </c>
      <c r="BA25" s="19">
        <v>0</v>
      </c>
      <c r="BB25" s="118">
        <v>0.2</v>
      </c>
      <c r="BC25" s="118">
        <v>0.2</v>
      </c>
      <c r="BD25" s="118">
        <v>0.6</v>
      </c>
      <c r="BE25" s="118">
        <v>0.05</v>
      </c>
      <c r="BF25" s="118">
        <v>0.6</v>
      </c>
      <c r="BG25" s="118">
        <v>0.5</v>
      </c>
      <c r="BH25" s="118">
        <v>0.6</v>
      </c>
      <c r="BI25" s="118">
        <v>0</v>
      </c>
      <c r="BJ25" s="118">
        <v>2</v>
      </c>
      <c r="BK25" s="118">
        <v>1</v>
      </c>
      <c r="BL25" s="118">
        <v>0</v>
      </c>
      <c r="BM25" s="118">
        <v>0</v>
      </c>
      <c r="BN25" s="118">
        <v>0</v>
      </c>
      <c r="BO25" s="118">
        <v>1</v>
      </c>
      <c r="BP25" s="118">
        <v>1</v>
      </c>
      <c r="BQ25" s="118">
        <v>1</v>
      </c>
      <c r="BR25" s="118" t="s">
        <v>426</v>
      </c>
      <c r="BS25" s="118">
        <v>0</v>
      </c>
      <c r="BT25" s="118">
        <v>1</v>
      </c>
      <c r="BU25" s="118">
        <v>0.5</v>
      </c>
      <c r="BV25" s="118">
        <v>0</v>
      </c>
      <c r="BW25" s="118">
        <v>10000</v>
      </c>
      <c r="BX25" s="118">
        <v>1</v>
      </c>
      <c r="BY25" s="118">
        <v>1.1000000000000001</v>
      </c>
      <c r="BZ25" s="118">
        <v>1.1000000000000001</v>
      </c>
      <c r="CA25" s="118">
        <v>0.4</v>
      </c>
      <c r="CB25" s="118">
        <v>1</v>
      </c>
      <c r="CC25" s="118">
        <v>0</v>
      </c>
      <c r="CD25" s="118">
        <v>0</v>
      </c>
      <c r="CE25" s="118">
        <v>0</v>
      </c>
      <c r="CF25" s="118">
        <v>0</v>
      </c>
      <c r="CG25" s="118">
        <v>0</v>
      </c>
      <c r="CH25" s="118">
        <v>0</v>
      </c>
      <c r="CI25" s="118">
        <v>0</v>
      </c>
      <c r="CJ25" s="118">
        <v>0.9</v>
      </c>
      <c r="CK25" s="118">
        <v>0.9</v>
      </c>
      <c r="CL25" s="118">
        <v>0</v>
      </c>
      <c r="CM25" s="118">
        <v>200</v>
      </c>
      <c r="CN25" s="118">
        <v>1</v>
      </c>
      <c r="CO25" s="118">
        <v>800</v>
      </c>
      <c r="CP25" s="118">
        <v>800</v>
      </c>
      <c r="CQ25" s="118">
        <v>800</v>
      </c>
      <c r="CR25" s="118">
        <v>800</v>
      </c>
      <c r="CS25" s="118">
        <v>800</v>
      </c>
      <c r="CT25" s="118" t="s">
        <v>426</v>
      </c>
      <c r="CU25" s="118" t="s">
        <v>426</v>
      </c>
      <c r="CV25" s="118" t="s">
        <v>426</v>
      </c>
      <c r="CW25" s="118" t="s">
        <v>426</v>
      </c>
      <c r="CX25" s="118" t="s">
        <v>426</v>
      </c>
      <c r="CY25" s="118">
        <v>1</v>
      </c>
      <c r="CZ25" s="118">
        <v>200</v>
      </c>
      <c r="DA25" s="118">
        <v>170</v>
      </c>
      <c r="DB25" s="118">
        <v>1</v>
      </c>
      <c r="DC25" s="118">
        <v>0.05</v>
      </c>
      <c r="DD25" s="118">
        <v>1.7</v>
      </c>
      <c r="DE25" s="118">
        <v>12</v>
      </c>
      <c r="DF25" s="118">
        <v>1</v>
      </c>
      <c r="DG25" s="118">
        <v>2.0000000000000001E-4</v>
      </c>
      <c r="DH25" s="118">
        <v>0.15</v>
      </c>
      <c r="DI25" s="118">
        <v>0.22</v>
      </c>
      <c r="DJ25" s="118">
        <v>3</v>
      </c>
      <c r="DK25" s="118">
        <v>3000</v>
      </c>
      <c r="DL25" s="118">
        <v>2.5000000000000001E-2</v>
      </c>
      <c r="DM25" s="118">
        <v>0</v>
      </c>
      <c r="DN25" s="118">
        <v>2</v>
      </c>
      <c r="DO25" s="118">
        <v>1.3</v>
      </c>
      <c r="DP25" s="118">
        <v>0.75</v>
      </c>
      <c r="DQ25" s="118">
        <v>50</v>
      </c>
      <c r="DR25" s="118">
        <v>1</v>
      </c>
      <c r="DS25" s="118">
        <v>200</v>
      </c>
      <c r="DT25" s="118">
        <v>230</v>
      </c>
      <c r="DU25" s="118">
        <v>20</v>
      </c>
      <c r="DV25" s="118">
        <v>30</v>
      </c>
      <c r="DW25" s="118">
        <v>30</v>
      </c>
      <c r="DX25" s="118">
        <v>0.2</v>
      </c>
      <c r="DY25" s="118">
        <v>1</v>
      </c>
      <c r="DZ25" s="118">
        <v>0</v>
      </c>
      <c r="EA25" s="118">
        <v>1</v>
      </c>
      <c r="EB25" s="118">
        <v>0</v>
      </c>
      <c r="EC25" s="118">
        <v>30</v>
      </c>
      <c r="ED25" s="118">
        <v>0.15</v>
      </c>
      <c r="EE25" s="118">
        <v>0.75</v>
      </c>
      <c r="EF25" s="118">
        <v>0.1</v>
      </c>
      <c r="EG25" s="118">
        <v>10</v>
      </c>
      <c r="EH25" s="118">
        <v>0.15</v>
      </c>
      <c r="EI25" s="118">
        <v>0.15</v>
      </c>
      <c r="EJ25" s="118">
        <v>0.15</v>
      </c>
      <c r="EK25" s="118">
        <v>0</v>
      </c>
      <c r="EL25" s="118">
        <v>100</v>
      </c>
      <c r="EM25" s="118">
        <v>21</v>
      </c>
      <c r="EN25" s="118">
        <v>17.100000000000001</v>
      </c>
      <c r="EO25" s="118">
        <v>1</v>
      </c>
      <c r="EP25" s="118">
        <v>0</v>
      </c>
      <c r="EQ25" s="118">
        <v>134</v>
      </c>
      <c r="ER25" s="192" t="s">
        <v>436</v>
      </c>
      <c r="ES25" s="118">
        <v>50</v>
      </c>
      <c r="ET25" s="118">
        <v>214</v>
      </c>
    </row>
    <row r="26" spans="1:170" ht="14.25" customHeight="1">
      <c r="A26" s="19">
        <v>25</v>
      </c>
      <c r="B26" s="183" t="s">
        <v>110</v>
      </c>
      <c r="C26" s="118">
        <v>0</v>
      </c>
      <c r="D26" s="192" t="s">
        <v>437</v>
      </c>
      <c r="E26" s="118">
        <v>154</v>
      </c>
      <c r="F26" s="192" t="s">
        <v>438</v>
      </c>
      <c r="G26" s="118">
        <v>134</v>
      </c>
      <c r="H26" s="192" t="s">
        <v>436</v>
      </c>
      <c r="I26" s="118">
        <v>320</v>
      </c>
      <c r="J26" s="192" t="s">
        <v>439</v>
      </c>
      <c r="K26" s="118">
        <v>1</v>
      </c>
      <c r="L26" s="183" t="s">
        <v>419</v>
      </c>
      <c r="M26" s="19">
        <v>25</v>
      </c>
      <c r="N26" s="183" t="s">
        <v>419</v>
      </c>
      <c r="O26" s="118" t="s">
        <v>420</v>
      </c>
      <c r="P26" s="19">
        <v>1</v>
      </c>
      <c r="Q26" s="118" t="s">
        <v>421</v>
      </c>
      <c r="R26" s="162">
        <v>11</v>
      </c>
      <c r="S26" s="118" t="s">
        <v>422</v>
      </c>
      <c r="T26" s="118" t="s">
        <v>440</v>
      </c>
      <c r="U26" s="118">
        <v>1</v>
      </c>
      <c r="V26" s="118">
        <v>1</v>
      </c>
      <c r="W26" s="151" t="s">
        <v>424</v>
      </c>
      <c r="X26" s="151" t="s">
        <v>424</v>
      </c>
      <c r="Y26" s="151">
        <v>3</v>
      </c>
      <c r="Z26" s="118" t="s">
        <v>441</v>
      </c>
      <c r="AA26" s="151">
        <v>5</v>
      </c>
      <c r="AB26" s="118">
        <v>28</v>
      </c>
      <c r="AC26" s="118">
        <v>13</v>
      </c>
      <c r="AD26" s="118">
        <v>7</v>
      </c>
      <c r="AE26" s="118">
        <v>23</v>
      </c>
      <c r="AF26" s="118">
        <v>30</v>
      </c>
      <c r="AG26" s="118">
        <v>26</v>
      </c>
      <c r="AH26" s="118">
        <v>45</v>
      </c>
      <c r="AI26" s="118">
        <v>20</v>
      </c>
      <c r="AJ26" s="118">
        <v>25</v>
      </c>
      <c r="AK26" s="118">
        <v>0</v>
      </c>
      <c r="AL26" s="118">
        <v>0</v>
      </c>
      <c r="AM26" s="118">
        <v>0</v>
      </c>
      <c r="AN26" s="118">
        <v>309</v>
      </c>
      <c r="AO26" s="118">
        <v>0.15</v>
      </c>
      <c r="AP26" s="118">
        <v>0.4</v>
      </c>
      <c r="AQ26" s="118">
        <v>0.05</v>
      </c>
      <c r="AR26" s="118">
        <v>0</v>
      </c>
      <c r="AS26" s="118">
        <v>0</v>
      </c>
      <c r="AT26" s="118">
        <v>30</v>
      </c>
      <c r="AU26" s="118">
        <v>20</v>
      </c>
      <c r="AV26" s="118">
        <v>40</v>
      </c>
      <c r="AW26" s="118">
        <v>56</v>
      </c>
      <c r="AX26" s="118">
        <v>0.95</v>
      </c>
      <c r="AY26" s="118">
        <v>0.3</v>
      </c>
      <c r="AZ26" s="118">
        <v>0.02</v>
      </c>
      <c r="BA26" s="19">
        <v>0</v>
      </c>
      <c r="BB26" s="118">
        <v>0.2</v>
      </c>
      <c r="BC26" s="118">
        <v>0.2</v>
      </c>
      <c r="BD26" s="118">
        <v>0.6</v>
      </c>
      <c r="BE26" s="118">
        <v>0.05</v>
      </c>
      <c r="BF26" s="118">
        <v>0.6</v>
      </c>
      <c r="BG26" s="118">
        <v>0.5</v>
      </c>
      <c r="BH26" s="118">
        <v>0.6</v>
      </c>
      <c r="BI26" s="118">
        <v>0</v>
      </c>
      <c r="BJ26" s="118">
        <v>2</v>
      </c>
      <c r="BK26" s="118">
        <v>1</v>
      </c>
      <c r="BL26" s="118">
        <v>0</v>
      </c>
      <c r="BM26" s="118">
        <v>0</v>
      </c>
      <c r="BN26" s="118">
        <v>0</v>
      </c>
      <c r="BO26" s="118">
        <v>1</v>
      </c>
      <c r="BP26" s="118">
        <v>1</v>
      </c>
      <c r="BQ26" s="118">
        <v>1</v>
      </c>
      <c r="BR26" s="118" t="s">
        <v>426</v>
      </c>
      <c r="BS26" s="118">
        <v>0</v>
      </c>
      <c r="BT26" s="118">
        <v>1</v>
      </c>
      <c r="BU26" s="118">
        <v>0.5</v>
      </c>
      <c r="BV26" s="118">
        <v>0</v>
      </c>
      <c r="BW26" s="118">
        <v>10000</v>
      </c>
      <c r="BX26" s="118">
        <v>1</v>
      </c>
      <c r="BY26" s="118">
        <v>1.1000000000000001</v>
      </c>
      <c r="BZ26" s="118">
        <v>1.1000000000000001</v>
      </c>
      <c r="CA26" s="118">
        <v>0.4</v>
      </c>
      <c r="CB26" s="118">
        <v>1</v>
      </c>
      <c r="CC26" s="118">
        <v>0</v>
      </c>
      <c r="CD26" s="118">
        <v>0</v>
      </c>
      <c r="CE26" s="118">
        <v>0</v>
      </c>
      <c r="CF26" s="118">
        <v>0</v>
      </c>
      <c r="CG26" s="118">
        <v>0</v>
      </c>
      <c r="CH26" s="118">
        <v>0</v>
      </c>
      <c r="CI26" s="118">
        <v>0</v>
      </c>
      <c r="CJ26" s="118">
        <v>0.9</v>
      </c>
      <c r="CK26" s="118">
        <v>0.9</v>
      </c>
      <c r="CL26" s="118">
        <v>0</v>
      </c>
      <c r="CM26" s="118">
        <v>200</v>
      </c>
      <c r="CN26" s="118">
        <v>1</v>
      </c>
      <c r="CO26" s="118">
        <v>800</v>
      </c>
      <c r="CP26" s="118">
        <v>800</v>
      </c>
      <c r="CQ26" s="118">
        <v>800</v>
      </c>
      <c r="CR26" s="118">
        <v>800</v>
      </c>
      <c r="CS26" s="118">
        <v>800</v>
      </c>
      <c r="CT26" s="118" t="s">
        <v>426</v>
      </c>
      <c r="CU26" s="118" t="s">
        <v>426</v>
      </c>
      <c r="CV26" s="118" t="s">
        <v>426</v>
      </c>
      <c r="CW26" s="118" t="s">
        <v>426</v>
      </c>
      <c r="CX26" s="118" t="s">
        <v>426</v>
      </c>
      <c r="CY26" s="118">
        <v>1</v>
      </c>
      <c r="CZ26" s="118">
        <v>200</v>
      </c>
      <c r="DA26" s="118">
        <v>170</v>
      </c>
      <c r="DB26" s="118">
        <v>1</v>
      </c>
      <c r="DC26" s="118">
        <v>0.05</v>
      </c>
      <c r="DD26" s="118">
        <v>1.7</v>
      </c>
      <c r="DE26" s="118">
        <v>12</v>
      </c>
      <c r="DF26" s="118">
        <v>1</v>
      </c>
      <c r="DG26" s="118">
        <v>2.0000000000000001E-4</v>
      </c>
      <c r="DH26" s="118">
        <v>0.15</v>
      </c>
      <c r="DI26" s="118">
        <v>0.22</v>
      </c>
      <c r="DJ26" s="118">
        <v>3</v>
      </c>
      <c r="DK26" s="118">
        <v>3000</v>
      </c>
      <c r="DL26" s="118">
        <v>2.5000000000000001E-2</v>
      </c>
      <c r="DM26" s="118">
        <v>0</v>
      </c>
      <c r="DN26" s="118">
        <v>2</v>
      </c>
      <c r="DO26" s="118">
        <v>1.3</v>
      </c>
      <c r="DP26" s="118">
        <v>0.75</v>
      </c>
      <c r="DQ26" s="118">
        <v>50</v>
      </c>
      <c r="DR26" s="118">
        <v>1</v>
      </c>
      <c r="DS26" s="118">
        <v>200</v>
      </c>
      <c r="DT26" s="118">
        <v>230</v>
      </c>
      <c r="DU26" s="118">
        <v>20</v>
      </c>
      <c r="DV26" s="118">
        <v>30</v>
      </c>
      <c r="DW26" s="118">
        <v>30</v>
      </c>
      <c r="DX26" s="118">
        <v>0.2</v>
      </c>
      <c r="DY26" s="118">
        <v>1</v>
      </c>
      <c r="DZ26" s="118">
        <v>0</v>
      </c>
      <c r="EA26" s="118">
        <v>1</v>
      </c>
      <c r="EB26" s="118">
        <v>0</v>
      </c>
      <c r="EC26" s="118">
        <v>30</v>
      </c>
      <c r="ED26" s="118">
        <v>0.15</v>
      </c>
      <c r="EE26" s="118">
        <v>0.75</v>
      </c>
      <c r="EF26" s="118">
        <v>0.1</v>
      </c>
      <c r="EG26" s="118">
        <v>10</v>
      </c>
      <c r="EH26" s="118">
        <v>0.15</v>
      </c>
      <c r="EI26" s="118">
        <v>0.15</v>
      </c>
      <c r="EJ26" s="118">
        <v>0.15</v>
      </c>
      <c r="EK26" s="118">
        <v>0</v>
      </c>
      <c r="EL26" s="118">
        <v>100</v>
      </c>
      <c r="EM26" s="118">
        <v>21</v>
      </c>
      <c r="EN26" s="118">
        <v>17.100000000000001</v>
      </c>
      <c r="EO26" s="118">
        <v>1</v>
      </c>
      <c r="EP26" s="118">
        <v>0</v>
      </c>
      <c r="EQ26" s="118">
        <v>134</v>
      </c>
      <c r="ER26" s="192" t="s">
        <v>436</v>
      </c>
      <c r="ES26" s="118">
        <v>50</v>
      </c>
      <c r="ET26" s="118">
        <v>223</v>
      </c>
    </row>
    <row r="27" spans="1:170" ht="16.2" customHeight="1">
      <c r="A27" s="19">
        <v>26</v>
      </c>
      <c r="B27" s="183" t="s">
        <v>111</v>
      </c>
      <c r="C27" s="118">
        <v>0</v>
      </c>
      <c r="D27" s="192" t="s">
        <v>437</v>
      </c>
      <c r="E27" s="118">
        <v>154</v>
      </c>
      <c r="F27" s="192" t="s">
        <v>438</v>
      </c>
      <c r="G27" s="118">
        <v>134</v>
      </c>
      <c r="H27" s="192" t="s">
        <v>436</v>
      </c>
      <c r="I27" s="118">
        <v>320</v>
      </c>
      <c r="J27" s="192" t="s">
        <v>439</v>
      </c>
      <c r="K27" s="118">
        <v>1</v>
      </c>
      <c r="L27" s="183" t="s">
        <v>419</v>
      </c>
      <c r="M27" s="19">
        <v>26</v>
      </c>
      <c r="N27" s="183" t="s">
        <v>419</v>
      </c>
      <c r="O27" s="118" t="s">
        <v>420</v>
      </c>
      <c r="P27" s="19">
        <v>1</v>
      </c>
      <c r="Q27" s="118" t="s">
        <v>421</v>
      </c>
      <c r="R27" s="162">
        <v>11</v>
      </c>
      <c r="S27" s="118" t="s">
        <v>422</v>
      </c>
      <c r="T27" s="118" t="s">
        <v>440</v>
      </c>
      <c r="U27" s="118">
        <v>1</v>
      </c>
      <c r="V27" s="118">
        <v>1</v>
      </c>
      <c r="W27" s="151" t="s">
        <v>424</v>
      </c>
      <c r="X27" s="151" t="s">
        <v>424</v>
      </c>
      <c r="Y27" s="151">
        <v>3</v>
      </c>
      <c r="Z27" s="118" t="s">
        <v>441</v>
      </c>
      <c r="AA27" s="151">
        <v>1</v>
      </c>
      <c r="AB27" s="118">
        <v>28</v>
      </c>
      <c r="AC27" s="118">
        <v>13</v>
      </c>
      <c r="AF27" s="118">
        <v>20</v>
      </c>
      <c r="AG27" s="118">
        <v>30</v>
      </c>
      <c r="AH27" s="118">
        <v>45</v>
      </c>
      <c r="AI27" s="118">
        <v>25</v>
      </c>
      <c r="AJ27" s="118">
        <v>21</v>
      </c>
      <c r="AK27" s="118">
        <v>0</v>
      </c>
      <c r="AL27" s="118">
        <v>0</v>
      </c>
      <c r="AM27" s="118">
        <v>0</v>
      </c>
      <c r="AN27" s="118">
        <v>295</v>
      </c>
      <c r="AO27" s="118">
        <v>0.15</v>
      </c>
      <c r="AP27" s="118">
        <v>1.19</v>
      </c>
      <c r="AQ27" s="118">
        <v>0.5</v>
      </c>
      <c r="AR27" s="118">
        <v>0</v>
      </c>
      <c r="AS27" s="118">
        <v>0</v>
      </c>
      <c r="AT27" s="118">
        <v>30</v>
      </c>
      <c r="AU27" s="118">
        <v>20</v>
      </c>
      <c r="AV27" s="118">
        <v>40</v>
      </c>
      <c r="AW27" s="118">
        <v>56</v>
      </c>
      <c r="AX27" s="118">
        <v>0.9</v>
      </c>
      <c r="AY27" s="118">
        <v>0.15</v>
      </c>
      <c r="AZ27" s="118">
        <v>0.03</v>
      </c>
      <c r="BA27" s="19">
        <v>0</v>
      </c>
      <c r="BB27" s="118">
        <v>0.45</v>
      </c>
      <c r="BC27" s="118">
        <v>0.85</v>
      </c>
      <c r="BD27" s="118">
        <v>1</v>
      </c>
      <c r="BE27" s="118">
        <v>0.3</v>
      </c>
      <c r="BF27" s="118">
        <v>1</v>
      </c>
      <c r="BG27" s="118">
        <v>0.85</v>
      </c>
      <c r="BH27" s="118">
        <v>0.7</v>
      </c>
      <c r="BI27" s="118">
        <v>0</v>
      </c>
      <c r="BJ27" s="118">
        <v>2</v>
      </c>
      <c r="BK27" s="118">
        <v>1</v>
      </c>
      <c r="BL27" s="118">
        <v>0</v>
      </c>
      <c r="BM27" s="118">
        <v>0</v>
      </c>
      <c r="BN27" s="118">
        <v>0</v>
      </c>
      <c r="BO27" s="118">
        <v>1</v>
      </c>
      <c r="BP27" s="118">
        <v>1</v>
      </c>
      <c r="BQ27" s="118">
        <v>1</v>
      </c>
      <c r="BR27" s="118" t="s">
        <v>426</v>
      </c>
      <c r="BS27" s="118">
        <v>0</v>
      </c>
      <c r="BT27" s="118">
        <v>1</v>
      </c>
      <c r="BU27" s="118">
        <v>0.5</v>
      </c>
      <c r="BV27" s="118">
        <v>0</v>
      </c>
      <c r="BW27" s="118">
        <v>10000</v>
      </c>
      <c r="BX27" s="118">
        <v>1</v>
      </c>
      <c r="BY27" s="118">
        <v>1.1000000000000001</v>
      </c>
      <c r="BZ27" s="118">
        <v>1.1000000000000001</v>
      </c>
      <c r="CA27" s="118">
        <v>0.4</v>
      </c>
      <c r="CB27" s="118">
        <v>1</v>
      </c>
      <c r="CC27" s="118">
        <v>0</v>
      </c>
      <c r="CD27" s="118">
        <v>0</v>
      </c>
      <c r="CE27" s="118">
        <v>0</v>
      </c>
      <c r="CF27" s="118">
        <v>0</v>
      </c>
      <c r="CG27" s="118">
        <v>0</v>
      </c>
      <c r="CH27" s="118">
        <v>0</v>
      </c>
      <c r="CI27" s="118">
        <v>0</v>
      </c>
      <c r="CJ27" s="118">
        <v>0.9</v>
      </c>
      <c r="CK27" s="118">
        <v>0.9</v>
      </c>
      <c r="CL27" s="118">
        <v>0</v>
      </c>
      <c r="CM27" s="118">
        <v>200</v>
      </c>
      <c r="CN27" s="118">
        <v>1</v>
      </c>
      <c r="CO27" s="118">
        <v>800</v>
      </c>
      <c r="CP27" s="118">
        <v>800</v>
      </c>
      <c r="CQ27" s="118">
        <v>800</v>
      </c>
      <c r="CR27" s="118">
        <v>800</v>
      </c>
      <c r="CS27" s="118">
        <v>800</v>
      </c>
      <c r="CT27" s="118" t="s">
        <v>426</v>
      </c>
      <c r="CU27" s="118" t="s">
        <v>426</v>
      </c>
      <c r="CV27" s="118" t="s">
        <v>426</v>
      </c>
      <c r="CW27" s="118" t="s">
        <v>426</v>
      </c>
      <c r="CX27" s="118" t="s">
        <v>426</v>
      </c>
      <c r="CY27" s="118">
        <v>1</v>
      </c>
      <c r="CZ27" s="118">
        <v>200</v>
      </c>
      <c r="DA27" s="118">
        <v>200</v>
      </c>
      <c r="DB27" s="118">
        <v>1</v>
      </c>
      <c r="DC27" s="118">
        <v>0.05</v>
      </c>
      <c r="DD27" s="118">
        <v>1.7</v>
      </c>
      <c r="DE27" s="118">
        <v>12</v>
      </c>
      <c r="DF27" s="118">
        <v>1</v>
      </c>
      <c r="DG27" s="118">
        <v>2.0000000000000001E-4</v>
      </c>
      <c r="DH27" s="118">
        <v>0.15</v>
      </c>
      <c r="DI27" s="118">
        <v>0.22</v>
      </c>
      <c r="DJ27" s="118">
        <v>3</v>
      </c>
      <c r="DK27" s="118">
        <v>3000</v>
      </c>
      <c r="DL27" s="118">
        <v>2.5000000000000001E-2</v>
      </c>
      <c r="DM27" s="118">
        <v>0</v>
      </c>
      <c r="DN27" s="118">
        <v>2</v>
      </c>
      <c r="DO27" s="118">
        <v>1.3</v>
      </c>
      <c r="DP27" s="118">
        <v>0.75</v>
      </c>
      <c r="DQ27" s="118">
        <v>50</v>
      </c>
      <c r="DR27" s="118">
        <v>1</v>
      </c>
      <c r="DS27" s="118">
        <v>200</v>
      </c>
      <c r="DT27" s="118">
        <v>230</v>
      </c>
      <c r="DU27" s="118">
        <v>20</v>
      </c>
      <c r="DV27" s="118">
        <v>30</v>
      </c>
      <c r="DW27" s="118">
        <v>30</v>
      </c>
      <c r="DX27" s="118">
        <v>0.2</v>
      </c>
      <c r="DY27" s="118">
        <v>1</v>
      </c>
      <c r="DZ27" s="118">
        <v>0</v>
      </c>
      <c r="EA27" s="118">
        <v>1</v>
      </c>
      <c r="EB27" s="118">
        <v>0</v>
      </c>
      <c r="EC27" s="118">
        <v>30</v>
      </c>
      <c r="ED27" s="118">
        <v>0.15</v>
      </c>
      <c r="EE27" s="118">
        <v>0.75</v>
      </c>
      <c r="EF27" s="118">
        <v>0.1</v>
      </c>
      <c r="EG27" s="118">
        <v>10</v>
      </c>
      <c r="EH27" s="118">
        <v>0.15</v>
      </c>
      <c r="EI27" s="118">
        <v>0.15</v>
      </c>
      <c r="EJ27" s="118">
        <v>0.15</v>
      </c>
      <c r="EK27" s="118">
        <v>0</v>
      </c>
      <c r="EL27" s="118">
        <v>100</v>
      </c>
      <c r="EM27" s="118">
        <v>21</v>
      </c>
      <c r="EN27" s="118">
        <v>17.100000000000001</v>
      </c>
      <c r="EO27" s="118">
        <v>1</v>
      </c>
      <c r="EP27" s="118">
        <v>0</v>
      </c>
      <c r="EQ27" s="118">
        <v>134</v>
      </c>
      <c r="ER27" s="192" t="s">
        <v>436</v>
      </c>
      <c r="ES27" s="118">
        <v>50</v>
      </c>
      <c r="ET27" s="118">
        <v>232</v>
      </c>
    </row>
    <row r="28" spans="1:170">
      <c r="A28" s="19">
        <v>27</v>
      </c>
      <c r="B28" s="118" t="s">
        <v>112</v>
      </c>
      <c r="C28" s="118">
        <v>0</v>
      </c>
      <c r="D28" s="192" t="s">
        <v>437</v>
      </c>
      <c r="E28" s="118">
        <v>154</v>
      </c>
      <c r="F28" s="192" t="s">
        <v>438</v>
      </c>
      <c r="G28" s="118">
        <v>134</v>
      </c>
      <c r="H28" s="192" t="s">
        <v>436</v>
      </c>
      <c r="I28" s="118">
        <v>320</v>
      </c>
      <c r="J28" s="192" t="s">
        <v>439</v>
      </c>
      <c r="K28" s="118">
        <v>1</v>
      </c>
      <c r="L28" s="183" t="s">
        <v>419</v>
      </c>
      <c r="M28" s="19">
        <v>27</v>
      </c>
      <c r="N28" s="183" t="s">
        <v>419</v>
      </c>
      <c r="O28" s="118" t="s">
        <v>420</v>
      </c>
      <c r="P28" s="19">
        <v>1</v>
      </c>
      <c r="Q28" s="118" t="s">
        <v>421</v>
      </c>
      <c r="R28" s="162">
        <v>11</v>
      </c>
      <c r="S28" s="118" t="s">
        <v>422</v>
      </c>
      <c r="T28" s="118" t="s">
        <v>440</v>
      </c>
      <c r="U28" s="118">
        <v>1</v>
      </c>
      <c r="V28" s="118">
        <v>1</v>
      </c>
      <c r="W28" s="151" t="s">
        <v>424</v>
      </c>
      <c r="X28" s="151" t="s">
        <v>424</v>
      </c>
      <c r="Y28" s="151">
        <v>3</v>
      </c>
      <c r="Z28" s="118" t="s">
        <v>441</v>
      </c>
      <c r="AA28" s="151">
        <v>2</v>
      </c>
      <c r="AB28" s="118">
        <v>28</v>
      </c>
      <c r="AC28" s="118">
        <v>13</v>
      </c>
      <c r="AF28" s="118">
        <v>20</v>
      </c>
      <c r="AG28" s="118">
        <v>30</v>
      </c>
      <c r="AH28" s="118">
        <v>45</v>
      </c>
      <c r="AI28" s="118">
        <v>25</v>
      </c>
      <c r="AJ28" s="118">
        <v>21</v>
      </c>
      <c r="AK28" s="118">
        <v>0</v>
      </c>
      <c r="AL28" s="118">
        <v>0</v>
      </c>
      <c r="AM28" s="118">
        <v>0</v>
      </c>
      <c r="AN28" s="118">
        <v>295</v>
      </c>
      <c r="AO28" s="118">
        <v>0.15</v>
      </c>
      <c r="AP28" s="118">
        <v>1.19</v>
      </c>
      <c r="AQ28" s="118">
        <v>0.5</v>
      </c>
      <c r="AR28" s="118">
        <v>0</v>
      </c>
      <c r="AS28" s="118">
        <v>0</v>
      </c>
      <c r="AT28" s="118">
        <v>30</v>
      </c>
      <c r="AU28" s="118">
        <v>20</v>
      </c>
      <c r="AV28" s="118">
        <v>40</v>
      </c>
      <c r="AW28" s="118">
        <v>56</v>
      </c>
      <c r="AX28" s="118">
        <v>0.9</v>
      </c>
      <c r="AY28" s="118">
        <v>0.15</v>
      </c>
      <c r="AZ28" s="118">
        <v>0.03</v>
      </c>
      <c r="BA28" s="19">
        <v>0</v>
      </c>
      <c r="BB28" s="118">
        <v>0.45</v>
      </c>
      <c r="BC28" s="118">
        <v>0.85</v>
      </c>
      <c r="BD28" s="118">
        <v>1</v>
      </c>
      <c r="BE28" s="118">
        <v>0.3</v>
      </c>
      <c r="BF28" s="118">
        <v>1</v>
      </c>
      <c r="BG28" s="118">
        <v>0.85</v>
      </c>
      <c r="BH28" s="118">
        <v>0.7</v>
      </c>
      <c r="BI28" s="118">
        <v>0</v>
      </c>
      <c r="BJ28" s="118">
        <v>2</v>
      </c>
      <c r="BK28" s="118">
        <v>1</v>
      </c>
      <c r="BL28" s="118">
        <v>0</v>
      </c>
      <c r="BM28" s="118">
        <v>0</v>
      </c>
      <c r="BN28" s="118">
        <v>0</v>
      </c>
      <c r="BO28" s="118">
        <v>1</v>
      </c>
      <c r="BP28" s="118">
        <v>1</v>
      </c>
      <c r="BQ28" s="118">
        <v>1</v>
      </c>
      <c r="BR28" s="118" t="s">
        <v>426</v>
      </c>
      <c r="BS28" s="118">
        <v>0</v>
      </c>
      <c r="BT28" s="118">
        <v>1</v>
      </c>
      <c r="BU28" s="118">
        <v>0.5</v>
      </c>
      <c r="BV28" s="118">
        <v>0</v>
      </c>
      <c r="BW28" s="118">
        <v>10000</v>
      </c>
      <c r="BX28" s="118">
        <v>1</v>
      </c>
      <c r="BY28" s="118">
        <v>1.1000000000000001</v>
      </c>
      <c r="BZ28" s="118">
        <v>1.1000000000000001</v>
      </c>
      <c r="CA28" s="118">
        <v>0.4</v>
      </c>
      <c r="CB28" s="118">
        <v>1</v>
      </c>
      <c r="CC28" s="118">
        <v>0</v>
      </c>
      <c r="CD28" s="118">
        <v>0</v>
      </c>
      <c r="CE28" s="118">
        <v>0</v>
      </c>
      <c r="CF28" s="118">
        <v>0</v>
      </c>
      <c r="CG28" s="118">
        <v>0</v>
      </c>
      <c r="CH28" s="118">
        <v>0</v>
      </c>
      <c r="CI28" s="118">
        <v>0</v>
      </c>
      <c r="CJ28" s="118">
        <v>0.9</v>
      </c>
      <c r="CK28" s="118">
        <v>0.9</v>
      </c>
      <c r="CL28" s="118">
        <v>0</v>
      </c>
      <c r="CM28" s="118">
        <v>200</v>
      </c>
      <c r="CN28" s="118">
        <v>1</v>
      </c>
      <c r="CO28" s="118">
        <v>800</v>
      </c>
      <c r="CP28" s="118">
        <v>800</v>
      </c>
      <c r="CQ28" s="118">
        <v>800</v>
      </c>
      <c r="CR28" s="118">
        <v>800</v>
      </c>
      <c r="CS28" s="118">
        <v>800</v>
      </c>
      <c r="CT28" s="118" t="s">
        <v>426</v>
      </c>
      <c r="CU28" s="118" t="s">
        <v>426</v>
      </c>
      <c r="CV28" s="118" t="s">
        <v>426</v>
      </c>
      <c r="CW28" s="118" t="s">
        <v>426</v>
      </c>
      <c r="CX28" s="118" t="s">
        <v>426</v>
      </c>
      <c r="CY28" s="118">
        <v>1</v>
      </c>
      <c r="CZ28" s="118">
        <v>200</v>
      </c>
      <c r="DA28" s="118">
        <v>200</v>
      </c>
      <c r="DB28" s="118">
        <v>1</v>
      </c>
      <c r="DC28" s="118">
        <v>0.05</v>
      </c>
      <c r="DD28" s="118">
        <v>1.7</v>
      </c>
      <c r="DE28" s="118">
        <v>12</v>
      </c>
      <c r="DF28" s="118">
        <v>1</v>
      </c>
      <c r="DG28" s="118">
        <v>2.0000000000000001E-4</v>
      </c>
      <c r="DH28" s="118">
        <v>0.15</v>
      </c>
      <c r="DI28" s="118">
        <v>0.22</v>
      </c>
      <c r="DJ28" s="118">
        <v>3</v>
      </c>
      <c r="DK28" s="118">
        <v>3000</v>
      </c>
      <c r="DL28" s="118">
        <v>2.5000000000000001E-2</v>
      </c>
      <c r="DM28" s="118">
        <v>0</v>
      </c>
      <c r="DN28" s="118">
        <v>2</v>
      </c>
      <c r="DO28" s="118">
        <v>1.3</v>
      </c>
      <c r="DP28" s="118">
        <v>0.75</v>
      </c>
      <c r="DQ28" s="118">
        <v>50</v>
      </c>
      <c r="DR28" s="118">
        <v>1</v>
      </c>
      <c r="DS28" s="118">
        <v>200</v>
      </c>
      <c r="DT28" s="118">
        <v>230</v>
      </c>
      <c r="DU28" s="118">
        <v>20</v>
      </c>
      <c r="DV28" s="118">
        <v>30</v>
      </c>
      <c r="DW28" s="118">
        <v>30</v>
      </c>
      <c r="DX28" s="118">
        <v>0.2</v>
      </c>
      <c r="DY28" s="118">
        <v>1</v>
      </c>
      <c r="DZ28" s="118">
        <v>0</v>
      </c>
      <c r="EA28" s="118">
        <v>1</v>
      </c>
      <c r="EB28" s="118">
        <v>0</v>
      </c>
      <c r="EC28" s="118">
        <v>30</v>
      </c>
      <c r="ED28" s="118">
        <v>0.15</v>
      </c>
      <c r="EE28" s="118">
        <v>0.75</v>
      </c>
      <c r="EF28" s="118">
        <v>0.1</v>
      </c>
      <c r="EG28" s="118">
        <v>10</v>
      </c>
      <c r="EH28" s="118">
        <v>0.15</v>
      </c>
      <c r="EI28" s="118">
        <v>0.15</v>
      </c>
      <c r="EJ28" s="118">
        <v>0.15</v>
      </c>
      <c r="EK28" s="118">
        <v>0</v>
      </c>
      <c r="EL28" s="118">
        <v>100</v>
      </c>
      <c r="EM28" s="118">
        <v>21</v>
      </c>
      <c r="EN28" s="118">
        <v>17.100000000000001</v>
      </c>
      <c r="EO28" s="118">
        <v>1</v>
      </c>
      <c r="EP28" s="118">
        <v>0</v>
      </c>
      <c r="EQ28" s="118">
        <v>134</v>
      </c>
      <c r="ER28" s="192" t="s">
        <v>436</v>
      </c>
      <c r="ES28" s="118">
        <v>50</v>
      </c>
      <c r="ET28" s="118">
        <v>241</v>
      </c>
    </row>
    <row r="29" spans="1:170">
      <c r="A29" s="19">
        <v>28</v>
      </c>
      <c r="B29" s="118" t="s">
        <v>121</v>
      </c>
      <c r="C29" s="118">
        <v>0</v>
      </c>
      <c r="D29" s="192" t="s">
        <v>437</v>
      </c>
      <c r="E29" s="118">
        <v>154</v>
      </c>
      <c r="F29" s="192" t="s">
        <v>438</v>
      </c>
      <c r="G29" s="118">
        <v>134</v>
      </c>
      <c r="H29" s="192" t="s">
        <v>436</v>
      </c>
      <c r="I29" s="118">
        <v>320</v>
      </c>
      <c r="J29" s="192" t="s">
        <v>439</v>
      </c>
      <c r="K29" s="118">
        <v>1</v>
      </c>
      <c r="L29" s="183" t="s">
        <v>419</v>
      </c>
      <c r="M29" s="19">
        <v>28</v>
      </c>
      <c r="N29" s="183" t="s">
        <v>419</v>
      </c>
      <c r="O29" s="118" t="s">
        <v>420</v>
      </c>
      <c r="P29" s="19">
        <v>1</v>
      </c>
      <c r="Q29" s="118" t="s">
        <v>421</v>
      </c>
      <c r="R29" s="162">
        <v>11</v>
      </c>
      <c r="S29" s="118" t="s">
        <v>422</v>
      </c>
      <c r="T29" s="118" t="s">
        <v>440</v>
      </c>
      <c r="U29" s="118">
        <v>1</v>
      </c>
      <c r="V29" s="118">
        <v>1</v>
      </c>
      <c r="W29" s="151" t="s">
        <v>424</v>
      </c>
      <c r="X29" s="151" t="s">
        <v>424</v>
      </c>
      <c r="Y29" s="151">
        <v>3</v>
      </c>
      <c r="Z29" s="118" t="s">
        <v>441</v>
      </c>
      <c r="AA29" s="151">
        <v>3</v>
      </c>
      <c r="AB29" s="118">
        <v>28</v>
      </c>
      <c r="AC29" s="118">
        <v>13</v>
      </c>
      <c r="AF29" s="118">
        <v>20</v>
      </c>
      <c r="AG29" s="118">
        <v>30</v>
      </c>
      <c r="AH29" s="118">
        <v>45</v>
      </c>
      <c r="AI29" s="118">
        <v>25</v>
      </c>
      <c r="AJ29" s="118">
        <v>21</v>
      </c>
      <c r="AK29" s="118">
        <v>0</v>
      </c>
      <c r="AL29" s="118">
        <v>0</v>
      </c>
      <c r="AM29" s="118">
        <v>0</v>
      </c>
      <c r="AN29" s="118">
        <v>295</v>
      </c>
      <c r="AO29" s="118">
        <v>0.15</v>
      </c>
      <c r="AP29" s="118">
        <v>1.19</v>
      </c>
      <c r="AQ29" s="118">
        <v>0.5</v>
      </c>
      <c r="AR29" s="118">
        <v>0</v>
      </c>
      <c r="AS29" s="118">
        <v>0</v>
      </c>
      <c r="AT29" s="118">
        <v>30</v>
      </c>
      <c r="AU29" s="118">
        <v>20</v>
      </c>
      <c r="AV29" s="118">
        <v>40</v>
      </c>
      <c r="AW29" s="118">
        <v>56</v>
      </c>
      <c r="AX29" s="118">
        <v>0.9</v>
      </c>
      <c r="AY29" s="118">
        <v>0.15</v>
      </c>
      <c r="AZ29" s="118">
        <v>0.03</v>
      </c>
      <c r="BA29" s="19">
        <v>0</v>
      </c>
      <c r="BB29" s="118">
        <v>0.45</v>
      </c>
      <c r="BC29" s="118">
        <v>0.85</v>
      </c>
      <c r="BD29" s="118">
        <v>1</v>
      </c>
      <c r="BE29" s="118">
        <v>0.3</v>
      </c>
      <c r="BF29" s="118">
        <v>1</v>
      </c>
      <c r="BG29" s="118">
        <v>0.85</v>
      </c>
      <c r="BH29" s="118">
        <v>0.7</v>
      </c>
      <c r="BI29" s="118">
        <v>0</v>
      </c>
      <c r="BJ29" s="118">
        <v>2</v>
      </c>
      <c r="BK29" s="118">
        <v>1</v>
      </c>
      <c r="BL29" s="118">
        <v>0</v>
      </c>
      <c r="BM29" s="118">
        <v>0</v>
      </c>
      <c r="BN29" s="118">
        <v>0</v>
      </c>
      <c r="BO29" s="118">
        <v>1</v>
      </c>
      <c r="BP29" s="118">
        <v>1</v>
      </c>
      <c r="BQ29" s="118">
        <v>1</v>
      </c>
      <c r="BR29" s="118" t="s">
        <v>426</v>
      </c>
      <c r="BS29" s="118">
        <v>0</v>
      </c>
      <c r="BT29" s="118">
        <v>1</v>
      </c>
      <c r="BU29" s="118">
        <v>0.5</v>
      </c>
      <c r="BV29" s="118">
        <v>0</v>
      </c>
      <c r="BW29" s="118">
        <v>10000</v>
      </c>
      <c r="BX29" s="118">
        <v>1</v>
      </c>
      <c r="BY29" s="118">
        <v>1.1000000000000001</v>
      </c>
      <c r="BZ29" s="118">
        <v>1.1000000000000001</v>
      </c>
      <c r="CA29" s="118">
        <v>0.4</v>
      </c>
      <c r="CB29" s="118">
        <v>1</v>
      </c>
      <c r="CC29" s="118">
        <v>0</v>
      </c>
      <c r="CD29" s="118">
        <v>0</v>
      </c>
      <c r="CE29" s="118">
        <v>0</v>
      </c>
      <c r="CF29" s="118">
        <v>0</v>
      </c>
      <c r="CG29" s="118">
        <v>0</v>
      </c>
      <c r="CH29" s="118">
        <v>0</v>
      </c>
      <c r="CI29" s="118">
        <v>0</v>
      </c>
      <c r="CJ29" s="118">
        <v>0.9</v>
      </c>
      <c r="CK29" s="118">
        <v>0.9</v>
      </c>
      <c r="CL29" s="118">
        <v>0</v>
      </c>
      <c r="CM29" s="118">
        <v>200</v>
      </c>
      <c r="CN29" s="118">
        <v>1</v>
      </c>
      <c r="CO29" s="118">
        <v>800</v>
      </c>
      <c r="CP29" s="118">
        <v>800</v>
      </c>
      <c r="CQ29" s="118">
        <v>800</v>
      </c>
      <c r="CR29" s="118">
        <v>800</v>
      </c>
      <c r="CS29" s="118">
        <v>800</v>
      </c>
      <c r="CT29" s="118" t="s">
        <v>426</v>
      </c>
      <c r="CU29" s="118" t="s">
        <v>426</v>
      </c>
      <c r="CV29" s="118" t="s">
        <v>426</v>
      </c>
      <c r="CW29" s="118" t="s">
        <v>426</v>
      </c>
      <c r="CX29" s="118" t="s">
        <v>426</v>
      </c>
      <c r="CY29" s="118">
        <v>1</v>
      </c>
      <c r="CZ29" s="118">
        <v>200</v>
      </c>
      <c r="DA29" s="118">
        <v>200</v>
      </c>
      <c r="DB29" s="118">
        <v>1</v>
      </c>
      <c r="DC29" s="118">
        <v>0.05</v>
      </c>
      <c r="DD29" s="118">
        <v>1.7</v>
      </c>
      <c r="DE29" s="118">
        <v>12</v>
      </c>
      <c r="DF29" s="118">
        <v>1</v>
      </c>
      <c r="DG29" s="118">
        <v>2.0000000000000001E-4</v>
      </c>
      <c r="DH29" s="118">
        <v>0.15</v>
      </c>
      <c r="DI29" s="118">
        <v>0.22</v>
      </c>
      <c r="DJ29" s="118">
        <v>3</v>
      </c>
      <c r="DK29" s="118">
        <v>3000</v>
      </c>
      <c r="DL29" s="118">
        <v>2.5000000000000001E-2</v>
      </c>
      <c r="DM29" s="118">
        <v>0</v>
      </c>
      <c r="DN29" s="118">
        <v>2</v>
      </c>
      <c r="DO29" s="118">
        <v>1.3</v>
      </c>
      <c r="DP29" s="118">
        <v>0.75</v>
      </c>
      <c r="DQ29" s="118">
        <v>50</v>
      </c>
      <c r="DR29" s="118">
        <v>1</v>
      </c>
      <c r="DS29" s="118">
        <v>200</v>
      </c>
      <c r="DT29" s="118">
        <v>230</v>
      </c>
      <c r="DU29" s="118">
        <v>20</v>
      </c>
      <c r="DV29" s="118">
        <v>30</v>
      </c>
      <c r="DW29" s="118">
        <v>30</v>
      </c>
      <c r="DX29" s="118">
        <v>0.2</v>
      </c>
      <c r="DY29" s="118">
        <v>1</v>
      </c>
      <c r="DZ29" s="118">
        <v>0</v>
      </c>
      <c r="EA29" s="118">
        <v>1</v>
      </c>
      <c r="EB29" s="118">
        <v>0</v>
      </c>
      <c r="EC29" s="118">
        <v>30</v>
      </c>
      <c r="ED29" s="118">
        <v>0.15</v>
      </c>
      <c r="EE29" s="118">
        <v>0.75</v>
      </c>
      <c r="EF29" s="118">
        <v>0.1</v>
      </c>
      <c r="EG29" s="118">
        <v>10</v>
      </c>
      <c r="EH29" s="118">
        <v>0.15</v>
      </c>
      <c r="EI29" s="118">
        <v>0.15</v>
      </c>
      <c r="EJ29" s="118">
        <v>0.15</v>
      </c>
      <c r="EK29" s="118">
        <v>0</v>
      </c>
      <c r="EL29" s="118">
        <v>100</v>
      </c>
      <c r="EM29" s="118">
        <v>21</v>
      </c>
      <c r="EN29" s="118">
        <v>17.100000000000001</v>
      </c>
      <c r="EO29" s="118">
        <v>1</v>
      </c>
      <c r="EP29" s="118">
        <v>0</v>
      </c>
      <c r="EQ29" s="118">
        <v>134</v>
      </c>
      <c r="ER29" s="192" t="s">
        <v>436</v>
      </c>
      <c r="ES29" s="118">
        <v>50</v>
      </c>
      <c r="ET29" s="118">
        <v>250</v>
      </c>
      <c r="FN29" s="192"/>
    </row>
    <row r="30" spans="1:170">
      <c r="A30" s="19">
        <v>29</v>
      </c>
      <c r="B30" s="118" t="s">
        <v>122</v>
      </c>
      <c r="C30" s="118">
        <v>0</v>
      </c>
      <c r="D30" s="192" t="s">
        <v>437</v>
      </c>
      <c r="E30" s="118">
        <v>154</v>
      </c>
      <c r="F30" s="192" t="s">
        <v>438</v>
      </c>
      <c r="G30" s="118">
        <v>134</v>
      </c>
      <c r="H30" s="192" t="s">
        <v>436</v>
      </c>
      <c r="I30" s="118">
        <v>320</v>
      </c>
      <c r="J30" s="192" t="s">
        <v>439</v>
      </c>
      <c r="K30" s="118">
        <v>1</v>
      </c>
      <c r="L30" s="183" t="s">
        <v>419</v>
      </c>
      <c r="M30" s="19">
        <v>29</v>
      </c>
      <c r="N30" s="183" t="s">
        <v>419</v>
      </c>
      <c r="O30" s="118" t="s">
        <v>420</v>
      </c>
      <c r="P30" s="19">
        <v>1</v>
      </c>
      <c r="Q30" s="118" t="s">
        <v>421</v>
      </c>
      <c r="R30" s="162">
        <v>11</v>
      </c>
      <c r="S30" s="118" t="s">
        <v>422</v>
      </c>
      <c r="T30" s="118" t="s">
        <v>440</v>
      </c>
      <c r="U30" s="118">
        <v>1</v>
      </c>
      <c r="V30" s="118">
        <v>1</v>
      </c>
      <c r="W30" s="151" t="s">
        <v>424</v>
      </c>
      <c r="X30" s="151" t="s">
        <v>424</v>
      </c>
      <c r="Y30" s="151">
        <v>3</v>
      </c>
      <c r="Z30" s="118" t="s">
        <v>441</v>
      </c>
      <c r="AA30" s="151">
        <v>4</v>
      </c>
      <c r="AB30" s="118">
        <v>28</v>
      </c>
      <c r="AC30" s="118">
        <v>13</v>
      </c>
      <c r="AF30" s="118">
        <v>20</v>
      </c>
      <c r="AG30" s="118">
        <v>30</v>
      </c>
      <c r="AH30" s="118">
        <v>45</v>
      </c>
      <c r="AI30" s="118">
        <v>25</v>
      </c>
      <c r="AJ30" s="118">
        <v>21</v>
      </c>
      <c r="AK30" s="118">
        <v>0</v>
      </c>
      <c r="AL30" s="118">
        <v>0</v>
      </c>
      <c r="AM30" s="118">
        <v>0</v>
      </c>
      <c r="AN30" s="118">
        <v>295</v>
      </c>
      <c r="AO30" s="118">
        <v>0.15</v>
      </c>
      <c r="AP30" s="118">
        <v>1.19</v>
      </c>
      <c r="AQ30" s="118">
        <v>0.5</v>
      </c>
      <c r="AR30" s="118">
        <v>0</v>
      </c>
      <c r="AS30" s="118">
        <v>0</v>
      </c>
      <c r="AT30" s="118">
        <v>30</v>
      </c>
      <c r="AU30" s="118">
        <v>20</v>
      </c>
      <c r="AV30" s="118">
        <v>40</v>
      </c>
      <c r="AW30" s="118">
        <v>56</v>
      </c>
      <c r="AX30" s="118">
        <v>0.9</v>
      </c>
      <c r="AY30" s="118">
        <v>0.15</v>
      </c>
      <c r="AZ30" s="118">
        <v>0.03</v>
      </c>
      <c r="BA30" s="19">
        <v>0</v>
      </c>
      <c r="BB30" s="118">
        <v>0.45</v>
      </c>
      <c r="BC30" s="118">
        <v>0.85</v>
      </c>
      <c r="BD30" s="118">
        <v>1</v>
      </c>
      <c r="BE30" s="118">
        <v>0.3</v>
      </c>
      <c r="BF30" s="118">
        <v>1</v>
      </c>
      <c r="BG30" s="118">
        <v>0.85</v>
      </c>
      <c r="BH30" s="118">
        <v>0.7</v>
      </c>
      <c r="BI30" s="118">
        <v>0</v>
      </c>
      <c r="BJ30" s="118">
        <v>2</v>
      </c>
      <c r="BK30" s="118">
        <v>1</v>
      </c>
      <c r="BL30" s="118">
        <v>0</v>
      </c>
      <c r="BM30" s="118">
        <v>0</v>
      </c>
      <c r="BN30" s="118">
        <v>0</v>
      </c>
      <c r="BO30" s="118">
        <v>1</v>
      </c>
      <c r="BP30" s="118">
        <v>1</v>
      </c>
      <c r="BQ30" s="118">
        <v>1</v>
      </c>
      <c r="BR30" s="118" t="s">
        <v>426</v>
      </c>
      <c r="BS30" s="118">
        <v>0</v>
      </c>
      <c r="BT30" s="118">
        <v>1</v>
      </c>
      <c r="BU30" s="118">
        <v>0.5</v>
      </c>
      <c r="BV30" s="118">
        <v>0</v>
      </c>
      <c r="BW30" s="118">
        <v>10000</v>
      </c>
      <c r="BX30" s="118">
        <v>1</v>
      </c>
      <c r="BY30" s="118">
        <v>1.1000000000000001</v>
      </c>
      <c r="BZ30" s="118">
        <v>1.1000000000000001</v>
      </c>
      <c r="CA30" s="118">
        <v>0.4</v>
      </c>
      <c r="CB30" s="118">
        <v>1</v>
      </c>
      <c r="CC30" s="118">
        <v>0</v>
      </c>
      <c r="CD30" s="118">
        <v>0</v>
      </c>
      <c r="CE30" s="118">
        <v>0</v>
      </c>
      <c r="CF30" s="118">
        <v>0</v>
      </c>
      <c r="CG30" s="118">
        <v>0</v>
      </c>
      <c r="CH30" s="118">
        <v>0</v>
      </c>
      <c r="CI30" s="118">
        <v>0</v>
      </c>
      <c r="CJ30" s="118">
        <v>0.9</v>
      </c>
      <c r="CK30" s="118">
        <v>0.9</v>
      </c>
      <c r="CL30" s="118">
        <v>0</v>
      </c>
      <c r="CM30" s="118">
        <v>200</v>
      </c>
      <c r="CN30" s="118">
        <v>1</v>
      </c>
      <c r="CO30" s="118">
        <v>800</v>
      </c>
      <c r="CP30" s="118">
        <v>800</v>
      </c>
      <c r="CQ30" s="118">
        <v>800</v>
      </c>
      <c r="CR30" s="118">
        <v>800</v>
      </c>
      <c r="CS30" s="118">
        <v>800</v>
      </c>
      <c r="CT30" s="118" t="s">
        <v>426</v>
      </c>
      <c r="CU30" s="118" t="s">
        <v>426</v>
      </c>
      <c r="CV30" s="118" t="s">
        <v>426</v>
      </c>
      <c r="CW30" s="118" t="s">
        <v>426</v>
      </c>
      <c r="CX30" s="118" t="s">
        <v>426</v>
      </c>
      <c r="CY30" s="118">
        <v>1</v>
      </c>
      <c r="CZ30" s="118">
        <v>200</v>
      </c>
      <c r="DA30" s="118">
        <v>200</v>
      </c>
      <c r="DB30" s="118">
        <v>1</v>
      </c>
      <c r="DC30" s="118">
        <v>0.05</v>
      </c>
      <c r="DD30" s="118">
        <v>1.7</v>
      </c>
      <c r="DE30" s="118">
        <v>12</v>
      </c>
      <c r="DF30" s="118">
        <v>1</v>
      </c>
      <c r="DG30" s="118">
        <v>2.0000000000000001E-4</v>
      </c>
      <c r="DH30" s="118">
        <v>0.15</v>
      </c>
      <c r="DI30" s="118">
        <v>0.22</v>
      </c>
      <c r="DJ30" s="118">
        <v>3</v>
      </c>
      <c r="DK30" s="118">
        <v>3000</v>
      </c>
      <c r="DL30" s="118">
        <v>2.5000000000000001E-2</v>
      </c>
      <c r="DM30" s="118">
        <v>0</v>
      </c>
      <c r="DN30" s="118">
        <v>2</v>
      </c>
      <c r="DO30" s="118">
        <v>1.3</v>
      </c>
      <c r="DP30" s="118">
        <v>0.75</v>
      </c>
      <c r="DQ30" s="118">
        <v>50</v>
      </c>
      <c r="DR30" s="118">
        <v>1</v>
      </c>
      <c r="DS30" s="118">
        <v>200</v>
      </c>
      <c r="DT30" s="118">
        <v>230</v>
      </c>
      <c r="DU30" s="118">
        <v>20</v>
      </c>
      <c r="DV30" s="118">
        <v>30</v>
      </c>
      <c r="DW30" s="118">
        <v>30</v>
      </c>
      <c r="DX30" s="118">
        <v>0.2</v>
      </c>
      <c r="DY30" s="118">
        <v>1</v>
      </c>
      <c r="DZ30" s="118">
        <v>0</v>
      </c>
      <c r="EA30" s="118">
        <v>1</v>
      </c>
      <c r="EB30" s="118">
        <v>0</v>
      </c>
      <c r="EC30" s="118">
        <v>30</v>
      </c>
      <c r="ED30" s="118">
        <v>0.15</v>
      </c>
      <c r="EE30" s="118">
        <v>0.75</v>
      </c>
      <c r="EF30" s="118">
        <v>0.1</v>
      </c>
      <c r="EG30" s="118">
        <v>10</v>
      </c>
      <c r="EH30" s="118">
        <v>0.15</v>
      </c>
      <c r="EI30" s="118">
        <v>0.15</v>
      </c>
      <c r="EJ30" s="118">
        <v>0.15</v>
      </c>
      <c r="EK30" s="118">
        <v>0</v>
      </c>
      <c r="EL30" s="118">
        <v>100</v>
      </c>
      <c r="EM30" s="118">
        <v>21</v>
      </c>
      <c r="EN30" s="118">
        <v>17.100000000000001</v>
      </c>
      <c r="EO30" s="118">
        <v>1</v>
      </c>
      <c r="EP30" s="118">
        <v>0</v>
      </c>
      <c r="EQ30" s="118">
        <v>134</v>
      </c>
      <c r="ER30" s="192" t="s">
        <v>436</v>
      </c>
      <c r="ES30" s="118">
        <v>50</v>
      </c>
      <c r="ET30" s="118">
        <v>259</v>
      </c>
      <c r="FN30" s="192"/>
    </row>
    <row r="31" spans="1:170">
      <c r="A31" s="19">
        <v>30</v>
      </c>
      <c r="B31" s="118" t="s">
        <v>123</v>
      </c>
      <c r="C31" s="118">
        <v>0</v>
      </c>
      <c r="D31" s="192" t="s">
        <v>437</v>
      </c>
      <c r="E31" s="118">
        <v>154</v>
      </c>
      <c r="F31" s="192" t="s">
        <v>438</v>
      </c>
      <c r="G31" s="118">
        <v>134</v>
      </c>
      <c r="H31" s="192" t="s">
        <v>436</v>
      </c>
      <c r="I31" s="118">
        <v>320</v>
      </c>
      <c r="J31" s="192" t="s">
        <v>439</v>
      </c>
      <c r="K31" s="118">
        <v>1</v>
      </c>
      <c r="L31" s="183" t="s">
        <v>419</v>
      </c>
      <c r="M31" s="19">
        <v>30</v>
      </c>
      <c r="N31" s="183" t="s">
        <v>419</v>
      </c>
      <c r="O31" s="118" t="s">
        <v>420</v>
      </c>
      <c r="P31" s="19">
        <v>1</v>
      </c>
      <c r="Q31" s="118" t="s">
        <v>421</v>
      </c>
      <c r="R31" s="162">
        <v>11</v>
      </c>
      <c r="S31" s="118" t="s">
        <v>422</v>
      </c>
      <c r="T31" s="118" t="s">
        <v>440</v>
      </c>
      <c r="U31" s="118">
        <v>1</v>
      </c>
      <c r="V31" s="118">
        <v>1</v>
      </c>
      <c r="W31" s="151" t="s">
        <v>424</v>
      </c>
      <c r="X31" s="151" t="s">
        <v>424</v>
      </c>
      <c r="Y31" s="151">
        <v>3</v>
      </c>
      <c r="Z31" s="118" t="s">
        <v>441</v>
      </c>
      <c r="AA31" s="151">
        <v>1</v>
      </c>
      <c r="AB31" s="118">
        <v>28</v>
      </c>
      <c r="AC31" s="118">
        <v>13</v>
      </c>
      <c r="AF31" s="118">
        <v>20</v>
      </c>
      <c r="AG31" s="118">
        <v>30</v>
      </c>
      <c r="AH31" s="118">
        <v>45</v>
      </c>
      <c r="AI31" s="118">
        <v>25</v>
      </c>
      <c r="AJ31" s="118">
        <v>21</v>
      </c>
      <c r="AK31" s="118">
        <v>0</v>
      </c>
      <c r="AL31" s="118">
        <v>0</v>
      </c>
      <c r="AM31" s="118">
        <v>0</v>
      </c>
      <c r="AN31" s="118">
        <v>295</v>
      </c>
      <c r="AO31" s="118">
        <v>0.15</v>
      </c>
      <c r="AP31" s="118">
        <v>1.19</v>
      </c>
      <c r="AQ31" s="118">
        <v>0.5</v>
      </c>
      <c r="AR31" s="118">
        <v>0</v>
      </c>
      <c r="AS31" s="118">
        <v>0</v>
      </c>
      <c r="AT31" s="118">
        <v>30</v>
      </c>
      <c r="AU31" s="118">
        <v>20</v>
      </c>
      <c r="AV31" s="118">
        <v>40</v>
      </c>
      <c r="AW31" s="118">
        <v>56</v>
      </c>
      <c r="AX31" s="118">
        <v>0.9</v>
      </c>
      <c r="AY31" s="118">
        <v>0.15</v>
      </c>
      <c r="AZ31" s="118">
        <v>0.03</v>
      </c>
      <c r="BA31" s="19">
        <v>0</v>
      </c>
      <c r="BB31" s="118">
        <v>0.45</v>
      </c>
      <c r="BC31" s="118">
        <v>0.85</v>
      </c>
      <c r="BD31" s="118">
        <v>1</v>
      </c>
      <c r="BE31" s="118">
        <v>0.3</v>
      </c>
      <c r="BF31" s="118">
        <v>1</v>
      </c>
      <c r="BG31" s="118">
        <v>0.85</v>
      </c>
      <c r="BH31" s="118">
        <v>0.7</v>
      </c>
      <c r="BI31" s="118">
        <v>0</v>
      </c>
      <c r="BJ31" s="118">
        <v>2</v>
      </c>
      <c r="BK31" s="118">
        <v>1</v>
      </c>
      <c r="BL31" s="118">
        <v>0</v>
      </c>
      <c r="BM31" s="118">
        <v>0</v>
      </c>
      <c r="BN31" s="118">
        <v>0</v>
      </c>
      <c r="BO31" s="118">
        <v>1</v>
      </c>
      <c r="BP31" s="118">
        <v>1</v>
      </c>
      <c r="BQ31" s="118">
        <v>1</v>
      </c>
      <c r="BR31" s="118" t="s">
        <v>426</v>
      </c>
      <c r="BS31" s="118">
        <v>0</v>
      </c>
      <c r="BT31" s="118">
        <v>1</v>
      </c>
      <c r="BU31" s="118">
        <v>0.5</v>
      </c>
      <c r="BV31" s="118">
        <v>0</v>
      </c>
      <c r="BW31" s="118">
        <v>10000</v>
      </c>
      <c r="BX31" s="118">
        <v>1</v>
      </c>
      <c r="BY31" s="118">
        <v>1.1000000000000001</v>
      </c>
      <c r="BZ31" s="118">
        <v>1.1000000000000001</v>
      </c>
      <c r="CA31" s="118">
        <v>0.4</v>
      </c>
      <c r="CB31" s="118">
        <v>1</v>
      </c>
      <c r="CC31" s="118">
        <v>0</v>
      </c>
      <c r="CD31" s="118">
        <v>0</v>
      </c>
      <c r="CE31" s="118">
        <v>0</v>
      </c>
      <c r="CF31" s="118">
        <v>0</v>
      </c>
      <c r="CG31" s="118">
        <v>0</v>
      </c>
      <c r="CH31" s="118">
        <v>0</v>
      </c>
      <c r="CI31" s="118">
        <v>0</v>
      </c>
      <c r="CJ31" s="118">
        <v>0.9</v>
      </c>
      <c r="CK31" s="118">
        <v>0.9</v>
      </c>
      <c r="CL31" s="118">
        <v>0</v>
      </c>
      <c r="CM31" s="118">
        <v>200</v>
      </c>
      <c r="CN31" s="118">
        <v>1</v>
      </c>
      <c r="CO31" s="118">
        <v>800</v>
      </c>
      <c r="CP31" s="118">
        <v>800</v>
      </c>
      <c r="CQ31" s="118">
        <v>800</v>
      </c>
      <c r="CR31" s="118">
        <v>800</v>
      </c>
      <c r="CS31" s="118">
        <v>800</v>
      </c>
      <c r="CT31" s="118" t="s">
        <v>426</v>
      </c>
      <c r="CU31" s="118" t="s">
        <v>426</v>
      </c>
      <c r="CV31" s="118" t="s">
        <v>426</v>
      </c>
      <c r="CW31" s="118" t="s">
        <v>426</v>
      </c>
      <c r="CX31" s="118" t="s">
        <v>426</v>
      </c>
      <c r="CY31" s="118">
        <v>1</v>
      </c>
      <c r="CZ31" s="118">
        <v>200</v>
      </c>
      <c r="DA31" s="118">
        <v>200</v>
      </c>
      <c r="DB31" s="118">
        <v>1</v>
      </c>
      <c r="DC31" s="118">
        <v>0.05</v>
      </c>
      <c r="DD31" s="118">
        <v>1.7</v>
      </c>
      <c r="DE31" s="118">
        <v>12</v>
      </c>
      <c r="DF31" s="118">
        <v>1</v>
      </c>
      <c r="DG31" s="118">
        <v>2.0000000000000001E-4</v>
      </c>
      <c r="DH31" s="118">
        <v>0.15</v>
      </c>
      <c r="DI31" s="118">
        <v>0.22</v>
      </c>
      <c r="DJ31" s="118">
        <v>3</v>
      </c>
      <c r="DK31" s="118">
        <v>3000</v>
      </c>
      <c r="DL31" s="118">
        <v>2.5000000000000001E-2</v>
      </c>
      <c r="DM31" s="118">
        <v>0</v>
      </c>
      <c r="DN31" s="118">
        <v>2</v>
      </c>
      <c r="DO31" s="118">
        <v>1.3</v>
      </c>
      <c r="DP31" s="118">
        <v>0.75</v>
      </c>
      <c r="DQ31" s="118">
        <v>50</v>
      </c>
      <c r="DR31" s="118">
        <v>1</v>
      </c>
      <c r="DS31" s="118">
        <v>200</v>
      </c>
      <c r="DT31" s="118">
        <v>230</v>
      </c>
      <c r="DU31" s="118">
        <v>20</v>
      </c>
      <c r="DV31" s="118">
        <v>30</v>
      </c>
      <c r="DW31" s="118">
        <v>30</v>
      </c>
      <c r="DX31" s="118">
        <v>0.2</v>
      </c>
      <c r="DY31" s="118">
        <v>1</v>
      </c>
      <c r="DZ31" s="118">
        <v>0</v>
      </c>
      <c r="EA31" s="118">
        <v>1</v>
      </c>
      <c r="EB31" s="118">
        <v>0</v>
      </c>
      <c r="EC31" s="118">
        <v>30</v>
      </c>
      <c r="ED31" s="118">
        <v>0.15</v>
      </c>
      <c r="EE31" s="118">
        <v>0.75</v>
      </c>
      <c r="EF31" s="118">
        <v>0.1</v>
      </c>
      <c r="EG31" s="118">
        <v>10</v>
      </c>
      <c r="EH31" s="118">
        <v>0.15</v>
      </c>
      <c r="EI31" s="118">
        <v>0.15</v>
      </c>
      <c r="EJ31" s="118">
        <v>0.15</v>
      </c>
      <c r="EK31" s="118">
        <v>0</v>
      </c>
      <c r="EL31" s="118">
        <v>100</v>
      </c>
      <c r="EM31" s="118">
        <v>21</v>
      </c>
      <c r="EN31" s="118">
        <v>17.100000000000001</v>
      </c>
      <c r="EO31" s="118">
        <v>1</v>
      </c>
      <c r="EP31" s="118">
        <v>0</v>
      </c>
      <c r="EQ31" s="118">
        <v>134</v>
      </c>
      <c r="ER31" s="192" t="s">
        <v>436</v>
      </c>
      <c r="ES31" s="118">
        <v>50</v>
      </c>
      <c r="ET31" s="118">
        <v>268</v>
      </c>
      <c r="FN31" s="192"/>
    </row>
    <row r="32" spans="1:170">
      <c r="A32" s="19">
        <v>31</v>
      </c>
      <c r="B32" s="118" t="s">
        <v>124</v>
      </c>
      <c r="C32" s="118">
        <v>0</v>
      </c>
      <c r="D32" s="192" t="s">
        <v>437</v>
      </c>
      <c r="E32" s="118">
        <v>154</v>
      </c>
      <c r="F32" s="192" t="s">
        <v>438</v>
      </c>
      <c r="G32" s="118">
        <v>134</v>
      </c>
      <c r="H32" s="192" t="s">
        <v>436</v>
      </c>
      <c r="I32" s="118">
        <v>320</v>
      </c>
      <c r="J32" s="192" t="s">
        <v>439</v>
      </c>
      <c r="K32" s="118">
        <v>1</v>
      </c>
      <c r="L32" s="183" t="s">
        <v>419</v>
      </c>
      <c r="M32" s="19">
        <v>31</v>
      </c>
      <c r="N32" s="183" t="s">
        <v>419</v>
      </c>
      <c r="O32" s="118" t="s">
        <v>420</v>
      </c>
      <c r="P32" s="19">
        <v>1</v>
      </c>
      <c r="Q32" s="118" t="s">
        <v>421</v>
      </c>
      <c r="R32" s="162">
        <v>11</v>
      </c>
      <c r="S32" s="118" t="s">
        <v>422</v>
      </c>
      <c r="T32" s="118" t="s">
        <v>440</v>
      </c>
      <c r="U32" s="118">
        <v>1</v>
      </c>
      <c r="V32" s="118">
        <v>1</v>
      </c>
      <c r="W32" s="151" t="s">
        <v>424</v>
      </c>
      <c r="X32" s="151" t="s">
        <v>424</v>
      </c>
      <c r="Y32" s="151">
        <v>3</v>
      </c>
      <c r="Z32" s="118" t="s">
        <v>441</v>
      </c>
      <c r="AA32" s="151">
        <v>5</v>
      </c>
      <c r="AB32" s="118">
        <v>28</v>
      </c>
      <c r="AC32" s="118">
        <v>13</v>
      </c>
      <c r="AF32" s="118">
        <v>20</v>
      </c>
      <c r="AG32" s="118">
        <v>30</v>
      </c>
      <c r="AH32" s="118">
        <v>45</v>
      </c>
      <c r="AI32" s="118">
        <v>25</v>
      </c>
      <c r="AJ32" s="118">
        <v>21</v>
      </c>
      <c r="AK32" s="118">
        <v>0</v>
      </c>
      <c r="AL32" s="118">
        <v>0</v>
      </c>
      <c r="AM32" s="118">
        <v>0</v>
      </c>
      <c r="AN32" s="118">
        <v>295</v>
      </c>
      <c r="AO32" s="118">
        <v>0.15</v>
      </c>
      <c r="AP32" s="118">
        <v>1.19</v>
      </c>
      <c r="AQ32" s="118">
        <v>0.5</v>
      </c>
      <c r="AR32" s="118">
        <v>0</v>
      </c>
      <c r="AS32" s="118">
        <v>0</v>
      </c>
      <c r="AT32" s="118">
        <v>30</v>
      </c>
      <c r="AU32" s="118">
        <v>20</v>
      </c>
      <c r="AV32" s="118">
        <v>40</v>
      </c>
      <c r="AW32" s="118">
        <v>56</v>
      </c>
      <c r="AX32" s="118">
        <v>0.9</v>
      </c>
      <c r="AY32" s="118">
        <v>0.15</v>
      </c>
      <c r="AZ32" s="118">
        <v>0.03</v>
      </c>
      <c r="BA32" s="118">
        <v>46</v>
      </c>
      <c r="BB32" s="118">
        <v>0.45</v>
      </c>
      <c r="BC32" s="118">
        <v>0.85</v>
      </c>
      <c r="BD32" s="118">
        <v>1</v>
      </c>
      <c r="BE32" s="118">
        <v>0.3</v>
      </c>
      <c r="BF32" s="118">
        <v>1</v>
      </c>
      <c r="BG32" s="118">
        <v>0.85</v>
      </c>
      <c r="BH32" s="118">
        <v>0.7</v>
      </c>
      <c r="BI32" s="118">
        <v>0</v>
      </c>
      <c r="BJ32" s="118">
        <v>2</v>
      </c>
      <c r="BK32" s="118">
        <v>1</v>
      </c>
      <c r="BL32" s="118">
        <v>0</v>
      </c>
      <c r="BM32" s="118">
        <v>0</v>
      </c>
      <c r="BN32" s="118">
        <v>0</v>
      </c>
      <c r="BO32" s="118">
        <v>1</v>
      </c>
      <c r="BP32" s="118">
        <v>1</v>
      </c>
      <c r="BQ32" s="118">
        <v>1</v>
      </c>
      <c r="BR32" s="118" t="s">
        <v>426</v>
      </c>
      <c r="BS32" s="118">
        <v>0</v>
      </c>
      <c r="BT32" s="118">
        <v>1</v>
      </c>
      <c r="BU32" s="118">
        <v>0.5</v>
      </c>
      <c r="BV32" s="118">
        <v>0</v>
      </c>
      <c r="BW32" s="118">
        <v>10000</v>
      </c>
      <c r="BX32" s="118">
        <v>1</v>
      </c>
      <c r="BY32" s="118">
        <v>1.1000000000000001</v>
      </c>
      <c r="BZ32" s="118">
        <v>1.1000000000000001</v>
      </c>
      <c r="CA32" s="118">
        <v>0.4</v>
      </c>
      <c r="CB32" s="118">
        <v>1</v>
      </c>
      <c r="CC32" s="118">
        <v>0</v>
      </c>
      <c r="CD32" s="118">
        <v>0</v>
      </c>
      <c r="CE32" s="118">
        <v>0</v>
      </c>
      <c r="CF32" s="118">
        <v>0</v>
      </c>
      <c r="CG32" s="118">
        <v>0</v>
      </c>
      <c r="CH32" s="118">
        <v>0</v>
      </c>
      <c r="CI32" s="118">
        <v>1</v>
      </c>
      <c r="CJ32" s="118">
        <v>0.9</v>
      </c>
      <c r="CK32" s="118">
        <v>0.9</v>
      </c>
      <c r="CL32" s="118">
        <v>0</v>
      </c>
      <c r="CM32" s="118">
        <v>200</v>
      </c>
      <c r="CN32" s="118">
        <v>1</v>
      </c>
      <c r="CO32" s="118">
        <v>800</v>
      </c>
      <c r="CP32" s="118">
        <v>800</v>
      </c>
      <c r="CQ32" s="118">
        <v>800</v>
      </c>
      <c r="CR32" s="118">
        <v>800</v>
      </c>
      <c r="CS32" s="118">
        <v>800</v>
      </c>
      <c r="CT32" s="118" t="s">
        <v>426</v>
      </c>
      <c r="CU32" s="118" t="s">
        <v>426</v>
      </c>
      <c r="CV32" s="118" t="s">
        <v>426</v>
      </c>
      <c r="CW32" s="118" t="s">
        <v>426</v>
      </c>
      <c r="CX32" s="118" t="s">
        <v>426</v>
      </c>
      <c r="CY32" s="118">
        <v>1</v>
      </c>
      <c r="CZ32" s="118">
        <v>200</v>
      </c>
      <c r="DA32" s="118">
        <v>200</v>
      </c>
      <c r="DB32" s="118">
        <v>1</v>
      </c>
      <c r="DC32" s="118">
        <v>0.05</v>
      </c>
      <c r="DD32" s="118">
        <v>1.7</v>
      </c>
      <c r="DE32" s="118">
        <v>12</v>
      </c>
      <c r="DF32" s="118">
        <v>1</v>
      </c>
      <c r="DG32" s="118">
        <v>2.0000000000000001E-4</v>
      </c>
      <c r="DH32" s="118">
        <v>0.15</v>
      </c>
      <c r="DI32" s="118">
        <v>0.22</v>
      </c>
      <c r="DJ32" s="118">
        <v>3</v>
      </c>
      <c r="DK32" s="118">
        <v>3000</v>
      </c>
      <c r="DL32" s="118">
        <v>2.5000000000000001E-2</v>
      </c>
      <c r="DM32" s="118">
        <v>0</v>
      </c>
      <c r="DN32" s="118">
        <v>2</v>
      </c>
      <c r="DO32" s="118">
        <v>1.3</v>
      </c>
      <c r="DP32" s="118">
        <v>0.75</v>
      </c>
      <c r="DQ32" s="118">
        <v>50</v>
      </c>
      <c r="DR32" s="118">
        <v>1</v>
      </c>
      <c r="DS32" s="118">
        <v>200</v>
      </c>
      <c r="DT32" s="118">
        <v>230</v>
      </c>
      <c r="DU32" s="118">
        <v>20</v>
      </c>
      <c r="DV32" s="118">
        <v>30</v>
      </c>
      <c r="DW32" s="118">
        <v>30</v>
      </c>
      <c r="DX32" s="118">
        <v>0.2</v>
      </c>
      <c r="DY32" s="118">
        <v>1</v>
      </c>
      <c r="DZ32" s="118">
        <v>0</v>
      </c>
      <c r="EA32" s="118">
        <v>1</v>
      </c>
      <c r="EB32" s="118">
        <v>0</v>
      </c>
      <c r="EC32" s="118">
        <v>30</v>
      </c>
      <c r="ED32" s="118">
        <v>0.15</v>
      </c>
      <c r="EE32" s="118">
        <v>0.75</v>
      </c>
      <c r="EF32" s="118">
        <v>0.1</v>
      </c>
      <c r="EG32" s="118">
        <v>10</v>
      </c>
      <c r="EH32" s="118">
        <v>0.15</v>
      </c>
      <c r="EI32" s="118">
        <v>0.15</v>
      </c>
      <c r="EJ32" s="118">
        <v>0.15</v>
      </c>
      <c r="EK32" s="118">
        <v>0</v>
      </c>
      <c r="EL32" s="118">
        <v>100</v>
      </c>
      <c r="EM32" s="118">
        <v>21</v>
      </c>
      <c r="EN32" s="118">
        <v>17.100000000000001</v>
      </c>
      <c r="EO32" s="118">
        <v>1</v>
      </c>
      <c r="EP32" s="118">
        <v>0</v>
      </c>
      <c r="EQ32" s="118">
        <v>134</v>
      </c>
      <c r="ER32" s="192" t="s">
        <v>436</v>
      </c>
      <c r="ES32" s="118">
        <v>50</v>
      </c>
      <c r="ET32" s="118">
        <v>277</v>
      </c>
      <c r="FN32" s="192"/>
    </row>
    <row r="33" spans="1:170" ht="15.6">
      <c r="A33" s="19">
        <v>32</v>
      </c>
      <c r="B33" s="118" t="s">
        <v>259</v>
      </c>
      <c r="C33" s="118">
        <v>1</v>
      </c>
      <c r="D33" s="192">
        <v>2007</v>
      </c>
      <c r="E33" s="118">
        <v>122</v>
      </c>
      <c r="F33" s="192" t="s">
        <v>442</v>
      </c>
      <c r="G33" s="118">
        <v>122</v>
      </c>
      <c r="H33" s="192" t="s">
        <v>442</v>
      </c>
      <c r="I33" s="118">
        <v>280</v>
      </c>
      <c r="J33" s="192" t="s">
        <v>443</v>
      </c>
      <c r="K33" s="118">
        <v>2</v>
      </c>
      <c r="L33" s="183" t="s">
        <v>259</v>
      </c>
      <c r="M33" s="19">
        <v>32</v>
      </c>
      <c r="N33" s="183" t="s">
        <v>259</v>
      </c>
      <c r="O33" s="118" t="s">
        <v>420</v>
      </c>
      <c r="P33" s="19">
        <v>2</v>
      </c>
      <c r="Q33" s="118" t="s">
        <v>26</v>
      </c>
      <c r="R33" s="162" t="s">
        <v>444</v>
      </c>
      <c r="S33" s="118" t="s">
        <v>445</v>
      </c>
      <c r="T33" s="118" t="s">
        <v>446</v>
      </c>
      <c r="U33" s="118">
        <v>6</v>
      </c>
      <c r="V33" s="118">
        <v>2</v>
      </c>
      <c r="W33" s="151" t="s">
        <v>424</v>
      </c>
      <c r="X33" s="151" t="s">
        <v>424</v>
      </c>
      <c r="Y33" s="151">
        <v>4</v>
      </c>
      <c r="Z33" s="118" t="s">
        <v>201</v>
      </c>
      <c r="AA33" s="151">
        <v>1</v>
      </c>
      <c r="AB33" s="118">
        <v>41</v>
      </c>
      <c r="AC33" s="118">
        <v>12</v>
      </c>
      <c r="AD33" s="152">
        <v>26</v>
      </c>
      <c r="AE33" s="153"/>
      <c r="AF33" s="152">
        <v>30</v>
      </c>
      <c r="AG33" s="152">
        <v>50</v>
      </c>
      <c r="AH33" s="152">
        <v>45</v>
      </c>
      <c r="AI33" s="152">
        <v>34</v>
      </c>
      <c r="AJ33" s="152">
        <v>0</v>
      </c>
      <c r="AK33" s="152">
        <v>0</v>
      </c>
      <c r="AL33" s="152">
        <v>0</v>
      </c>
      <c r="AM33" s="152">
        <v>0</v>
      </c>
      <c r="AN33" s="118">
        <v>280</v>
      </c>
      <c r="AO33" s="118">
        <v>0.15</v>
      </c>
      <c r="AP33" s="118">
        <v>1.19</v>
      </c>
      <c r="AQ33" s="118">
        <v>0.51300000000000001</v>
      </c>
      <c r="AR33" s="152">
        <v>0</v>
      </c>
      <c r="AS33" s="152">
        <v>0</v>
      </c>
      <c r="AT33" s="118">
        <v>30</v>
      </c>
      <c r="AU33" s="118">
        <v>60</v>
      </c>
      <c r="AV33" s="118">
        <v>45</v>
      </c>
      <c r="AW33" s="118">
        <v>45</v>
      </c>
      <c r="AX33" s="118">
        <v>0.9</v>
      </c>
      <c r="AY33" s="118">
        <v>0.1</v>
      </c>
      <c r="AZ33" s="118">
        <v>0.02</v>
      </c>
      <c r="BA33" s="118">
        <v>45</v>
      </c>
      <c r="BB33" s="118">
        <v>0.4</v>
      </c>
      <c r="BC33" s="118">
        <v>1.8</v>
      </c>
      <c r="BD33" s="118">
        <v>1.7</v>
      </c>
      <c r="BE33" s="118">
        <v>0.05</v>
      </c>
      <c r="BF33" s="118">
        <v>1.1579999999999999</v>
      </c>
      <c r="BG33" s="118">
        <v>0.9</v>
      </c>
      <c r="BH33" s="118">
        <v>1.115</v>
      </c>
      <c r="BI33" s="118">
        <v>0</v>
      </c>
      <c r="BJ33" s="118">
        <v>2</v>
      </c>
      <c r="BK33" s="152">
        <v>1</v>
      </c>
      <c r="BL33" s="152">
        <v>0</v>
      </c>
      <c r="BM33" s="152">
        <v>0</v>
      </c>
      <c r="BN33" s="152">
        <v>0</v>
      </c>
      <c r="BO33" s="118">
        <v>1</v>
      </c>
      <c r="BP33" s="118">
        <v>1</v>
      </c>
      <c r="BQ33" s="118">
        <v>1</v>
      </c>
      <c r="BR33" s="118" t="s">
        <v>447</v>
      </c>
      <c r="BS33" s="118">
        <v>0</v>
      </c>
      <c r="BT33" s="118">
        <v>1</v>
      </c>
      <c r="BU33" s="118">
        <v>0.45</v>
      </c>
      <c r="BV33" s="118">
        <v>0</v>
      </c>
      <c r="BW33" s="152">
        <v>10000</v>
      </c>
      <c r="BX33" s="118">
        <v>1</v>
      </c>
      <c r="BY33" s="118">
        <v>1.1000000000000001</v>
      </c>
      <c r="BZ33" s="118">
        <v>1.1000000000000001</v>
      </c>
      <c r="CA33" s="118">
        <v>0.4</v>
      </c>
      <c r="CB33" s="118">
        <v>1</v>
      </c>
      <c r="CC33" s="118">
        <v>0</v>
      </c>
      <c r="CD33" s="118">
        <v>0</v>
      </c>
      <c r="CE33" s="118">
        <v>0</v>
      </c>
      <c r="CF33" s="118">
        <v>0</v>
      </c>
      <c r="CG33" s="118">
        <v>0</v>
      </c>
      <c r="CH33" s="118">
        <v>0</v>
      </c>
      <c r="CI33" s="118">
        <v>1</v>
      </c>
      <c r="CJ33" s="118">
        <v>0.9</v>
      </c>
      <c r="CK33" s="118">
        <v>0.9</v>
      </c>
      <c r="CL33" s="118">
        <v>0</v>
      </c>
      <c r="CM33" s="118">
        <v>200</v>
      </c>
      <c r="CN33" s="118">
        <v>2</v>
      </c>
      <c r="CO33" s="118">
        <v>50</v>
      </c>
      <c r="CP33" s="118">
        <v>800</v>
      </c>
      <c r="CQ33" s="118">
        <v>800</v>
      </c>
      <c r="CR33" s="118">
        <v>800</v>
      </c>
      <c r="CS33" s="118">
        <v>800</v>
      </c>
      <c r="CT33" s="118" t="s">
        <v>447</v>
      </c>
      <c r="CU33" s="118" t="s">
        <v>447</v>
      </c>
      <c r="CV33" s="118" t="s">
        <v>447</v>
      </c>
      <c r="CW33" s="118" t="s">
        <v>447</v>
      </c>
      <c r="CX33" s="118" t="s">
        <v>447</v>
      </c>
      <c r="CY33" s="118">
        <v>1</v>
      </c>
      <c r="CZ33" s="118">
        <v>200</v>
      </c>
      <c r="DA33" s="118">
        <v>200</v>
      </c>
      <c r="DB33" s="118">
        <v>1</v>
      </c>
      <c r="DC33" s="118">
        <v>0.05</v>
      </c>
      <c r="DD33" s="118">
        <v>1.7</v>
      </c>
      <c r="DE33" s="118">
        <v>12</v>
      </c>
      <c r="DF33" s="118">
        <v>1</v>
      </c>
      <c r="DG33" s="118">
        <v>2.0000000000000001E-4</v>
      </c>
      <c r="DH33" s="118">
        <v>0.15</v>
      </c>
      <c r="DI33" s="118">
        <v>0.22</v>
      </c>
      <c r="DJ33" s="118">
        <v>3</v>
      </c>
      <c r="DK33" s="118">
        <v>3000</v>
      </c>
      <c r="DL33" s="118">
        <v>2.5000000000000001E-2</v>
      </c>
      <c r="DM33" s="118">
        <v>0</v>
      </c>
      <c r="DN33" s="118">
        <v>2</v>
      </c>
      <c r="DO33" s="118">
        <v>1.3</v>
      </c>
      <c r="DP33" s="118">
        <v>0.75</v>
      </c>
      <c r="DQ33" s="118">
        <v>50</v>
      </c>
      <c r="DR33" s="118">
        <v>1</v>
      </c>
      <c r="DS33" s="118">
        <v>200</v>
      </c>
      <c r="DT33" s="118">
        <v>230</v>
      </c>
      <c r="DU33" s="118">
        <v>20</v>
      </c>
      <c r="DV33" s="118">
        <v>30</v>
      </c>
      <c r="DW33" s="118">
        <v>30</v>
      </c>
      <c r="DX33" s="118">
        <v>0.2</v>
      </c>
      <c r="DY33" s="118">
        <v>1</v>
      </c>
      <c r="DZ33" s="118">
        <v>0</v>
      </c>
      <c r="EA33" s="118">
        <v>1</v>
      </c>
      <c r="EB33" s="118">
        <v>0</v>
      </c>
      <c r="EC33" s="118">
        <v>30</v>
      </c>
      <c r="ED33" s="118">
        <v>0.15</v>
      </c>
      <c r="EE33" s="118">
        <v>0.75</v>
      </c>
      <c r="EF33" s="118">
        <v>0.1</v>
      </c>
      <c r="EG33" s="118">
        <v>10</v>
      </c>
      <c r="EH33" s="118">
        <v>0.15</v>
      </c>
      <c r="EI33" s="118">
        <v>0.15</v>
      </c>
      <c r="EJ33" s="118">
        <v>0.15</v>
      </c>
      <c r="EK33" s="118">
        <v>0</v>
      </c>
      <c r="EL33" s="118">
        <v>100</v>
      </c>
      <c r="EM33" s="118">
        <v>21</v>
      </c>
      <c r="EN33" s="118">
        <v>17.100000000000001</v>
      </c>
      <c r="EO33" s="118">
        <v>1</v>
      </c>
      <c r="EP33" s="118">
        <v>0</v>
      </c>
      <c r="EQ33" s="118">
        <v>122</v>
      </c>
      <c r="ER33" s="192" t="s">
        <v>442</v>
      </c>
      <c r="ES33" s="118">
        <v>50</v>
      </c>
      <c r="ET33" s="118">
        <v>286</v>
      </c>
      <c r="FN33" s="192"/>
    </row>
    <row r="34" spans="1:170" ht="15.6">
      <c r="A34" s="19">
        <v>33</v>
      </c>
      <c r="B34" s="118" t="s">
        <v>260</v>
      </c>
      <c r="C34" s="118">
        <v>0</v>
      </c>
      <c r="D34" s="192">
        <v>2007</v>
      </c>
      <c r="E34" s="118">
        <v>122</v>
      </c>
      <c r="F34" s="192" t="s">
        <v>442</v>
      </c>
      <c r="G34" s="118">
        <v>122</v>
      </c>
      <c r="H34" s="192" t="s">
        <v>442</v>
      </c>
      <c r="I34" s="118">
        <v>280</v>
      </c>
      <c r="J34" s="192" t="s">
        <v>443</v>
      </c>
      <c r="K34" s="118">
        <v>2</v>
      </c>
      <c r="L34" s="183" t="s">
        <v>260</v>
      </c>
      <c r="M34" s="19">
        <v>33</v>
      </c>
      <c r="N34" s="183" t="s">
        <v>260</v>
      </c>
      <c r="O34" s="118" t="s">
        <v>420</v>
      </c>
      <c r="P34" s="19">
        <v>2</v>
      </c>
      <c r="Q34" s="118" t="s">
        <v>26</v>
      </c>
      <c r="R34" s="162" t="s">
        <v>444</v>
      </c>
      <c r="S34" s="118" t="s">
        <v>445</v>
      </c>
      <c r="T34" s="118" t="s">
        <v>446</v>
      </c>
      <c r="U34" s="118">
        <v>6</v>
      </c>
      <c r="V34" s="118">
        <v>2</v>
      </c>
      <c r="W34" s="151" t="s">
        <v>424</v>
      </c>
      <c r="X34" s="151" t="s">
        <v>424</v>
      </c>
      <c r="Y34" s="151">
        <v>4</v>
      </c>
      <c r="Z34" s="118" t="s">
        <v>201</v>
      </c>
      <c r="AA34" s="151">
        <v>2</v>
      </c>
      <c r="AB34" s="118">
        <v>41</v>
      </c>
      <c r="AC34" s="118">
        <v>12</v>
      </c>
      <c r="AD34" s="152">
        <v>26</v>
      </c>
      <c r="AE34" s="153"/>
      <c r="AF34" s="152">
        <v>30</v>
      </c>
      <c r="AG34" s="152">
        <v>50</v>
      </c>
      <c r="AH34" s="152">
        <v>45</v>
      </c>
      <c r="AI34" s="152">
        <v>34</v>
      </c>
      <c r="AJ34" s="152">
        <v>0</v>
      </c>
      <c r="AK34" s="152">
        <v>0</v>
      </c>
      <c r="AL34" s="152">
        <v>0</v>
      </c>
      <c r="AM34" s="152">
        <v>0</v>
      </c>
      <c r="AN34" s="118">
        <v>280</v>
      </c>
      <c r="AO34" s="118">
        <v>0.15</v>
      </c>
      <c r="AP34" s="118">
        <v>1.19</v>
      </c>
      <c r="AQ34" s="118">
        <v>0.51300000000000001</v>
      </c>
      <c r="AR34" s="152">
        <v>0</v>
      </c>
      <c r="AS34" s="152">
        <v>0</v>
      </c>
      <c r="AT34" s="118">
        <v>30</v>
      </c>
      <c r="AU34" s="118">
        <v>50</v>
      </c>
      <c r="AV34" s="118">
        <v>45</v>
      </c>
      <c r="AW34" s="118">
        <v>34</v>
      </c>
      <c r="AX34" s="118">
        <v>0.9</v>
      </c>
      <c r="AY34" s="118">
        <v>0.1</v>
      </c>
      <c r="AZ34" s="118">
        <v>0.02</v>
      </c>
      <c r="BA34" s="118">
        <v>34</v>
      </c>
      <c r="BB34" s="118">
        <v>0.4</v>
      </c>
      <c r="BC34" s="118">
        <v>1.8</v>
      </c>
      <c r="BD34" s="118">
        <v>1.8</v>
      </c>
      <c r="BE34" s="118">
        <v>0.05</v>
      </c>
      <c r="BF34" s="118">
        <v>1.23</v>
      </c>
      <c r="BG34" s="118">
        <v>1.1000000000000001</v>
      </c>
      <c r="BH34" s="118">
        <v>1.23</v>
      </c>
      <c r="BI34" s="118">
        <v>0</v>
      </c>
      <c r="BJ34" s="118">
        <v>2</v>
      </c>
      <c r="BK34" s="152">
        <v>1</v>
      </c>
      <c r="BL34" s="152">
        <v>0</v>
      </c>
      <c r="BM34" s="152">
        <v>0</v>
      </c>
      <c r="BN34" s="152">
        <v>0</v>
      </c>
      <c r="BO34" s="118">
        <v>1</v>
      </c>
      <c r="BP34" s="118">
        <v>1</v>
      </c>
      <c r="BQ34" s="118">
        <v>1</v>
      </c>
      <c r="BR34" s="118" t="s">
        <v>447</v>
      </c>
      <c r="BS34" s="118">
        <v>0</v>
      </c>
      <c r="BT34" s="118">
        <v>1</v>
      </c>
      <c r="BU34" s="118">
        <v>0.45</v>
      </c>
      <c r="BV34" s="118">
        <v>0</v>
      </c>
      <c r="BW34" s="152">
        <v>10000</v>
      </c>
      <c r="BX34" s="118">
        <v>1</v>
      </c>
      <c r="BY34" s="118">
        <v>1.1000000000000001</v>
      </c>
      <c r="BZ34" s="118">
        <v>1.1000000000000001</v>
      </c>
      <c r="CA34" s="118">
        <v>0.4</v>
      </c>
      <c r="CB34" s="118">
        <v>1</v>
      </c>
      <c r="CC34" s="118">
        <v>0</v>
      </c>
      <c r="CD34" s="118">
        <v>0</v>
      </c>
      <c r="CE34" s="118">
        <v>0</v>
      </c>
      <c r="CF34" s="118">
        <v>0</v>
      </c>
      <c r="CG34" s="118">
        <v>0</v>
      </c>
      <c r="CH34" s="118">
        <v>0</v>
      </c>
      <c r="CI34" s="118">
        <v>1</v>
      </c>
      <c r="CJ34" s="118">
        <v>0.9</v>
      </c>
      <c r="CK34" s="118">
        <v>0.9</v>
      </c>
      <c r="CL34" s="118">
        <v>0</v>
      </c>
      <c r="CM34" s="118">
        <v>200</v>
      </c>
      <c r="CN34" s="118">
        <v>2</v>
      </c>
      <c r="CO34" s="118">
        <v>50</v>
      </c>
      <c r="CP34" s="118">
        <v>800</v>
      </c>
      <c r="CQ34" s="118">
        <v>800</v>
      </c>
      <c r="CR34" s="118">
        <v>800</v>
      </c>
      <c r="CS34" s="118">
        <v>800</v>
      </c>
      <c r="CT34" s="118" t="s">
        <v>447</v>
      </c>
      <c r="CU34" s="118" t="s">
        <v>447</v>
      </c>
      <c r="CV34" s="118" t="s">
        <v>447</v>
      </c>
      <c r="CW34" s="118" t="s">
        <v>447</v>
      </c>
      <c r="CX34" s="118" t="s">
        <v>447</v>
      </c>
      <c r="CY34" s="118">
        <v>1</v>
      </c>
      <c r="CZ34" s="118">
        <v>200</v>
      </c>
      <c r="DA34" s="118">
        <v>200</v>
      </c>
      <c r="DB34" s="118">
        <v>1</v>
      </c>
      <c r="DC34" s="118">
        <v>0.05</v>
      </c>
      <c r="DD34" s="118">
        <v>1.7</v>
      </c>
      <c r="DE34" s="118">
        <v>12</v>
      </c>
      <c r="DF34" s="118">
        <v>1</v>
      </c>
      <c r="DG34" s="118">
        <v>2.0000000000000001E-4</v>
      </c>
      <c r="DH34" s="118">
        <v>0.15</v>
      </c>
      <c r="DI34" s="118">
        <v>0.22</v>
      </c>
      <c r="DJ34" s="118">
        <v>3</v>
      </c>
      <c r="DK34" s="118">
        <v>3000</v>
      </c>
      <c r="DL34" s="118">
        <v>2.5000000000000001E-2</v>
      </c>
      <c r="DM34" s="118">
        <v>0</v>
      </c>
      <c r="DN34" s="118">
        <v>2</v>
      </c>
      <c r="DO34" s="118">
        <v>1.3</v>
      </c>
      <c r="DP34" s="118">
        <v>0.75</v>
      </c>
      <c r="DQ34" s="118">
        <v>50</v>
      </c>
      <c r="DR34" s="118">
        <v>1</v>
      </c>
      <c r="DS34" s="118">
        <v>200</v>
      </c>
      <c r="DT34" s="118">
        <v>230</v>
      </c>
      <c r="DU34" s="118">
        <v>20</v>
      </c>
      <c r="DV34" s="118">
        <v>30</v>
      </c>
      <c r="DW34" s="118">
        <v>30</v>
      </c>
      <c r="DX34" s="118">
        <v>0.2</v>
      </c>
      <c r="DY34" s="118">
        <v>1</v>
      </c>
      <c r="DZ34" s="118">
        <v>0</v>
      </c>
      <c r="EA34" s="118">
        <v>1</v>
      </c>
      <c r="EB34" s="118">
        <v>0</v>
      </c>
      <c r="EC34" s="118">
        <v>30</v>
      </c>
      <c r="ED34" s="118">
        <v>0.15</v>
      </c>
      <c r="EE34" s="118">
        <v>0.75</v>
      </c>
      <c r="EF34" s="118">
        <v>0.1</v>
      </c>
      <c r="EG34" s="118">
        <v>10</v>
      </c>
      <c r="EH34" s="118">
        <v>0.15</v>
      </c>
      <c r="EI34" s="118">
        <v>0.15</v>
      </c>
      <c r="EJ34" s="118">
        <v>0.15</v>
      </c>
      <c r="EK34" s="118">
        <v>0</v>
      </c>
      <c r="EL34" s="118">
        <v>100</v>
      </c>
      <c r="EM34" s="118">
        <v>21</v>
      </c>
      <c r="EN34" s="118">
        <v>17.100000000000001</v>
      </c>
      <c r="EO34" s="118">
        <v>1</v>
      </c>
      <c r="EP34" s="118">
        <v>0</v>
      </c>
      <c r="EQ34" s="118">
        <v>122</v>
      </c>
      <c r="ER34" s="192" t="s">
        <v>442</v>
      </c>
      <c r="ES34" s="118">
        <v>50</v>
      </c>
      <c r="ET34" s="118">
        <v>296</v>
      </c>
      <c r="FN34" s="192"/>
    </row>
    <row r="35" spans="1:170" ht="15.6">
      <c r="A35" s="19">
        <v>34</v>
      </c>
      <c r="B35" s="118" t="s">
        <v>261</v>
      </c>
      <c r="C35" s="118">
        <v>0</v>
      </c>
      <c r="D35" s="192">
        <v>2007</v>
      </c>
      <c r="E35" s="118">
        <v>122</v>
      </c>
      <c r="F35" s="192" t="s">
        <v>442</v>
      </c>
      <c r="G35" s="118">
        <v>122</v>
      </c>
      <c r="H35" s="192" t="s">
        <v>442</v>
      </c>
      <c r="I35" s="118">
        <v>280</v>
      </c>
      <c r="J35" s="192" t="s">
        <v>443</v>
      </c>
      <c r="K35" s="118">
        <v>2</v>
      </c>
      <c r="L35" s="183" t="s">
        <v>261</v>
      </c>
      <c r="M35" s="19">
        <v>34</v>
      </c>
      <c r="N35" s="183" t="s">
        <v>261</v>
      </c>
      <c r="O35" s="118" t="s">
        <v>420</v>
      </c>
      <c r="P35" s="19">
        <v>2</v>
      </c>
      <c r="Q35" s="118" t="s">
        <v>26</v>
      </c>
      <c r="R35" s="162" t="s">
        <v>444</v>
      </c>
      <c r="S35" s="118" t="s">
        <v>445</v>
      </c>
      <c r="T35" s="118" t="s">
        <v>446</v>
      </c>
      <c r="U35" s="118">
        <v>6</v>
      </c>
      <c r="V35" s="118">
        <v>2</v>
      </c>
      <c r="W35" s="151" t="s">
        <v>424</v>
      </c>
      <c r="X35" s="151" t="s">
        <v>424</v>
      </c>
      <c r="Y35" s="151">
        <v>4</v>
      </c>
      <c r="Z35" s="118" t="s">
        <v>201</v>
      </c>
      <c r="AA35" s="151">
        <v>3</v>
      </c>
      <c r="AB35" s="118">
        <v>41</v>
      </c>
      <c r="AC35" s="118">
        <v>12</v>
      </c>
      <c r="AD35" s="152">
        <v>26</v>
      </c>
      <c r="AE35" s="153"/>
      <c r="AF35" s="152">
        <v>30</v>
      </c>
      <c r="AG35" s="152">
        <v>50</v>
      </c>
      <c r="AH35" s="152">
        <v>45</v>
      </c>
      <c r="AI35" s="152">
        <v>34</v>
      </c>
      <c r="AJ35" s="152">
        <v>0</v>
      </c>
      <c r="AK35" s="152">
        <v>0</v>
      </c>
      <c r="AL35" s="152">
        <v>0</v>
      </c>
      <c r="AM35" s="152">
        <v>0</v>
      </c>
      <c r="AN35" s="118">
        <v>280</v>
      </c>
      <c r="AO35" s="118">
        <v>0.15</v>
      </c>
      <c r="AP35" s="118">
        <v>1.19</v>
      </c>
      <c r="AQ35" s="118">
        <v>0.51300000000000001</v>
      </c>
      <c r="AR35" s="152">
        <v>0</v>
      </c>
      <c r="AS35" s="152">
        <v>0</v>
      </c>
      <c r="AT35" s="118">
        <v>30</v>
      </c>
      <c r="AU35" s="118">
        <v>50</v>
      </c>
      <c r="AV35" s="118">
        <v>45</v>
      </c>
      <c r="AW35" s="118">
        <v>34</v>
      </c>
      <c r="AX35" s="118">
        <v>0.9</v>
      </c>
      <c r="AY35" s="118">
        <v>0.1</v>
      </c>
      <c r="AZ35" s="118">
        <v>0.06</v>
      </c>
      <c r="BA35" s="118">
        <v>34</v>
      </c>
      <c r="BB35" s="118">
        <v>0.4</v>
      </c>
      <c r="BC35" s="118">
        <v>1.5</v>
      </c>
      <c r="BD35" s="118">
        <v>1.5</v>
      </c>
      <c r="BE35" s="118">
        <v>0.05</v>
      </c>
      <c r="BF35" s="118">
        <v>1.19</v>
      </c>
      <c r="BG35" s="118">
        <v>1.1000000000000001</v>
      </c>
      <c r="BH35" s="118">
        <v>1.19</v>
      </c>
      <c r="BI35" s="118">
        <v>0</v>
      </c>
      <c r="BJ35" s="118">
        <v>2</v>
      </c>
      <c r="BK35" s="152">
        <v>1</v>
      </c>
      <c r="BL35" s="152">
        <v>0</v>
      </c>
      <c r="BM35" s="152">
        <v>0</v>
      </c>
      <c r="BN35" s="152">
        <v>0</v>
      </c>
      <c r="BO35" s="118">
        <v>1</v>
      </c>
      <c r="BP35" s="118">
        <v>1</v>
      </c>
      <c r="BQ35" s="118">
        <v>1</v>
      </c>
      <c r="BR35" s="118" t="s">
        <v>447</v>
      </c>
      <c r="BS35" s="118">
        <v>0</v>
      </c>
      <c r="BT35" s="118">
        <v>1</v>
      </c>
      <c r="BU35" s="118">
        <v>0.45</v>
      </c>
      <c r="BV35" s="118">
        <v>0</v>
      </c>
      <c r="BW35" s="152">
        <v>10000</v>
      </c>
      <c r="BX35" s="118">
        <v>1</v>
      </c>
      <c r="BY35" s="118">
        <v>1.1000000000000001</v>
      </c>
      <c r="BZ35" s="118">
        <v>1.1000000000000001</v>
      </c>
      <c r="CA35" s="118">
        <v>0.4</v>
      </c>
      <c r="CB35" s="118">
        <v>1</v>
      </c>
      <c r="CC35" s="118">
        <v>0</v>
      </c>
      <c r="CD35" s="118">
        <v>0</v>
      </c>
      <c r="CE35" s="118">
        <v>0</v>
      </c>
      <c r="CF35" s="118">
        <v>0</v>
      </c>
      <c r="CG35" s="118">
        <v>0</v>
      </c>
      <c r="CH35" s="118">
        <v>0</v>
      </c>
      <c r="CI35" s="118">
        <v>1</v>
      </c>
      <c r="CJ35" s="118">
        <v>0.9</v>
      </c>
      <c r="CK35" s="118">
        <v>0.9</v>
      </c>
      <c r="CL35" s="118">
        <v>0</v>
      </c>
      <c r="CM35" s="118">
        <v>200</v>
      </c>
      <c r="CN35" s="118">
        <v>2</v>
      </c>
      <c r="CO35" s="118">
        <v>50</v>
      </c>
      <c r="CP35" s="118">
        <v>800</v>
      </c>
      <c r="CQ35" s="118">
        <v>800</v>
      </c>
      <c r="CR35" s="118">
        <v>800</v>
      </c>
      <c r="CS35" s="118">
        <v>800</v>
      </c>
      <c r="CT35" s="118" t="s">
        <v>447</v>
      </c>
      <c r="CU35" s="118" t="s">
        <v>447</v>
      </c>
      <c r="CV35" s="118" t="s">
        <v>447</v>
      </c>
      <c r="CW35" s="118" t="s">
        <v>447</v>
      </c>
      <c r="CX35" s="118" t="s">
        <v>447</v>
      </c>
      <c r="CY35" s="118">
        <v>1</v>
      </c>
      <c r="CZ35" s="118">
        <v>200</v>
      </c>
      <c r="DA35" s="118">
        <v>200</v>
      </c>
      <c r="DB35" s="118">
        <v>1</v>
      </c>
      <c r="DC35" s="118">
        <v>0.05</v>
      </c>
      <c r="DD35" s="118">
        <v>1.7</v>
      </c>
      <c r="DE35" s="118">
        <v>12</v>
      </c>
      <c r="DF35" s="118">
        <v>1</v>
      </c>
      <c r="DG35" s="118">
        <v>2.0000000000000001E-4</v>
      </c>
      <c r="DH35" s="118">
        <v>0.15</v>
      </c>
      <c r="DI35" s="118">
        <v>0.22</v>
      </c>
      <c r="DJ35" s="118">
        <v>3</v>
      </c>
      <c r="DK35" s="118">
        <v>3000</v>
      </c>
      <c r="DL35" s="118">
        <v>2.5000000000000001E-2</v>
      </c>
      <c r="DM35" s="118">
        <v>0</v>
      </c>
      <c r="DN35" s="118">
        <v>2</v>
      </c>
      <c r="DO35" s="118">
        <v>1.3</v>
      </c>
      <c r="DP35" s="118">
        <v>0.75</v>
      </c>
      <c r="DQ35" s="118">
        <v>50</v>
      </c>
      <c r="DR35" s="118">
        <v>1</v>
      </c>
      <c r="DS35" s="118">
        <v>200</v>
      </c>
      <c r="DT35" s="118">
        <v>230</v>
      </c>
      <c r="DU35" s="118">
        <v>20</v>
      </c>
      <c r="DV35" s="118">
        <v>30</v>
      </c>
      <c r="DW35" s="118">
        <v>30</v>
      </c>
      <c r="DX35" s="118">
        <v>0.2</v>
      </c>
      <c r="DY35" s="118">
        <v>1</v>
      </c>
      <c r="DZ35" s="118">
        <v>0</v>
      </c>
      <c r="EA35" s="118">
        <v>1</v>
      </c>
      <c r="EB35" s="118">
        <v>0</v>
      </c>
      <c r="EC35" s="118">
        <v>30</v>
      </c>
      <c r="ED35" s="118">
        <v>0.15</v>
      </c>
      <c r="EE35" s="118">
        <v>0.75</v>
      </c>
      <c r="EF35" s="118">
        <v>0.1</v>
      </c>
      <c r="EG35" s="118">
        <v>10</v>
      </c>
      <c r="EH35" s="118">
        <v>0.15</v>
      </c>
      <c r="EI35" s="118">
        <v>0.15</v>
      </c>
      <c r="EJ35" s="118">
        <v>0.15</v>
      </c>
      <c r="EK35" s="118">
        <v>0</v>
      </c>
      <c r="EL35" s="118">
        <v>100</v>
      </c>
      <c r="EM35" s="118">
        <v>21</v>
      </c>
      <c r="EN35" s="118">
        <v>17.100000000000001</v>
      </c>
      <c r="EO35" s="118">
        <v>1</v>
      </c>
      <c r="EP35" s="118">
        <v>0</v>
      </c>
      <c r="EQ35" s="118">
        <v>122</v>
      </c>
      <c r="ER35" s="192" t="s">
        <v>442</v>
      </c>
      <c r="ES35" s="118">
        <v>50</v>
      </c>
      <c r="ET35" s="118">
        <v>306</v>
      </c>
      <c r="FN35" s="192"/>
    </row>
    <row r="36" spans="1:170" ht="15.6">
      <c r="A36" s="19">
        <v>35</v>
      </c>
      <c r="B36" s="118" t="s">
        <v>262</v>
      </c>
      <c r="C36" s="118">
        <v>0</v>
      </c>
      <c r="D36" s="192">
        <v>2007</v>
      </c>
      <c r="E36" s="118">
        <v>122</v>
      </c>
      <c r="F36" s="192" t="s">
        <v>442</v>
      </c>
      <c r="G36" s="118">
        <v>122</v>
      </c>
      <c r="H36" s="192" t="s">
        <v>442</v>
      </c>
      <c r="I36" s="118">
        <v>280</v>
      </c>
      <c r="J36" s="192" t="s">
        <v>443</v>
      </c>
      <c r="K36" s="118">
        <v>3</v>
      </c>
      <c r="L36" s="183" t="s">
        <v>262</v>
      </c>
      <c r="M36" s="19">
        <v>35</v>
      </c>
      <c r="N36" s="183" t="s">
        <v>262</v>
      </c>
      <c r="O36" s="118" t="s">
        <v>420</v>
      </c>
      <c r="P36" s="19">
        <v>2</v>
      </c>
      <c r="Q36" s="118" t="s">
        <v>26</v>
      </c>
      <c r="R36" s="162" t="s">
        <v>444</v>
      </c>
      <c r="S36" s="118" t="s">
        <v>445</v>
      </c>
      <c r="T36" s="118" t="s">
        <v>446</v>
      </c>
      <c r="U36" s="118">
        <v>6</v>
      </c>
      <c r="V36" s="118">
        <v>2</v>
      </c>
      <c r="W36" s="151" t="s">
        <v>424</v>
      </c>
      <c r="X36" s="151" t="s">
        <v>424</v>
      </c>
      <c r="Y36" s="151">
        <v>4</v>
      </c>
      <c r="Z36" s="118" t="s">
        <v>201</v>
      </c>
      <c r="AA36" s="151">
        <v>4</v>
      </c>
      <c r="AB36" s="118">
        <v>41</v>
      </c>
      <c r="AC36" s="118">
        <v>12</v>
      </c>
      <c r="AD36" s="152">
        <v>26</v>
      </c>
      <c r="AE36" s="153"/>
      <c r="AF36" s="152">
        <v>30</v>
      </c>
      <c r="AG36" s="152">
        <v>50</v>
      </c>
      <c r="AH36" s="152">
        <v>45</v>
      </c>
      <c r="AI36" s="152">
        <v>34</v>
      </c>
      <c r="AJ36" s="152">
        <v>0</v>
      </c>
      <c r="AK36" s="152">
        <v>0</v>
      </c>
      <c r="AL36" s="152">
        <v>0</v>
      </c>
      <c r="AM36" s="152">
        <v>0</v>
      </c>
      <c r="AN36" s="118">
        <v>280</v>
      </c>
      <c r="AO36" s="118">
        <v>0.152</v>
      </c>
      <c r="AP36" s="118">
        <v>1.216</v>
      </c>
      <c r="AQ36" s="118">
        <v>0.51300000000000001</v>
      </c>
      <c r="AR36" s="152">
        <v>0</v>
      </c>
      <c r="AS36" s="152">
        <v>0</v>
      </c>
      <c r="AT36" s="118">
        <v>30</v>
      </c>
      <c r="AU36" s="118">
        <v>50</v>
      </c>
      <c r="AV36" s="118">
        <v>45</v>
      </c>
      <c r="AW36" s="118">
        <v>34</v>
      </c>
      <c r="AX36" s="118">
        <v>0.9</v>
      </c>
      <c r="AY36" s="118">
        <v>0.1</v>
      </c>
      <c r="AZ36" s="118">
        <v>0.02</v>
      </c>
      <c r="BA36" s="118">
        <v>34</v>
      </c>
      <c r="BB36" s="118">
        <v>0.4</v>
      </c>
      <c r="BC36" s="118">
        <v>1.8</v>
      </c>
      <c r="BD36" s="118">
        <v>1.8</v>
      </c>
      <c r="BE36" s="118">
        <v>0.05</v>
      </c>
      <c r="BF36" s="118">
        <v>1.1919999999999999</v>
      </c>
      <c r="BG36" s="118">
        <v>1.05</v>
      </c>
      <c r="BH36" s="118">
        <v>1.173</v>
      </c>
      <c r="BI36" s="118">
        <v>0</v>
      </c>
      <c r="BJ36" s="118">
        <v>2</v>
      </c>
      <c r="BK36" s="152">
        <v>1</v>
      </c>
      <c r="BL36" s="152">
        <v>0</v>
      </c>
      <c r="BM36" s="152">
        <v>0</v>
      </c>
      <c r="BN36" s="152">
        <v>0</v>
      </c>
      <c r="BO36" s="118">
        <v>1</v>
      </c>
      <c r="BP36" s="118">
        <v>1</v>
      </c>
      <c r="BQ36" s="118">
        <v>1</v>
      </c>
      <c r="BR36" s="118" t="s">
        <v>447</v>
      </c>
      <c r="BS36" s="118">
        <v>0</v>
      </c>
      <c r="BT36" s="118">
        <v>1</v>
      </c>
      <c r="BU36" s="118">
        <v>0.45</v>
      </c>
      <c r="BV36" s="118">
        <v>0</v>
      </c>
      <c r="BW36" s="152">
        <v>10000</v>
      </c>
      <c r="BX36" s="118">
        <v>1</v>
      </c>
      <c r="BY36" s="118">
        <v>1.1000000000000001</v>
      </c>
      <c r="BZ36" s="118">
        <v>1.1000000000000001</v>
      </c>
      <c r="CA36" s="118">
        <v>0.4</v>
      </c>
      <c r="CB36" s="118">
        <v>1</v>
      </c>
      <c r="CC36" s="118">
        <v>0</v>
      </c>
      <c r="CD36" s="118">
        <v>0</v>
      </c>
      <c r="CE36" s="118">
        <v>0</v>
      </c>
      <c r="CF36" s="118">
        <v>0</v>
      </c>
      <c r="CG36" s="118">
        <v>0</v>
      </c>
      <c r="CH36" s="118">
        <v>0</v>
      </c>
      <c r="CI36" s="118">
        <v>1</v>
      </c>
      <c r="CJ36" s="118">
        <v>0.9</v>
      </c>
      <c r="CK36" s="118">
        <v>0.9</v>
      </c>
      <c r="CL36" s="118">
        <v>0</v>
      </c>
      <c r="CM36" s="118">
        <v>200</v>
      </c>
      <c r="CN36" s="118">
        <v>2</v>
      </c>
      <c r="CO36" s="118">
        <v>50</v>
      </c>
      <c r="CP36" s="118">
        <v>800</v>
      </c>
      <c r="CQ36" s="118">
        <v>800</v>
      </c>
      <c r="CR36" s="118">
        <v>800</v>
      </c>
      <c r="CS36" s="118">
        <v>800</v>
      </c>
      <c r="CT36" s="118" t="s">
        <v>447</v>
      </c>
      <c r="CU36" s="118" t="s">
        <v>447</v>
      </c>
      <c r="CV36" s="118" t="s">
        <v>447</v>
      </c>
      <c r="CW36" s="118" t="s">
        <v>447</v>
      </c>
      <c r="CX36" s="118" t="s">
        <v>447</v>
      </c>
      <c r="CY36" s="118">
        <v>1</v>
      </c>
      <c r="CZ36" s="118">
        <v>200</v>
      </c>
      <c r="DA36" s="118">
        <v>200</v>
      </c>
      <c r="DB36" s="118">
        <v>1</v>
      </c>
      <c r="DC36" s="118">
        <v>0.05</v>
      </c>
      <c r="DD36" s="118">
        <v>1.7</v>
      </c>
      <c r="DE36" s="118">
        <v>12</v>
      </c>
      <c r="DF36" s="118">
        <v>1</v>
      </c>
      <c r="DG36" s="118">
        <v>2.0000000000000001E-4</v>
      </c>
      <c r="DH36" s="118">
        <v>0.15</v>
      </c>
      <c r="DI36" s="118">
        <v>0.22</v>
      </c>
      <c r="DJ36" s="118">
        <v>3</v>
      </c>
      <c r="DK36" s="118">
        <v>3000</v>
      </c>
      <c r="DL36" s="118">
        <v>2.5000000000000001E-2</v>
      </c>
      <c r="DM36" s="118">
        <v>0</v>
      </c>
      <c r="DN36" s="118">
        <v>2</v>
      </c>
      <c r="DO36" s="118">
        <v>1.3</v>
      </c>
      <c r="DP36" s="118">
        <v>0.75</v>
      </c>
      <c r="DQ36" s="118">
        <v>50</v>
      </c>
      <c r="DR36" s="118">
        <v>1</v>
      </c>
      <c r="DS36" s="118">
        <v>200</v>
      </c>
      <c r="DT36" s="118">
        <v>230</v>
      </c>
      <c r="DU36" s="118">
        <v>20</v>
      </c>
      <c r="DV36" s="118">
        <v>30</v>
      </c>
      <c r="DW36" s="118">
        <v>30</v>
      </c>
      <c r="DX36" s="118">
        <v>0.2</v>
      </c>
      <c r="DY36" s="118">
        <v>1</v>
      </c>
      <c r="DZ36" s="118">
        <v>0</v>
      </c>
      <c r="EA36" s="118">
        <v>1</v>
      </c>
      <c r="EB36" s="118">
        <v>0</v>
      </c>
      <c r="EC36" s="118">
        <v>30</v>
      </c>
      <c r="ED36" s="118">
        <v>0.15</v>
      </c>
      <c r="EE36" s="118">
        <v>0.75</v>
      </c>
      <c r="EF36" s="118">
        <v>0.1</v>
      </c>
      <c r="EG36" s="118">
        <v>10</v>
      </c>
      <c r="EH36" s="118">
        <v>0.15</v>
      </c>
      <c r="EI36" s="118">
        <v>0.15</v>
      </c>
      <c r="EJ36" s="118">
        <v>0.15</v>
      </c>
      <c r="EK36" s="118">
        <v>0</v>
      </c>
      <c r="EL36" s="118">
        <v>100</v>
      </c>
      <c r="EM36" s="118">
        <v>21</v>
      </c>
      <c r="EN36" s="118">
        <v>17.100000000000001</v>
      </c>
      <c r="EO36" s="118">
        <v>1</v>
      </c>
      <c r="EP36" s="118">
        <v>0</v>
      </c>
      <c r="EQ36" s="118">
        <v>122</v>
      </c>
      <c r="ER36" s="192" t="s">
        <v>442</v>
      </c>
      <c r="ES36" s="118">
        <v>50</v>
      </c>
      <c r="ET36" s="118">
        <v>316</v>
      </c>
      <c r="FN36" s="192"/>
    </row>
    <row r="37" spans="1:170" ht="15.6">
      <c r="A37" s="19">
        <v>36</v>
      </c>
      <c r="B37" s="118" t="s">
        <v>263</v>
      </c>
      <c r="C37" s="118">
        <v>0</v>
      </c>
      <c r="D37" s="192">
        <v>2007</v>
      </c>
      <c r="E37" s="118">
        <v>122</v>
      </c>
      <c r="F37" s="192" t="s">
        <v>442</v>
      </c>
      <c r="G37" s="118">
        <v>122</v>
      </c>
      <c r="H37" s="192" t="s">
        <v>442</v>
      </c>
      <c r="I37" s="118">
        <v>280</v>
      </c>
      <c r="J37" s="192" t="s">
        <v>443</v>
      </c>
      <c r="K37" s="118">
        <v>3</v>
      </c>
      <c r="L37" s="183" t="s">
        <v>263</v>
      </c>
      <c r="M37" s="19">
        <v>36</v>
      </c>
      <c r="N37" s="183" t="s">
        <v>263</v>
      </c>
      <c r="O37" s="118" t="s">
        <v>420</v>
      </c>
      <c r="P37" s="19">
        <v>2</v>
      </c>
      <c r="Q37" s="118" t="s">
        <v>26</v>
      </c>
      <c r="R37" s="162" t="s">
        <v>444</v>
      </c>
      <c r="S37" s="118" t="s">
        <v>445</v>
      </c>
      <c r="T37" s="118" t="s">
        <v>446</v>
      </c>
      <c r="U37" s="118">
        <v>6</v>
      </c>
      <c r="V37" s="118">
        <v>2</v>
      </c>
      <c r="W37" s="151" t="s">
        <v>424</v>
      </c>
      <c r="X37" s="151" t="s">
        <v>424</v>
      </c>
      <c r="Y37" s="151">
        <v>4</v>
      </c>
      <c r="Z37" s="118" t="s">
        <v>201</v>
      </c>
      <c r="AA37" s="151">
        <v>5</v>
      </c>
      <c r="AB37" s="118">
        <v>41</v>
      </c>
      <c r="AC37" s="118">
        <v>12</v>
      </c>
      <c r="AD37" s="152">
        <v>26</v>
      </c>
      <c r="AE37" s="154"/>
      <c r="AF37" s="152">
        <v>30</v>
      </c>
      <c r="AG37" s="152">
        <v>50</v>
      </c>
      <c r="AH37" s="152">
        <v>45</v>
      </c>
      <c r="AI37" s="152">
        <v>34</v>
      </c>
      <c r="AJ37" s="152">
        <v>0</v>
      </c>
      <c r="AK37" s="152">
        <v>0</v>
      </c>
      <c r="AL37" s="152">
        <v>0</v>
      </c>
      <c r="AM37" s="152">
        <v>0</v>
      </c>
      <c r="AN37" s="118">
        <v>280</v>
      </c>
      <c r="AO37" s="118">
        <v>0.152</v>
      </c>
      <c r="AP37" s="118">
        <v>1.22</v>
      </c>
      <c r="AQ37" s="118">
        <v>0.86</v>
      </c>
      <c r="AR37" s="152">
        <v>0</v>
      </c>
      <c r="AS37" s="152">
        <v>0</v>
      </c>
      <c r="AT37" s="118">
        <v>30</v>
      </c>
      <c r="AU37" s="118">
        <v>50</v>
      </c>
      <c r="AV37" s="118">
        <v>45</v>
      </c>
      <c r="AW37" s="118">
        <v>34</v>
      </c>
      <c r="AX37" s="118">
        <v>0.9</v>
      </c>
      <c r="AY37" s="118">
        <v>0.1</v>
      </c>
      <c r="AZ37" s="118">
        <v>0.02</v>
      </c>
      <c r="BA37" s="118">
        <v>34</v>
      </c>
      <c r="BB37" s="118">
        <v>0.4</v>
      </c>
      <c r="BC37" s="118">
        <v>1.3</v>
      </c>
      <c r="BD37" s="118">
        <v>1.7</v>
      </c>
      <c r="BE37" s="118">
        <v>0.05</v>
      </c>
      <c r="BF37" s="118">
        <v>1.3</v>
      </c>
      <c r="BG37" s="118">
        <v>1.1499999999999999</v>
      </c>
      <c r="BH37" s="118">
        <v>1.3</v>
      </c>
      <c r="BI37" s="118">
        <v>0</v>
      </c>
      <c r="BJ37" s="118">
        <v>2</v>
      </c>
      <c r="BK37" s="152">
        <v>1</v>
      </c>
      <c r="BL37" s="152">
        <v>0</v>
      </c>
      <c r="BM37" s="152">
        <v>0</v>
      </c>
      <c r="BN37" s="152">
        <v>0</v>
      </c>
      <c r="BO37" s="118">
        <v>1</v>
      </c>
      <c r="BP37" s="118">
        <v>1</v>
      </c>
      <c r="BQ37" s="118">
        <v>1</v>
      </c>
      <c r="BR37" s="118" t="s">
        <v>447</v>
      </c>
      <c r="BS37" s="118">
        <v>0</v>
      </c>
      <c r="BT37" s="118">
        <v>1</v>
      </c>
      <c r="BU37" s="118">
        <v>0.45</v>
      </c>
      <c r="BV37" s="118">
        <v>0</v>
      </c>
      <c r="BW37" s="152">
        <v>10000</v>
      </c>
      <c r="BX37" s="118">
        <v>1</v>
      </c>
      <c r="BY37" s="118">
        <v>1.1000000000000001</v>
      </c>
      <c r="BZ37" s="118">
        <v>1.1000000000000001</v>
      </c>
      <c r="CA37" s="118">
        <v>0.4</v>
      </c>
      <c r="CB37" s="118">
        <v>1</v>
      </c>
      <c r="CC37" s="118">
        <v>0</v>
      </c>
      <c r="CD37" s="118">
        <v>0</v>
      </c>
      <c r="CE37" s="118">
        <v>0</v>
      </c>
      <c r="CF37" s="118">
        <v>0</v>
      </c>
      <c r="CG37" s="118">
        <v>0</v>
      </c>
      <c r="CH37" s="118">
        <v>0</v>
      </c>
      <c r="CI37" s="118">
        <v>1</v>
      </c>
      <c r="CJ37" s="118">
        <v>0.9</v>
      </c>
      <c r="CK37" s="118">
        <v>0.9</v>
      </c>
      <c r="CL37" s="118">
        <v>0</v>
      </c>
      <c r="CM37" s="118">
        <v>200</v>
      </c>
      <c r="CN37" s="118">
        <v>2</v>
      </c>
      <c r="CO37" s="118">
        <v>50</v>
      </c>
      <c r="CP37" s="118">
        <v>800</v>
      </c>
      <c r="CQ37" s="118">
        <v>800</v>
      </c>
      <c r="CR37" s="118">
        <v>800</v>
      </c>
      <c r="CS37" s="118">
        <v>800</v>
      </c>
      <c r="CT37" s="118" t="s">
        <v>447</v>
      </c>
      <c r="CU37" s="118" t="s">
        <v>447</v>
      </c>
      <c r="CV37" s="118" t="s">
        <v>447</v>
      </c>
      <c r="CW37" s="118" t="s">
        <v>447</v>
      </c>
      <c r="CX37" s="118" t="s">
        <v>447</v>
      </c>
      <c r="CY37" s="118">
        <v>1</v>
      </c>
      <c r="CZ37" s="118">
        <v>200</v>
      </c>
      <c r="DA37" s="118">
        <v>200</v>
      </c>
      <c r="DB37" s="118">
        <v>1</v>
      </c>
      <c r="DC37" s="118">
        <v>0.05</v>
      </c>
      <c r="DD37" s="118">
        <v>1.7</v>
      </c>
      <c r="DE37" s="118">
        <v>12</v>
      </c>
      <c r="DF37" s="118">
        <v>1</v>
      </c>
      <c r="DG37" s="118">
        <v>2.0000000000000001E-4</v>
      </c>
      <c r="DH37" s="118">
        <v>0.15</v>
      </c>
      <c r="DI37" s="118">
        <v>0.22</v>
      </c>
      <c r="DJ37" s="118">
        <v>3</v>
      </c>
      <c r="DK37" s="118">
        <v>3000</v>
      </c>
      <c r="DL37" s="118">
        <v>2.5000000000000001E-2</v>
      </c>
      <c r="DM37" s="118">
        <v>0</v>
      </c>
      <c r="DN37" s="118">
        <v>2</v>
      </c>
      <c r="DO37" s="118">
        <v>1.3</v>
      </c>
      <c r="DP37" s="118">
        <v>0.75</v>
      </c>
      <c r="DQ37" s="118">
        <v>50</v>
      </c>
      <c r="DR37" s="118">
        <v>1</v>
      </c>
      <c r="DS37" s="118">
        <v>200</v>
      </c>
      <c r="DT37" s="118">
        <v>230</v>
      </c>
      <c r="DU37" s="118">
        <v>20</v>
      </c>
      <c r="DV37" s="118">
        <v>30</v>
      </c>
      <c r="DW37" s="118">
        <v>30</v>
      </c>
      <c r="DX37" s="118">
        <v>0.2</v>
      </c>
      <c r="DY37" s="118">
        <v>1</v>
      </c>
      <c r="DZ37" s="118">
        <v>0</v>
      </c>
      <c r="EA37" s="118">
        <v>1</v>
      </c>
      <c r="EB37" s="118">
        <v>0</v>
      </c>
      <c r="EC37" s="118">
        <v>30</v>
      </c>
      <c r="ED37" s="118">
        <v>0.15</v>
      </c>
      <c r="EE37" s="118">
        <v>0.75</v>
      </c>
      <c r="EF37" s="118">
        <v>0.1</v>
      </c>
      <c r="EG37" s="118">
        <v>10</v>
      </c>
      <c r="EH37" s="118">
        <v>0.15</v>
      </c>
      <c r="EI37" s="118">
        <v>0.15</v>
      </c>
      <c r="EJ37" s="118">
        <v>0.15</v>
      </c>
      <c r="EK37" s="118">
        <v>0</v>
      </c>
      <c r="EL37" s="118">
        <v>100</v>
      </c>
      <c r="EM37" s="118">
        <v>21</v>
      </c>
      <c r="EN37" s="118">
        <v>17.100000000000001</v>
      </c>
      <c r="EO37" s="118">
        <v>1</v>
      </c>
      <c r="EP37" s="118">
        <v>0</v>
      </c>
      <c r="EQ37" s="118">
        <v>122</v>
      </c>
      <c r="ER37" s="192" t="s">
        <v>442</v>
      </c>
      <c r="ES37" s="118">
        <v>50</v>
      </c>
      <c r="ET37" s="118">
        <v>326</v>
      </c>
    </row>
    <row r="38" spans="1:170" ht="15.6">
      <c r="A38" s="19">
        <v>37</v>
      </c>
      <c r="B38" s="118" t="s">
        <v>264</v>
      </c>
      <c r="C38" s="118">
        <v>0</v>
      </c>
      <c r="D38" s="192">
        <v>2007</v>
      </c>
      <c r="E38" s="118">
        <v>122</v>
      </c>
      <c r="F38" s="192" t="s">
        <v>442</v>
      </c>
      <c r="G38" s="118">
        <v>122</v>
      </c>
      <c r="H38" s="192" t="s">
        <v>442</v>
      </c>
      <c r="I38" s="118">
        <v>280</v>
      </c>
      <c r="J38" s="192" t="s">
        <v>443</v>
      </c>
      <c r="K38" s="118">
        <v>3</v>
      </c>
      <c r="L38" s="183" t="s">
        <v>264</v>
      </c>
      <c r="M38" s="19">
        <v>37</v>
      </c>
      <c r="N38" s="183" t="s">
        <v>264</v>
      </c>
      <c r="O38" s="118" t="s">
        <v>420</v>
      </c>
      <c r="P38" s="19">
        <v>2</v>
      </c>
      <c r="Q38" s="118" t="s">
        <v>26</v>
      </c>
      <c r="R38" s="162" t="s">
        <v>444</v>
      </c>
      <c r="S38" s="118" t="s">
        <v>445</v>
      </c>
      <c r="T38" s="118" t="s">
        <v>446</v>
      </c>
      <c r="U38" s="118">
        <v>6</v>
      </c>
      <c r="V38" s="118">
        <v>2</v>
      </c>
      <c r="W38" s="151" t="s">
        <v>424</v>
      </c>
      <c r="X38" s="151" t="s">
        <v>424</v>
      </c>
      <c r="Y38" s="151">
        <v>4</v>
      </c>
      <c r="Z38" s="118" t="s">
        <v>201</v>
      </c>
      <c r="AA38" s="151">
        <v>6</v>
      </c>
      <c r="AB38" s="118">
        <v>41</v>
      </c>
      <c r="AC38" s="118">
        <v>12</v>
      </c>
      <c r="AD38" s="152">
        <v>26</v>
      </c>
      <c r="AE38" s="153"/>
      <c r="AF38" s="152">
        <v>30</v>
      </c>
      <c r="AG38" s="152">
        <v>50</v>
      </c>
      <c r="AH38" s="152">
        <v>45</v>
      </c>
      <c r="AI38" s="152">
        <v>34</v>
      </c>
      <c r="AJ38" s="152">
        <v>0</v>
      </c>
      <c r="AK38" s="152">
        <v>0</v>
      </c>
      <c r="AL38" s="152">
        <v>0</v>
      </c>
      <c r="AM38" s="152">
        <v>0</v>
      </c>
      <c r="AN38" s="118">
        <v>280</v>
      </c>
      <c r="AO38" s="118">
        <v>0.152</v>
      </c>
      <c r="AP38" s="118">
        <v>1.216</v>
      </c>
      <c r="AQ38" s="118">
        <v>0.51300000000000001</v>
      </c>
      <c r="AR38" s="152">
        <v>0</v>
      </c>
      <c r="AS38" s="152">
        <v>0</v>
      </c>
      <c r="AT38" s="118">
        <v>30</v>
      </c>
      <c r="AU38" s="118">
        <v>50</v>
      </c>
      <c r="AV38" s="118">
        <v>45</v>
      </c>
      <c r="AW38" s="118">
        <v>34</v>
      </c>
      <c r="AX38" s="118">
        <v>0.9</v>
      </c>
      <c r="AY38" s="118">
        <v>0.1</v>
      </c>
      <c r="AZ38" s="118">
        <v>0.02</v>
      </c>
      <c r="BA38" s="118">
        <v>34</v>
      </c>
      <c r="BB38" s="118">
        <v>0.4</v>
      </c>
      <c r="BC38" s="118">
        <v>1.8</v>
      </c>
      <c r="BD38" s="118">
        <v>1.8</v>
      </c>
      <c r="BE38" s="118">
        <v>0.05</v>
      </c>
      <c r="BF38" s="118">
        <v>1.06</v>
      </c>
      <c r="BG38" s="118">
        <v>0.95</v>
      </c>
      <c r="BH38" s="118">
        <v>1.02</v>
      </c>
      <c r="BI38" s="118">
        <v>0</v>
      </c>
      <c r="BJ38" s="118">
        <v>2</v>
      </c>
      <c r="BK38" s="152">
        <v>1</v>
      </c>
      <c r="BL38" s="152">
        <v>0</v>
      </c>
      <c r="BM38" s="152">
        <v>0</v>
      </c>
      <c r="BN38" s="152">
        <v>0</v>
      </c>
      <c r="BO38" s="118">
        <v>1</v>
      </c>
      <c r="BP38" s="118">
        <v>1</v>
      </c>
      <c r="BQ38" s="118">
        <v>1</v>
      </c>
      <c r="BR38" s="118" t="s">
        <v>447</v>
      </c>
      <c r="BS38" s="118">
        <v>0</v>
      </c>
      <c r="BT38" s="118">
        <v>1</v>
      </c>
      <c r="BU38" s="118">
        <v>0.45</v>
      </c>
      <c r="BV38" s="118">
        <v>0</v>
      </c>
      <c r="BW38" s="152">
        <v>10000</v>
      </c>
      <c r="BX38" s="118">
        <v>1</v>
      </c>
      <c r="BY38" s="118">
        <v>1.1000000000000001</v>
      </c>
      <c r="BZ38" s="118">
        <v>1.1000000000000001</v>
      </c>
      <c r="CA38" s="118">
        <v>0.4</v>
      </c>
      <c r="CB38" s="118">
        <v>1</v>
      </c>
      <c r="CC38" s="118">
        <v>0</v>
      </c>
      <c r="CD38" s="118">
        <v>0</v>
      </c>
      <c r="CE38" s="118">
        <v>0</v>
      </c>
      <c r="CF38" s="118">
        <v>0</v>
      </c>
      <c r="CG38" s="118">
        <v>0</v>
      </c>
      <c r="CH38" s="118">
        <v>0</v>
      </c>
      <c r="CI38" s="118">
        <v>1</v>
      </c>
      <c r="CJ38" s="118">
        <v>0.9</v>
      </c>
      <c r="CK38" s="118">
        <v>0.9</v>
      </c>
      <c r="CL38" s="118">
        <v>0</v>
      </c>
      <c r="CM38" s="118">
        <v>200</v>
      </c>
      <c r="CN38" s="118">
        <v>2</v>
      </c>
      <c r="CO38" s="118">
        <v>50</v>
      </c>
      <c r="CP38" s="118">
        <v>800</v>
      </c>
      <c r="CQ38" s="118">
        <v>800</v>
      </c>
      <c r="CR38" s="118">
        <v>800</v>
      </c>
      <c r="CS38" s="118">
        <v>800</v>
      </c>
      <c r="CT38" s="118" t="s">
        <v>447</v>
      </c>
      <c r="CU38" s="118" t="s">
        <v>447</v>
      </c>
      <c r="CV38" s="118" t="s">
        <v>447</v>
      </c>
      <c r="CW38" s="118" t="s">
        <v>447</v>
      </c>
      <c r="CX38" s="118" t="s">
        <v>447</v>
      </c>
      <c r="CY38" s="118">
        <v>1</v>
      </c>
      <c r="CZ38" s="118">
        <v>200</v>
      </c>
      <c r="DA38" s="118">
        <v>200</v>
      </c>
      <c r="DB38" s="118">
        <v>1</v>
      </c>
      <c r="DC38" s="118">
        <v>0.05</v>
      </c>
      <c r="DD38" s="118">
        <v>1.7</v>
      </c>
      <c r="DE38" s="118">
        <v>12</v>
      </c>
      <c r="DF38" s="118">
        <v>1</v>
      </c>
      <c r="DG38" s="118">
        <v>2.0000000000000001E-4</v>
      </c>
      <c r="DH38" s="118">
        <v>0.15</v>
      </c>
      <c r="DI38" s="118">
        <v>0.22</v>
      </c>
      <c r="DJ38" s="118">
        <v>3</v>
      </c>
      <c r="DK38" s="118">
        <v>3000</v>
      </c>
      <c r="DL38" s="118">
        <v>2.5000000000000001E-2</v>
      </c>
      <c r="DM38" s="118">
        <v>0</v>
      </c>
      <c r="DN38" s="118">
        <v>2</v>
      </c>
      <c r="DO38" s="118">
        <v>1.3</v>
      </c>
      <c r="DP38" s="118">
        <v>0.75</v>
      </c>
      <c r="DQ38" s="118">
        <v>50</v>
      </c>
      <c r="DR38" s="118">
        <v>1</v>
      </c>
      <c r="DS38" s="118">
        <v>200</v>
      </c>
      <c r="DT38" s="118">
        <v>230</v>
      </c>
      <c r="DU38" s="118">
        <v>20</v>
      </c>
      <c r="DV38" s="118">
        <v>30</v>
      </c>
      <c r="DW38" s="118">
        <v>30</v>
      </c>
      <c r="DX38" s="118">
        <v>0.2</v>
      </c>
      <c r="DY38" s="118">
        <v>1</v>
      </c>
      <c r="DZ38" s="118">
        <v>0</v>
      </c>
      <c r="EA38" s="118">
        <v>1</v>
      </c>
      <c r="EB38" s="118">
        <v>0</v>
      </c>
      <c r="EC38" s="118">
        <v>30</v>
      </c>
      <c r="ED38" s="118">
        <v>0.15</v>
      </c>
      <c r="EE38" s="118">
        <v>0.75</v>
      </c>
      <c r="EF38" s="118">
        <v>0.1</v>
      </c>
      <c r="EG38" s="118">
        <v>10</v>
      </c>
      <c r="EH38" s="118">
        <v>0.15</v>
      </c>
      <c r="EI38" s="118">
        <v>0.15</v>
      </c>
      <c r="EJ38" s="118">
        <v>0.15</v>
      </c>
      <c r="EK38" s="118">
        <v>0</v>
      </c>
      <c r="EL38" s="118">
        <v>100</v>
      </c>
      <c r="EM38" s="118">
        <v>21</v>
      </c>
      <c r="EN38" s="118">
        <v>17.100000000000001</v>
      </c>
      <c r="EO38" s="118">
        <v>1</v>
      </c>
      <c r="EP38" s="118">
        <v>0</v>
      </c>
      <c r="EQ38" s="118">
        <v>122</v>
      </c>
      <c r="ER38" s="192" t="s">
        <v>442</v>
      </c>
      <c r="ES38" s="118">
        <v>50</v>
      </c>
      <c r="ET38" s="118">
        <v>336</v>
      </c>
    </row>
    <row r="39" spans="1:170" ht="15.6">
      <c r="A39" s="19">
        <v>38</v>
      </c>
      <c r="B39" s="118" t="s">
        <v>265</v>
      </c>
      <c r="C39" s="118">
        <v>0</v>
      </c>
      <c r="D39" s="192">
        <v>2007</v>
      </c>
      <c r="E39" s="118">
        <v>122</v>
      </c>
      <c r="F39" s="192" t="s">
        <v>442</v>
      </c>
      <c r="G39" s="118">
        <v>122</v>
      </c>
      <c r="H39" s="192" t="s">
        <v>442</v>
      </c>
      <c r="I39" s="118">
        <v>280</v>
      </c>
      <c r="J39" s="192" t="s">
        <v>443</v>
      </c>
      <c r="K39" s="118">
        <v>3</v>
      </c>
      <c r="L39" s="183" t="s">
        <v>265</v>
      </c>
      <c r="M39" s="19">
        <v>38</v>
      </c>
      <c r="N39" s="183" t="s">
        <v>265</v>
      </c>
      <c r="O39" s="118" t="s">
        <v>420</v>
      </c>
      <c r="P39" s="19">
        <v>2</v>
      </c>
      <c r="Q39" s="118" t="s">
        <v>26</v>
      </c>
      <c r="R39" s="162" t="s">
        <v>444</v>
      </c>
      <c r="S39" s="118" t="s">
        <v>445</v>
      </c>
      <c r="T39" s="118" t="s">
        <v>446</v>
      </c>
      <c r="U39" s="118">
        <v>6</v>
      </c>
      <c r="V39" s="118">
        <v>2</v>
      </c>
      <c r="W39" s="151" t="s">
        <v>424</v>
      </c>
      <c r="X39" s="151" t="s">
        <v>424</v>
      </c>
      <c r="Y39" s="151">
        <v>4</v>
      </c>
      <c r="Z39" s="118" t="s">
        <v>201</v>
      </c>
      <c r="AA39" s="151">
        <v>7</v>
      </c>
      <c r="AB39" s="118">
        <v>41</v>
      </c>
      <c r="AC39" s="118">
        <v>12</v>
      </c>
      <c r="AD39" s="152">
        <v>26</v>
      </c>
      <c r="AE39" s="153"/>
      <c r="AF39" s="152">
        <v>30</v>
      </c>
      <c r="AG39" s="152">
        <v>50</v>
      </c>
      <c r="AH39" s="152">
        <v>45</v>
      </c>
      <c r="AI39" s="152">
        <v>34</v>
      </c>
      <c r="AJ39" s="152">
        <v>0</v>
      </c>
      <c r="AK39" s="152">
        <v>0</v>
      </c>
      <c r="AL39" s="152">
        <v>0</v>
      </c>
      <c r="AM39" s="152">
        <v>0</v>
      </c>
      <c r="AN39" s="118">
        <v>280</v>
      </c>
      <c r="AO39" s="118">
        <v>0.152</v>
      </c>
      <c r="AP39" s="118">
        <v>1.216</v>
      </c>
      <c r="AQ39" s="118">
        <v>0.9</v>
      </c>
      <c r="AR39" s="152">
        <v>0</v>
      </c>
      <c r="AS39" s="152">
        <v>0</v>
      </c>
      <c r="AT39" s="118">
        <v>30</v>
      </c>
      <c r="AU39" s="118">
        <v>50</v>
      </c>
      <c r="AV39" s="118">
        <v>45</v>
      </c>
      <c r="AW39" s="118">
        <v>34</v>
      </c>
      <c r="AX39" s="118">
        <v>0.9</v>
      </c>
      <c r="AY39" s="118">
        <v>0.1</v>
      </c>
      <c r="AZ39" s="118">
        <v>0.02</v>
      </c>
      <c r="BA39" s="118">
        <v>34</v>
      </c>
      <c r="BB39" s="118">
        <v>0.4</v>
      </c>
      <c r="BC39" s="118">
        <v>1.8</v>
      </c>
      <c r="BD39" s="118">
        <v>1.8</v>
      </c>
      <c r="BE39" s="118">
        <v>0.05</v>
      </c>
      <c r="BF39" s="118">
        <v>1.1200000000000001</v>
      </c>
      <c r="BG39" s="118">
        <v>0.94</v>
      </c>
      <c r="BH39" s="118">
        <v>1.1100000000000001</v>
      </c>
      <c r="BI39" s="118">
        <v>0</v>
      </c>
      <c r="BJ39" s="118">
        <v>2</v>
      </c>
      <c r="BK39" s="152">
        <v>1</v>
      </c>
      <c r="BL39" s="152">
        <v>0</v>
      </c>
      <c r="BM39" s="152">
        <v>0</v>
      </c>
      <c r="BN39" s="152">
        <v>0</v>
      </c>
      <c r="BO39" s="118">
        <v>1</v>
      </c>
      <c r="BP39" s="118">
        <v>1</v>
      </c>
      <c r="BQ39" s="118">
        <v>1</v>
      </c>
      <c r="BR39" s="118" t="s">
        <v>447</v>
      </c>
      <c r="BS39" s="118">
        <v>0</v>
      </c>
      <c r="BT39" s="118">
        <v>1</v>
      </c>
      <c r="BU39" s="118">
        <v>0.45</v>
      </c>
      <c r="BV39" s="118">
        <v>0</v>
      </c>
      <c r="BW39" s="152">
        <v>10000</v>
      </c>
      <c r="BX39" s="118">
        <v>1</v>
      </c>
      <c r="BY39" s="118">
        <v>1.1000000000000001</v>
      </c>
      <c r="BZ39" s="118">
        <v>1.1000000000000001</v>
      </c>
      <c r="CA39" s="118">
        <v>0.4</v>
      </c>
      <c r="CB39" s="118">
        <v>1</v>
      </c>
      <c r="CC39" s="118">
        <v>0</v>
      </c>
      <c r="CD39" s="118">
        <v>0</v>
      </c>
      <c r="CE39" s="118">
        <v>0</v>
      </c>
      <c r="CF39" s="118">
        <v>0</v>
      </c>
      <c r="CG39" s="118">
        <v>0</v>
      </c>
      <c r="CH39" s="118">
        <v>0</v>
      </c>
      <c r="CI39" s="118">
        <v>1</v>
      </c>
      <c r="CJ39" s="118">
        <v>0.9</v>
      </c>
      <c r="CK39" s="118">
        <v>0.9</v>
      </c>
      <c r="CL39" s="118">
        <v>0</v>
      </c>
      <c r="CM39" s="118">
        <v>200</v>
      </c>
      <c r="CN39" s="118">
        <v>2</v>
      </c>
      <c r="CO39" s="118">
        <v>50</v>
      </c>
      <c r="CP39" s="118">
        <v>800</v>
      </c>
      <c r="CQ39" s="118">
        <v>800</v>
      </c>
      <c r="CR39" s="118">
        <v>800</v>
      </c>
      <c r="CS39" s="118">
        <v>800</v>
      </c>
      <c r="CT39" s="118" t="s">
        <v>447</v>
      </c>
      <c r="CU39" s="118" t="s">
        <v>447</v>
      </c>
      <c r="CV39" s="118" t="s">
        <v>447</v>
      </c>
      <c r="CW39" s="118" t="s">
        <v>447</v>
      </c>
      <c r="CX39" s="118" t="s">
        <v>447</v>
      </c>
      <c r="CY39" s="118">
        <v>1</v>
      </c>
      <c r="CZ39" s="118">
        <v>200</v>
      </c>
      <c r="DA39" s="118">
        <v>200</v>
      </c>
      <c r="DB39" s="118">
        <v>1</v>
      </c>
      <c r="DC39" s="118">
        <v>0.05</v>
      </c>
      <c r="DD39" s="118">
        <v>1.7</v>
      </c>
      <c r="DE39" s="118">
        <v>12</v>
      </c>
      <c r="DF39" s="118">
        <v>1</v>
      </c>
      <c r="DG39" s="118">
        <v>2.0000000000000001E-4</v>
      </c>
      <c r="DH39" s="118">
        <v>0.15</v>
      </c>
      <c r="DI39" s="118">
        <v>0.22</v>
      </c>
      <c r="DJ39" s="118">
        <v>3</v>
      </c>
      <c r="DK39" s="118">
        <v>3000</v>
      </c>
      <c r="DL39" s="118">
        <v>2.5000000000000001E-2</v>
      </c>
      <c r="DM39" s="118">
        <v>0</v>
      </c>
      <c r="DN39" s="118">
        <v>2</v>
      </c>
      <c r="DO39" s="118">
        <v>1.3</v>
      </c>
      <c r="DP39" s="118">
        <v>0.75</v>
      </c>
      <c r="DQ39" s="118">
        <v>50</v>
      </c>
      <c r="DR39" s="118">
        <v>1</v>
      </c>
      <c r="DS39" s="118">
        <v>200</v>
      </c>
      <c r="DT39" s="118">
        <v>230</v>
      </c>
      <c r="DU39" s="118">
        <v>20</v>
      </c>
      <c r="DV39" s="118">
        <v>30</v>
      </c>
      <c r="DW39" s="118">
        <v>30</v>
      </c>
      <c r="DX39" s="118">
        <v>0.2</v>
      </c>
      <c r="DY39" s="118">
        <v>1</v>
      </c>
      <c r="DZ39" s="118">
        <v>0</v>
      </c>
      <c r="EA39" s="118">
        <v>1</v>
      </c>
      <c r="EB39" s="118">
        <v>0</v>
      </c>
      <c r="EC39" s="118">
        <v>30</v>
      </c>
      <c r="ED39" s="118">
        <v>0.15</v>
      </c>
      <c r="EE39" s="118">
        <v>0.75</v>
      </c>
      <c r="EF39" s="118">
        <v>0.1</v>
      </c>
      <c r="EG39" s="118">
        <v>10</v>
      </c>
      <c r="EH39" s="118">
        <v>0.15</v>
      </c>
      <c r="EI39" s="118">
        <v>0.15</v>
      </c>
      <c r="EJ39" s="118">
        <v>0.15</v>
      </c>
      <c r="EK39" s="118">
        <v>0</v>
      </c>
      <c r="EL39" s="118">
        <v>100</v>
      </c>
      <c r="EM39" s="118">
        <v>21</v>
      </c>
      <c r="EN39" s="118">
        <v>17.100000000000001</v>
      </c>
      <c r="EO39" s="118">
        <v>1</v>
      </c>
      <c r="EP39" s="118">
        <v>0</v>
      </c>
      <c r="EQ39" s="118">
        <v>122</v>
      </c>
      <c r="ER39" s="192" t="s">
        <v>442</v>
      </c>
      <c r="ES39" s="118">
        <v>50</v>
      </c>
      <c r="ET39" s="118">
        <v>346</v>
      </c>
    </row>
    <row r="40" spans="1:170" ht="15.6">
      <c r="A40" s="19">
        <v>39</v>
      </c>
      <c r="B40" s="118" t="s">
        <v>266</v>
      </c>
      <c r="C40" s="118">
        <v>0</v>
      </c>
      <c r="D40" s="192">
        <v>2007</v>
      </c>
      <c r="E40" s="118">
        <v>122</v>
      </c>
      <c r="F40" s="192" t="s">
        <v>442</v>
      </c>
      <c r="G40" s="118">
        <v>122</v>
      </c>
      <c r="H40" s="192" t="s">
        <v>442</v>
      </c>
      <c r="I40" s="118">
        <v>280</v>
      </c>
      <c r="J40" s="192" t="s">
        <v>443</v>
      </c>
      <c r="K40" s="118">
        <v>3</v>
      </c>
      <c r="L40" s="183" t="s">
        <v>266</v>
      </c>
      <c r="M40" s="19">
        <v>39</v>
      </c>
      <c r="N40" s="183" t="s">
        <v>266</v>
      </c>
      <c r="O40" s="118" t="s">
        <v>420</v>
      </c>
      <c r="P40" s="19">
        <v>2</v>
      </c>
      <c r="Q40" s="118" t="s">
        <v>26</v>
      </c>
      <c r="R40" s="162" t="s">
        <v>444</v>
      </c>
      <c r="S40" s="118" t="s">
        <v>445</v>
      </c>
      <c r="T40" s="118" t="s">
        <v>446</v>
      </c>
      <c r="U40" s="118">
        <v>6</v>
      </c>
      <c r="V40" s="118">
        <v>2</v>
      </c>
      <c r="W40" s="151" t="s">
        <v>424</v>
      </c>
      <c r="X40" s="151" t="s">
        <v>424</v>
      </c>
      <c r="Y40" s="151">
        <v>4</v>
      </c>
      <c r="Z40" s="118" t="s">
        <v>201</v>
      </c>
      <c r="AA40" s="151">
        <v>8</v>
      </c>
      <c r="AB40" s="118">
        <v>41</v>
      </c>
      <c r="AC40" s="118">
        <v>12</v>
      </c>
      <c r="AD40" s="152">
        <v>26</v>
      </c>
      <c r="AE40" s="154"/>
      <c r="AF40" s="152">
        <v>30</v>
      </c>
      <c r="AG40" s="152">
        <v>55</v>
      </c>
      <c r="AH40" s="152">
        <v>40</v>
      </c>
      <c r="AI40" s="152">
        <v>34</v>
      </c>
      <c r="AJ40" s="152">
        <v>0</v>
      </c>
      <c r="AK40" s="152">
        <v>0</v>
      </c>
      <c r="AL40" s="152">
        <v>0</v>
      </c>
      <c r="AM40" s="152">
        <v>0</v>
      </c>
      <c r="AN40" s="118">
        <v>280</v>
      </c>
      <c r="AO40" s="118">
        <v>0.13</v>
      </c>
      <c r="AP40" s="118">
        <v>1.19</v>
      </c>
      <c r="AQ40" s="118">
        <v>0.51300000000000001</v>
      </c>
      <c r="AR40" s="152">
        <v>0</v>
      </c>
      <c r="AS40" s="152">
        <v>0</v>
      </c>
      <c r="AT40" s="118">
        <v>30</v>
      </c>
      <c r="AU40" s="118">
        <v>50</v>
      </c>
      <c r="AV40" s="118">
        <v>45</v>
      </c>
      <c r="AW40" s="118">
        <v>34</v>
      </c>
      <c r="AX40" s="118">
        <v>0.9</v>
      </c>
      <c r="AY40" s="118">
        <v>0.1</v>
      </c>
      <c r="AZ40" s="118">
        <v>0.02</v>
      </c>
      <c r="BA40" s="118">
        <v>34</v>
      </c>
      <c r="BB40" s="118">
        <v>0.4</v>
      </c>
      <c r="BC40" s="118">
        <v>1.5</v>
      </c>
      <c r="BD40" s="118">
        <v>1.6</v>
      </c>
      <c r="BE40" s="118">
        <v>0.05</v>
      </c>
      <c r="BF40" s="118">
        <v>1.29</v>
      </c>
      <c r="BG40" s="118">
        <v>1.1599999999999999</v>
      </c>
      <c r="BH40" s="118">
        <v>1.29</v>
      </c>
      <c r="BI40" s="118">
        <v>0</v>
      </c>
      <c r="BJ40" s="118">
        <v>2</v>
      </c>
      <c r="BK40" s="152">
        <v>1</v>
      </c>
      <c r="BL40" s="152">
        <v>0</v>
      </c>
      <c r="BM40" s="152">
        <v>0</v>
      </c>
      <c r="BN40" s="152">
        <v>0</v>
      </c>
      <c r="BO40" s="118">
        <v>1</v>
      </c>
      <c r="BP40" s="118">
        <v>1</v>
      </c>
      <c r="BQ40" s="118">
        <v>1</v>
      </c>
      <c r="BR40" s="118" t="s">
        <v>447</v>
      </c>
      <c r="BS40" s="118">
        <v>0</v>
      </c>
      <c r="BT40" s="118">
        <v>1</v>
      </c>
      <c r="BU40" s="118">
        <v>0.45</v>
      </c>
      <c r="BV40" s="118">
        <v>0</v>
      </c>
      <c r="BW40" s="152">
        <v>10000</v>
      </c>
      <c r="BX40" s="118">
        <v>1</v>
      </c>
      <c r="BY40" s="118">
        <v>1.1000000000000001</v>
      </c>
      <c r="BZ40" s="118">
        <v>1.1000000000000001</v>
      </c>
      <c r="CA40" s="118">
        <v>0.4</v>
      </c>
      <c r="CB40" s="118">
        <v>1</v>
      </c>
      <c r="CC40" s="118">
        <v>0</v>
      </c>
      <c r="CD40" s="118">
        <v>0</v>
      </c>
      <c r="CE40" s="118">
        <v>0</v>
      </c>
      <c r="CF40" s="118">
        <v>0</v>
      </c>
      <c r="CG40" s="118">
        <v>0</v>
      </c>
      <c r="CH40" s="118">
        <v>0</v>
      </c>
      <c r="CI40" s="118">
        <v>1</v>
      </c>
      <c r="CJ40" s="118">
        <v>0.9</v>
      </c>
      <c r="CK40" s="118">
        <v>0.9</v>
      </c>
      <c r="CL40" s="118">
        <v>0</v>
      </c>
      <c r="CM40" s="118">
        <v>200</v>
      </c>
      <c r="CN40" s="118">
        <v>2</v>
      </c>
      <c r="CO40" s="118">
        <v>50</v>
      </c>
      <c r="CP40" s="118">
        <v>800</v>
      </c>
      <c r="CQ40" s="118">
        <v>800</v>
      </c>
      <c r="CR40" s="118">
        <v>800</v>
      </c>
      <c r="CS40" s="118">
        <v>800</v>
      </c>
      <c r="CT40" s="118" t="s">
        <v>447</v>
      </c>
      <c r="CU40" s="118" t="s">
        <v>447</v>
      </c>
      <c r="CV40" s="118" t="s">
        <v>447</v>
      </c>
      <c r="CW40" s="118" t="s">
        <v>447</v>
      </c>
      <c r="CX40" s="118" t="s">
        <v>447</v>
      </c>
      <c r="CY40" s="118">
        <v>1</v>
      </c>
      <c r="CZ40" s="118">
        <v>200</v>
      </c>
      <c r="DA40" s="118">
        <v>200</v>
      </c>
      <c r="DB40" s="118">
        <v>1</v>
      </c>
      <c r="DC40" s="118">
        <v>0.05</v>
      </c>
      <c r="DD40" s="118">
        <v>1.7</v>
      </c>
      <c r="DE40" s="118">
        <v>12</v>
      </c>
      <c r="DF40" s="118">
        <v>1</v>
      </c>
      <c r="DG40" s="118">
        <v>2.0000000000000001E-4</v>
      </c>
      <c r="DH40" s="118">
        <v>0.15</v>
      </c>
      <c r="DI40" s="118">
        <v>0.22</v>
      </c>
      <c r="DJ40" s="118">
        <v>3</v>
      </c>
      <c r="DK40" s="118">
        <v>3000</v>
      </c>
      <c r="DL40" s="118">
        <v>2.5000000000000001E-2</v>
      </c>
      <c r="DM40" s="118">
        <v>0</v>
      </c>
      <c r="DN40" s="118">
        <v>2</v>
      </c>
      <c r="DO40" s="118">
        <v>1.3</v>
      </c>
      <c r="DP40" s="118">
        <v>0.75</v>
      </c>
      <c r="DQ40" s="118">
        <v>50</v>
      </c>
      <c r="DR40" s="118">
        <v>1</v>
      </c>
      <c r="DS40" s="118">
        <v>200</v>
      </c>
      <c r="DT40" s="118">
        <v>230</v>
      </c>
      <c r="DU40" s="118">
        <v>20</v>
      </c>
      <c r="DV40" s="118">
        <v>30</v>
      </c>
      <c r="DW40" s="118">
        <v>30</v>
      </c>
      <c r="DX40" s="118">
        <v>0.2</v>
      </c>
      <c r="DY40" s="118">
        <v>1</v>
      </c>
      <c r="DZ40" s="118">
        <v>0</v>
      </c>
      <c r="EA40" s="118">
        <v>1</v>
      </c>
      <c r="EB40" s="118">
        <v>0</v>
      </c>
      <c r="EC40" s="118">
        <v>30</v>
      </c>
      <c r="ED40" s="118">
        <v>0.15</v>
      </c>
      <c r="EE40" s="118">
        <v>0.75</v>
      </c>
      <c r="EF40" s="118">
        <v>0.1</v>
      </c>
      <c r="EG40" s="118">
        <v>10</v>
      </c>
      <c r="EH40" s="118">
        <v>0.15</v>
      </c>
      <c r="EI40" s="118">
        <v>0.15</v>
      </c>
      <c r="EJ40" s="118">
        <v>0.15</v>
      </c>
      <c r="EK40" s="118">
        <v>0</v>
      </c>
      <c r="EL40" s="118">
        <v>100</v>
      </c>
      <c r="EM40" s="118">
        <v>21</v>
      </c>
      <c r="EN40" s="118">
        <v>17.100000000000001</v>
      </c>
      <c r="EO40" s="118">
        <v>1</v>
      </c>
      <c r="EP40" s="118">
        <v>0</v>
      </c>
      <c r="EQ40" s="118">
        <v>122</v>
      </c>
      <c r="ER40" s="192" t="s">
        <v>442</v>
      </c>
      <c r="ES40" s="118">
        <v>50</v>
      </c>
      <c r="ET40" s="118">
        <v>356</v>
      </c>
    </row>
    <row r="41" spans="1:170" ht="15.6">
      <c r="A41" s="19">
        <v>40</v>
      </c>
      <c r="B41" s="190" t="s">
        <v>125</v>
      </c>
      <c r="C41" s="118">
        <v>1</v>
      </c>
      <c r="D41" s="192">
        <v>2018</v>
      </c>
      <c r="E41" s="118">
        <v>110</v>
      </c>
      <c r="F41" s="192" t="s">
        <v>448</v>
      </c>
      <c r="G41" s="118">
        <v>110</v>
      </c>
      <c r="H41" s="192" t="s">
        <v>448</v>
      </c>
      <c r="I41" s="118">
        <v>792</v>
      </c>
      <c r="J41" s="192" t="s">
        <v>449</v>
      </c>
      <c r="K41" s="118">
        <v>4</v>
      </c>
      <c r="L41" s="190" t="s">
        <v>125</v>
      </c>
      <c r="M41" s="19">
        <v>40</v>
      </c>
      <c r="N41" s="190" t="s">
        <v>125</v>
      </c>
      <c r="O41" s="183" t="s">
        <v>450</v>
      </c>
      <c r="P41" s="19">
        <v>3</v>
      </c>
      <c r="Q41" s="183" t="s">
        <v>451</v>
      </c>
      <c r="R41" s="162" t="s">
        <v>444</v>
      </c>
      <c r="S41" s="183" t="s">
        <v>445</v>
      </c>
      <c r="T41" s="183" t="s">
        <v>452</v>
      </c>
      <c r="U41" s="118">
        <v>3</v>
      </c>
      <c r="V41" s="118">
        <v>3</v>
      </c>
      <c r="W41" s="151" t="s">
        <v>424</v>
      </c>
      <c r="X41" s="151" t="s">
        <v>424</v>
      </c>
      <c r="Y41" s="151">
        <v>5</v>
      </c>
      <c r="Z41" s="118" t="s">
        <v>202</v>
      </c>
      <c r="AA41" s="151">
        <v>1</v>
      </c>
      <c r="AB41" s="118">
        <v>53</v>
      </c>
      <c r="AC41" s="118">
        <v>68</v>
      </c>
      <c r="AD41" s="118">
        <v>59</v>
      </c>
      <c r="AF41" s="118">
        <v>45</v>
      </c>
      <c r="AG41" s="118">
        <v>75</v>
      </c>
      <c r="AH41" s="118">
        <v>95</v>
      </c>
      <c r="AI41" s="118">
        <v>35</v>
      </c>
      <c r="AJ41" s="118">
        <v>80</v>
      </c>
      <c r="AK41" s="118">
        <v>90</v>
      </c>
      <c r="AL41" s="118">
        <v>120</v>
      </c>
      <c r="AM41" s="118">
        <v>95</v>
      </c>
      <c r="AN41" s="118">
        <v>800</v>
      </c>
      <c r="AO41" s="118">
        <v>0.2</v>
      </c>
      <c r="AP41" s="118">
        <v>1.1399999999999999</v>
      </c>
      <c r="AQ41" s="118">
        <v>0.56999999999999995</v>
      </c>
      <c r="AR41" s="118">
        <v>1.23</v>
      </c>
      <c r="AS41" s="118">
        <v>0.4</v>
      </c>
      <c r="AT41" s="118">
        <v>50</v>
      </c>
      <c r="AU41" s="118">
        <v>120</v>
      </c>
      <c r="AV41" s="118">
        <v>170</v>
      </c>
      <c r="AW41" s="118">
        <v>165</v>
      </c>
      <c r="AX41" s="118">
        <v>0.95</v>
      </c>
      <c r="AY41" s="118">
        <v>0</v>
      </c>
      <c r="AZ41" s="118">
        <v>0</v>
      </c>
      <c r="BA41" s="118">
        <v>180</v>
      </c>
      <c r="BB41" s="118">
        <v>0.1</v>
      </c>
      <c r="BC41" s="118">
        <v>1.55</v>
      </c>
      <c r="BD41" s="118">
        <v>2</v>
      </c>
      <c r="BE41" s="118">
        <v>0.1</v>
      </c>
      <c r="BF41" s="118">
        <v>0.9</v>
      </c>
      <c r="BG41" s="118">
        <v>0.73</v>
      </c>
      <c r="BH41" s="118">
        <v>0.9</v>
      </c>
      <c r="BI41" s="118">
        <v>0</v>
      </c>
      <c r="BJ41" s="118">
        <v>2</v>
      </c>
      <c r="BK41" s="118">
        <v>1</v>
      </c>
      <c r="BL41" s="118">
        <v>0</v>
      </c>
      <c r="BM41" s="118">
        <v>0</v>
      </c>
      <c r="BN41" s="118">
        <v>0</v>
      </c>
      <c r="BO41" s="118">
        <v>1</v>
      </c>
      <c r="BP41" s="118">
        <v>1</v>
      </c>
      <c r="BQ41" s="118">
        <v>1</v>
      </c>
      <c r="BR41" s="183" t="s">
        <v>447</v>
      </c>
      <c r="BS41" s="118">
        <v>0</v>
      </c>
      <c r="BT41" s="118">
        <v>1</v>
      </c>
      <c r="BU41" s="118">
        <v>0.8</v>
      </c>
      <c r="BV41" s="118">
        <v>0</v>
      </c>
      <c r="BW41" s="152">
        <v>10000</v>
      </c>
      <c r="BX41" s="118">
        <v>1</v>
      </c>
      <c r="BY41" s="118">
        <v>1.1000000000000001</v>
      </c>
      <c r="BZ41" s="118">
        <v>1.1000000000000001</v>
      </c>
      <c r="CA41" s="118">
        <v>0.4</v>
      </c>
      <c r="CB41" s="118">
        <v>1</v>
      </c>
      <c r="CC41" s="118">
        <v>0</v>
      </c>
      <c r="CD41" s="118">
        <v>0</v>
      </c>
      <c r="CE41" s="118">
        <v>0</v>
      </c>
      <c r="CF41" s="118">
        <v>0</v>
      </c>
      <c r="CG41" s="118">
        <v>0</v>
      </c>
      <c r="CH41" s="118">
        <v>0</v>
      </c>
      <c r="CI41" s="118">
        <v>1</v>
      </c>
      <c r="CJ41" s="118">
        <v>0.9</v>
      </c>
      <c r="CK41" s="118">
        <v>0.9</v>
      </c>
      <c r="CL41" s="118">
        <v>0</v>
      </c>
      <c r="CM41" s="118">
        <v>200</v>
      </c>
      <c r="CN41" s="118">
        <v>1</v>
      </c>
      <c r="CO41" s="118">
        <v>1000</v>
      </c>
      <c r="CP41" s="118">
        <v>1000</v>
      </c>
      <c r="CQ41" s="118">
        <v>1000</v>
      </c>
      <c r="CR41" s="118">
        <v>1000</v>
      </c>
      <c r="CS41" s="118">
        <v>1000</v>
      </c>
      <c r="CT41" s="118" t="s">
        <v>447</v>
      </c>
      <c r="CU41" s="118" t="s">
        <v>447</v>
      </c>
      <c r="CV41" s="118" t="s">
        <v>447</v>
      </c>
      <c r="CW41" s="118" t="s">
        <v>447</v>
      </c>
      <c r="CX41" s="118" t="s">
        <v>447</v>
      </c>
      <c r="CY41" s="118">
        <v>1</v>
      </c>
      <c r="CZ41" s="118">
        <v>200</v>
      </c>
      <c r="DA41" s="118">
        <v>170</v>
      </c>
      <c r="DB41" s="118">
        <v>1</v>
      </c>
      <c r="DC41" s="118">
        <v>0.05</v>
      </c>
      <c r="DD41" s="118">
        <v>1.7</v>
      </c>
      <c r="DE41" s="118">
        <v>12</v>
      </c>
      <c r="DF41" s="118">
        <v>1</v>
      </c>
      <c r="DG41" s="161">
        <v>2.0000000000000001E-4</v>
      </c>
      <c r="DH41" s="118">
        <v>0.15</v>
      </c>
      <c r="DI41" s="118">
        <v>0.22</v>
      </c>
      <c r="DJ41" s="118">
        <v>3</v>
      </c>
      <c r="DK41" s="118">
        <v>3000</v>
      </c>
      <c r="DL41" s="118">
        <v>2.5000000000000001E-2</v>
      </c>
      <c r="DM41" s="118">
        <v>0</v>
      </c>
      <c r="DN41" s="118">
        <v>2</v>
      </c>
      <c r="DO41" s="118">
        <v>1.3</v>
      </c>
      <c r="DP41" s="118">
        <v>0.75</v>
      </c>
      <c r="DQ41" s="118">
        <v>50</v>
      </c>
      <c r="DR41" s="118">
        <v>170</v>
      </c>
      <c r="DS41" s="118">
        <v>200</v>
      </c>
      <c r="DT41" s="118">
        <v>230</v>
      </c>
      <c r="DU41" s="118">
        <v>20</v>
      </c>
      <c r="DV41" s="118">
        <v>30</v>
      </c>
      <c r="DW41" s="118">
        <v>30</v>
      </c>
      <c r="DX41" s="118">
        <v>0.2</v>
      </c>
      <c r="DY41" s="118">
        <v>3</v>
      </c>
      <c r="DZ41" s="118">
        <v>0</v>
      </c>
      <c r="EA41" s="118">
        <v>1</v>
      </c>
      <c r="EB41" s="118">
        <v>0</v>
      </c>
      <c r="EC41" s="118">
        <v>30</v>
      </c>
      <c r="ED41" s="118">
        <v>0.15</v>
      </c>
      <c r="EE41" s="118">
        <v>0.75</v>
      </c>
      <c r="EF41" s="118">
        <v>0.1</v>
      </c>
      <c r="EG41" s="118">
        <v>10</v>
      </c>
      <c r="EH41" s="118">
        <v>0.15</v>
      </c>
      <c r="EI41" s="118">
        <v>0.15</v>
      </c>
      <c r="EJ41" s="118">
        <v>0.15</v>
      </c>
      <c r="EK41" s="118">
        <v>0</v>
      </c>
      <c r="EL41" s="118">
        <v>100</v>
      </c>
      <c r="EM41" s="118">
        <v>21</v>
      </c>
      <c r="EN41" s="118">
        <v>17.100000000000001</v>
      </c>
      <c r="EO41" s="118">
        <v>1</v>
      </c>
      <c r="EP41" s="118">
        <v>0</v>
      </c>
      <c r="EQ41" s="118">
        <v>207</v>
      </c>
      <c r="ER41" s="192" t="s">
        <v>453</v>
      </c>
      <c r="ES41" s="118">
        <v>80</v>
      </c>
      <c r="ET41" s="118">
        <v>366</v>
      </c>
    </row>
    <row r="42" spans="1:170" ht="15.6">
      <c r="A42" s="19">
        <v>41</v>
      </c>
      <c r="B42" s="190" t="s">
        <v>126</v>
      </c>
      <c r="C42" s="118">
        <v>0</v>
      </c>
      <c r="D42" s="192">
        <v>2018</v>
      </c>
      <c r="E42" s="118">
        <v>110</v>
      </c>
      <c r="F42" s="192" t="s">
        <v>448</v>
      </c>
      <c r="G42" s="118">
        <v>110</v>
      </c>
      <c r="H42" s="192" t="s">
        <v>448</v>
      </c>
      <c r="I42" s="118">
        <v>792</v>
      </c>
      <c r="J42" s="192" t="s">
        <v>449</v>
      </c>
      <c r="K42" s="118">
        <v>4</v>
      </c>
      <c r="L42" s="190" t="s">
        <v>126</v>
      </c>
      <c r="M42" s="19">
        <v>41</v>
      </c>
      <c r="N42" s="190" t="s">
        <v>126</v>
      </c>
      <c r="O42" s="183" t="s">
        <v>450</v>
      </c>
      <c r="P42" s="19">
        <v>3</v>
      </c>
      <c r="Q42" s="183" t="s">
        <v>451</v>
      </c>
      <c r="R42" s="162" t="s">
        <v>444</v>
      </c>
      <c r="S42" s="183" t="s">
        <v>445</v>
      </c>
      <c r="T42" s="183" t="s">
        <v>452</v>
      </c>
      <c r="U42" s="118">
        <v>3</v>
      </c>
      <c r="V42" s="118">
        <v>3</v>
      </c>
      <c r="W42" s="151" t="s">
        <v>424</v>
      </c>
      <c r="X42" s="151" t="s">
        <v>424</v>
      </c>
      <c r="Y42" s="151">
        <v>5</v>
      </c>
      <c r="Z42" s="118" t="s">
        <v>202</v>
      </c>
      <c r="AA42" s="151">
        <v>1</v>
      </c>
      <c r="AB42" s="118">
        <v>53</v>
      </c>
      <c r="AC42" s="118">
        <v>68</v>
      </c>
      <c r="AD42" s="118">
        <v>59</v>
      </c>
      <c r="AF42" s="118">
        <v>45</v>
      </c>
      <c r="AG42" s="118">
        <v>75</v>
      </c>
      <c r="AH42" s="118">
        <v>95</v>
      </c>
      <c r="AI42" s="118">
        <v>35</v>
      </c>
      <c r="AJ42" s="118">
        <v>80</v>
      </c>
      <c r="AK42" s="118">
        <v>90</v>
      </c>
      <c r="AL42" s="118">
        <v>120</v>
      </c>
      <c r="AM42" s="118">
        <v>95</v>
      </c>
      <c r="AN42" s="118">
        <v>800</v>
      </c>
      <c r="AO42" s="118">
        <v>0.2</v>
      </c>
      <c r="AP42" s="118">
        <v>1.1399999999999999</v>
      </c>
      <c r="AQ42" s="118">
        <v>0.56999999999999995</v>
      </c>
      <c r="AR42" s="118">
        <v>1.23</v>
      </c>
      <c r="AS42" s="118">
        <v>0.4</v>
      </c>
      <c r="AT42" s="118">
        <v>50</v>
      </c>
      <c r="AU42" s="118">
        <v>120</v>
      </c>
      <c r="AV42" s="118">
        <v>170</v>
      </c>
      <c r="AW42" s="118">
        <v>165</v>
      </c>
      <c r="AX42" s="118">
        <v>0.95</v>
      </c>
      <c r="AY42" s="118">
        <v>0</v>
      </c>
      <c r="AZ42" s="118">
        <v>0</v>
      </c>
      <c r="BA42" s="118">
        <v>180</v>
      </c>
      <c r="BB42" s="118">
        <v>0.1</v>
      </c>
      <c r="BC42" s="118">
        <v>1.55</v>
      </c>
      <c r="BD42" s="118">
        <v>2</v>
      </c>
      <c r="BE42" s="118">
        <v>0.1</v>
      </c>
      <c r="BF42" s="118">
        <v>0.9</v>
      </c>
      <c r="BG42" s="118">
        <v>0.73</v>
      </c>
      <c r="BH42" s="118">
        <v>0.9</v>
      </c>
      <c r="BI42" s="118">
        <v>0</v>
      </c>
      <c r="BJ42" s="118">
        <v>2</v>
      </c>
      <c r="BK42" s="118">
        <v>1</v>
      </c>
      <c r="BL42" s="118">
        <v>0</v>
      </c>
      <c r="BM42" s="118">
        <v>0</v>
      </c>
      <c r="BN42" s="118">
        <v>0</v>
      </c>
      <c r="BO42" s="118">
        <v>1</v>
      </c>
      <c r="BP42" s="118">
        <v>1</v>
      </c>
      <c r="BQ42" s="118">
        <v>1</v>
      </c>
      <c r="BR42" s="183" t="s">
        <v>447</v>
      </c>
      <c r="BS42" s="118">
        <v>0</v>
      </c>
      <c r="BT42" s="118">
        <v>1</v>
      </c>
      <c r="BU42" s="118">
        <v>0.8</v>
      </c>
      <c r="BV42" s="118">
        <v>0</v>
      </c>
      <c r="BW42" s="152">
        <v>10000</v>
      </c>
      <c r="BX42" s="118">
        <v>1</v>
      </c>
      <c r="BY42" s="118">
        <v>1.1000000000000001</v>
      </c>
      <c r="BZ42" s="118">
        <v>1.1000000000000001</v>
      </c>
      <c r="CA42" s="118">
        <v>0.4</v>
      </c>
      <c r="CB42" s="118">
        <v>1</v>
      </c>
      <c r="CC42" s="118">
        <v>0</v>
      </c>
      <c r="CD42" s="118">
        <v>0</v>
      </c>
      <c r="CE42" s="118">
        <v>0</v>
      </c>
      <c r="CF42" s="118">
        <v>0</v>
      </c>
      <c r="CG42" s="118">
        <v>0</v>
      </c>
      <c r="CH42" s="118">
        <v>0</v>
      </c>
      <c r="CI42" s="118">
        <v>1</v>
      </c>
      <c r="CJ42" s="118">
        <v>0.9</v>
      </c>
      <c r="CK42" s="118">
        <v>0.9</v>
      </c>
      <c r="CL42" s="118">
        <v>0</v>
      </c>
      <c r="CM42" s="118">
        <v>200</v>
      </c>
      <c r="CN42" s="118">
        <v>1</v>
      </c>
      <c r="CO42" s="118">
        <v>1000</v>
      </c>
      <c r="CP42" s="118">
        <v>1000</v>
      </c>
      <c r="CQ42" s="118">
        <v>1000</v>
      </c>
      <c r="CR42" s="118">
        <v>1000</v>
      </c>
      <c r="CS42" s="118">
        <v>1000</v>
      </c>
      <c r="CT42" s="118" t="s">
        <v>447</v>
      </c>
      <c r="CU42" s="118" t="s">
        <v>447</v>
      </c>
      <c r="CV42" s="118" t="s">
        <v>447</v>
      </c>
      <c r="CW42" s="118" t="s">
        <v>447</v>
      </c>
      <c r="CX42" s="118" t="s">
        <v>447</v>
      </c>
      <c r="CY42" s="118">
        <v>1</v>
      </c>
      <c r="CZ42" s="118">
        <v>200</v>
      </c>
      <c r="DA42" s="118">
        <v>170</v>
      </c>
      <c r="DB42" s="118">
        <v>1</v>
      </c>
      <c r="DC42" s="118">
        <v>0.05</v>
      </c>
      <c r="DD42" s="118">
        <v>1.7</v>
      </c>
      <c r="DE42" s="118">
        <v>12</v>
      </c>
      <c r="DF42" s="118">
        <v>1</v>
      </c>
      <c r="DG42" s="161">
        <v>2.0000000000000001E-4</v>
      </c>
      <c r="DH42" s="118">
        <v>0.15</v>
      </c>
      <c r="DI42" s="118">
        <v>0.22</v>
      </c>
      <c r="DJ42" s="118">
        <v>3</v>
      </c>
      <c r="DK42" s="118">
        <v>3000</v>
      </c>
      <c r="DL42" s="118">
        <v>2.5000000000000001E-2</v>
      </c>
      <c r="DM42" s="118">
        <v>0</v>
      </c>
      <c r="DN42" s="118">
        <v>2</v>
      </c>
      <c r="DO42" s="118">
        <v>1.3</v>
      </c>
      <c r="DP42" s="118">
        <v>0.75</v>
      </c>
      <c r="DQ42" s="118">
        <v>50</v>
      </c>
      <c r="DR42" s="118">
        <v>170</v>
      </c>
      <c r="DS42" s="118">
        <v>200</v>
      </c>
      <c r="DT42" s="118">
        <v>230</v>
      </c>
      <c r="DU42" s="118">
        <v>20</v>
      </c>
      <c r="DV42" s="118">
        <v>30</v>
      </c>
      <c r="DW42" s="118">
        <v>30</v>
      </c>
      <c r="DX42" s="118">
        <v>0.2</v>
      </c>
      <c r="DY42" s="118">
        <v>3</v>
      </c>
      <c r="DZ42" s="118">
        <v>0</v>
      </c>
      <c r="EA42" s="118">
        <v>1</v>
      </c>
      <c r="EB42" s="118">
        <v>0</v>
      </c>
      <c r="EC42" s="118">
        <v>30</v>
      </c>
      <c r="ED42" s="118">
        <v>0.15</v>
      </c>
      <c r="EE42" s="118">
        <v>0.75</v>
      </c>
      <c r="EF42" s="118">
        <v>0.1</v>
      </c>
      <c r="EG42" s="118">
        <v>10</v>
      </c>
      <c r="EH42" s="118">
        <v>0.15</v>
      </c>
      <c r="EI42" s="118">
        <v>0.15</v>
      </c>
      <c r="EJ42" s="118">
        <v>0.15</v>
      </c>
      <c r="EK42" s="118">
        <v>0</v>
      </c>
      <c r="EL42" s="118">
        <v>100</v>
      </c>
      <c r="EM42" s="118">
        <v>21</v>
      </c>
      <c r="EN42" s="118">
        <v>17.100000000000001</v>
      </c>
      <c r="EO42" s="118">
        <v>1</v>
      </c>
      <c r="EP42" s="118">
        <v>0</v>
      </c>
      <c r="EQ42" s="118">
        <v>207</v>
      </c>
      <c r="ER42" s="192" t="s">
        <v>453</v>
      </c>
      <c r="ES42" s="118">
        <v>80</v>
      </c>
      <c r="ET42" s="118">
        <v>375</v>
      </c>
    </row>
    <row r="43" spans="1:170" ht="15.6">
      <c r="A43" s="19">
        <v>42</v>
      </c>
      <c r="B43" s="190" t="s">
        <v>127</v>
      </c>
      <c r="C43" s="118">
        <v>0</v>
      </c>
      <c r="D43" s="192">
        <v>2018</v>
      </c>
      <c r="E43" s="118">
        <v>110</v>
      </c>
      <c r="F43" s="192" t="s">
        <v>448</v>
      </c>
      <c r="G43" s="118">
        <v>110</v>
      </c>
      <c r="H43" s="192" t="s">
        <v>448</v>
      </c>
      <c r="I43" s="118">
        <v>792</v>
      </c>
      <c r="J43" s="192" t="s">
        <v>449</v>
      </c>
      <c r="K43" s="118">
        <v>4</v>
      </c>
      <c r="L43" s="190" t="s">
        <v>127</v>
      </c>
      <c r="M43" s="19">
        <v>42</v>
      </c>
      <c r="N43" s="190" t="s">
        <v>127</v>
      </c>
      <c r="O43" s="183" t="s">
        <v>450</v>
      </c>
      <c r="P43" s="19">
        <v>3</v>
      </c>
      <c r="Q43" s="183" t="s">
        <v>451</v>
      </c>
      <c r="R43" s="162" t="s">
        <v>444</v>
      </c>
      <c r="S43" s="183" t="s">
        <v>445</v>
      </c>
      <c r="T43" s="183" t="s">
        <v>452</v>
      </c>
      <c r="U43" s="118">
        <v>3</v>
      </c>
      <c r="V43" s="118">
        <v>3</v>
      </c>
      <c r="W43" s="151" t="s">
        <v>424</v>
      </c>
      <c r="X43" s="151" t="s">
        <v>424</v>
      </c>
      <c r="Y43" s="151">
        <v>5</v>
      </c>
      <c r="Z43" s="118" t="s">
        <v>202</v>
      </c>
      <c r="AA43" s="151">
        <v>1</v>
      </c>
      <c r="AB43" s="118">
        <v>53</v>
      </c>
      <c r="AC43" s="118">
        <v>68</v>
      </c>
      <c r="AD43" s="118">
        <v>59</v>
      </c>
      <c r="AF43" s="118">
        <v>45</v>
      </c>
      <c r="AG43" s="118">
        <v>75</v>
      </c>
      <c r="AH43" s="118">
        <v>95</v>
      </c>
      <c r="AI43" s="118">
        <v>35</v>
      </c>
      <c r="AJ43" s="118">
        <v>80</v>
      </c>
      <c r="AK43" s="118">
        <v>90</v>
      </c>
      <c r="AL43" s="118">
        <v>120</v>
      </c>
      <c r="AM43" s="118">
        <v>95</v>
      </c>
      <c r="AN43" s="118">
        <v>800</v>
      </c>
      <c r="AO43" s="118">
        <v>0.2</v>
      </c>
      <c r="AP43" s="118">
        <v>1.1399999999999999</v>
      </c>
      <c r="AQ43" s="118">
        <v>0.56999999999999995</v>
      </c>
      <c r="AR43" s="118">
        <v>1.23</v>
      </c>
      <c r="AS43" s="118">
        <v>0.4</v>
      </c>
      <c r="AT43" s="118">
        <v>50</v>
      </c>
      <c r="AU43" s="118">
        <v>120</v>
      </c>
      <c r="AV43" s="118">
        <v>170</v>
      </c>
      <c r="AW43" s="118">
        <v>165</v>
      </c>
      <c r="AX43" s="118">
        <v>0.95</v>
      </c>
      <c r="AY43" s="118">
        <v>0</v>
      </c>
      <c r="AZ43" s="118">
        <v>0</v>
      </c>
      <c r="BA43" s="118">
        <v>180</v>
      </c>
      <c r="BB43" s="118">
        <v>0.1</v>
      </c>
      <c r="BC43" s="118">
        <v>1.55</v>
      </c>
      <c r="BD43" s="118">
        <v>2</v>
      </c>
      <c r="BE43" s="118">
        <v>0.1</v>
      </c>
      <c r="BF43" s="118">
        <v>0.9</v>
      </c>
      <c r="BG43" s="118">
        <v>0.73</v>
      </c>
      <c r="BH43" s="118">
        <v>0.9</v>
      </c>
      <c r="BI43" s="118">
        <v>0</v>
      </c>
      <c r="BJ43" s="118">
        <v>2</v>
      </c>
      <c r="BK43" s="118">
        <v>1</v>
      </c>
      <c r="BL43" s="118">
        <v>0</v>
      </c>
      <c r="BM43" s="118">
        <v>0</v>
      </c>
      <c r="BN43" s="118">
        <v>0</v>
      </c>
      <c r="BO43" s="118">
        <v>1</v>
      </c>
      <c r="BP43" s="118">
        <v>1</v>
      </c>
      <c r="BQ43" s="118">
        <v>1</v>
      </c>
      <c r="BR43" s="183" t="s">
        <v>447</v>
      </c>
      <c r="BS43" s="118">
        <v>0</v>
      </c>
      <c r="BT43" s="118">
        <v>1</v>
      </c>
      <c r="BU43" s="118">
        <v>0.8</v>
      </c>
      <c r="BV43" s="118">
        <v>0</v>
      </c>
      <c r="BW43" s="152">
        <v>10000</v>
      </c>
      <c r="BX43" s="118">
        <v>1</v>
      </c>
      <c r="BY43" s="118">
        <v>1.1000000000000001</v>
      </c>
      <c r="BZ43" s="118">
        <v>1.1000000000000001</v>
      </c>
      <c r="CA43" s="118">
        <v>0.4</v>
      </c>
      <c r="CB43" s="118">
        <v>1</v>
      </c>
      <c r="CC43" s="118">
        <v>0</v>
      </c>
      <c r="CD43" s="118">
        <v>0</v>
      </c>
      <c r="CE43" s="118">
        <v>0</v>
      </c>
      <c r="CF43" s="118">
        <v>0</v>
      </c>
      <c r="CG43" s="118">
        <v>0</v>
      </c>
      <c r="CH43" s="118">
        <v>0</v>
      </c>
      <c r="CI43" s="118">
        <v>1</v>
      </c>
      <c r="CJ43" s="118">
        <v>0.9</v>
      </c>
      <c r="CK43" s="118">
        <v>0.9</v>
      </c>
      <c r="CL43" s="118">
        <v>0</v>
      </c>
      <c r="CM43" s="118">
        <v>200</v>
      </c>
      <c r="CN43" s="118">
        <v>1</v>
      </c>
      <c r="CO43" s="118">
        <v>1000</v>
      </c>
      <c r="CP43" s="118">
        <v>1000</v>
      </c>
      <c r="CQ43" s="118">
        <v>1000</v>
      </c>
      <c r="CR43" s="118">
        <v>1000</v>
      </c>
      <c r="CS43" s="118">
        <v>1000</v>
      </c>
      <c r="CT43" s="118" t="s">
        <v>447</v>
      </c>
      <c r="CU43" s="118" t="s">
        <v>447</v>
      </c>
      <c r="CV43" s="118" t="s">
        <v>447</v>
      </c>
      <c r="CW43" s="118" t="s">
        <v>447</v>
      </c>
      <c r="CX43" s="118" t="s">
        <v>447</v>
      </c>
      <c r="CY43" s="118">
        <v>1</v>
      </c>
      <c r="CZ43" s="118">
        <v>200</v>
      </c>
      <c r="DA43" s="118">
        <v>170</v>
      </c>
      <c r="DB43" s="118">
        <v>1</v>
      </c>
      <c r="DC43" s="118">
        <v>0.05</v>
      </c>
      <c r="DD43" s="118">
        <v>1.7</v>
      </c>
      <c r="DE43" s="118">
        <v>12</v>
      </c>
      <c r="DF43" s="118">
        <v>1</v>
      </c>
      <c r="DG43" s="161">
        <v>2.0000000000000001E-4</v>
      </c>
      <c r="DH43" s="118">
        <v>0.15</v>
      </c>
      <c r="DI43" s="118">
        <v>0.22</v>
      </c>
      <c r="DJ43" s="118">
        <v>3</v>
      </c>
      <c r="DK43" s="118">
        <v>3000</v>
      </c>
      <c r="DL43" s="118">
        <v>2.5000000000000001E-2</v>
      </c>
      <c r="DM43" s="118">
        <v>0</v>
      </c>
      <c r="DN43" s="118">
        <v>2</v>
      </c>
      <c r="DO43" s="118">
        <v>1.3</v>
      </c>
      <c r="DP43" s="118">
        <v>0.75</v>
      </c>
      <c r="DQ43" s="118">
        <v>50</v>
      </c>
      <c r="DR43" s="118">
        <v>170</v>
      </c>
      <c r="DS43" s="118">
        <v>200</v>
      </c>
      <c r="DT43" s="118">
        <v>230</v>
      </c>
      <c r="DU43" s="118">
        <v>20</v>
      </c>
      <c r="DV43" s="118">
        <v>30</v>
      </c>
      <c r="DW43" s="118">
        <v>30</v>
      </c>
      <c r="DX43" s="118">
        <v>0.2</v>
      </c>
      <c r="DY43" s="118">
        <v>3</v>
      </c>
      <c r="DZ43" s="118">
        <v>0</v>
      </c>
      <c r="EA43" s="118">
        <v>1</v>
      </c>
      <c r="EB43" s="118">
        <v>0</v>
      </c>
      <c r="EC43" s="118">
        <v>30</v>
      </c>
      <c r="ED43" s="118">
        <v>0.15</v>
      </c>
      <c r="EE43" s="118">
        <v>0.75</v>
      </c>
      <c r="EF43" s="118">
        <v>0.1</v>
      </c>
      <c r="EG43" s="118">
        <v>10</v>
      </c>
      <c r="EH43" s="118">
        <v>0.15</v>
      </c>
      <c r="EI43" s="118">
        <v>0.15</v>
      </c>
      <c r="EJ43" s="118">
        <v>0.15</v>
      </c>
      <c r="EK43" s="118">
        <v>0</v>
      </c>
      <c r="EL43" s="118">
        <v>100</v>
      </c>
      <c r="EM43" s="118">
        <v>21</v>
      </c>
      <c r="EN43" s="118">
        <v>17.100000000000001</v>
      </c>
      <c r="EO43" s="118">
        <v>1</v>
      </c>
      <c r="EP43" s="118">
        <v>0</v>
      </c>
      <c r="EQ43" s="118">
        <v>207</v>
      </c>
      <c r="ER43" s="192" t="s">
        <v>453</v>
      </c>
      <c r="ES43" s="118">
        <v>80</v>
      </c>
      <c r="ET43" s="118">
        <v>384</v>
      </c>
    </row>
    <row r="44" spans="1:170" ht="15.6">
      <c r="A44" s="19">
        <v>43</v>
      </c>
      <c r="B44" s="190" t="s">
        <v>128</v>
      </c>
      <c r="C44" s="118">
        <v>0</v>
      </c>
      <c r="D44" s="192">
        <v>2018</v>
      </c>
      <c r="E44" s="118">
        <v>110</v>
      </c>
      <c r="F44" s="192" t="s">
        <v>448</v>
      </c>
      <c r="G44" s="118">
        <v>110</v>
      </c>
      <c r="H44" s="192" t="s">
        <v>448</v>
      </c>
      <c r="I44" s="118">
        <v>792</v>
      </c>
      <c r="J44" s="192" t="s">
        <v>449</v>
      </c>
      <c r="K44" s="118">
        <v>4</v>
      </c>
      <c r="L44" s="190" t="s">
        <v>128</v>
      </c>
      <c r="M44" s="19">
        <v>43</v>
      </c>
      <c r="N44" s="190" t="s">
        <v>128</v>
      </c>
      <c r="O44" s="183" t="s">
        <v>450</v>
      </c>
      <c r="P44" s="19">
        <v>3</v>
      </c>
      <c r="Q44" s="183" t="s">
        <v>451</v>
      </c>
      <c r="R44" s="162" t="s">
        <v>444</v>
      </c>
      <c r="S44" s="183" t="s">
        <v>445</v>
      </c>
      <c r="T44" s="183" t="s">
        <v>452</v>
      </c>
      <c r="U44" s="118">
        <v>3</v>
      </c>
      <c r="V44" s="118">
        <v>3</v>
      </c>
      <c r="W44" s="151" t="s">
        <v>424</v>
      </c>
      <c r="X44" s="151" t="s">
        <v>424</v>
      </c>
      <c r="Y44" s="151">
        <v>5</v>
      </c>
      <c r="Z44" s="118" t="s">
        <v>202</v>
      </c>
      <c r="AA44" s="151">
        <v>1</v>
      </c>
      <c r="AB44" s="118">
        <v>53</v>
      </c>
      <c r="AC44" s="118">
        <v>68</v>
      </c>
      <c r="AD44" s="118">
        <v>59</v>
      </c>
      <c r="AF44" s="118">
        <v>45</v>
      </c>
      <c r="AG44" s="118">
        <v>75</v>
      </c>
      <c r="AH44" s="118">
        <v>95</v>
      </c>
      <c r="AI44" s="118">
        <v>35</v>
      </c>
      <c r="AJ44" s="118">
        <v>80</v>
      </c>
      <c r="AK44" s="118">
        <v>90</v>
      </c>
      <c r="AL44" s="118">
        <v>120</v>
      </c>
      <c r="AM44" s="118">
        <v>95</v>
      </c>
      <c r="AN44" s="118">
        <v>800</v>
      </c>
      <c r="AO44" s="118">
        <v>0.2</v>
      </c>
      <c r="AP44" s="118">
        <v>1.1399999999999999</v>
      </c>
      <c r="AQ44" s="118">
        <v>0.56999999999999995</v>
      </c>
      <c r="AR44" s="118">
        <v>1.23</v>
      </c>
      <c r="AS44" s="118">
        <v>0.4</v>
      </c>
      <c r="AT44" s="118">
        <v>50</v>
      </c>
      <c r="AU44" s="118">
        <v>120</v>
      </c>
      <c r="AV44" s="118">
        <v>170</v>
      </c>
      <c r="AW44" s="118">
        <v>165</v>
      </c>
      <c r="AX44" s="118">
        <v>0.95</v>
      </c>
      <c r="AY44" s="118">
        <v>0</v>
      </c>
      <c r="AZ44" s="118">
        <v>0</v>
      </c>
      <c r="BA44" s="118">
        <v>180</v>
      </c>
      <c r="BB44" s="118">
        <v>0.1</v>
      </c>
      <c r="BC44" s="118">
        <v>1.55</v>
      </c>
      <c r="BD44" s="118">
        <v>2</v>
      </c>
      <c r="BE44" s="118">
        <v>0.1</v>
      </c>
      <c r="BF44" s="118">
        <v>0.9</v>
      </c>
      <c r="BG44" s="118">
        <v>0.73</v>
      </c>
      <c r="BH44" s="118">
        <v>0.9</v>
      </c>
      <c r="BI44" s="118">
        <v>0</v>
      </c>
      <c r="BJ44" s="118">
        <v>2</v>
      </c>
      <c r="BK44" s="118">
        <v>1</v>
      </c>
      <c r="BL44" s="118">
        <v>0</v>
      </c>
      <c r="BM44" s="118">
        <v>0</v>
      </c>
      <c r="BN44" s="118">
        <v>0</v>
      </c>
      <c r="BO44" s="118">
        <v>1</v>
      </c>
      <c r="BP44" s="118">
        <v>1</v>
      </c>
      <c r="BQ44" s="118">
        <v>1</v>
      </c>
      <c r="BR44" s="183" t="s">
        <v>447</v>
      </c>
      <c r="BS44" s="118">
        <v>0</v>
      </c>
      <c r="BT44" s="118">
        <v>1</v>
      </c>
      <c r="BU44" s="118">
        <v>0.8</v>
      </c>
      <c r="BV44" s="118">
        <v>0</v>
      </c>
      <c r="BW44" s="152">
        <v>10000</v>
      </c>
      <c r="BX44" s="118">
        <v>1</v>
      </c>
      <c r="BY44" s="118">
        <v>1.1000000000000001</v>
      </c>
      <c r="BZ44" s="118">
        <v>1.1000000000000001</v>
      </c>
      <c r="CA44" s="118">
        <v>0.4</v>
      </c>
      <c r="CB44" s="118">
        <v>1</v>
      </c>
      <c r="CC44" s="118">
        <v>0</v>
      </c>
      <c r="CD44" s="118">
        <v>0</v>
      </c>
      <c r="CE44" s="118">
        <v>0</v>
      </c>
      <c r="CF44" s="118">
        <v>0</v>
      </c>
      <c r="CG44" s="118">
        <v>0</v>
      </c>
      <c r="CH44" s="118">
        <v>0</v>
      </c>
      <c r="CI44" s="118">
        <v>1</v>
      </c>
      <c r="CJ44" s="118">
        <v>0.9</v>
      </c>
      <c r="CK44" s="118">
        <v>0.9</v>
      </c>
      <c r="CL44" s="118">
        <v>0</v>
      </c>
      <c r="CM44" s="118">
        <v>200</v>
      </c>
      <c r="CN44" s="118">
        <v>1</v>
      </c>
      <c r="CO44" s="118">
        <v>1000</v>
      </c>
      <c r="CP44" s="118">
        <v>1000</v>
      </c>
      <c r="CQ44" s="118">
        <v>1000</v>
      </c>
      <c r="CR44" s="118">
        <v>1000</v>
      </c>
      <c r="CS44" s="118">
        <v>1000</v>
      </c>
      <c r="CT44" s="118" t="s">
        <v>447</v>
      </c>
      <c r="CU44" s="118" t="s">
        <v>447</v>
      </c>
      <c r="CV44" s="118" t="s">
        <v>447</v>
      </c>
      <c r="CW44" s="118" t="s">
        <v>447</v>
      </c>
      <c r="CX44" s="118" t="s">
        <v>447</v>
      </c>
      <c r="CY44" s="118">
        <v>1</v>
      </c>
      <c r="CZ44" s="118">
        <v>200</v>
      </c>
      <c r="DA44" s="118">
        <v>170</v>
      </c>
      <c r="DB44" s="118">
        <v>1</v>
      </c>
      <c r="DC44" s="118">
        <v>0.05</v>
      </c>
      <c r="DD44" s="118">
        <v>1.7</v>
      </c>
      <c r="DE44" s="118">
        <v>12</v>
      </c>
      <c r="DF44" s="118">
        <v>1</v>
      </c>
      <c r="DG44" s="161">
        <v>2.0000000000000001E-4</v>
      </c>
      <c r="DH44" s="118">
        <v>0.15</v>
      </c>
      <c r="DI44" s="118">
        <v>0.22</v>
      </c>
      <c r="DJ44" s="118">
        <v>3</v>
      </c>
      <c r="DK44" s="118">
        <v>3000</v>
      </c>
      <c r="DL44" s="118">
        <v>2.5000000000000001E-2</v>
      </c>
      <c r="DM44" s="118">
        <v>0</v>
      </c>
      <c r="DN44" s="118">
        <v>2</v>
      </c>
      <c r="DO44" s="118">
        <v>1.3</v>
      </c>
      <c r="DP44" s="118">
        <v>0.75</v>
      </c>
      <c r="DQ44" s="118">
        <v>50</v>
      </c>
      <c r="DR44" s="118">
        <v>170</v>
      </c>
      <c r="DS44" s="118">
        <v>200</v>
      </c>
      <c r="DT44" s="118">
        <v>230</v>
      </c>
      <c r="DU44" s="118">
        <v>20</v>
      </c>
      <c r="DV44" s="118">
        <v>30</v>
      </c>
      <c r="DW44" s="118">
        <v>30</v>
      </c>
      <c r="DX44" s="118">
        <v>0.2</v>
      </c>
      <c r="DY44" s="118">
        <v>3</v>
      </c>
      <c r="DZ44" s="118">
        <v>0</v>
      </c>
      <c r="EA44" s="118">
        <v>1</v>
      </c>
      <c r="EB44" s="118">
        <v>0</v>
      </c>
      <c r="EC44" s="118">
        <v>30</v>
      </c>
      <c r="ED44" s="118">
        <v>0.15</v>
      </c>
      <c r="EE44" s="118">
        <v>0.75</v>
      </c>
      <c r="EF44" s="118">
        <v>0.1</v>
      </c>
      <c r="EG44" s="118">
        <v>10</v>
      </c>
      <c r="EH44" s="118">
        <v>0.15</v>
      </c>
      <c r="EI44" s="118">
        <v>0.15</v>
      </c>
      <c r="EJ44" s="118">
        <v>0.15</v>
      </c>
      <c r="EK44" s="118">
        <v>0</v>
      </c>
      <c r="EL44" s="118">
        <v>100</v>
      </c>
      <c r="EM44" s="118">
        <v>21</v>
      </c>
      <c r="EN44" s="118">
        <v>17.100000000000001</v>
      </c>
      <c r="EO44" s="118">
        <v>1</v>
      </c>
      <c r="EP44" s="118">
        <v>0</v>
      </c>
      <c r="EQ44" s="118">
        <v>207</v>
      </c>
      <c r="ER44" s="192" t="s">
        <v>453</v>
      </c>
      <c r="ES44" s="118">
        <v>80</v>
      </c>
      <c r="ET44" s="118">
        <v>393</v>
      </c>
    </row>
    <row r="45" spans="1:170" ht="15.6">
      <c r="A45" s="19">
        <v>44</v>
      </c>
      <c r="B45" s="190" t="s">
        <v>129</v>
      </c>
      <c r="C45" s="118">
        <v>0</v>
      </c>
      <c r="D45" s="192">
        <v>2018</v>
      </c>
      <c r="E45" s="118">
        <v>110</v>
      </c>
      <c r="F45" s="192" t="s">
        <v>448</v>
      </c>
      <c r="G45" s="118">
        <v>110</v>
      </c>
      <c r="H45" s="192" t="s">
        <v>448</v>
      </c>
      <c r="I45" s="118">
        <v>792</v>
      </c>
      <c r="J45" s="192" t="s">
        <v>449</v>
      </c>
      <c r="K45" s="118">
        <v>4</v>
      </c>
      <c r="L45" s="190" t="s">
        <v>129</v>
      </c>
      <c r="M45" s="19">
        <v>44</v>
      </c>
      <c r="N45" s="190" t="s">
        <v>129</v>
      </c>
      <c r="O45" s="183" t="s">
        <v>450</v>
      </c>
      <c r="P45" s="19">
        <v>3</v>
      </c>
      <c r="Q45" s="183" t="s">
        <v>451</v>
      </c>
      <c r="R45" s="162" t="s">
        <v>444</v>
      </c>
      <c r="S45" s="183" t="s">
        <v>445</v>
      </c>
      <c r="T45" s="183" t="s">
        <v>452</v>
      </c>
      <c r="U45" s="118">
        <v>3</v>
      </c>
      <c r="V45" s="118">
        <v>3</v>
      </c>
      <c r="W45" s="151" t="s">
        <v>424</v>
      </c>
      <c r="X45" s="151" t="s">
        <v>424</v>
      </c>
      <c r="Y45" s="151">
        <v>5</v>
      </c>
      <c r="Z45" s="118" t="s">
        <v>202</v>
      </c>
      <c r="AA45" s="151">
        <v>1</v>
      </c>
      <c r="AB45" s="118">
        <v>53</v>
      </c>
      <c r="AC45" s="118">
        <v>68</v>
      </c>
      <c r="AD45" s="118">
        <v>59</v>
      </c>
      <c r="AF45" s="118">
        <v>45</v>
      </c>
      <c r="AG45" s="118">
        <v>75</v>
      </c>
      <c r="AH45" s="118">
        <v>95</v>
      </c>
      <c r="AI45" s="118">
        <v>35</v>
      </c>
      <c r="AJ45" s="118">
        <v>80</v>
      </c>
      <c r="AK45" s="118">
        <v>90</v>
      </c>
      <c r="AL45" s="118">
        <v>120</v>
      </c>
      <c r="AM45" s="118">
        <v>95</v>
      </c>
      <c r="AN45" s="118">
        <v>800</v>
      </c>
      <c r="AO45" s="118">
        <v>0.2</v>
      </c>
      <c r="AP45" s="118">
        <v>1.1399999999999999</v>
      </c>
      <c r="AQ45" s="118">
        <v>0.56999999999999995</v>
      </c>
      <c r="AR45" s="118">
        <v>1.23</v>
      </c>
      <c r="AS45" s="118">
        <v>0.4</v>
      </c>
      <c r="AT45" s="118">
        <v>50</v>
      </c>
      <c r="AU45" s="118">
        <v>120</v>
      </c>
      <c r="AV45" s="118">
        <v>170</v>
      </c>
      <c r="AW45" s="118">
        <v>165</v>
      </c>
      <c r="AX45" s="118">
        <v>0.95</v>
      </c>
      <c r="AY45" s="118">
        <v>0</v>
      </c>
      <c r="AZ45" s="118">
        <v>0</v>
      </c>
      <c r="BA45" s="118">
        <v>180</v>
      </c>
      <c r="BB45" s="118">
        <v>0.1</v>
      </c>
      <c r="BC45" s="118">
        <v>1.55</v>
      </c>
      <c r="BD45" s="118">
        <v>2</v>
      </c>
      <c r="BE45" s="118">
        <v>0.1</v>
      </c>
      <c r="BF45" s="118">
        <v>0.9</v>
      </c>
      <c r="BG45" s="118">
        <v>0.73</v>
      </c>
      <c r="BH45" s="118">
        <v>0.9</v>
      </c>
      <c r="BI45" s="118">
        <v>0</v>
      </c>
      <c r="BJ45" s="118">
        <v>2</v>
      </c>
      <c r="BK45" s="118">
        <v>1</v>
      </c>
      <c r="BL45" s="118">
        <v>0</v>
      </c>
      <c r="BM45" s="118">
        <v>0</v>
      </c>
      <c r="BN45" s="118">
        <v>0</v>
      </c>
      <c r="BO45" s="118">
        <v>1</v>
      </c>
      <c r="BP45" s="118">
        <v>1</v>
      </c>
      <c r="BQ45" s="118">
        <v>1</v>
      </c>
      <c r="BR45" s="183" t="s">
        <v>447</v>
      </c>
      <c r="BS45" s="118">
        <v>0</v>
      </c>
      <c r="BT45" s="118">
        <v>1</v>
      </c>
      <c r="BU45" s="118">
        <v>0.8</v>
      </c>
      <c r="BV45" s="118">
        <v>0</v>
      </c>
      <c r="BW45" s="152">
        <v>10000</v>
      </c>
      <c r="BX45" s="118">
        <v>1</v>
      </c>
      <c r="BY45" s="118">
        <v>1.1000000000000001</v>
      </c>
      <c r="BZ45" s="118">
        <v>1.1000000000000001</v>
      </c>
      <c r="CA45" s="118">
        <v>0.4</v>
      </c>
      <c r="CB45" s="118">
        <v>1</v>
      </c>
      <c r="CC45" s="118">
        <v>0</v>
      </c>
      <c r="CD45" s="118">
        <v>0</v>
      </c>
      <c r="CE45" s="118">
        <v>0</v>
      </c>
      <c r="CF45" s="118">
        <v>0</v>
      </c>
      <c r="CG45" s="118">
        <v>0</v>
      </c>
      <c r="CH45" s="118">
        <v>0</v>
      </c>
      <c r="CI45" s="118">
        <v>1</v>
      </c>
      <c r="CJ45" s="118">
        <v>0.9</v>
      </c>
      <c r="CK45" s="118">
        <v>0.9</v>
      </c>
      <c r="CL45" s="118">
        <v>0</v>
      </c>
      <c r="CM45" s="118">
        <v>200</v>
      </c>
      <c r="CN45" s="118">
        <v>1</v>
      </c>
      <c r="CO45" s="118">
        <v>1000</v>
      </c>
      <c r="CP45" s="118">
        <v>1000</v>
      </c>
      <c r="CQ45" s="118">
        <v>1000</v>
      </c>
      <c r="CR45" s="118">
        <v>1000</v>
      </c>
      <c r="CS45" s="118">
        <v>1000</v>
      </c>
      <c r="CT45" s="118" t="s">
        <v>447</v>
      </c>
      <c r="CU45" s="118" t="s">
        <v>447</v>
      </c>
      <c r="CV45" s="118" t="s">
        <v>447</v>
      </c>
      <c r="CW45" s="118" t="s">
        <v>447</v>
      </c>
      <c r="CX45" s="118" t="s">
        <v>447</v>
      </c>
      <c r="CY45" s="118">
        <v>1</v>
      </c>
      <c r="CZ45" s="118">
        <v>200</v>
      </c>
      <c r="DA45" s="118">
        <v>170</v>
      </c>
      <c r="DB45" s="118">
        <v>1</v>
      </c>
      <c r="DC45" s="118">
        <v>0.05</v>
      </c>
      <c r="DD45" s="118">
        <v>1.7</v>
      </c>
      <c r="DE45" s="118">
        <v>12</v>
      </c>
      <c r="DF45" s="118">
        <v>1</v>
      </c>
      <c r="DG45" s="161">
        <v>2.0000000000000001E-4</v>
      </c>
      <c r="DH45" s="118">
        <v>0.15</v>
      </c>
      <c r="DI45" s="118">
        <v>0.22</v>
      </c>
      <c r="DJ45" s="118">
        <v>3</v>
      </c>
      <c r="DK45" s="118">
        <v>3000</v>
      </c>
      <c r="DL45" s="118">
        <v>2.5000000000000001E-2</v>
      </c>
      <c r="DM45" s="118">
        <v>0</v>
      </c>
      <c r="DN45" s="118">
        <v>2</v>
      </c>
      <c r="DO45" s="118">
        <v>1.3</v>
      </c>
      <c r="DP45" s="118">
        <v>0.75</v>
      </c>
      <c r="DQ45" s="118">
        <v>50</v>
      </c>
      <c r="DR45" s="118">
        <v>170</v>
      </c>
      <c r="DS45" s="118">
        <v>200</v>
      </c>
      <c r="DT45" s="118">
        <v>230</v>
      </c>
      <c r="DU45" s="118">
        <v>20</v>
      </c>
      <c r="DV45" s="118">
        <v>30</v>
      </c>
      <c r="DW45" s="118">
        <v>30</v>
      </c>
      <c r="DX45" s="118">
        <v>0.2</v>
      </c>
      <c r="DY45" s="118">
        <v>3</v>
      </c>
      <c r="DZ45" s="118">
        <v>0</v>
      </c>
      <c r="EA45" s="118">
        <v>1</v>
      </c>
      <c r="EB45" s="118">
        <v>0</v>
      </c>
      <c r="EC45" s="118">
        <v>30</v>
      </c>
      <c r="ED45" s="118">
        <v>0.15</v>
      </c>
      <c r="EE45" s="118">
        <v>0.75</v>
      </c>
      <c r="EF45" s="118">
        <v>0.1</v>
      </c>
      <c r="EG45" s="118">
        <v>10</v>
      </c>
      <c r="EH45" s="118">
        <v>0.15</v>
      </c>
      <c r="EI45" s="118">
        <v>0.15</v>
      </c>
      <c r="EJ45" s="118">
        <v>0.15</v>
      </c>
      <c r="EK45" s="118">
        <v>0</v>
      </c>
      <c r="EL45" s="118">
        <v>100</v>
      </c>
      <c r="EM45" s="118">
        <v>21</v>
      </c>
      <c r="EN45" s="118">
        <v>17.100000000000001</v>
      </c>
      <c r="EO45" s="118">
        <v>1</v>
      </c>
      <c r="EP45" s="118">
        <v>0</v>
      </c>
      <c r="EQ45" s="118">
        <v>207</v>
      </c>
      <c r="ER45" s="192" t="s">
        <v>453</v>
      </c>
      <c r="ES45" s="118">
        <v>80</v>
      </c>
      <c r="ET45" s="118">
        <v>402</v>
      </c>
    </row>
    <row r="46" spans="1:170" ht="15.6">
      <c r="A46" s="19">
        <v>45</v>
      </c>
      <c r="B46" s="190" t="s">
        <v>130</v>
      </c>
      <c r="C46" s="118">
        <v>0</v>
      </c>
      <c r="D46" s="192">
        <v>2018</v>
      </c>
      <c r="E46" s="118">
        <v>110</v>
      </c>
      <c r="F46" s="192" t="s">
        <v>448</v>
      </c>
      <c r="G46" s="118">
        <v>110</v>
      </c>
      <c r="H46" s="192" t="s">
        <v>448</v>
      </c>
      <c r="I46" s="118">
        <v>792</v>
      </c>
      <c r="J46" s="192" t="s">
        <v>449</v>
      </c>
      <c r="K46" s="118">
        <v>4</v>
      </c>
      <c r="L46" s="190" t="s">
        <v>130</v>
      </c>
      <c r="M46" s="19">
        <v>45</v>
      </c>
      <c r="N46" s="190" t="s">
        <v>130</v>
      </c>
      <c r="O46" s="183" t="s">
        <v>450</v>
      </c>
      <c r="P46" s="19">
        <v>3</v>
      </c>
      <c r="Q46" s="183" t="s">
        <v>451</v>
      </c>
      <c r="R46" s="162" t="s">
        <v>444</v>
      </c>
      <c r="S46" s="183" t="s">
        <v>445</v>
      </c>
      <c r="T46" s="183" t="s">
        <v>452</v>
      </c>
      <c r="U46" s="118">
        <v>3</v>
      </c>
      <c r="V46" s="118">
        <v>3</v>
      </c>
      <c r="W46" s="151" t="s">
        <v>424</v>
      </c>
      <c r="X46" s="151" t="s">
        <v>424</v>
      </c>
      <c r="Y46" s="151">
        <v>5</v>
      </c>
      <c r="Z46" s="118" t="s">
        <v>202</v>
      </c>
      <c r="AA46" s="151">
        <v>1</v>
      </c>
      <c r="AB46" s="118">
        <v>53</v>
      </c>
      <c r="AC46" s="118">
        <v>68</v>
      </c>
      <c r="AD46" s="118">
        <v>59</v>
      </c>
      <c r="AF46" s="118">
        <v>45</v>
      </c>
      <c r="AG46" s="118">
        <v>75</v>
      </c>
      <c r="AH46" s="118">
        <v>95</v>
      </c>
      <c r="AI46" s="118">
        <v>35</v>
      </c>
      <c r="AJ46" s="118">
        <v>80</v>
      </c>
      <c r="AK46" s="118">
        <v>90</v>
      </c>
      <c r="AL46" s="118">
        <v>120</v>
      </c>
      <c r="AM46" s="118">
        <v>95</v>
      </c>
      <c r="AN46" s="118">
        <v>800</v>
      </c>
      <c r="AO46" s="118">
        <v>0.2</v>
      </c>
      <c r="AP46" s="118">
        <v>1.1399999999999999</v>
      </c>
      <c r="AQ46" s="118">
        <v>0.56999999999999995</v>
      </c>
      <c r="AR46" s="118">
        <v>1.23</v>
      </c>
      <c r="AS46" s="118">
        <v>0.4</v>
      </c>
      <c r="AT46" s="118">
        <v>50</v>
      </c>
      <c r="AU46" s="118">
        <v>120</v>
      </c>
      <c r="AV46" s="118">
        <v>170</v>
      </c>
      <c r="AW46" s="118">
        <v>165</v>
      </c>
      <c r="AX46" s="118">
        <v>0.95</v>
      </c>
      <c r="AY46" s="118">
        <v>0</v>
      </c>
      <c r="AZ46" s="118">
        <v>0</v>
      </c>
      <c r="BA46" s="118">
        <v>180</v>
      </c>
      <c r="BB46" s="118">
        <v>0.1</v>
      </c>
      <c r="BC46" s="118">
        <v>1.55</v>
      </c>
      <c r="BD46" s="118">
        <v>2</v>
      </c>
      <c r="BE46" s="118">
        <v>0.1</v>
      </c>
      <c r="BF46" s="118">
        <v>0.9</v>
      </c>
      <c r="BG46" s="118">
        <v>0.73</v>
      </c>
      <c r="BH46" s="118">
        <v>0.9</v>
      </c>
      <c r="BI46" s="118">
        <v>0</v>
      </c>
      <c r="BJ46" s="118">
        <v>2</v>
      </c>
      <c r="BK46" s="118">
        <v>1</v>
      </c>
      <c r="BL46" s="118">
        <v>0</v>
      </c>
      <c r="BM46" s="118">
        <v>0</v>
      </c>
      <c r="BN46" s="118">
        <v>0</v>
      </c>
      <c r="BO46" s="118">
        <v>1</v>
      </c>
      <c r="BP46" s="118">
        <v>1</v>
      </c>
      <c r="BQ46" s="118">
        <v>1</v>
      </c>
      <c r="BR46" s="183" t="s">
        <v>447</v>
      </c>
      <c r="BS46" s="118">
        <v>0</v>
      </c>
      <c r="BT46" s="118">
        <v>1</v>
      </c>
      <c r="BU46" s="118">
        <v>0.8</v>
      </c>
      <c r="BV46" s="118">
        <v>0</v>
      </c>
      <c r="BW46" s="152">
        <v>10000</v>
      </c>
      <c r="BX46" s="118">
        <v>1</v>
      </c>
      <c r="BY46" s="118">
        <v>1.1000000000000001</v>
      </c>
      <c r="BZ46" s="118">
        <v>1.1000000000000001</v>
      </c>
      <c r="CA46" s="118">
        <v>0.4</v>
      </c>
      <c r="CB46" s="118">
        <v>1</v>
      </c>
      <c r="CC46" s="118">
        <v>0</v>
      </c>
      <c r="CD46" s="118">
        <v>0</v>
      </c>
      <c r="CE46" s="118">
        <v>0</v>
      </c>
      <c r="CF46" s="118">
        <v>0</v>
      </c>
      <c r="CG46" s="118">
        <v>0</v>
      </c>
      <c r="CH46" s="118">
        <v>0</v>
      </c>
      <c r="CI46" s="118">
        <v>1</v>
      </c>
      <c r="CJ46" s="118">
        <v>0.9</v>
      </c>
      <c r="CK46" s="118">
        <v>0.9</v>
      </c>
      <c r="CL46" s="118">
        <v>0</v>
      </c>
      <c r="CM46" s="118">
        <v>200</v>
      </c>
      <c r="CN46" s="118">
        <v>1</v>
      </c>
      <c r="CO46" s="118">
        <v>1000</v>
      </c>
      <c r="CP46" s="118">
        <v>1000</v>
      </c>
      <c r="CQ46" s="118">
        <v>1000</v>
      </c>
      <c r="CR46" s="118">
        <v>1000</v>
      </c>
      <c r="CS46" s="118">
        <v>1000</v>
      </c>
      <c r="CT46" s="118" t="s">
        <v>447</v>
      </c>
      <c r="CU46" s="118" t="s">
        <v>447</v>
      </c>
      <c r="CV46" s="118" t="s">
        <v>447</v>
      </c>
      <c r="CW46" s="118" t="s">
        <v>447</v>
      </c>
      <c r="CX46" s="118" t="s">
        <v>447</v>
      </c>
      <c r="CY46" s="118">
        <v>1</v>
      </c>
      <c r="CZ46" s="118">
        <v>200</v>
      </c>
      <c r="DA46" s="118">
        <v>170</v>
      </c>
      <c r="DB46" s="118">
        <v>1</v>
      </c>
      <c r="DC46" s="118">
        <v>0.05</v>
      </c>
      <c r="DD46" s="118">
        <v>1.7</v>
      </c>
      <c r="DE46" s="118">
        <v>12</v>
      </c>
      <c r="DF46" s="118">
        <v>1</v>
      </c>
      <c r="DG46" s="161">
        <v>2.0000000000000001E-4</v>
      </c>
      <c r="DH46" s="118">
        <v>0.15</v>
      </c>
      <c r="DI46" s="118">
        <v>0.22</v>
      </c>
      <c r="DJ46" s="118">
        <v>3</v>
      </c>
      <c r="DK46" s="118">
        <v>3000</v>
      </c>
      <c r="DL46" s="118">
        <v>2.5000000000000001E-2</v>
      </c>
      <c r="DM46" s="118">
        <v>0</v>
      </c>
      <c r="DN46" s="118">
        <v>2</v>
      </c>
      <c r="DO46" s="118">
        <v>1.3</v>
      </c>
      <c r="DP46" s="118">
        <v>0.75</v>
      </c>
      <c r="DQ46" s="118">
        <v>50</v>
      </c>
      <c r="DR46" s="118">
        <v>170</v>
      </c>
      <c r="DS46" s="118">
        <v>200</v>
      </c>
      <c r="DT46" s="118">
        <v>230</v>
      </c>
      <c r="DU46" s="118">
        <v>20</v>
      </c>
      <c r="DV46" s="118">
        <v>30</v>
      </c>
      <c r="DW46" s="118">
        <v>30</v>
      </c>
      <c r="DX46" s="118">
        <v>0.2</v>
      </c>
      <c r="DY46" s="118">
        <v>3</v>
      </c>
      <c r="DZ46" s="118">
        <v>0</v>
      </c>
      <c r="EA46" s="118">
        <v>1</v>
      </c>
      <c r="EB46" s="118">
        <v>0</v>
      </c>
      <c r="EC46" s="118">
        <v>30</v>
      </c>
      <c r="ED46" s="118">
        <v>0.15</v>
      </c>
      <c r="EE46" s="118">
        <v>0.75</v>
      </c>
      <c r="EF46" s="118">
        <v>0.1</v>
      </c>
      <c r="EG46" s="118">
        <v>10</v>
      </c>
      <c r="EH46" s="118">
        <v>0.15</v>
      </c>
      <c r="EI46" s="118">
        <v>0.15</v>
      </c>
      <c r="EJ46" s="118">
        <v>0.15</v>
      </c>
      <c r="EK46" s="118">
        <v>0</v>
      </c>
      <c r="EL46" s="118">
        <v>100</v>
      </c>
      <c r="EM46" s="118">
        <v>21</v>
      </c>
      <c r="EN46" s="118">
        <v>17.100000000000001</v>
      </c>
      <c r="EO46" s="118">
        <v>1</v>
      </c>
      <c r="EP46" s="118">
        <v>0</v>
      </c>
      <c r="EQ46" s="118">
        <v>207</v>
      </c>
      <c r="ER46" s="192" t="s">
        <v>453</v>
      </c>
      <c r="ES46" s="118">
        <v>80</v>
      </c>
      <c r="ET46" s="118">
        <v>411</v>
      </c>
    </row>
    <row r="47" spans="1:170" ht="15.6">
      <c r="A47" s="19">
        <v>46</v>
      </c>
      <c r="B47" s="183" t="s">
        <v>131</v>
      </c>
      <c r="C47" s="118">
        <v>0</v>
      </c>
      <c r="D47" s="192">
        <v>2018</v>
      </c>
      <c r="E47" s="118">
        <v>110</v>
      </c>
      <c r="F47" s="192" t="s">
        <v>448</v>
      </c>
      <c r="G47" s="118">
        <v>110</v>
      </c>
      <c r="H47" s="192" t="s">
        <v>448</v>
      </c>
      <c r="I47" s="118">
        <v>792</v>
      </c>
      <c r="J47" s="192" t="s">
        <v>449</v>
      </c>
      <c r="K47" s="118">
        <v>4</v>
      </c>
      <c r="L47" s="183" t="s">
        <v>131</v>
      </c>
      <c r="M47" s="19">
        <v>46</v>
      </c>
      <c r="N47" s="190" t="s">
        <v>267</v>
      </c>
      <c r="O47" s="183" t="s">
        <v>450</v>
      </c>
      <c r="P47" s="19">
        <v>3</v>
      </c>
      <c r="Q47" s="183" t="s">
        <v>451</v>
      </c>
      <c r="R47" s="162" t="s">
        <v>444</v>
      </c>
      <c r="S47" s="183" t="s">
        <v>445</v>
      </c>
      <c r="T47" s="183" t="s">
        <v>452</v>
      </c>
      <c r="U47" s="118">
        <v>3</v>
      </c>
      <c r="V47" s="118">
        <v>3</v>
      </c>
      <c r="W47" s="151" t="s">
        <v>424</v>
      </c>
      <c r="X47" s="151" t="s">
        <v>424</v>
      </c>
      <c r="Y47" s="151">
        <v>5</v>
      </c>
      <c r="Z47" s="118" t="s">
        <v>202</v>
      </c>
      <c r="AA47" s="151">
        <v>1</v>
      </c>
      <c r="AB47" s="118">
        <v>53</v>
      </c>
      <c r="AC47" s="118">
        <v>68</v>
      </c>
      <c r="AD47" s="118">
        <v>59</v>
      </c>
      <c r="AF47" s="118">
        <v>45</v>
      </c>
      <c r="AG47" s="118">
        <v>75</v>
      </c>
      <c r="AH47" s="118">
        <v>95</v>
      </c>
      <c r="AI47" s="118">
        <v>35</v>
      </c>
      <c r="AJ47" s="118">
        <v>80</v>
      </c>
      <c r="AK47" s="118">
        <v>90</v>
      </c>
      <c r="AL47" s="118">
        <v>120</v>
      </c>
      <c r="AM47" s="118">
        <v>95</v>
      </c>
      <c r="AN47" s="118">
        <v>800</v>
      </c>
      <c r="AO47" s="118">
        <v>0.2</v>
      </c>
      <c r="AP47" s="118">
        <v>1.1399999999999999</v>
      </c>
      <c r="AQ47" s="118">
        <v>0.56999999999999995</v>
      </c>
      <c r="AR47" s="118">
        <v>1.23</v>
      </c>
      <c r="AS47" s="118">
        <v>0.4</v>
      </c>
      <c r="AT47" s="118">
        <v>50</v>
      </c>
      <c r="AU47" s="118">
        <v>120</v>
      </c>
      <c r="AV47" s="118">
        <v>170</v>
      </c>
      <c r="AW47" s="118">
        <v>165</v>
      </c>
      <c r="AX47" s="118">
        <v>0.95</v>
      </c>
      <c r="AY47" s="118">
        <v>0</v>
      </c>
      <c r="AZ47" s="118">
        <v>0</v>
      </c>
      <c r="BA47" s="118">
        <v>180</v>
      </c>
      <c r="BB47" s="118">
        <v>0.1</v>
      </c>
      <c r="BC47" s="118">
        <v>1.55</v>
      </c>
      <c r="BD47" s="118">
        <v>2</v>
      </c>
      <c r="BE47" s="118">
        <v>0.1</v>
      </c>
      <c r="BF47" s="118">
        <v>0.9</v>
      </c>
      <c r="BG47" s="118">
        <v>0.73</v>
      </c>
      <c r="BH47" s="118">
        <v>0.9</v>
      </c>
      <c r="BI47" s="118">
        <v>0</v>
      </c>
      <c r="BJ47" s="118">
        <v>2</v>
      </c>
      <c r="BK47" s="118">
        <v>1</v>
      </c>
      <c r="BL47" s="118">
        <v>0</v>
      </c>
      <c r="BM47" s="118">
        <v>0</v>
      </c>
      <c r="BN47" s="118">
        <v>0</v>
      </c>
      <c r="BO47" s="118">
        <v>1</v>
      </c>
      <c r="BP47" s="118">
        <v>1</v>
      </c>
      <c r="BQ47" s="118">
        <v>1</v>
      </c>
      <c r="BR47" s="183" t="s">
        <v>447</v>
      </c>
      <c r="BS47" s="118">
        <v>0</v>
      </c>
      <c r="BT47" s="118">
        <v>1</v>
      </c>
      <c r="BU47" s="118">
        <v>0.8</v>
      </c>
      <c r="BV47" s="118">
        <v>0</v>
      </c>
      <c r="BW47" s="152">
        <v>10000</v>
      </c>
      <c r="BX47" s="118">
        <v>1</v>
      </c>
      <c r="BY47" s="118">
        <v>1.1000000000000001</v>
      </c>
      <c r="BZ47" s="118">
        <v>1.1000000000000001</v>
      </c>
      <c r="CA47" s="118">
        <v>0.4</v>
      </c>
      <c r="CB47" s="118">
        <v>1</v>
      </c>
      <c r="CC47" s="118">
        <v>0</v>
      </c>
      <c r="CD47" s="118">
        <v>0</v>
      </c>
      <c r="CE47" s="118">
        <v>0</v>
      </c>
      <c r="CF47" s="118">
        <v>0</v>
      </c>
      <c r="CG47" s="118">
        <v>0</v>
      </c>
      <c r="CH47" s="118">
        <v>0</v>
      </c>
      <c r="CI47" s="118">
        <v>1</v>
      </c>
      <c r="CJ47" s="118">
        <v>0.9</v>
      </c>
      <c r="CK47" s="118">
        <v>0.9</v>
      </c>
      <c r="CL47" s="118">
        <v>0</v>
      </c>
      <c r="CM47" s="118">
        <v>200</v>
      </c>
      <c r="CN47" s="118">
        <v>1</v>
      </c>
      <c r="CO47" s="118">
        <v>1000</v>
      </c>
      <c r="CP47" s="118">
        <v>1000</v>
      </c>
      <c r="CQ47" s="118">
        <v>1000</v>
      </c>
      <c r="CR47" s="118">
        <v>1000</v>
      </c>
      <c r="CS47" s="118">
        <v>1000</v>
      </c>
      <c r="CT47" s="118" t="s">
        <v>447</v>
      </c>
      <c r="CU47" s="118" t="s">
        <v>447</v>
      </c>
      <c r="CV47" s="118" t="s">
        <v>447</v>
      </c>
      <c r="CW47" s="118" t="s">
        <v>447</v>
      </c>
      <c r="CX47" s="118" t="s">
        <v>447</v>
      </c>
      <c r="CY47" s="118">
        <v>1</v>
      </c>
      <c r="CZ47" s="118">
        <v>200</v>
      </c>
      <c r="DA47" s="118">
        <v>170</v>
      </c>
      <c r="DB47" s="118">
        <v>1</v>
      </c>
      <c r="DC47" s="118">
        <v>0.05</v>
      </c>
      <c r="DD47" s="118">
        <v>1.7</v>
      </c>
      <c r="DE47" s="118">
        <v>12</v>
      </c>
      <c r="DF47" s="118">
        <v>1</v>
      </c>
      <c r="DG47" s="161">
        <v>2.0000000000000001E-4</v>
      </c>
      <c r="DH47" s="118">
        <v>0.15</v>
      </c>
      <c r="DI47" s="118">
        <v>0.22</v>
      </c>
      <c r="DJ47" s="118">
        <v>3</v>
      </c>
      <c r="DK47" s="118">
        <v>3000</v>
      </c>
      <c r="DL47" s="118">
        <v>2.5000000000000001E-2</v>
      </c>
      <c r="DM47" s="118">
        <v>0</v>
      </c>
      <c r="DN47" s="118">
        <v>2</v>
      </c>
      <c r="DO47" s="118">
        <v>1.3</v>
      </c>
      <c r="DP47" s="118">
        <v>0.75</v>
      </c>
      <c r="DQ47" s="118">
        <v>50</v>
      </c>
      <c r="DR47" s="118">
        <v>170</v>
      </c>
      <c r="DS47" s="118">
        <v>200</v>
      </c>
      <c r="DT47" s="118">
        <v>230</v>
      </c>
      <c r="DU47" s="118">
        <v>20</v>
      </c>
      <c r="DV47" s="118">
        <v>30</v>
      </c>
      <c r="DW47" s="118">
        <v>30</v>
      </c>
      <c r="DX47" s="118">
        <v>0.2</v>
      </c>
      <c r="DY47" s="118">
        <v>3</v>
      </c>
      <c r="DZ47" s="118">
        <v>0</v>
      </c>
      <c r="EA47" s="118">
        <v>1</v>
      </c>
      <c r="EB47" s="118">
        <v>0</v>
      </c>
      <c r="EC47" s="118">
        <v>30</v>
      </c>
      <c r="ED47" s="118">
        <v>0.15</v>
      </c>
      <c r="EE47" s="118">
        <v>0.75</v>
      </c>
      <c r="EF47" s="118">
        <v>0.1</v>
      </c>
      <c r="EG47" s="118">
        <v>10</v>
      </c>
      <c r="EH47" s="118">
        <v>0.15</v>
      </c>
      <c r="EI47" s="118">
        <v>0.15</v>
      </c>
      <c r="EJ47" s="118">
        <v>0.15</v>
      </c>
      <c r="EK47" s="118">
        <v>0</v>
      </c>
      <c r="EL47" s="118">
        <v>100</v>
      </c>
      <c r="EM47" s="118">
        <v>21</v>
      </c>
      <c r="EN47" s="118">
        <v>17.100000000000001</v>
      </c>
      <c r="EO47" s="118">
        <v>1</v>
      </c>
      <c r="EP47" s="118">
        <v>0</v>
      </c>
      <c r="EQ47" s="118">
        <v>207</v>
      </c>
      <c r="ER47" s="192" t="s">
        <v>453</v>
      </c>
      <c r="ES47" s="118">
        <v>80</v>
      </c>
      <c r="ET47" s="118">
        <v>420</v>
      </c>
    </row>
    <row r="48" spans="1:170" ht="15.6">
      <c r="A48" s="19">
        <v>47</v>
      </c>
      <c r="B48" s="190" t="s">
        <v>132</v>
      </c>
      <c r="C48" s="118">
        <v>0</v>
      </c>
      <c r="D48" s="192">
        <v>2018</v>
      </c>
      <c r="E48" s="118">
        <v>107</v>
      </c>
      <c r="F48" s="192" t="s">
        <v>454</v>
      </c>
      <c r="G48" s="118">
        <v>107</v>
      </c>
      <c r="H48" s="192" t="s">
        <v>454</v>
      </c>
      <c r="I48" s="118">
        <v>823</v>
      </c>
      <c r="J48" s="192" t="s">
        <v>455</v>
      </c>
      <c r="K48" s="118">
        <v>5</v>
      </c>
      <c r="L48" s="190" t="s">
        <v>132</v>
      </c>
      <c r="M48" s="19">
        <v>47</v>
      </c>
      <c r="N48" s="190" t="s">
        <v>132</v>
      </c>
      <c r="O48" s="183" t="s">
        <v>456</v>
      </c>
      <c r="P48" s="19">
        <v>3</v>
      </c>
      <c r="Q48" s="183" t="s">
        <v>451</v>
      </c>
      <c r="R48" s="162" t="s">
        <v>457</v>
      </c>
      <c r="S48" s="183" t="s">
        <v>458</v>
      </c>
      <c r="T48" s="183" t="s">
        <v>452</v>
      </c>
      <c r="U48" s="118">
        <v>4</v>
      </c>
      <c r="V48" s="118">
        <v>3</v>
      </c>
      <c r="W48" s="151" t="s">
        <v>424</v>
      </c>
      <c r="X48" s="151" t="s">
        <v>424</v>
      </c>
      <c r="Y48" s="151">
        <v>6</v>
      </c>
      <c r="Z48" s="118" t="s">
        <v>203</v>
      </c>
      <c r="AA48" s="151">
        <v>1</v>
      </c>
      <c r="AB48" s="118">
        <v>121</v>
      </c>
      <c r="AC48" s="118">
        <v>51</v>
      </c>
      <c r="AD48" s="118">
        <v>59</v>
      </c>
      <c r="AF48" s="118">
        <v>50</v>
      </c>
      <c r="AG48" s="118">
        <v>60</v>
      </c>
      <c r="AH48" s="118">
        <v>100</v>
      </c>
      <c r="AI48" s="118">
        <v>40</v>
      </c>
      <c r="AJ48" s="118">
        <v>80</v>
      </c>
      <c r="AK48" s="118">
        <v>90</v>
      </c>
      <c r="AL48" s="118">
        <v>60</v>
      </c>
      <c r="AM48" s="118">
        <v>80</v>
      </c>
      <c r="AN48" s="118">
        <v>800</v>
      </c>
      <c r="AO48" s="118">
        <v>0.2</v>
      </c>
      <c r="AP48" s="118">
        <v>1.1000000000000001</v>
      </c>
      <c r="AQ48" s="118">
        <v>0.53</v>
      </c>
      <c r="AR48" s="118">
        <v>1.2</v>
      </c>
      <c r="AS48" s="118">
        <v>0.4</v>
      </c>
      <c r="AT48" s="118">
        <v>13</v>
      </c>
      <c r="AU48" s="118">
        <v>140</v>
      </c>
      <c r="AV48" s="118">
        <v>150</v>
      </c>
      <c r="AW48" s="118">
        <v>130</v>
      </c>
      <c r="AX48" s="118">
        <v>0.95</v>
      </c>
      <c r="AY48" s="118">
        <v>0</v>
      </c>
      <c r="AZ48" s="118">
        <v>0</v>
      </c>
      <c r="BA48" s="118">
        <v>180</v>
      </c>
      <c r="BB48" s="118">
        <v>0.1</v>
      </c>
      <c r="BC48" s="118">
        <v>1.5</v>
      </c>
      <c r="BD48" s="118">
        <v>2</v>
      </c>
      <c r="BE48" s="118">
        <v>0.1</v>
      </c>
      <c r="BF48" s="118">
        <v>0.9</v>
      </c>
      <c r="BG48" s="118">
        <v>0.73</v>
      </c>
      <c r="BH48" s="118">
        <v>0.9</v>
      </c>
      <c r="BI48" s="118">
        <v>0</v>
      </c>
      <c r="BJ48" s="118">
        <v>2</v>
      </c>
      <c r="BK48" s="118">
        <v>1</v>
      </c>
      <c r="BL48" s="118">
        <v>0</v>
      </c>
      <c r="BM48" s="118">
        <v>0</v>
      </c>
      <c r="BN48" s="118">
        <v>0</v>
      </c>
      <c r="BO48" s="118">
        <v>1</v>
      </c>
      <c r="BP48" s="118">
        <v>1</v>
      </c>
      <c r="BQ48" s="118">
        <v>1</v>
      </c>
      <c r="BR48" s="183" t="s">
        <v>447</v>
      </c>
      <c r="BS48" s="118">
        <v>0</v>
      </c>
      <c r="BT48" s="118">
        <v>1</v>
      </c>
      <c r="BU48" s="118">
        <v>0.8</v>
      </c>
      <c r="BV48" s="118">
        <v>0</v>
      </c>
      <c r="BW48" s="152">
        <v>10000</v>
      </c>
      <c r="BX48" s="118">
        <v>1</v>
      </c>
      <c r="BY48" s="118">
        <v>1.1000000000000001</v>
      </c>
      <c r="BZ48" s="118">
        <v>1.1000000000000001</v>
      </c>
      <c r="CA48" s="118">
        <v>0.4</v>
      </c>
      <c r="CB48" s="118">
        <v>1</v>
      </c>
      <c r="CC48" s="118">
        <v>0</v>
      </c>
      <c r="CD48" s="118">
        <v>0</v>
      </c>
      <c r="CE48" s="118">
        <v>0</v>
      </c>
      <c r="CF48" s="118">
        <v>0</v>
      </c>
      <c r="CG48" s="118">
        <v>0</v>
      </c>
      <c r="CH48" s="118">
        <v>0</v>
      </c>
      <c r="CI48" s="118">
        <v>1</v>
      </c>
      <c r="CJ48" s="118">
        <v>0.9</v>
      </c>
      <c r="CK48" s="118">
        <v>0.9</v>
      </c>
      <c r="CL48" s="118">
        <v>0</v>
      </c>
      <c r="CM48" s="118">
        <v>200</v>
      </c>
      <c r="CN48" s="118">
        <v>1</v>
      </c>
      <c r="CO48" s="118">
        <v>1000</v>
      </c>
      <c r="CP48" s="118">
        <v>1000</v>
      </c>
      <c r="CQ48" s="118">
        <v>1000</v>
      </c>
      <c r="CR48" s="118">
        <v>1000</v>
      </c>
      <c r="CS48" s="118">
        <v>1000</v>
      </c>
      <c r="CT48" s="118" t="s">
        <v>447</v>
      </c>
      <c r="CU48" s="118" t="s">
        <v>447</v>
      </c>
      <c r="CV48" s="118" t="s">
        <v>447</v>
      </c>
      <c r="CW48" s="118" t="s">
        <v>447</v>
      </c>
      <c r="CX48" s="118" t="s">
        <v>447</v>
      </c>
      <c r="CY48" s="118">
        <v>1</v>
      </c>
      <c r="CZ48" s="118">
        <v>200</v>
      </c>
      <c r="DA48" s="118">
        <v>170</v>
      </c>
      <c r="DB48" s="118">
        <v>1</v>
      </c>
      <c r="DC48" s="118">
        <v>0.05</v>
      </c>
      <c r="DD48" s="118">
        <v>1.7</v>
      </c>
      <c r="DE48" s="118">
        <v>12</v>
      </c>
      <c r="DF48" s="118">
        <v>1</v>
      </c>
      <c r="DG48" s="161">
        <v>2.0000000000000001E-4</v>
      </c>
      <c r="DH48" s="118">
        <v>0.15</v>
      </c>
      <c r="DI48" s="118">
        <v>0.22</v>
      </c>
      <c r="DJ48" s="118">
        <v>3</v>
      </c>
      <c r="DK48" s="118">
        <v>3000</v>
      </c>
      <c r="DL48" s="118">
        <v>2.5000000000000001E-2</v>
      </c>
      <c r="DM48" s="118">
        <v>0</v>
      </c>
      <c r="DN48" s="118">
        <v>2</v>
      </c>
      <c r="DO48" s="118">
        <v>1.3</v>
      </c>
      <c r="DP48" s="118">
        <v>0.75</v>
      </c>
      <c r="DQ48" s="118">
        <v>50</v>
      </c>
      <c r="DR48" s="118">
        <v>170</v>
      </c>
      <c r="DS48" s="118">
        <v>200</v>
      </c>
      <c r="DT48" s="118">
        <v>230</v>
      </c>
      <c r="DU48" s="118">
        <v>20</v>
      </c>
      <c r="DV48" s="118">
        <v>30</v>
      </c>
      <c r="DW48" s="118">
        <v>30</v>
      </c>
      <c r="DX48" s="118">
        <v>0.2</v>
      </c>
      <c r="DY48" s="118">
        <v>3</v>
      </c>
      <c r="DZ48" s="118">
        <v>0</v>
      </c>
      <c r="EA48" s="118">
        <v>1</v>
      </c>
      <c r="EB48" s="118">
        <v>0</v>
      </c>
      <c r="EC48" s="118">
        <v>30</v>
      </c>
      <c r="ED48" s="118">
        <v>0.15</v>
      </c>
      <c r="EE48" s="118">
        <v>0.75</v>
      </c>
      <c r="EF48" s="118">
        <v>0.1</v>
      </c>
      <c r="EG48" s="118">
        <v>10</v>
      </c>
      <c r="EH48" s="118">
        <v>0.15</v>
      </c>
      <c r="EI48" s="118">
        <v>0.15</v>
      </c>
      <c r="EJ48" s="118">
        <v>0.15</v>
      </c>
      <c r="EK48" s="118">
        <v>0</v>
      </c>
      <c r="EL48" s="118">
        <v>100</v>
      </c>
      <c r="EM48" s="118">
        <v>21</v>
      </c>
      <c r="EN48" s="118">
        <v>17.100000000000001</v>
      </c>
      <c r="EO48" s="118">
        <v>1</v>
      </c>
      <c r="EP48" s="118">
        <v>0</v>
      </c>
      <c r="EQ48" s="118">
        <v>219</v>
      </c>
      <c r="ER48" s="192" t="s">
        <v>459</v>
      </c>
      <c r="ES48" s="118">
        <v>80</v>
      </c>
      <c r="ET48" s="118">
        <v>429</v>
      </c>
    </row>
    <row r="49" spans="1:150" ht="15.6">
      <c r="A49" s="19">
        <v>48</v>
      </c>
      <c r="B49" s="190" t="s">
        <v>133</v>
      </c>
      <c r="C49" s="118">
        <v>0</v>
      </c>
      <c r="D49" s="192">
        <v>2018</v>
      </c>
      <c r="E49" s="118">
        <v>107</v>
      </c>
      <c r="F49" s="192" t="s">
        <v>454</v>
      </c>
      <c r="G49" s="118">
        <v>107</v>
      </c>
      <c r="H49" s="192" t="s">
        <v>454</v>
      </c>
      <c r="I49" s="118">
        <v>823</v>
      </c>
      <c r="J49" s="192" t="s">
        <v>460</v>
      </c>
      <c r="K49" s="118">
        <v>5</v>
      </c>
      <c r="L49" s="190" t="s">
        <v>133</v>
      </c>
      <c r="M49" s="19">
        <v>48</v>
      </c>
      <c r="N49" s="190" t="s">
        <v>133</v>
      </c>
      <c r="O49" s="183" t="s">
        <v>456</v>
      </c>
      <c r="P49" s="19">
        <v>3</v>
      </c>
      <c r="Q49" s="183" t="s">
        <v>451</v>
      </c>
      <c r="R49" s="162" t="s">
        <v>457</v>
      </c>
      <c r="S49" s="183" t="s">
        <v>458</v>
      </c>
      <c r="T49" s="183" t="s">
        <v>452</v>
      </c>
      <c r="U49" s="118">
        <v>4</v>
      </c>
      <c r="V49" s="118">
        <v>3</v>
      </c>
      <c r="W49" s="151" t="s">
        <v>424</v>
      </c>
      <c r="X49" s="151" t="s">
        <v>424</v>
      </c>
      <c r="Y49" s="151">
        <v>6</v>
      </c>
      <c r="Z49" s="118" t="s">
        <v>203</v>
      </c>
      <c r="AA49" s="151">
        <v>1</v>
      </c>
      <c r="AB49" s="118">
        <v>121</v>
      </c>
      <c r="AC49" s="118">
        <v>51</v>
      </c>
      <c r="AD49" s="118">
        <v>59</v>
      </c>
      <c r="AF49" s="118">
        <v>50</v>
      </c>
      <c r="AG49" s="118">
        <v>60</v>
      </c>
      <c r="AH49" s="118">
        <v>100</v>
      </c>
      <c r="AI49" s="118">
        <v>40</v>
      </c>
      <c r="AJ49" s="118">
        <v>80</v>
      </c>
      <c r="AK49" s="118">
        <v>90</v>
      </c>
      <c r="AL49" s="118">
        <v>60</v>
      </c>
      <c r="AM49" s="118">
        <v>80</v>
      </c>
      <c r="AN49" s="118">
        <v>800</v>
      </c>
      <c r="AO49" s="118">
        <v>0.2</v>
      </c>
      <c r="AP49" s="118">
        <v>1.1000000000000001</v>
      </c>
      <c r="AQ49" s="118">
        <v>0.53</v>
      </c>
      <c r="AR49" s="118">
        <v>1.2</v>
      </c>
      <c r="AS49" s="118">
        <v>0.4</v>
      </c>
      <c r="AT49" s="118">
        <v>13</v>
      </c>
      <c r="AU49" s="118">
        <v>140</v>
      </c>
      <c r="AV49" s="118">
        <v>150</v>
      </c>
      <c r="AW49" s="118">
        <v>130</v>
      </c>
      <c r="AX49" s="118">
        <v>0.95</v>
      </c>
      <c r="AY49" s="118">
        <v>0</v>
      </c>
      <c r="AZ49" s="118">
        <v>0</v>
      </c>
      <c r="BA49" s="118">
        <v>180</v>
      </c>
      <c r="BB49" s="118">
        <v>0.1</v>
      </c>
      <c r="BC49" s="118">
        <v>1.5</v>
      </c>
      <c r="BD49" s="118">
        <v>2</v>
      </c>
      <c r="BE49" s="118">
        <v>0.1</v>
      </c>
      <c r="BF49" s="118">
        <v>0.9</v>
      </c>
      <c r="BG49" s="118">
        <v>0.73</v>
      </c>
      <c r="BH49" s="118">
        <v>0.9</v>
      </c>
      <c r="BI49" s="118">
        <v>0</v>
      </c>
      <c r="BJ49" s="118">
        <v>2</v>
      </c>
      <c r="BK49" s="118">
        <v>1</v>
      </c>
      <c r="BL49" s="118">
        <v>0</v>
      </c>
      <c r="BM49" s="118">
        <v>0</v>
      </c>
      <c r="BN49" s="118">
        <v>0</v>
      </c>
      <c r="BO49" s="118">
        <v>1</v>
      </c>
      <c r="BP49" s="118">
        <v>1</v>
      </c>
      <c r="BQ49" s="118">
        <v>1</v>
      </c>
      <c r="BR49" s="183" t="s">
        <v>447</v>
      </c>
      <c r="BS49" s="118">
        <v>0</v>
      </c>
      <c r="BT49" s="118">
        <v>1</v>
      </c>
      <c r="BU49" s="118">
        <v>0.8</v>
      </c>
      <c r="BV49" s="118">
        <v>0</v>
      </c>
      <c r="BW49" s="152">
        <v>10000</v>
      </c>
      <c r="BX49" s="118">
        <v>1</v>
      </c>
      <c r="BY49" s="118">
        <v>1.1000000000000001</v>
      </c>
      <c r="BZ49" s="118">
        <v>1.1000000000000001</v>
      </c>
      <c r="CA49" s="118">
        <v>0.4</v>
      </c>
      <c r="CB49" s="118">
        <v>1</v>
      </c>
      <c r="CC49" s="118">
        <v>0</v>
      </c>
      <c r="CD49" s="118">
        <v>0</v>
      </c>
      <c r="CE49" s="118">
        <v>0</v>
      </c>
      <c r="CF49" s="118">
        <v>0</v>
      </c>
      <c r="CG49" s="118">
        <v>0</v>
      </c>
      <c r="CH49" s="118">
        <v>0</v>
      </c>
      <c r="CI49" s="118">
        <v>1</v>
      </c>
      <c r="CJ49" s="118">
        <v>0.9</v>
      </c>
      <c r="CK49" s="118">
        <v>0.9</v>
      </c>
      <c r="CL49" s="118">
        <v>0</v>
      </c>
      <c r="CM49" s="118">
        <v>200</v>
      </c>
      <c r="CN49" s="118">
        <v>1</v>
      </c>
      <c r="CO49" s="118">
        <v>1000</v>
      </c>
      <c r="CP49" s="118">
        <v>1000</v>
      </c>
      <c r="CQ49" s="118">
        <v>1000</v>
      </c>
      <c r="CR49" s="118">
        <v>1000</v>
      </c>
      <c r="CS49" s="118">
        <v>1000</v>
      </c>
      <c r="CT49" s="118" t="s">
        <v>447</v>
      </c>
      <c r="CU49" s="118" t="s">
        <v>447</v>
      </c>
      <c r="CV49" s="118" t="s">
        <v>447</v>
      </c>
      <c r="CW49" s="118" t="s">
        <v>447</v>
      </c>
      <c r="CX49" s="118" t="s">
        <v>447</v>
      </c>
      <c r="CY49" s="118">
        <v>1</v>
      </c>
      <c r="CZ49" s="118">
        <v>200</v>
      </c>
      <c r="DA49" s="118">
        <v>170</v>
      </c>
      <c r="DB49" s="118">
        <v>1</v>
      </c>
      <c r="DC49" s="118">
        <v>0.05</v>
      </c>
      <c r="DD49" s="118">
        <v>1.7</v>
      </c>
      <c r="DE49" s="118">
        <v>12</v>
      </c>
      <c r="DF49" s="118">
        <v>1</v>
      </c>
      <c r="DG49" s="161">
        <v>2.0000000000000001E-4</v>
      </c>
      <c r="DH49" s="118">
        <v>0.15</v>
      </c>
      <c r="DI49" s="118">
        <v>0.22</v>
      </c>
      <c r="DJ49" s="118">
        <v>3</v>
      </c>
      <c r="DK49" s="118">
        <v>3000</v>
      </c>
      <c r="DL49" s="118">
        <v>2.5000000000000001E-2</v>
      </c>
      <c r="DM49" s="118">
        <v>0</v>
      </c>
      <c r="DN49" s="118">
        <v>2</v>
      </c>
      <c r="DO49" s="118">
        <v>1.3</v>
      </c>
      <c r="DP49" s="118">
        <v>0.75</v>
      </c>
      <c r="DQ49" s="118">
        <v>50</v>
      </c>
      <c r="DR49" s="118">
        <v>170</v>
      </c>
      <c r="DS49" s="118">
        <v>200</v>
      </c>
      <c r="DT49" s="118">
        <v>230</v>
      </c>
      <c r="DU49" s="118">
        <v>20</v>
      </c>
      <c r="DV49" s="118">
        <v>30</v>
      </c>
      <c r="DW49" s="118">
        <v>30</v>
      </c>
      <c r="DX49" s="118">
        <v>0.2</v>
      </c>
      <c r="DY49" s="118">
        <v>3</v>
      </c>
      <c r="DZ49" s="118">
        <v>0</v>
      </c>
      <c r="EA49" s="118">
        <v>1</v>
      </c>
      <c r="EB49" s="118">
        <v>0</v>
      </c>
      <c r="EC49" s="118">
        <v>30</v>
      </c>
      <c r="ED49" s="118">
        <v>0.15</v>
      </c>
      <c r="EE49" s="118">
        <v>0.75</v>
      </c>
      <c r="EF49" s="118">
        <v>0.1</v>
      </c>
      <c r="EG49" s="118">
        <v>10</v>
      </c>
      <c r="EH49" s="118">
        <v>0.15</v>
      </c>
      <c r="EI49" s="118">
        <v>0.15</v>
      </c>
      <c r="EJ49" s="118">
        <v>0.15</v>
      </c>
      <c r="EK49" s="118">
        <v>0</v>
      </c>
      <c r="EL49" s="118">
        <v>100</v>
      </c>
      <c r="EM49" s="118">
        <v>21</v>
      </c>
      <c r="EN49" s="118">
        <v>17.100000000000001</v>
      </c>
      <c r="EO49" s="118">
        <v>1</v>
      </c>
      <c r="EP49" s="118">
        <v>0</v>
      </c>
      <c r="EQ49" s="118">
        <v>219</v>
      </c>
      <c r="ER49" s="192" t="s">
        <v>459</v>
      </c>
      <c r="ES49" s="118">
        <v>80</v>
      </c>
      <c r="ET49" s="118">
        <v>438</v>
      </c>
    </row>
    <row r="50" spans="1:150" ht="15.6">
      <c r="A50" s="19">
        <v>49</v>
      </c>
      <c r="B50" s="190" t="s">
        <v>134</v>
      </c>
      <c r="C50" s="118">
        <v>0</v>
      </c>
      <c r="D50" s="192">
        <v>2018</v>
      </c>
      <c r="E50" s="118">
        <v>107</v>
      </c>
      <c r="F50" s="192" t="s">
        <v>454</v>
      </c>
      <c r="G50" s="118">
        <v>107</v>
      </c>
      <c r="H50" s="192" t="s">
        <v>454</v>
      </c>
      <c r="I50" s="118">
        <v>823</v>
      </c>
      <c r="J50" s="192" t="s">
        <v>461</v>
      </c>
      <c r="K50" s="118">
        <v>5</v>
      </c>
      <c r="L50" s="190" t="s">
        <v>134</v>
      </c>
      <c r="M50" s="19">
        <v>49</v>
      </c>
      <c r="N50" s="190" t="s">
        <v>134</v>
      </c>
      <c r="O50" s="183" t="s">
        <v>456</v>
      </c>
      <c r="P50" s="19">
        <v>3</v>
      </c>
      <c r="Q50" s="183" t="s">
        <v>451</v>
      </c>
      <c r="R50" s="162" t="s">
        <v>457</v>
      </c>
      <c r="S50" s="183" t="s">
        <v>458</v>
      </c>
      <c r="T50" s="183" t="s">
        <v>452</v>
      </c>
      <c r="U50" s="118">
        <v>4</v>
      </c>
      <c r="V50" s="118">
        <v>3</v>
      </c>
      <c r="W50" s="151" t="s">
        <v>424</v>
      </c>
      <c r="X50" s="151" t="s">
        <v>424</v>
      </c>
      <c r="Y50" s="151">
        <v>6</v>
      </c>
      <c r="Z50" s="118" t="s">
        <v>203</v>
      </c>
      <c r="AA50" s="151">
        <v>1</v>
      </c>
      <c r="AB50" s="118">
        <v>121</v>
      </c>
      <c r="AC50" s="118">
        <v>51</v>
      </c>
      <c r="AD50" s="118">
        <v>59</v>
      </c>
      <c r="AF50" s="118">
        <v>50</v>
      </c>
      <c r="AG50" s="118">
        <v>60</v>
      </c>
      <c r="AH50" s="118">
        <v>100</v>
      </c>
      <c r="AI50" s="118">
        <v>40</v>
      </c>
      <c r="AJ50" s="118">
        <v>80</v>
      </c>
      <c r="AK50" s="118">
        <v>90</v>
      </c>
      <c r="AL50" s="118">
        <v>60</v>
      </c>
      <c r="AM50" s="118">
        <v>80</v>
      </c>
      <c r="AN50" s="118">
        <v>800</v>
      </c>
      <c r="AO50" s="118">
        <v>0.2</v>
      </c>
      <c r="AP50" s="118">
        <v>1.1000000000000001</v>
      </c>
      <c r="AQ50" s="118">
        <v>0.53</v>
      </c>
      <c r="AR50" s="118">
        <v>1.2</v>
      </c>
      <c r="AS50" s="118">
        <v>0.4</v>
      </c>
      <c r="AT50" s="118">
        <v>13</v>
      </c>
      <c r="AU50" s="118">
        <v>140</v>
      </c>
      <c r="AV50" s="118">
        <v>150</v>
      </c>
      <c r="AW50" s="118">
        <v>130</v>
      </c>
      <c r="AX50" s="118">
        <v>0.95</v>
      </c>
      <c r="AY50" s="118">
        <v>0</v>
      </c>
      <c r="AZ50" s="118">
        <v>0</v>
      </c>
      <c r="BA50" s="118">
        <v>180</v>
      </c>
      <c r="BB50" s="118">
        <v>0.1</v>
      </c>
      <c r="BC50" s="118">
        <v>1.5</v>
      </c>
      <c r="BD50" s="118">
        <v>2</v>
      </c>
      <c r="BE50" s="118">
        <v>0.1</v>
      </c>
      <c r="BF50" s="118">
        <v>0.9</v>
      </c>
      <c r="BG50" s="118">
        <v>0.73</v>
      </c>
      <c r="BH50" s="118">
        <v>0.9</v>
      </c>
      <c r="BI50" s="118">
        <v>0</v>
      </c>
      <c r="BJ50" s="118">
        <v>2</v>
      </c>
      <c r="BK50" s="118">
        <v>1</v>
      </c>
      <c r="BL50" s="118">
        <v>0</v>
      </c>
      <c r="BM50" s="118">
        <v>0</v>
      </c>
      <c r="BN50" s="118">
        <v>0</v>
      </c>
      <c r="BO50" s="118">
        <v>1</v>
      </c>
      <c r="BP50" s="118">
        <v>1</v>
      </c>
      <c r="BQ50" s="118">
        <v>1</v>
      </c>
      <c r="BR50" s="183" t="s">
        <v>447</v>
      </c>
      <c r="BS50" s="118">
        <v>0</v>
      </c>
      <c r="BT50" s="118">
        <v>1</v>
      </c>
      <c r="BU50" s="118">
        <v>0.8</v>
      </c>
      <c r="BV50" s="118">
        <v>0</v>
      </c>
      <c r="BW50" s="152">
        <v>10000</v>
      </c>
      <c r="BX50" s="118">
        <v>1</v>
      </c>
      <c r="BY50" s="118">
        <v>1.1000000000000001</v>
      </c>
      <c r="BZ50" s="118">
        <v>1.1000000000000001</v>
      </c>
      <c r="CA50" s="118">
        <v>0.4</v>
      </c>
      <c r="CB50" s="118">
        <v>1</v>
      </c>
      <c r="CC50" s="118">
        <v>0</v>
      </c>
      <c r="CD50" s="118">
        <v>0</v>
      </c>
      <c r="CE50" s="118">
        <v>0</v>
      </c>
      <c r="CF50" s="118">
        <v>0</v>
      </c>
      <c r="CG50" s="118">
        <v>0</v>
      </c>
      <c r="CH50" s="118">
        <v>0</v>
      </c>
      <c r="CI50" s="118">
        <v>1</v>
      </c>
      <c r="CJ50" s="118">
        <v>0.9</v>
      </c>
      <c r="CK50" s="118">
        <v>0.9</v>
      </c>
      <c r="CL50" s="118">
        <v>0</v>
      </c>
      <c r="CM50" s="118">
        <v>200</v>
      </c>
      <c r="CN50" s="118">
        <v>1</v>
      </c>
      <c r="CO50" s="118">
        <v>1000</v>
      </c>
      <c r="CP50" s="118">
        <v>1000</v>
      </c>
      <c r="CQ50" s="118">
        <v>1000</v>
      </c>
      <c r="CR50" s="118">
        <v>1000</v>
      </c>
      <c r="CS50" s="118">
        <v>1000</v>
      </c>
      <c r="CT50" s="118" t="s">
        <v>447</v>
      </c>
      <c r="CU50" s="118" t="s">
        <v>447</v>
      </c>
      <c r="CV50" s="118" t="s">
        <v>447</v>
      </c>
      <c r="CW50" s="118" t="s">
        <v>447</v>
      </c>
      <c r="CX50" s="118" t="s">
        <v>447</v>
      </c>
      <c r="CY50" s="118">
        <v>1</v>
      </c>
      <c r="CZ50" s="118">
        <v>200</v>
      </c>
      <c r="DA50" s="118">
        <v>170</v>
      </c>
      <c r="DB50" s="118">
        <v>1</v>
      </c>
      <c r="DC50" s="118">
        <v>0.05</v>
      </c>
      <c r="DD50" s="118">
        <v>1.7</v>
      </c>
      <c r="DE50" s="118">
        <v>12</v>
      </c>
      <c r="DF50" s="118">
        <v>1</v>
      </c>
      <c r="DG50" s="161">
        <v>2.0000000000000001E-4</v>
      </c>
      <c r="DH50" s="118">
        <v>0.15</v>
      </c>
      <c r="DI50" s="118">
        <v>0.22</v>
      </c>
      <c r="DJ50" s="118">
        <v>3</v>
      </c>
      <c r="DK50" s="118">
        <v>3000</v>
      </c>
      <c r="DL50" s="118">
        <v>2.5000000000000001E-2</v>
      </c>
      <c r="DM50" s="118">
        <v>0</v>
      </c>
      <c r="DN50" s="118">
        <v>2</v>
      </c>
      <c r="DO50" s="118">
        <v>1.3</v>
      </c>
      <c r="DP50" s="118">
        <v>0.75</v>
      </c>
      <c r="DQ50" s="118">
        <v>50</v>
      </c>
      <c r="DR50" s="118">
        <v>170</v>
      </c>
      <c r="DS50" s="118">
        <v>200</v>
      </c>
      <c r="DT50" s="118">
        <v>230</v>
      </c>
      <c r="DU50" s="118">
        <v>20</v>
      </c>
      <c r="DV50" s="118">
        <v>30</v>
      </c>
      <c r="DW50" s="118">
        <v>30</v>
      </c>
      <c r="DX50" s="118">
        <v>0.2</v>
      </c>
      <c r="DY50" s="118">
        <v>3</v>
      </c>
      <c r="DZ50" s="118">
        <v>0</v>
      </c>
      <c r="EA50" s="118">
        <v>1</v>
      </c>
      <c r="EB50" s="118">
        <v>0</v>
      </c>
      <c r="EC50" s="118">
        <v>30</v>
      </c>
      <c r="ED50" s="118">
        <v>0.15</v>
      </c>
      <c r="EE50" s="118">
        <v>0.75</v>
      </c>
      <c r="EF50" s="118">
        <v>0.1</v>
      </c>
      <c r="EG50" s="118">
        <v>10</v>
      </c>
      <c r="EH50" s="118">
        <v>0.15</v>
      </c>
      <c r="EI50" s="118">
        <v>0.15</v>
      </c>
      <c r="EJ50" s="118">
        <v>0.15</v>
      </c>
      <c r="EK50" s="118">
        <v>0</v>
      </c>
      <c r="EL50" s="118">
        <v>100</v>
      </c>
      <c r="EM50" s="118">
        <v>21</v>
      </c>
      <c r="EN50" s="118">
        <v>17.100000000000001</v>
      </c>
      <c r="EO50" s="118">
        <v>1</v>
      </c>
      <c r="EP50" s="118">
        <v>0</v>
      </c>
      <c r="EQ50" s="118">
        <v>219</v>
      </c>
      <c r="ER50" s="192" t="s">
        <v>459</v>
      </c>
      <c r="ES50" s="118">
        <v>80</v>
      </c>
      <c r="ET50" s="118">
        <v>447</v>
      </c>
    </row>
    <row r="51" spans="1:150" ht="15.6">
      <c r="A51" s="19">
        <v>50</v>
      </c>
      <c r="B51" s="190" t="s">
        <v>135</v>
      </c>
      <c r="C51" s="118">
        <v>0</v>
      </c>
      <c r="D51" s="192">
        <v>2018</v>
      </c>
      <c r="E51" s="118">
        <v>107</v>
      </c>
      <c r="F51" s="192" t="s">
        <v>454</v>
      </c>
      <c r="G51" s="118">
        <v>107</v>
      </c>
      <c r="H51" s="192" t="s">
        <v>454</v>
      </c>
      <c r="I51" s="118">
        <v>823</v>
      </c>
      <c r="J51" s="192" t="s">
        <v>462</v>
      </c>
      <c r="K51" s="118">
        <v>5</v>
      </c>
      <c r="L51" s="190" t="s">
        <v>135</v>
      </c>
      <c r="M51" s="19">
        <v>50</v>
      </c>
      <c r="N51" s="190" t="s">
        <v>135</v>
      </c>
      <c r="O51" s="183" t="s">
        <v>456</v>
      </c>
      <c r="P51" s="19">
        <v>3</v>
      </c>
      <c r="Q51" s="183" t="s">
        <v>451</v>
      </c>
      <c r="R51" s="162" t="s">
        <v>457</v>
      </c>
      <c r="S51" s="183" t="s">
        <v>458</v>
      </c>
      <c r="T51" s="183" t="s">
        <v>452</v>
      </c>
      <c r="U51" s="118">
        <v>4</v>
      </c>
      <c r="V51" s="118">
        <v>3</v>
      </c>
      <c r="W51" s="151" t="s">
        <v>424</v>
      </c>
      <c r="X51" s="151" t="s">
        <v>424</v>
      </c>
      <c r="Y51" s="151">
        <v>6</v>
      </c>
      <c r="Z51" s="118" t="s">
        <v>203</v>
      </c>
      <c r="AA51" s="151">
        <v>1</v>
      </c>
      <c r="AB51" s="118">
        <v>121</v>
      </c>
      <c r="AC51" s="118">
        <v>51</v>
      </c>
      <c r="AD51" s="118">
        <v>59</v>
      </c>
      <c r="AF51" s="118">
        <v>50</v>
      </c>
      <c r="AG51" s="118">
        <v>60</v>
      </c>
      <c r="AH51" s="118">
        <v>100</v>
      </c>
      <c r="AI51" s="118">
        <v>40</v>
      </c>
      <c r="AJ51" s="118">
        <v>80</v>
      </c>
      <c r="AK51" s="118">
        <v>90</v>
      </c>
      <c r="AL51" s="118">
        <v>60</v>
      </c>
      <c r="AM51" s="118">
        <v>80</v>
      </c>
      <c r="AN51" s="118">
        <v>800</v>
      </c>
      <c r="AO51" s="118">
        <v>0.2</v>
      </c>
      <c r="AP51" s="118">
        <v>1.1000000000000001</v>
      </c>
      <c r="AQ51" s="118">
        <v>0.53</v>
      </c>
      <c r="AR51" s="118">
        <v>1.2</v>
      </c>
      <c r="AS51" s="118">
        <v>0.4</v>
      </c>
      <c r="AT51" s="118">
        <v>13</v>
      </c>
      <c r="AU51" s="118">
        <v>140</v>
      </c>
      <c r="AV51" s="118">
        <v>150</v>
      </c>
      <c r="AW51" s="118">
        <v>130</v>
      </c>
      <c r="AX51" s="118">
        <v>0.95</v>
      </c>
      <c r="AY51" s="118">
        <v>0</v>
      </c>
      <c r="AZ51" s="118">
        <v>0</v>
      </c>
      <c r="BA51" s="118">
        <v>180</v>
      </c>
      <c r="BB51" s="118">
        <v>0.1</v>
      </c>
      <c r="BC51" s="118">
        <v>1.5</v>
      </c>
      <c r="BD51" s="118">
        <v>2</v>
      </c>
      <c r="BE51" s="118">
        <v>0.1</v>
      </c>
      <c r="BF51" s="118">
        <v>0.9</v>
      </c>
      <c r="BG51" s="118">
        <v>0.73</v>
      </c>
      <c r="BH51" s="118">
        <v>0.9</v>
      </c>
      <c r="BI51" s="118">
        <v>0</v>
      </c>
      <c r="BJ51" s="118">
        <v>2</v>
      </c>
      <c r="BK51" s="118">
        <v>1</v>
      </c>
      <c r="BL51" s="118">
        <v>0</v>
      </c>
      <c r="BM51" s="118">
        <v>0</v>
      </c>
      <c r="BN51" s="118">
        <v>0</v>
      </c>
      <c r="BO51" s="118">
        <v>1</v>
      </c>
      <c r="BP51" s="118">
        <v>1</v>
      </c>
      <c r="BQ51" s="118">
        <v>1</v>
      </c>
      <c r="BR51" s="183" t="s">
        <v>447</v>
      </c>
      <c r="BS51" s="118">
        <v>0</v>
      </c>
      <c r="BT51" s="118">
        <v>1</v>
      </c>
      <c r="BU51" s="118">
        <v>0.8</v>
      </c>
      <c r="BV51" s="118">
        <v>0</v>
      </c>
      <c r="BW51" s="152">
        <v>10000</v>
      </c>
      <c r="BX51" s="118">
        <v>1</v>
      </c>
      <c r="BY51" s="118">
        <v>1.1000000000000001</v>
      </c>
      <c r="BZ51" s="118">
        <v>1.1000000000000001</v>
      </c>
      <c r="CA51" s="118">
        <v>0.4</v>
      </c>
      <c r="CB51" s="118">
        <v>1</v>
      </c>
      <c r="CC51" s="118">
        <v>0</v>
      </c>
      <c r="CD51" s="118">
        <v>0</v>
      </c>
      <c r="CE51" s="118">
        <v>0</v>
      </c>
      <c r="CF51" s="118">
        <v>0</v>
      </c>
      <c r="CG51" s="118">
        <v>0</v>
      </c>
      <c r="CH51" s="118">
        <v>0</v>
      </c>
      <c r="CI51" s="118">
        <v>1</v>
      </c>
      <c r="CJ51" s="118">
        <v>0.9</v>
      </c>
      <c r="CK51" s="118">
        <v>0.9</v>
      </c>
      <c r="CL51" s="118">
        <v>0</v>
      </c>
      <c r="CM51" s="118">
        <v>200</v>
      </c>
      <c r="CN51" s="118">
        <v>1</v>
      </c>
      <c r="CO51" s="118">
        <v>1000</v>
      </c>
      <c r="CP51" s="118">
        <v>1000</v>
      </c>
      <c r="CQ51" s="118">
        <v>1000</v>
      </c>
      <c r="CR51" s="118">
        <v>1000</v>
      </c>
      <c r="CS51" s="118">
        <v>1000</v>
      </c>
      <c r="CT51" s="118" t="s">
        <v>447</v>
      </c>
      <c r="CU51" s="118" t="s">
        <v>447</v>
      </c>
      <c r="CV51" s="118" t="s">
        <v>447</v>
      </c>
      <c r="CW51" s="118" t="s">
        <v>447</v>
      </c>
      <c r="CX51" s="118" t="s">
        <v>447</v>
      </c>
      <c r="CY51" s="118">
        <v>1</v>
      </c>
      <c r="CZ51" s="118">
        <v>200</v>
      </c>
      <c r="DA51" s="118">
        <v>170</v>
      </c>
      <c r="DB51" s="118">
        <v>1</v>
      </c>
      <c r="DC51" s="118">
        <v>0.05</v>
      </c>
      <c r="DD51" s="118">
        <v>1.7</v>
      </c>
      <c r="DE51" s="118">
        <v>12</v>
      </c>
      <c r="DF51" s="118">
        <v>1</v>
      </c>
      <c r="DG51" s="161">
        <v>2.0000000000000001E-4</v>
      </c>
      <c r="DH51" s="118">
        <v>0.15</v>
      </c>
      <c r="DI51" s="118">
        <v>0.22</v>
      </c>
      <c r="DJ51" s="118">
        <v>3</v>
      </c>
      <c r="DK51" s="118">
        <v>3000</v>
      </c>
      <c r="DL51" s="118">
        <v>2.5000000000000001E-2</v>
      </c>
      <c r="DM51" s="118">
        <v>0</v>
      </c>
      <c r="DN51" s="118">
        <v>2</v>
      </c>
      <c r="DO51" s="118">
        <v>1.3</v>
      </c>
      <c r="DP51" s="118">
        <v>0.75</v>
      </c>
      <c r="DQ51" s="118">
        <v>50</v>
      </c>
      <c r="DR51" s="118">
        <v>170</v>
      </c>
      <c r="DS51" s="118">
        <v>200</v>
      </c>
      <c r="DT51" s="118">
        <v>230</v>
      </c>
      <c r="DU51" s="118">
        <v>20</v>
      </c>
      <c r="DV51" s="118">
        <v>30</v>
      </c>
      <c r="DW51" s="118">
        <v>30</v>
      </c>
      <c r="DX51" s="118">
        <v>0.2</v>
      </c>
      <c r="DY51" s="118">
        <v>3</v>
      </c>
      <c r="DZ51" s="118">
        <v>0</v>
      </c>
      <c r="EA51" s="118">
        <v>1</v>
      </c>
      <c r="EB51" s="118">
        <v>0</v>
      </c>
      <c r="EC51" s="118">
        <v>30</v>
      </c>
      <c r="ED51" s="118">
        <v>0.15</v>
      </c>
      <c r="EE51" s="118">
        <v>0.75</v>
      </c>
      <c r="EF51" s="118">
        <v>0.1</v>
      </c>
      <c r="EG51" s="118">
        <v>10</v>
      </c>
      <c r="EH51" s="118">
        <v>0.15</v>
      </c>
      <c r="EI51" s="118">
        <v>0.15</v>
      </c>
      <c r="EJ51" s="118">
        <v>0.15</v>
      </c>
      <c r="EK51" s="118">
        <v>0</v>
      </c>
      <c r="EL51" s="118">
        <v>100</v>
      </c>
      <c r="EM51" s="118">
        <v>21</v>
      </c>
      <c r="EN51" s="118">
        <v>17.100000000000001</v>
      </c>
      <c r="EO51" s="118">
        <v>1</v>
      </c>
      <c r="EP51" s="118">
        <v>0</v>
      </c>
      <c r="EQ51" s="118">
        <v>219</v>
      </c>
      <c r="ER51" s="192" t="s">
        <v>459</v>
      </c>
      <c r="ES51" s="118">
        <v>80</v>
      </c>
      <c r="ET51" s="118">
        <v>456</v>
      </c>
    </row>
    <row r="52" spans="1:150" ht="15.6">
      <c r="F52" s="192"/>
      <c r="R52" s="163"/>
    </row>
    <row r="53" spans="1:150">
      <c r="F53" s="162"/>
    </row>
  </sheetData>
  <phoneticPr fontId="35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F7" sqref="F7"/>
    </sheetView>
  </sheetViews>
  <sheetFormatPr defaultColWidth="9.109375" defaultRowHeight="14.4"/>
  <cols>
    <col min="1" max="1" width="9.109375" style="119"/>
    <col min="2" max="2" width="17" style="119" customWidth="1"/>
    <col min="3" max="3" width="15.6640625" style="119" customWidth="1"/>
    <col min="4" max="4" width="9.44140625" style="119" customWidth="1"/>
    <col min="5" max="10" width="9.109375" style="119"/>
    <col min="11" max="11" width="15.33203125" style="119" customWidth="1"/>
    <col min="12" max="12" width="13.109375" style="119" customWidth="1"/>
    <col min="13" max="13" width="22.88671875" style="119" customWidth="1"/>
    <col min="14" max="14" width="12.6640625" style="119" customWidth="1"/>
    <col min="15" max="18" width="9.109375" style="119"/>
    <col min="19" max="20" width="16.109375" style="119" customWidth="1"/>
    <col min="21" max="21" width="11.109375" style="119" customWidth="1"/>
    <col min="22" max="22" width="15.5546875" style="119" customWidth="1"/>
    <col min="23" max="26" width="9.109375" style="119"/>
    <col min="27" max="27" width="12.44140625" style="119" customWidth="1"/>
    <col min="28" max="28" width="21.44140625" style="119" customWidth="1"/>
    <col min="29" max="29" width="14.6640625" style="119" customWidth="1"/>
    <col min="30" max="30" width="21.5546875" style="119" customWidth="1"/>
    <col min="31" max="16384" width="9.109375" style="119"/>
  </cols>
  <sheetData>
    <row r="1" spans="1:30">
      <c r="A1" s="120" t="s">
        <v>276</v>
      </c>
      <c r="B1" s="120" t="s">
        <v>277</v>
      </c>
      <c r="C1" s="120" t="s">
        <v>463</v>
      </c>
      <c r="D1" s="120" t="s">
        <v>279</v>
      </c>
      <c r="E1" s="120" t="s">
        <v>464</v>
      </c>
      <c r="F1" s="120" t="s">
        <v>465</v>
      </c>
      <c r="G1" s="120" t="s">
        <v>466</v>
      </c>
      <c r="H1" s="120" t="s">
        <v>467</v>
      </c>
      <c r="I1" s="120" t="s">
        <v>468</v>
      </c>
      <c r="J1" s="120" t="s">
        <v>469</v>
      </c>
      <c r="K1" s="120" t="s">
        <v>470</v>
      </c>
      <c r="L1" s="120" t="s">
        <v>471</v>
      </c>
      <c r="M1" s="120" t="s">
        <v>472</v>
      </c>
      <c r="N1" s="120" t="s">
        <v>473</v>
      </c>
      <c r="O1" s="120" t="s">
        <v>474</v>
      </c>
      <c r="P1" s="120" t="s">
        <v>475</v>
      </c>
      <c r="Q1" s="120" t="s">
        <v>476</v>
      </c>
      <c r="R1" s="120" t="s">
        <v>477</v>
      </c>
      <c r="S1" s="120" t="s">
        <v>478</v>
      </c>
      <c r="T1" s="120" t="s">
        <v>479</v>
      </c>
      <c r="U1" s="120" t="s">
        <v>480</v>
      </c>
      <c r="V1" s="120" t="s">
        <v>481</v>
      </c>
      <c r="W1" s="120" t="s">
        <v>482</v>
      </c>
      <c r="X1" s="120" t="s">
        <v>483</v>
      </c>
      <c r="Y1" s="120" t="s">
        <v>484</v>
      </c>
      <c r="Z1" s="120" t="s">
        <v>485</v>
      </c>
      <c r="AA1" s="120" t="s">
        <v>486</v>
      </c>
      <c r="AB1" s="120" t="s">
        <v>487</v>
      </c>
      <c r="AC1" s="120" t="s">
        <v>488</v>
      </c>
      <c r="AD1" s="190" t="s">
        <v>489</v>
      </c>
    </row>
    <row r="2" spans="1:30">
      <c r="A2" s="119">
        <v>1</v>
      </c>
      <c r="B2" s="182" t="s">
        <v>490</v>
      </c>
      <c r="C2" s="134">
        <v>1</v>
      </c>
      <c r="D2" s="190" t="s">
        <v>420</v>
      </c>
      <c r="E2" s="119">
        <v>28</v>
      </c>
      <c r="F2" s="119">
        <v>0</v>
      </c>
      <c r="G2" s="119">
        <v>8</v>
      </c>
      <c r="H2" s="119">
        <v>20</v>
      </c>
      <c r="I2" s="119">
        <v>0.7</v>
      </c>
      <c r="J2" s="119">
        <v>0.5</v>
      </c>
      <c r="K2" s="119">
        <v>0</v>
      </c>
      <c r="L2" s="119">
        <v>7</v>
      </c>
      <c r="M2" s="119" t="s">
        <v>491</v>
      </c>
      <c r="N2" s="119">
        <v>1</v>
      </c>
      <c r="O2" s="119">
        <v>0.5</v>
      </c>
      <c r="P2" s="119">
        <v>0</v>
      </c>
      <c r="Q2" s="119">
        <v>0</v>
      </c>
      <c r="R2" s="119">
        <v>0.01</v>
      </c>
      <c r="S2" s="119">
        <v>3</v>
      </c>
      <c r="T2" s="119">
        <v>50</v>
      </c>
      <c r="U2" s="119">
        <v>2</v>
      </c>
      <c r="V2" s="119">
        <v>0.05</v>
      </c>
      <c r="W2" s="119">
        <v>0</v>
      </c>
      <c r="X2" s="119">
        <v>2.38</v>
      </c>
      <c r="Y2" s="119">
        <v>2</v>
      </c>
      <c r="Z2" s="119">
        <v>2</v>
      </c>
      <c r="AA2" s="119">
        <v>1</v>
      </c>
      <c r="AB2" s="119">
        <v>0.75</v>
      </c>
      <c r="AC2" s="119">
        <v>0</v>
      </c>
      <c r="AD2" s="190" t="s">
        <v>492</v>
      </c>
    </row>
    <row r="3" spans="1:30" ht="15.6">
      <c r="A3" s="119">
        <v>2</v>
      </c>
      <c r="B3" s="193" t="s">
        <v>493</v>
      </c>
      <c r="C3" s="134">
        <v>1</v>
      </c>
      <c r="D3" s="190" t="s">
        <v>420</v>
      </c>
      <c r="E3" s="119">
        <v>22</v>
      </c>
      <c r="F3" s="119">
        <v>10</v>
      </c>
      <c r="G3" s="152">
        <v>9</v>
      </c>
      <c r="H3" s="152">
        <v>15.8</v>
      </c>
      <c r="I3" s="119">
        <v>0.7</v>
      </c>
      <c r="J3" s="119">
        <v>0.5</v>
      </c>
      <c r="K3" s="119">
        <v>0</v>
      </c>
      <c r="L3" s="119">
        <v>8</v>
      </c>
      <c r="M3" s="119" t="s">
        <v>491</v>
      </c>
      <c r="N3" s="119">
        <v>1</v>
      </c>
      <c r="O3" s="119">
        <v>0.5</v>
      </c>
      <c r="P3" s="119">
        <v>0</v>
      </c>
      <c r="Q3" s="119">
        <v>0</v>
      </c>
      <c r="R3" s="119">
        <v>0.01</v>
      </c>
      <c r="S3" s="119">
        <v>3</v>
      </c>
      <c r="T3" s="119">
        <v>50</v>
      </c>
      <c r="U3" s="119">
        <v>2</v>
      </c>
      <c r="V3" s="119">
        <v>0.05</v>
      </c>
      <c r="W3" s="119">
        <v>0</v>
      </c>
      <c r="X3" s="119">
        <v>2.38</v>
      </c>
      <c r="Y3" s="119">
        <v>2</v>
      </c>
      <c r="Z3" s="119">
        <v>2</v>
      </c>
      <c r="AA3" s="119">
        <v>1</v>
      </c>
      <c r="AB3" s="119">
        <v>0.75</v>
      </c>
      <c r="AC3" s="119">
        <v>0</v>
      </c>
      <c r="AD3" s="159" t="s">
        <v>494</v>
      </c>
    </row>
    <row r="4" spans="1:30" ht="16.2" customHeight="1">
      <c r="A4" s="119">
        <v>3</v>
      </c>
      <c r="B4" s="193" t="s">
        <v>495</v>
      </c>
      <c r="C4" s="134">
        <v>1</v>
      </c>
      <c r="D4" s="190" t="s">
        <v>420</v>
      </c>
      <c r="E4" s="119">
        <v>22</v>
      </c>
      <c r="F4" s="119">
        <v>10</v>
      </c>
      <c r="G4" s="153">
        <v>9</v>
      </c>
      <c r="H4" s="153">
        <v>21.1</v>
      </c>
      <c r="I4" s="119">
        <v>0.7</v>
      </c>
      <c r="J4" s="119">
        <v>0.5</v>
      </c>
      <c r="K4" s="119">
        <v>0</v>
      </c>
      <c r="L4" s="119">
        <v>8</v>
      </c>
      <c r="M4" s="119" t="s">
        <v>491</v>
      </c>
      <c r="N4" s="119">
        <v>1</v>
      </c>
      <c r="O4" s="119">
        <v>0.5</v>
      </c>
      <c r="P4" s="119">
        <v>0</v>
      </c>
      <c r="Q4" s="119">
        <v>0</v>
      </c>
      <c r="R4" s="119">
        <v>0.01</v>
      </c>
      <c r="S4" s="119">
        <v>3</v>
      </c>
      <c r="T4" s="119">
        <v>50</v>
      </c>
      <c r="U4" s="119">
        <v>2</v>
      </c>
      <c r="V4" s="119">
        <v>0.05</v>
      </c>
      <c r="W4" s="119">
        <v>0</v>
      </c>
      <c r="X4" s="119">
        <v>2.38</v>
      </c>
      <c r="Y4" s="119">
        <v>2</v>
      </c>
      <c r="Z4" s="119">
        <v>2</v>
      </c>
      <c r="AA4" s="119">
        <v>1</v>
      </c>
      <c r="AB4" s="119">
        <v>0.75</v>
      </c>
      <c r="AC4" s="119">
        <v>0</v>
      </c>
      <c r="AD4" s="160" t="s">
        <v>494</v>
      </c>
    </row>
    <row r="5" spans="1:30" ht="15.6">
      <c r="A5" s="152">
        <v>4</v>
      </c>
      <c r="B5" s="159" t="s">
        <v>496</v>
      </c>
      <c r="C5" s="134">
        <v>2</v>
      </c>
      <c r="D5" s="190" t="s">
        <v>450</v>
      </c>
      <c r="E5" s="119">
        <v>22</v>
      </c>
      <c r="F5" s="119">
        <v>10</v>
      </c>
      <c r="G5" s="153">
        <v>10</v>
      </c>
      <c r="H5" s="153">
        <v>22</v>
      </c>
      <c r="I5" s="119">
        <v>0.7</v>
      </c>
      <c r="J5" s="119">
        <v>0.5</v>
      </c>
      <c r="K5" s="119">
        <v>0</v>
      </c>
      <c r="L5" s="119">
        <v>7</v>
      </c>
      <c r="M5" s="119" t="s">
        <v>491</v>
      </c>
      <c r="N5" s="119">
        <v>1</v>
      </c>
      <c r="O5" s="119">
        <v>0.5</v>
      </c>
      <c r="P5" s="119">
        <v>0</v>
      </c>
      <c r="Q5" s="119">
        <v>0</v>
      </c>
      <c r="R5" s="119">
        <v>0.01</v>
      </c>
      <c r="S5" s="119">
        <v>3</v>
      </c>
      <c r="T5" s="119">
        <v>50</v>
      </c>
      <c r="U5" s="119">
        <v>2</v>
      </c>
      <c r="V5" s="119">
        <v>0.05</v>
      </c>
      <c r="W5" s="119">
        <v>0</v>
      </c>
      <c r="X5" s="119">
        <v>2.38</v>
      </c>
      <c r="Y5" s="119">
        <v>2</v>
      </c>
      <c r="Z5" s="119">
        <v>2</v>
      </c>
      <c r="AA5" s="119">
        <v>1</v>
      </c>
      <c r="AB5" s="119">
        <v>0.75</v>
      </c>
      <c r="AC5" s="119">
        <v>0</v>
      </c>
      <c r="AD5" s="160" t="s">
        <v>494</v>
      </c>
    </row>
    <row r="6" spans="1:30" ht="15.6">
      <c r="A6" s="152">
        <v>5</v>
      </c>
      <c r="B6" s="159" t="s">
        <v>497</v>
      </c>
      <c r="C6" s="134">
        <v>3</v>
      </c>
      <c r="D6" s="190" t="s">
        <v>456</v>
      </c>
      <c r="E6" s="119">
        <v>22</v>
      </c>
      <c r="F6" s="119">
        <v>10</v>
      </c>
      <c r="G6" s="153">
        <v>10</v>
      </c>
      <c r="H6" s="153">
        <v>22</v>
      </c>
      <c r="I6" s="119">
        <v>0.7</v>
      </c>
      <c r="J6" s="119">
        <v>0.5</v>
      </c>
      <c r="K6" s="119">
        <v>0</v>
      </c>
      <c r="L6" s="119">
        <v>7</v>
      </c>
      <c r="M6" s="119" t="s">
        <v>491</v>
      </c>
      <c r="N6" s="119">
        <v>1</v>
      </c>
      <c r="O6" s="119">
        <v>0.5</v>
      </c>
      <c r="P6" s="119">
        <v>0</v>
      </c>
      <c r="Q6" s="119">
        <v>0</v>
      </c>
      <c r="R6" s="119">
        <v>0.01</v>
      </c>
      <c r="S6" s="119">
        <v>3</v>
      </c>
      <c r="T6" s="119">
        <v>50</v>
      </c>
      <c r="U6" s="119">
        <v>2</v>
      </c>
      <c r="V6" s="119">
        <v>0.05</v>
      </c>
      <c r="W6" s="119">
        <v>0</v>
      </c>
      <c r="X6" s="119">
        <v>2.38</v>
      </c>
      <c r="Y6" s="119">
        <v>2</v>
      </c>
      <c r="Z6" s="119">
        <v>2</v>
      </c>
      <c r="AA6" s="119">
        <v>1</v>
      </c>
      <c r="AB6" s="119">
        <v>0.75</v>
      </c>
      <c r="AC6" s="119">
        <v>0</v>
      </c>
      <c r="AD6" s="160" t="s">
        <v>498</v>
      </c>
    </row>
  </sheetData>
  <phoneticPr fontId="3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C30" sqref="C30"/>
    </sheetView>
  </sheetViews>
  <sheetFormatPr defaultColWidth="9.109375" defaultRowHeight="13.2"/>
  <cols>
    <col min="1" max="1" width="12.88671875" style="57" customWidth="1"/>
    <col min="2" max="2" width="20.6640625" customWidth="1"/>
    <col min="3" max="3" width="39.44140625" style="19" customWidth="1"/>
    <col min="4" max="4" width="5" style="57" customWidth="1"/>
    <col min="5" max="5" width="4.88671875" style="57" customWidth="1"/>
    <col min="6" max="6" width="4.5546875" style="57" customWidth="1"/>
    <col min="7" max="7" width="13.44140625" style="100" customWidth="1"/>
    <col min="8" max="8" width="8.109375" style="100" customWidth="1"/>
    <col min="9" max="9" width="7.109375" style="100" customWidth="1"/>
    <col min="10" max="10" width="9" style="100" customWidth="1"/>
    <col min="11" max="11" width="9.109375" style="100"/>
    <col min="12" max="13" width="12.33203125" style="102" customWidth="1"/>
    <col min="14" max="14" width="9.109375" style="102" customWidth="1"/>
    <col min="15" max="15" width="16.109375" style="102" customWidth="1"/>
    <col min="16" max="16" width="24.6640625" customWidth="1"/>
    <col min="17" max="17" width="30.44140625" customWidth="1"/>
    <col min="18" max="18" width="17.6640625" customWidth="1"/>
    <col min="19" max="19" width="19.6640625" customWidth="1"/>
    <col min="20" max="20" width="11.33203125" customWidth="1"/>
    <col min="21" max="21" width="17.6640625" customWidth="1"/>
    <col min="22" max="22" width="41.109375" customWidth="1"/>
    <col min="23" max="16384" width="9.109375" style="19"/>
  </cols>
  <sheetData>
    <row r="1" spans="1:21" ht="30" customHeight="1">
      <c r="A1" s="183" t="s">
        <v>157</v>
      </c>
      <c r="B1" s="183" t="s">
        <v>158</v>
      </c>
      <c r="C1" s="15" t="s">
        <v>499</v>
      </c>
      <c r="D1" s="24"/>
      <c r="E1" s="24"/>
      <c r="F1" s="24"/>
      <c r="G1" s="103" t="s">
        <v>500</v>
      </c>
      <c r="H1" s="81">
        <f>MAX(A2:A158)</f>
        <v>50</v>
      </c>
      <c r="L1" s="100"/>
      <c r="M1" s="100"/>
      <c r="N1" s="100"/>
      <c r="O1" s="100"/>
      <c r="P1" s="100"/>
      <c r="Q1" s="100"/>
      <c r="R1" s="100"/>
      <c r="S1" s="100"/>
      <c r="T1" s="100"/>
      <c r="U1" s="24"/>
    </row>
    <row r="2" spans="1:21" ht="14.4">
      <c r="A2" s="118">
        <v>1</v>
      </c>
      <c r="B2" s="183" t="s">
        <v>64</v>
      </c>
      <c r="C2" s="82" t="s">
        <v>501</v>
      </c>
      <c r="D2" s="24"/>
      <c r="E2" s="24"/>
      <c r="F2" s="24"/>
      <c r="L2" s="100"/>
      <c r="M2" s="100"/>
      <c r="N2" s="100"/>
      <c r="O2" s="100"/>
      <c r="P2" s="100"/>
      <c r="Q2" s="100"/>
      <c r="R2" s="100"/>
      <c r="S2" s="100"/>
      <c r="T2" s="100"/>
      <c r="U2" s="24"/>
    </row>
    <row r="3" spans="1:21" ht="14.4">
      <c r="A3" s="118">
        <v>2</v>
      </c>
      <c r="B3" s="183" t="s">
        <v>428</v>
      </c>
      <c r="C3" s="82" t="s">
        <v>502</v>
      </c>
      <c r="D3" s="24"/>
      <c r="E3" s="24"/>
      <c r="F3" s="24"/>
      <c r="L3" s="100"/>
      <c r="M3" s="100"/>
      <c r="N3" s="100"/>
      <c r="O3" s="100"/>
      <c r="P3" s="100"/>
      <c r="Q3" s="100"/>
      <c r="R3" s="100"/>
      <c r="S3" s="100"/>
      <c r="T3" s="100"/>
      <c r="U3" s="24"/>
    </row>
    <row r="4" spans="1:21" ht="14.4">
      <c r="A4" s="118">
        <v>3</v>
      </c>
      <c r="B4" s="183" t="s">
        <v>80</v>
      </c>
      <c r="C4" s="82" t="s">
        <v>503</v>
      </c>
      <c r="D4" s="24"/>
      <c r="E4" s="24"/>
      <c r="F4" s="24"/>
      <c r="L4" s="100"/>
      <c r="M4" s="100"/>
      <c r="N4" s="100"/>
      <c r="O4" s="100"/>
      <c r="P4" s="100"/>
      <c r="Q4" s="100"/>
      <c r="R4" s="100"/>
      <c r="S4" s="100"/>
      <c r="T4" s="100"/>
      <c r="U4" s="24"/>
    </row>
    <row r="5" spans="1:21" ht="15" customHeight="1">
      <c r="A5" s="118">
        <v>4</v>
      </c>
      <c r="B5" s="183" t="s">
        <v>81</v>
      </c>
      <c r="C5" s="82" t="s">
        <v>504</v>
      </c>
      <c r="D5" s="24"/>
      <c r="E5" s="24"/>
      <c r="F5" s="24"/>
      <c r="G5" s="100">
        <v>32</v>
      </c>
      <c r="H5" s="100" t="b">
        <v>1</v>
      </c>
      <c r="J5" s="100" t="b">
        <v>0</v>
      </c>
      <c r="L5" s="100"/>
      <c r="M5" s="100"/>
      <c r="N5" s="100"/>
      <c r="O5" s="100"/>
      <c r="P5" s="100"/>
      <c r="Q5" s="100"/>
      <c r="R5" s="100"/>
      <c r="S5" s="100"/>
      <c r="T5" s="100"/>
      <c r="U5" s="24"/>
    </row>
    <row r="6" spans="1:21" ht="14.4">
      <c r="A6" s="19">
        <v>5</v>
      </c>
      <c r="B6" s="183" t="s">
        <v>226</v>
      </c>
      <c r="C6" s="82" t="s">
        <v>505</v>
      </c>
      <c r="D6" s="24"/>
      <c r="E6" s="24"/>
      <c r="F6" s="24"/>
      <c r="L6" s="100"/>
      <c r="M6" s="100"/>
      <c r="N6" s="100"/>
      <c r="O6" s="100"/>
      <c r="P6" s="100"/>
      <c r="Q6" s="100"/>
      <c r="R6" s="100"/>
      <c r="S6" s="100"/>
      <c r="T6" s="100"/>
      <c r="U6" s="24"/>
    </row>
    <row r="7" spans="1:21" ht="14.4">
      <c r="A7" s="19">
        <v>6</v>
      </c>
      <c r="B7" s="183" t="s">
        <v>84</v>
      </c>
      <c r="C7" s="82" t="s">
        <v>506</v>
      </c>
      <c r="D7" s="24"/>
      <c r="E7" s="24"/>
      <c r="F7" s="24"/>
      <c r="L7" s="100"/>
      <c r="M7" s="100"/>
      <c r="N7" s="100"/>
      <c r="O7" s="100"/>
      <c r="P7" s="100"/>
      <c r="Q7" s="100"/>
      <c r="R7" s="100"/>
      <c r="S7" s="100"/>
      <c r="T7" s="100"/>
      <c r="U7" s="24"/>
    </row>
    <row r="8" spans="1:21" ht="12.75" customHeight="1">
      <c r="A8" s="19">
        <v>7</v>
      </c>
      <c r="B8" s="183" t="s">
        <v>85</v>
      </c>
      <c r="C8" s="82" t="s">
        <v>507</v>
      </c>
      <c r="D8" s="24"/>
      <c r="E8" s="24"/>
      <c r="F8" s="24"/>
      <c r="L8" s="100"/>
      <c r="M8" s="100"/>
      <c r="N8" s="100"/>
      <c r="O8" s="100"/>
      <c r="P8" s="100"/>
      <c r="Q8" s="100"/>
      <c r="R8" s="100"/>
      <c r="S8" s="100"/>
      <c r="T8" s="100"/>
      <c r="U8" s="24"/>
    </row>
    <row r="9" spans="1:21" ht="14.25" customHeight="1">
      <c r="A9" s="19">
        <v>8</v>
      </c>
      <c r="B9" s="183" t="s">
        <v>86</v>
      </c>
      <c r="C9" s="82" t="s">
        <v>508</v>
      </c>
      <c r="D9" s="24"/>
      <c r="E9" s="24"/>
      <c r="F9" s="24"/>
      <c r="L9" s="100"/>
      <c r="M9" s="100"/>
      <c r="N9" s="100"/>
      <c r="O9" s="100"/>
      <c r="P9" s="100"/>
      <c r="Q9" s="100"/>
      <c r="R9" s="100"/>
      <c r="S9" s="100"/>
      <c r="T9" s="100"/>
      <c r="U9" s="24"/>
    </row>
    <row r="10" spans="1:21" ht="14.4">
      <c r="A10" s="19">
        <v>9</v>
      </c>
      <c r="B10" s="183" t="s">
        <v>87</v>
      </c>
      <c r="C10" s="82" t="s">
        <v>509</v>
      </c>
      <c r="D10" s="24"/>
      <c r="E10" s="24"/>
      <c r="F10" s="24"/>
      <c r="L10" s="100"/>
      <c r="M10" s="100"/>
      <c r="N10" s="100"/>
      <c r="O10" s="100"/>
      <c r="P10" s="100"/>
      <c r="Q10" s="100"/>
      <c r="R10" s="100"/>
      <c r="S10" s="100"/>
      <c r="T10" s="100"/>
      <c r="U10" s="24"/>
    </row>
    <row r="11" spans="1:21" ht="14.4">
      <c r="A11" s="19">
        <v>10</v>
      </c>
      <c r="B11" s="183" t="s">
        <v>88</v>
      </c>
      <c r="C11" s="82" t="s">
        <v>510</v>
      </c>
      <c r="D11" s="24"/>
      <c r="E11" s="24"/>
      <c r="F11" s="24"/>
      <c r="L11" s="100"/>
      <c r="M11" s="100"/>
      <c r="N11" s="100"/>
      <c r="O11" s="100"/>
      <c r="P11" s="100"/>
      <c r="Q11" s="100"/>
      <c r="R11" s="100"/>
      <c r="S11" s="100"/>
      <c r="T11" s="100"/>
      <c r="U11" s="24"/>
    </row>
    <row r="12" spans="1:21" ht="14.4">
      <c r="A12" s="19">
        <v>11</v>
      </c>
      <c r="B12" s="183" t="s">
        <v>89</v>
      </c>
      <c r="C12" s="82" t="s">
        <v>511</v>
      </c>
      <c r="D12" s="24"/>
      <c r="E12" s="24"/>
      <c r="F12" s="24"/>
      <c r="L12" s="100"/>
      <c r="M12" s="100"/>
      <c r="N12" s="100"/>
      <c r="O12" s="100"/>
      <c r="P12" s="100"/>
      <c r="Q12" s="100"/>
      <c r="R12" s="100"/>
      <c r="S12" s="100"/>
      <c r="T12" s="100"/>
      <c r="U12" s="24"/>
    </row>
    <row r="13" spans="1:21" ht="14.4">
      <c r="A13" s="19">
        <v>12</v>
      </c>
      <c r="B13" s="183" t="s">
        <v>90</v>
      </c>
      <c r="C13" s="82" t="s">
        <v>512</v>
      </c>
      <c r="D13" s="24"/>
      <c r="E13" s="24"/>
      <c r="F13" s="24"/>
      <c r="L13" s="100"/>
      <c r="M13" s="100"/>
      <c r="N13" s="100"/>
      <c r="O13" s="100"/>
      <c r="P13" s="100"/>
      <c r="Q13" s="100"/>
      <c r="R13" s="100"/>
      <c r="S13" s="100"/>
      <c r="T13" s="100"/>
      <c r="U13" s="24"/>
    </row>
    <row r="14" spans="1:21" ht="14.4">
      <c r="A14" s="19">
        <v>13</v>
      </c>
      <c r="B14" s="183" t="s">
        <v>91</v>
      </c>
      <c r="C14" s="82" t="s">
        <v>513</v>
      </c>
      <c r="D14" s="24"/>
      <c r="E14" s="24"/>
      <c r="F14" s="24"/>
      <c r="L14" s="100"/>
      <c r="M14" s="100"/>
      <c r="N14" s="100"/>
      <c r="O14" s="100"/>
      <c r="P14" s="100"/>
      <c r="Q14" s="100"/>
      <c r="R14" s="100"/>
      <c r="S14" s="100"/>
      <c r="T14" s="100"/>
      <c r="U14" s="24"/>
    </row>
    <row r="15" spans="1:21" ht="12.75" customHeight="1">
      <c r="A15" s="19">
        <v>14</v>
      </c>
      <c r="B15" s="183" t="s">
        <v>99</v>
      </c>
      <c r="C15" s="82" t="s">
        <v>514</v>
      </c>
      <c r="D15" s="24"/>
      <c r="E15" s="24"/>
      <c r="F15" s="24"/>
      <c r="L15" s="100"/>
      <c r="M15" s="100"/>
      <c r="N15" s="100"/>
      <c r="O15" s="100"/>
      <c r="P15" s="100"/>
      <c r="Q15" s="100"/>
      <c r="R15" s="100"/>
      <c r="S15" s="100"/>
      <c r="T15" s="100"/>
      <c r="U15" s="24"/>
    </row>
    <row r="16" spans="1:21" ht="14.4">
      <c r="A16" s="19">
        <v>15</v>
      </c>
      <c r="B16" s="183" t="s">
        <v>100</v>
      </c>
      <c r="C16" s="82" t="s">
        <v>515</v>
      </c>
      <c r="D16" s="24"/>
      <c r="E16" s="24"/>
      <c r="F16" s="24"/>
      <c r="L16" s="100"/>
      <c r="M16" s="100"/>
      <c r="N16" s="100"/>
      <c r="O16" s="100"/>
      <c r="P16" s="100"/>
      <c r="Q16" s="100"/>
      <c r="R16" s="100"/>
      <c r="S16" s="100"/>
      <c r="T16" s="100"/>
      <c r="U16" s="24"/>
    </row>
    <row r="17" spans="1:78" ht="14.4">
      <c r="A17" s="19">
        <v>16</v>
      </c>
      <c r="B17" s="183" t="s">
        <v>101</v>
      </c>
      <c r="C17" s="82" t="s">
        <v>516</v>
      </c>
      <c r="D17" s="24"/>
      <c r="E17" s="24"/>
      <c r="F17" s="24"/>
      <c r="L17" s="100"/>
      <c r="M17" s="100"/>
      <c r="N17" s="100"/>
      <c r="O17" s="100"/>
      <c r="P17" s="100"/>
      <c r="Q17" s="100"/>
      <c r="R17" s="100"/>
      <c r="S17" s="100"/>
      <c r="T17" s="100"/>
      <c r="U17" s="24"/>
    </row>
    <row r="18" spans="1:78" ht="14.4">
      <c r="A18" s="19">
        <v>17</v>
      </c>
      <c r="B18" s="183" t="s">
        <v>102</v>
      </c>
      <c r="C18" s="82" t="s">
        <v>517</v>
      </c>
      <c r="D18" s="24"/>
      <c r="E18" s="24"/>
      <c r="F18" s="24"/>
      <c r="L18" s="100"/>
      <c r="M18" s="100"/>
      <c r="N18" s="100"/>
      <c r="O18" s="100"/>
      <c r="P18" s="100"/>
      <c r="Q18" s="100"/>
      <c r="R18" s="100"/>
      <c r="S18" s="100"/>
      <c r="T18" s="100"/>
      <c r="U18" s="24"/>
      <c r="AH18" s="19">
        <v>0</v>
      </c>
      <c r="AI18" s="19">
        <v>0</v>
      </c>
      <c r="AJ18" s="19">
        <v>0</v>
      </c>
      <c r="AV18" s="19">
        <v>0</v>
      </c>
      <c r="AW18" s="19">
        <v>0</v>
      </c>
      <c r="AX18" s="19">
        <v>0</v>
      </c>
      <c r="BJ18" s="19">
        <v>0</v>
      </c>
      <c r="BK18" s="19">
        <v>0</v>
      </c>
      <c r="BL18" s="19">
        <v>0</v>
      </c>
      <c r="BX18" s="19">
        <v>0</v>
      </c>
      <c r="BY18" s="19">
        <v>0</v>
      </c>
      <c r="BZ18" s="19">
        <v>0</v>
      </c>
    </row>
    <row r="19" spans="1:78" ht="13.5" customHeight="1">
      <c r="A19" s="19">
        <v>18</v>
      </c>
      <c r="B19" s="183" t="s">
        <v>103</v>
      </c>
      <c r="C19" s="82" t="s">
        <v>518</v>
      </c>
      <c r="D19" s="24"/>
      <c r="E19" s="24"/>
      <c r="F19" s="24"/>
      <c r="J19" s="101"/>
      <c r="L19" s="100"/>
      <c r="M19" s="100"/>
      <c r="N19" s="100"/>
      <c r="O19" s="100"/>
      <c r="P19" s="100"/>
      <c r="Q19" s="100"/>
      <c r="R19" s="100"/>
      <c r="S19" s="100"/>
      <c r="T19" s="100"/>
      <c r="U19" s="24"/>
    </row>
    <row r="20" spans="1:78" ht="14.25" customHeight="1">
      <c r="A20" s="19">
        <v>19</v>
      </c>
      <c r="B20" s="183" t="s">
        <v>104</v>
      </c>
      <c r="C20" s="82" t="s">
        <v>519</v>
      </c>
      <c r="D20" s="24"/>
      <c r="E20" s="24"/>
      <c r="F20" s="24"/>
      <c r="J20" s="101"/>
      <c r="L20" s="100"/>
      <c r="M20" s="100"/>
      <c r="N20" s="100"/>
      <c r="O20" s="100"/>
      <c r="P20" s="100"/>
      <c r="Q20" s="100"/>
      <c r="R20" s="100"/>
      <c r="S20" s="100"/>
      <c r="T20" s="100"/>
      <c r="U20" s="24"/>
    </row>
    <row r="21" spans="1:78" ht="13.5" customHeight="1">
      <c r="A21" s="19">
        <v>20</v>
      </c>
      <c r="B21" s="183" t="s">
        <v>105</v>
      </c>
      <c r="C21" s="82" t="s">
        <v>520</v>
      </c>
      <c r="D21" s="24"/>
      <c r="E21" s="24"/>
      <c r="F21" s="24"/>
      <c r="J21" s="101"/>
      <c r="L21" s="100"/>
      <c r="M21" s="100"/>
      <c r="N21" s="100"/>
      <c r="O21" s="100"/>
      <c r="P21" s="100"/>
      <c r="Q21" s="100"/>
      <c r="R21" s="100"/>
      <c r="S21" s="100"/>
      <c r="T21" s="100"/>
      <c r="U21" s="24"/>
    </row>
    <row r="22" spans="1:78" ht="14.4">
      <c r="A22" s="19">
        <v>21</v>
      </c>
      <c r="B22" s="183" t="s">
        <v>106</v>
      </c>
      <c r="C22" s="82" t="s">
        <v>521</v>
      </c>
      <c r="D22" s="24"/>
      <c r="E22" s="24"/>
      <c r="F22" s="24"/>
      <c r="J22" s="101"/>
      <c r="L22" s="100"/>
      <c r="M22" s="100"/>
      <c r="N22" s="100"/>
      <c r="O22" s="100"/>
      <c r="P22" s="100"/>
      <c r="Q22" s="100"/>
      <c r="R22" s="100"/>
      <c r="S22" s="100"/>
      <c r="T22" s="100"/>
      <c r="U22" s="24"/>
    </row>
    <row r="23" spans="1:78" ht="12.45" customHeight="1">
      <c r="A23" s="19">
        <v>22</v>
      </c>
      <c r="B23" s="183" t="s">
        <v>107</v>
      </c>
      <c r="C23" s="82" t="s">
        <v>522</v>
      </c>
      <c r="D23" s="24"/>
      <c r="E23" s="24"/>
      <c r="F23" s="24"/>
      <c r="J23" s="101"/>
      <c r="L23" s="100"/>
      <c r="M23" s="100"/>
      <c r="N23" s="100"/>
      <c r="O23" s="100"/>
      <c r="P23" s="100"/>
      <c r="Q23" s="100"/>
      <c r="R23" s="100"/>
      <c r="S23" s="100"/>
      <c r="T23" s="100"/>
      <c r="U23" s="24"/>
    </row>
    <row r="24" spans="1:78" ht="14.4">
      <c r="A24" s="19">
        <v>23</v>
      </c>
      <c r="B24" s="183" t="s">
        <v>108</v>
      </c>
      <c r="C24" s="82" t="s">
        <v>523</v>
      </c>
      <c r="D24" s="24"/>
      <c r="E24" s="24"/>
      <c r="F24" s="24"/>
      <c r="J24" s="101"/>
      <c r="K24" s="195"/>
      <c r="L24" s="195"/>
      <c r="M24" s="195"/>
      <c r="N24" s="195"/>
      <c r="O24" s="195"/>
      <c r="P24" s="195"/>
      <c r="Q24" s="195"/>
      <c r="R24" s="195"/>
      <c r="S24" s="195"/>
      <c r="T24" s="195"/>
      <c r="U24" s="24"/>
    </row>
    <row r="25" spans="1:78" ht="14.4">
      <c r="A25" s="19">
        <v>24</v>
      </c>
      <c r="B25" s="183" t="s">
        <v>109</v>
      </c>
      <c r="C25" s="82" t="s">
        <v>524</v>
      </c>
      <c r="D25" s="24"/>
      <c r="E25" s="24"/>
      <c r="F25" s="24"/>
      <c r="L25" s="100"/>
      <c r="M25" s="100"/>
      <c r="N25" s="100"/>
      <c r="O25" s="100"/>
      <c r="P25" s="100"/>
      <c r="Q25" s="100"/>
      <c r="R25" s="100"/>
      <c r="S25" s="100"/>
      <c r="T25" s="100"/>
      <c r="U25" s="24"/>
    </row>
    <row r="26" spans="1:78" ht="14.4">
      <c r="A26" s="19">
        <v>25</v>
      </c>
      <c r="B26" s="183" t="s">
        <v>110</v>
      </c>
      <c r="C26" s="82" t="s">
        <v>525</v>
      </c>
      <c r="D26" s="24"/>
      <c r="E26" s="24"/>
      <c r="F26" s="24"/>
      <c r="L26" s="100"/>
      <c r="M26" s="100"/>
      <c r="N26" s="100"/>
      <c r="O26" s="100"/>
      <c r="P26" s="100"/>
      <c r="Q26" s="100"/>
      <c r="R26" s="100"/>
      <c r="S26" s="100"/>
      <c r="T26" s="100"/>
      <c r="U26" s="24"/>
    </row>
    <row r="27" spans="1:78" ht="14.4">
      <c r="A27" s="19">
        <v>26</v>
      </c>
      <c r="B27" s="183" t="s">
        <v>111</v>
      </c>
      <c r="C27" s="82" t="s">
        <v>526</v>
      </c>
      <c r="D27" s="24"/>
      <c r="E27" s="24"/>
      <c r="F27" s="24"/>
      <c r="L27" s="100"/>
      <c r="M27" s="100"/>
      <c r="N27" s="100"/>
      <c r="O27" s="100"/>
      <c r="P27" s="100"/>
      <c r="Q27" s="100"/>
      <c r="R27" s="100"/>
      <c r="S27" s="100"/>
      <c r="T27" s="100"/>
      <c r="U27" s="24"/>
    </row>
    <row r="28" spans="1:78" ht="14.4">
      <c r="A28" s="19">
        <v>27</v>
      </c>
      <c r="B28" s="118" t="s">
        <v>112</v>
      </c>
      <c r="C28" s="82" t="s">
        <v>527</v>
      </c>
      <c r="D28" s="24"/>
      <c r="E28" s="24"/>
      <c r="F28" s="24"/>
      <c r="L28" s="100"/>
      <c r="M28" s="100"/>
      <c r="N28" s="100"/>
      <c r="O28" s="100"/>
      <c r="P28" s="100"/>
      <c r="Q28" s="100"/>
      <c r="R28" s="100"/>
      <c r="S28" s="100"/>
      <c r="T28" s="100"/>
      <c r="U28" s="24"/>
    </row>
    <row r="29" spans="1:78" ht="14.4">
      <c r="A29" s="19">
        <v>28</v>
      </c>
      <c r="B29" s="118" t="s">
        <v>121</v>
      </c>
      <c r="C29" s="24"/>
      <c r="D29" s="24"/>
      <c r="E29" s="24"/>
      <c r="F29" s="24"/>
      <c r="L29" s="100"/>
      <c r="M29" s="100"/>
      <c r="N29" s="100"/>
      <c r="O29" s="100"/>
      <c r="P29" s="100"/>
      <c r="Q29" s="100"/>
      <c r="R29" s="100"/>
      <c r="S29" s="100"/>
      <c r="T29" s="100"/>
      <c r="U29" s="24"/>
    </row>
    <row r="30" spans="1:78" ht="14.4">
      <c r="A30" s="19">
        <v>29</v>
      </c>
      <c r="B30" s="118" t="s">
        <v>122</v>
      </c>
      <c r="C30" s="24"/>
      <c r="D30" s="24"/>
      <c r="E30" s="24"/>
      <c r="F30" s="24"/>
      <c r="L30" s="100"/>
      <c r="M30" s="100"/>
      <c r="N30" s="100"/>
      <c r="O30" s="100"/>
      <c r="P30" s="100"/>
      <c r="Q30" s="100"/>
      <c r="R30" s="100"/>
      <c r="S30" s="100"/>
      <c r="T30" s="100"/>
      <c r="U30" s="24"/>
    </row>
    <row r="31" spans="1:78" ht="13.5" customHeight="1">
      <c r="A31" s="19">
        <v>30</v>
      </c>
      <c r="B31" s="118" t="s">
        <v>123</v>
      </c>
      <c r="C31" s="24"/>
      <c r="D31" s="24"/>
      <c r="E31" s="24"/>
      <c r="F31" s="24"/>
      <c r="L31" s="100"/>
      <c r="M31" s="100"/>
      <c r="N31" s="100"/>
      <c r="O31" s="100"/>
      <c r="P31" s="100"/>
      <c r="Q31" s="100"/>
      <c r="R31" s="100"/>
      <c r="S31" s="100"/>
      <c r="T31" s="100"/>
      <c r="U31" s="24"/>
    </row>
    <row r="32" spans="1:78" ht="14.4">
      <c r="A32" s="19">
        <v>31</v>
      </c>
      <c r="B32" s="118" t="s">
        <v>124</v>
      </c>
      <c r="C32" s="24"/>
      <c r="D32" s="24"/>
      <c r="E32" s="24"/>
      <c r="F32" s="24"/>
      <c r="L32" s="100"/>
      <c r="M32" s="100"/>
      <c r="N32" s="100"/>
      <c r="O32" s="100"/>
      <c r="P32" s="100"/>
      <c r="Q32" s="100"/>
      <c r="R32" s="100"/>
      <c r="S32" s="100"/>
      <c r="T32" s="100"/>
      <c r="U32" s="24"/>
    </row>
    <row r="33" spans="1:21" ht="14.4">
      <c r="A33" s="19">
        <v>32</v>
      </c>
      <c r="B33" s="118" t="s">
        <v>259</v>
      </c>
      <c r="C33" s="24"/>
      <c r="D33" s="24"/>
      <c r="E33" s="24"/>
      <c r="F33" s="24"/>
      <c r="L33" s="100"/>
      <c r="M33" s="100"/>
      <c r="N33" s="100"/>
      <c r="O33" s="100"/>
      <c r="P33" s="100"/>
      <c r="Q33" s="100"/>
      <c r="R33" s="100"/>
      <c r="S33" s="100"/>
      <c r="T33" s="100"/>
      <c r="U33" s="24"/>
    </row>
    <row r="34" spans="1:21" ht="12.75" customHeight="1">
      <c r="A34" s="19">
        <v>33</v>
      </c>
      <c r="B34" s="118" t="s">
        <v>260</v>
      </c>
      <c r="C34" s="24"/>
      <c r="D34" s="24"/>
      <c r="E34" s="24"/>
      <c r="F34" s="24"/>
      <c r="L34" s="100"/>
      <c r="M34" s="100"/>
      <c r="N34" s="100"/>
      <c r="O34" s="100"/>
      <c r="P34" s="100"/>
      <c r="Q34" s="100"/>
      <c r="R34" s="100"/>
      <c r="S34" s="100"/>
      <c r="T34" s="100"/>
      <c r="U34" s="24"/>
    </row>
    <row r="35" spans="1:21" ht="14.4">
      <c r="A35" s="19">
        <v>34</v>
      </c>
      <c r="B35" s="118" t="s">
        <v>261</v>
      </c>
      <c r="C35" s="24"/>
      <c r="D35" s="24"/>
      <c r="E35" s="24"/>
      <c r="F35" s="24"/>
      <c r="L35" s="100"/>
      <c r="M35" s="100"/>
      <c r="N35" s="100"/>
      <c r="O35" s="100"/>
      <c r="P35" s="100"/>
      <c r="Q35" s="100"/>
      <c r="R35" s="100"/>
      <c r="S35" s="100"/>
      <c r="T35" s="100"/>
      <c r="U35" s="24"/>
    </row>
    <row r="36" spans="1:21" ht="14.4">
      <c r="A36" s="19">
        <v>35</v>
      </c>
      <c r="B36" s="118" t="s">
        <v>262</v>
      </c>
      <c r="C36" s="24"/>
      <c r="D36" s="24"/>
      <c r="E36" s="24"/>
      <c r="F36" s="24"/>
      <c r="L36" s="100"/>
      <c r="M36" s="100"/>
      <c r="N36" s="100"/>
      <c r="O36" s="100"/>
      <c r="P36" s="100"/>
      <c r="Q36" s="100"/>
      <c r="R36" s="100"/>
      <c r="S36" s="100"/>
      <c r="T36" s="100"/>
      <c r="U36" s="24"/>
    </row>
    <row r="37" spans="1:21" ht="14.4">
      <c r="A37" s="19">
        <v>36</v>
      </c>
      <c r="B37" s="118" t="s">
        <v>263</v>
      </c>
      <c r="C37" s="24"/>
      <c r="D37" s="24"/>
      <c r="E37" s="24"/>
      <c r="F37" s="24"/>
      <c r="L37" s="100"/>
      <c r="M37" s="100"/>
      <c r="N37" s="100"/>
      <c r="O37" s="100"/>
      <c r="P37" s="100"/>
      <c r="Q37" s="100"/>
      <c r="R37" s="100"/>
      <c r="S37" s="100"/>
      <c r="T37" s="100"/>
      <c r="U37" s="24"/>
    </row>
    <row r="38" spans="1:21" ht="14.4">
      <c r="A38" s="19">
        <v>37</v>
      </c>
      <c r="B38" s="118" t="s">
        <v>264</v>
      </c>
      <c r="C38" s="24"/>
      <c r="D38" s="24"/>
      <c r="E38" s="24"/>
      <c r="F38" s="24"/>
      <c r="L38" s="100"/>
      <c r="M38" s="100"/>
      <c r="N38" s="100"/>
      <c r="O38" s="100"/>
      <c r="P38" s="100"/>
      <c r="Q38" s="100"/>
      <c r="R38" s="100"/>
      <c r="S38" s="100"/>
      <c r="T38" s="100"/>
      <c r="U38" s="24"/>
    </row>
    <row r="39" spans="1:21" ht="14.4">
      <c r="A39" s="19">
        <v>38</v>
      </c>
      <c r="B39" s="118" t="s">
        <v>265</v>
      </c>
      <c r="C39" s="24"/>
      <c r="D39" s="24"/>
      <c r="E39" s="24"/>
      <c r="F39" s="24"/>
      <c r="L39" s="100"/>
      <c r="M39" s="100"/>
      <c r="N39" s="100"/>
      <c r="O39" s="100"/>
      <c r="P39" s="100"/>
      <c r="Q39" s="100"/>
      <c r="R39" s="100"/>
      <c r="S39" s="100"/>
      <c r="T39" s="100"/>
      <c r="U39" s="24"/>
    </row>
    <row r="40" spans="1:21" ht="14.4">
      <c r="A40" s="19">
        <v>39</v>
      </c>
      <c r="B40" s="118" t="s">
        <v>266</v>
      </c>
      <c r="C40" s="24"/>
      <c r="D40" s="24"/>
      <c r="E40" s="24"/>
      <c r="F40" s="24"/>
      <c r="L40" s="100"/>
      <c r="M40" s="100"/>
      <c r="N40" s="100"/>
      <c r="O40" s="100"/>
      <c r="P40" s="100"/>
      <c r="Q40" s="100"/>
      <c r="R40" s="100"/>
      <c r="S40" s="100"/>
      <c r="T40" s="100"/>
      <c r="U40" s="24"/>
    </row>
    <row r="41" spans="1:21" ht="14.4">
      <c r="A41" s="19">
        <v>40</v>
      </c>
      <c r="B41" s="190" t="s">
        <v>125</v>
      </c>
      <c r="C41" s="24"/>
      <c r="D41" s="24"/>
      <c r="E41" s="24"/>
      <c r="F41" s="24"/>
      <c r="L41" s="100"/>
      <c r="M41" s="100"/>
      <c r="N41" s="100"/>
      <c r="O41" s="100"/>
      <c r="P41" s="100"/>
      <c r="Q41" s="100"/>
      <c r="R41" s="100"/>
      <c r="S41" s="100"/>
      <c r="T41" s="100"/>
      <c r="U41" s="24"/>
    </row>
    <row r="42" spans="1:21" ht="14.4">
      <c r="A42" s="19">
        <v>41</v>
      </c>
      <c r="B42" s="190" t="s">
        <v>126</v>
      </c>
      <c r="C42" s="24"/>
      <c r="D42" s="24"/>
      <c r="E42" s="24"/>
      <c r="F42" s="24"/>
      <c r="L42" s="100"/>
      <c r="M42" s="100"/>
      <c r="N42" s="100"/>
      <c r="O42" s="100"/>
      <c r="P42" s="100"/>
      <c r="Q42" s="100"/>
      <c r="R42" s="100"/>
      <c r="S42" s="100"/>
      <c r="T42" s="100"/>
      <c r="U42" s="24"/>
    </row>
    <row r="43" spans="1:21" ht="14.4">
      <c r="A43" s="19">
        <v>42</v>
      </c>
      <c r="B43" s="190" t="s">
        <v>127</v>
      </c>
      <c r="D43" s="24"/>
      <c r="E43" s="24"/>
      <c r="F43" s="24"/>
      <c r="L43" s="100"/>
      <c r="M43" s="100"/>
      <c r="N43" s="100"/>
      <c r="O43" s="100"/>
      <c r="P43" s="100"/>
      <c r="Q43" s="100"/>
      <c r="R43" s="100"/>
      <c r="S43" s="100"/>
      <c r="T43" s="100"/>
      <c r="U43" s="24"/>
    </row>
    <row r="44" spans="1:21" ht="14.4">
      <c r="A44" s="19">
        <v>43</v>
      </c>
      <c r="B44" s="190" t="s">
        <v>128</v>
      </c>
      <c r="D44" s="24"/>
      <c r="E44" s="24"/>
      <c r="F44" s="24"/>
      <c r="L44" s="100"/>
      <c r="M44" s="100"/>
      <c r="N44" s="100"/>
      <c r="O44" s="100"/>
      <c r="P44" s="100"/>
      <c r="Q44" s="100"/>
      <c r="R44" s="100"/>
      <c r="S44" s="100"/>
      <c r="T44" s="100"/>
      <c r="U44" s="24"/>
    </row>
    <row r="45" spans="1:21" ht="14.4">
      <c r="A45" s="19">
        <v>44</v>
      </c>
      <c r="B45" s="190" t="s">
        <v>129</v>
      </c>
      <c r="D45" s="24"/>
      <c r="E45" s="24"/>
      <c r="F45" s="24"/>
      <c r="L45" s="100"/>
      <c r="M45" s="100"/>
      <c r="N45" s="100"/>
      <c r="O45" s="100"/>
      <c r="P45" s="100"/>
      <c r="Q45" s="100"/>
      <c r="R45" s="100"/>
      <c r="S45" s="100"/>
      <c r="T45" s="100"/>
      <c r="U45" s="24"/>
    </row>
    <row r="46" spans="1:21" ht="14.4">
      <c r="A46" s="19">
        <v>45</v>
      </c>
      <c r="B46" s="190" t="s">
        <v>130</v>
      </c>
      <c r="D46" s="24"/>
      <c r="E46" s="24"/>
      <c r="F46" s="24"/>
      <c r="L46" s="100"/>
      <c r="M46" s="100"/>
      <c r="N46" s="100"/>
      <c r="O46" s="100"/>
      <c r="P46" s="100"/>
      <c r="Q46" s="100"/>
      <c r="R46" s="100"/>
      <c r="S46" s="100"/>
      <c r="T46" s="100"/>
      <c r="U46" s="24"/>
    </row>
    <row r="47" spans="1:21" ht="14.4">
      <c r="A47" s="19">
        <v>46</v>
      </c>
      <c r="B47" s="183" t="s">
        <v>131</v>
      </c>
      <c r="D47" s="24"/>
      <c r="E47" s="24"/>
      <c r="F47" s="24"/>
      <c r="L47" s="100"/>
      <c r="M47" s="100"/>
      <c r="N47" s="100"/>
      <c r="O47" s="100"/>
      <c r="P47" s="100"/>
      <c r="Q47" s="100"/>
      <c r="R47" s="100"/>
      <c r="S47" s="100"/>
      <c r="T47" s="100"/>
      <c r="U47" s="24"/>
    </row>
    <row r="48" spans="1:21" ht="14.4">
      <c r="A48" s="19">
        <v>47</v>
      </c>
      <c r="B48" s="190" t="s">
        <v>132</v>
      </c>
      <c r="D48" s="24"/>
      <c r="E48" s="24"/>
      <c r="F48" s="24"/>
      <c r="L48" s="100"/>
      <c r="M48" s="100"/>
      <c r="N48" s="100"/>
      <c r="O48" s="100"/>
      <c r="P48" s="100"/>
      <c r="Q48" s="100"/>
      <c r="R48" s="100"/>
      <c r="S48" s="100"/>
      <c r="T48" s="100"/>
      <c r="U48" s="24"/>
    </row>
    <row r="49" spans="1:21" ht="14.4">
      <c r="A49" s="19">
        <v>48</v>
      </c>
      <c r="B49" s="190" t="s">
        <v>133</v>
      </c>
      <c r="D49" s="24"/>
      <c r="E49" s="24"/>
      <c r="F49" s="24"/>
      <c r="L49" s="100"/>
      <c r="M49" s="100"/>
      <c r="N49" s="100"/>
      <c r="O49" s="100"/>
      <c r="P49" s="100"/>
      <c r="Q49" s="100"/>
      <c r="R49" s="100"/>
      <c r="S49" s="100"/>
      <c r="T49" s="100"/>
      <c r="U49" s="24"/>
    </row>
    <row r="50" spans="1:21" ht="14.4">
      <c r="A50" s="19">
        <v>49</v>
      </c>
      <c r="B50" s="190" t="s">
        <v>134</v>
      </c>
      <c r="D50" s="24"/>
      <c r="E50" s="24"/>
      <c r="F50" s="24"/>
      <c r="L50" s="100"/>
      <c r="M50" s="100"/>
      <c r="N50" s="100"/>
      <c r="O50" s="100"/>
      <c r="P50" s="100"/>
      <c r="Q50" s="100"/>
      <c r="R50" s="100"/>
      <c r="S50" s="100"/>
      <c r="T50" s="100"/>
      <c r="U50" s="24"/>
    </row>
    <row r="51" spans="1:21" ht="14.4">
      <c r="A51" s="19">
        <v>50</v>
      </c>
      <c r="B51" s="190" t="s">
        <v>135</v>
      </c>
      <c r="D51" s="24"/>
      <c r="E51" s="24"/>
      <c r="F51" s="24"/>
      <c r="L51" s="100"/>
      <c r="M51" s="100"/>
      <c r="N51" s="100"/>
      <c r="O51" s="100"/>
      <c r="P51" s="100"/>
      <c r="Q51" s="100"/>
      <c r="R51" s="100"/>
      <c r="S51" s="100"/>
      <c r="T51" s="100"/>
      <c r="U51" s="24"/>
    </row>
    <row r="52" spans="1:21">
      <c r="A52" s="24"/>
      <c r="D52" s="24"/>
      <c r="E52" s="24"/>
      <c r="F52" s="24"/>
      <c r="L52" s="100"/>
      <c r="M52" s="100"/>
      <c r="N52" s="100"/>
      <c r="O52" s="100"/>
      <c r="P52" s="100"/>
      <c r="Q52" s="100"/>
      <c r="R52" s="100"/>
      <c r="S52" s="100"/>
      <c r="T52" s="100"/>
      <c r="U52" s="24"/>
    </row>
    <row r="53" spans="1:21">
      <c r="A53" s="24"/>
      <c r="D53" s="24"/>
      <c r="E53" s="24"/>
      <c r="F53" s="24"/>
      <c r="L53" s="100"/>
      <c r="M53" s="100"/>
      <c r="N53" s="100"/>
      <c r="O53" s="100"/>
      <c r="P53" s="100"/>
      <c r="Q53" s="100"/>
      <c r="R53" s="100"/>
      <c r="S53" s="100"/>
      <c r="T53" s="100"/>
      <c r="U53" s="24"/>
    </row>
    <row r="54" spans="1:21">
      <c r="A54" s="24"/>
      <c r="D54" s="24"/>
      <c r="E54" s="24"/>
      <c r="F54" s="24"/>
      <c r="L54" s="100"/>
      <c r="M54" s="100"/>
      <c r="N54" s="100"/>
      <c r="O54" s="100"/>
      <c r="P54" s="100"/>
      <c r="Q54" s="100"/>
      <c r="R54" s="100"/>
      <c r="S54" s="100"/>
      <c r="T54" s="100"/>
      <c r="U54" s="24"/>
    </row>
    <row r="55" spans="1:21">
      <c r="A55" s="24"/>
      <c r="D55" s="24"/>
      <c r="E55" s="24"/>
      <c r="F55" s="24"/>
      <c r="L55" s="100"/>
      <c r="M55" s="100"/>
      <c r="N55" s="100"/>
      <c r="O55" s="100"/>
      <c r="P55" s="100"/>
      <c r="Q55" s="100"/>
      <c r="R55" s="100"/>
      <c r="S55" s="100"/>
      <c r="T55" s="100"/>
      <c r="U55" s="24"/>
    </row>
    <row r="56" spans="1:21">
      <c r="A56" s="24"/>
      <c r="D56" s="24"/>
      <c r="E56" s="24"/>
      <c r="F56" s="24"/>
      <c r="L56" s="100"/>
      <c r="M56" s="100"/>
      <c r="N56" s="100"/>
      <c r="O56" s="100"/>
      <c r="P56" s="100"/>
      <c r="Q56" s="100"/>
      <c r="R56" s="100"/>
      <c r="S56" s="100"/>
      <c r="T56" s="100"/>
      <c r="U56" s="24"/>
    </row>
    <row r="57" spans="1:21">
      <c r="A57" s="24"/>
      <c r="D57" s="24"/>
      <c r="E57" s="24"/>
      <c r="F57" s="24"/>
      <c r="L57" s="100"/>
      <c r="M57" s="100"/>
      <c r="N57" s="100"/>
      <c r="O57" s="100"/>
      <c r="P57" s="100"/>
      <c r="Q57" s="100"/>
      <c r="R57" s="100"/>
      <c r="S57" s="100"/>
      <c r="T57" s="100"/>
      <c r="U57" s="24"/>
    </row>
    <row r="58" spans="1:21">
      <c r="A58" s="24"/>
      <c r="D58" s="24"/>
      <c r="E58" s="24"/>
      <c r="F58" s="24"/>
      <c r="L58" s="100"/>
      <c r="M58" s="100"/>
      <c r="N58" s="100"/>
      <c r="O58" s="100"/>
      <c r="P58" s="100"/>
      <c r="Q58" s="100"/>
      <c r="R58" s="100"/>
      <c r="S58" s="100"/>
      <c r="T58" s="100"/>
      <c r="U58" s="24"/>
    </row>
    <row r="59" spans="1:21">
      <c r="A59" s="24"/>
      <c r="D59" s="24"/>
      <c r="E59" s="24"/>
      <c r="F59" s="24"/>
      <c r="L59" s="100"/>
      <c r="M59" s="100"/>
      <c r="N59" s="100"/>
      <c r="O59" s="100"/>
      <c r="P59" s="100"/>
      <c r="Q59" s="100"/>
      <c r="R59" s="100"/>
      <c r="S59" s="100"/>
      <c r="T59" s="100"/>
      <c r="U59" s="24"/>
    </row>
    <row r="60" spans="1:21">
      <c r="A60" s="24"/>
      <c r="D60" s="24"/>
      <c r="E60" s="24"/>
      <c r="F60" s="24"/>
      <c r="L60" s="100"/>
      <c r="M60" s="100"/>
      <c r="N60" s="100"/>
      <c r="O60" s="100"/>
      <c r="P60" s="100"/>
      <c r="Q60" s="100"/>
      <c r="R60" s="100"/>
      <c r="S60" s="100"/>
      <c r="T60" s="100"/>
      <c r="U60" s="24"/>
    </row>
    <row r="61" spans="1:21">
      <c r="A61" s="24"/>
      <c r="D61" s="24"/>
      <c r="E61" s="24"/>
      <c r="F61" s="24"/>
      <c r="L61" s="100"/>
      <c r="M61" s="100"/>
      <c r="N61" s="100"/>
      <c r="O61" s="100"/>
      <c r="P61" s="100"/>
      <c r="Q61" s="100"/>
      <c r="R61" s="100"/>
      <c r="S61" s="100"/>
      <c r="T61" s="100"/>
      <c r="U61" s="24"/>
    </row>
    <row r="62" spans="1:21">
      <c r="A62" s="24"/>
      <c r="D62" s="24"/>
      <c r="E62" s="24"/>
      <c r="F62" s="24"/>
      <c r="L62" s="100"/>
      <c r="M62" s="100"/>
      <c r="N62" s="100"/>
      <c r="O62" s="100"/>
      <c r="P62" s="100"/>
      <c r="Q62" s="100"/>
      <c r="R62" s="100"/>
      <c r="S62" s="100"/>
      <c r="T62" s="100"/>
      <c r="U62" s="24"/>
    </row>
    <row r="63" spans="1:21">
      <c r="A63" s="24"/>
      <c r="D63" s="24"/>
      <c r="E63" s="24"/>
      <c r="F63" s="24"/>
      <c r="L63" s="100"/>
      <c r="M63" s="100"/>
      <c r="N63" s="100"/>
      <c r="O63" s="100"/>
      <c r="P63" s="100"/>
      <c r="Q63" s="100"/>
      <c r="R63" s="100"/>
      <c r="S63" s="100"/>
      <c r="T63" s="100"/>
      <c r="U63" s="24"/>
    </row>
    <row r="64" spans="1:21">
      <c r="A64" s="24"/>
      <c r="D64" s="24"/>
      <c r="E64" s="24"/>
      <c r="F64" s="24"/>
      <c r="L64" s="100"/>
      <c r="M64" s="100"/>
      <c r="N64" s="100"/>
      <c r="O64" s="100"/>
      <c r="P64" s="100"/>
      <c r="Q64" s="100"/>
      <c r="R64" s="100"/>
      <c r="S64" s="100"/>
      <c r="T64" s="100"/>
      <c r="U64" s="24"/>
    </row>
    <row r="65" spans="1:21">
      <c r="A65" s="24"/>
      <c r="D65" s="24"/>
      <c r="E65" s="24"/>
      <c r="F65" s="24"/>
      <c r="L65" s="100"/>
      <c r="M65" s="100"/>
      <c r="N65" s="100"/>
      <c r="O65" s="100"/>
      <c r="P65" s="100"/>
      <c r="Q65" s="100"/>
      <c r="R65" s="100"/>
      <c r="S65" s="100"/>
      <c r="T65" s="100"/>
      <c r="U65" s="24"/>
    </row>
    <row r="66" spans="1:21">
      <c r="A66" s="24"/>
      <c r="D66" s="24"/>
      <c r="E66" s="24"/>
      <c r="F66" s="24"/>
      <c r="L66" s="100"/>
      <c r="M66" s="100"/>
      <c r="N66" s="100"/>
      <c r="O66" s="100"/>
      <c r="P66" s="100"/>
      <c r="Q66" s="100"/>
      <c r="R66" s="100"/>
      <c r="S66" s="100"/>
      <c r="T66" s="100"/>
      <c r="U66" s="24"/>
    </row>
    <row r="67" spans="1:21">
      <c r="A67" s="24"/>
      <c r="D67" s="24"/>
      <c r="E67" s="24"/>
      <c r="F67" s="24"/>
      <c r="L67" s="100"/>
      <c r="M67" s="100"/>
      <c r="N67" s="100"/>
      <c r="O67" s="100"/>
      <c r="P67" s="100"/>
      <c r="Q67" s="100"/>
      <c r="R67" s="100"/>
      <c r="S67" s="100"/>
      <c r="T67" s="100"/>
      <c r="U67" s="24"/>
    </row>
    <row r="68" spans="1:21">
      <c r="A68" s="24"/>
      <c r="D68" s="24"/>
      <c r="E68" s="24"/>
      <c r="F68" s="24"/>
      <c r="L68" s="100"/>
      <c r="M68" s="100"/>
      <c r="N68" s="100"/>
      <c r="O68" s="100"/>
      <c r="P68" s="100"/>
      <c r="Q68" s="100"/>
      <c r="R68" s="100"/>
      <c r="S68" s="100"/>
      <c r="T68" s="100"/>
      <c r="U68" s="24"/>
    </row>
    <row r="69" spans="1:21">
      <c r="A69" s="24"/>
      <c r="D69" s="24"/>
      <c r="E69" s="24"/>
      <c r="F69" s="24"/>
      <c r="L69" s="100"/>
      <c r="M69" s="100"/>
      <c r="N69" s="100"/>
      <c r="O69" s="100"/>
      <c r="P69" s="100"/>
      <c r="Q69" s="100"/>
      <c r="R69" s="100"/>
      <c r="S69" s="100"/>
      <c r="T69" s="100"/>
      <c r="U69" s="24"/>
    </row>
    <row r="70" spans="1:21">
      <c r="A70" s="24"/>
      <c r="D70" s="24"/>
      <c r="E70" s="24"/>
      <c r="F70" s="24"/>
      <c r="L70" s="100"/>
      <c r="M70" s="100"/>
      <c r="N70" s="100"/>
      <c r="O70" s="100"/>
      <c r="P70" s="100"/>
      <c r="Q70" s="100"/>
      <c r="R70" s="100"/>
      <c r="S70" s="100"/>
      <c r="T70" s="100"/>
      <c r="U70" s="24"/>
    </row>
    <row r="71" spans="1:21">
      <c r="A71" s="24"/>
      <c r="D71" s="24"/>
      <c r="E71" s="24"/>
      <c r="F71" s="24"/>
      <c r="L71" s="100"/>
      <c r="M71" s="100"/>
      <c r="N71" s="100"/>
      <c r="O71" s="100"/>
      <c r="P71" s="100"/>
      <c r="Q71" s="100"/>
      <c r="R71" s="100"/>
      <c r="S71" s="100"/>
      <c r="T71" s="100"/>
      <c r="U71" s="24"/>
    </row>
    <row r="72" spans="1:21">
      <c r="A72" s="24"/>
      <c r="D72" s="24"/>
      <c r="E72" s="24"/>
      <c r="F72" s="24"/>
      <c r="L72" s="100"/>
      <c r="M72" s="100"/>
      <c r="N72" s="100"/>
      <c r="O72" s="100"/>
      <c r="P72" s="100"/>
      <c r="Q72" s="100"/>
      <c r="R72" s="100"/>
      <c r="S72" s="100"/>
      <c r="T72" s="100"/>
      <c r="U72" s="24"/>
    </row>
    <row r="73" spans="1:21">
      <c r="A73" s="24"/>
      <c r="D73" s="24"/>
      <c r="E73" s="24"/>
      <c r="F73" s="24"/>
      <c r="L73" s="100"/>
      <c r="M73" s="100"/>
      <c r="N73" s="100"/>
      <c r="O73" s="100"/>
      <c r="P73" s="100"/>
      <c r="Q73" s="100"/>
      <c r="R73" s="100"/>
      <c r="S73" s="100"/>
      <c r="T73" s="100"/>
      <c r="U73" s="24"/>
    </row>
    <row r="74" spans="1:21">
      <c r="A74" s="24"/>
      <c r="D74" s="24"/>
      <c r="E74" s="24"/>
      <c r="F74" s="24"/>
      <c r="L74" s="100"/>
      <c r="M74" s="100"/>
      <c r="N74" s="100"/>
      <c r="O74" s="100"/>
      <c r="P74" s="100"/>
      <c r="Q74" s="100"/>
      <c r="R74" s="100"/>
      <c r="S74" s="100"/>
      <c r="T74" s="100"/>
      <c r="U74" s="24"/>
    </row>
    <row r="75" spans="1:21">
      <c r="A75" s="24"/>
      <c r="D75" s="24"/>
      <c r="E75" s="24"/>
      <c r="F75" s="24"/>
      <c r="L75" s="100"/>
      <c r="M75" s="100"/>
      <c r="N75" s="100"/>
      <c r="O75" s="100"/>
      <c r="P75" s="100"/>
      <c r="Q75" s="100"/>
      <c r="R75" s="100"/>
      <c r="S75" s="100"/>
      <c r="T75" s="100"/>
      <c r="U75" s="24"/>
    </row>
    <row r="76" spans="1:21">
      <c r="A76" s="24"/>
      <c r="D76" s="24"/>
      <c r="E76" s="24"/>
      <c r="F76" s="24"/>
      <c r="L76" s="100"/>
      <c r="M76" s="100"/>
      <c r="N76" s="100"/>
      <c r="O76" s="100"/>
      <c r="P76" s="100"/>
      <c r="Q76" s="100"/>
      <c r="R76" s="100"/>
      <c r="S76" s="100"/>
      <c r="T76" s="100"/>
      <c r="U76" s="24"/>
    </row>
    <row r="77" spans="1:21">
      <c r="A77" s="24"/>
      <c r="D77" s="24"/>
      <c r="E77" s="24"/>
      <c r="F77" s="24"/>
      <c r="L77" s="100"/>
      <c r="M77" s="100"/>
      <c r="N77" s="100"/>
      <c r="O77" s="100"/>
      <c r="P77" s="100"/>
      <c r="Q77" s="100"/>
      <c r="R77" s="100"/>
      <c r="S77" s="100"/>
      <c r="T77" s="100"/>
      <c r="U77" s="24"/>
    </row>
    <row r="78" spans="1:21">
      <c r="A78" s="24"/>
      <c r="D78" s="24"/>
      <c r="E78" s="24"/>
      <c r="F78" s="24"/>
      <c r="L78" s="100"/>
      <c r="M78" s="100"/>
      <c r="N78" s="100"/>
      <c r="O78" s="100"/>
      <c r="P78" s="100"/>
      <c r="Q78" s="100"/>
      <c r="R78" s="100"/>
      <c r="S78" s="100"/>
      <c r="T78" s="100"/>
      <c r="U78" s="24"/>
    </row>
    <row r="79" spans="1:21">
      <c r="A79" s="24"/>
      <c r="D79" s="24"/>
      <c r="E79" s="24"/>
      <c r="F79" s="24"/>
      <c r="L79" s="100"/>
      <c r="M79" s="100"/>
      <c r="N79" s="100"/>
      <c r="O79" s="100"/>
      <c r="P79" s="100"/>
      <c r="Q79" s="100"/>
      <c r="R79" s="100"/>
      <c r="S79" s="100"/>
      <c r="T79" s="100"/>
      <c r="U79" s="24"/>
    </row>
    <row r="80" spans="1:21">
      <c r="A80" s="24"/>
      <c r="D80" s="24"/>
      <c r="E80" s="24"/>
      <c r="F80" s="24"/>
      <c r="L80" s="100"/>
      <c r="M80" s="100"/>
      <c r="N80" s="100"/>
      <c r="O80" s="100"/>
      <c r="P80" s="100"/>
      <c r="Q80" s="100"/>
      <c r="R80" s="100"/>
      <c r="S80" s="100"/>
      <c r="T80" s="100"/>
      <c r="U80" s="24"/>
    </row>
    <row r="81" spans="1:21">
      <c r="A81" s="24"/>
      <c r="D81" s="24"/>
      <c r="E81" s="24"/>
      <c r="F81" s="24"/>
      <c r="L81" s="100"/>
      <c r="M81" s="100"/>
      <c r="N81" s="100"/>
      <c r="O81" s="100"/>
      <c r="P81" s="100"/>
      <c r="Q81" s="100"/>
      <c r="R81" s="100"/>
      <c r="S81" s="100"/>
      <c r="T81" s="100"/>
      <c r="U81" s="24"/>
    </row>
    <row r="82" spans="1:21">
      <c r="A82" s="24"/>
      <c r="D82" s="24"/>
      <c r="E82" s="24"/>
      <c r="F82" s="24"/>
      <c r="L82" s="100"/>
      <c r="M82" s="100"/>
      <c r="N82" s="100"/>
      <c r="O82" s="100"/>
      <c r="P82" s="100"/>
      <c r="Q82" s="100"/>
      <c r="R82" s="100"/>
      <c r="S82" s="100"/>
      <c r="T82" s="100"/>
      <c r="U82" s="24"/>
    </row>
    <row r="83" spans="1:21">
      <c r="A83" s="24"/>
      <c r="D83" s="24"/>
      <c r="E83" s="24"/>
      <c r="F83" s="24"/>
      <c r="L83" s="100"/>
      <c r="M83" s="100"/>
      <c r="N83" s="100"/>
      <c r="O83" s="100"/>
      <c r="P83" s="100"/>
      <c r="Q83" s="100"/>
      <c r="R83" s="100"/>
      <c r="S83" s="100"/>
      <c r="T83" s="100"/>
      <c r="U83" s="24"/>
    </row>
    <row r="84" spans="1:21">
      <c r="A84" s="24"/>
      <c r="D84" s="24"/>
      <c r="E84" s="24"/>
      <c r="F84" s="24"/>
      <c r="L84" s="100"/>
      <c r="M84" s="100"/>
      <c r="N84" s="100"/>
      <c r="O84" s="100"/>
      <c r="P84" s="100"/>
      <c r="Q84" s="100"/>
      <c r="R84" s="100"/>
      <c r="S84" s="100"/>
      <c r="T84" s="100"/>
      <c r="U84" s="24"/>
    </row>
    <row r="85" spans="1:21">
      <c r="A85" s="24"/>
      <c r="D85" s="24"/>
      <c r="E85" s="24"/>
      <c r="F85" s="24"/>
      <c r="L85" s="100"/>
      <c r="M85" s="100"/>
      <c r="N85" s="100"/>
      <c r="O85" s="100"/>
      <c r="P85" s="100"/>
      <c r="Q85" s="100"/>
      <c r="R85" s="100"/>
      <c r="S85" s="100"/>
      <c r="T85" s="100"/>
      <c r="U85" s="24"/>
    </row>
    <row r="86" spans="1:21">
      <c r="A86" s="24"/>
      <c r="D86" s="24"/>
      <c r="E86" s="24"/>
      <c r="F86" s="24"/>
      <c r="L86" s="100"/>
      <c r="M86" s="100"/>
      <c r="N86" s="100"/>
      <c r="O86" s="100"/>
      <c r="P86" s="100"/>
      <c r="Q86" s="100"/>
      <c r="R86" s="100"/>
      <c r="S86" s="100"/>
      <c r="T86" s="100"/>
      <c r="U86" s="24"/>
    </row>
    <row r="87" spans="1:21">
      <c r="A87" s="24"/>
      <c r="D87" s="24"/>
      <c r="E87" s="24"/>
      <c r="F87" s="24"/>
      <c r="L87" s="100"/>
      <c r="M87" s="100"/>
      <c r="N87" s="100"/>
      <c r="O87" s="100"/>
      <c r="P87" s="100"/>
      <c r="Q87" s="100"/>
      <c r="R87" s="100"/>
      <c r="S87" s="100"/>
      <c r="T87" s="100"/>
      <c r="U87" s="24"/>
    </row>
    <row r="88" spans="1:21">
      <c r="A88" s="24"/>
      <c r="D88" s="24"/>
      <c r="E88" s="24"/>
      <c r="F88" s="24"/>
      <c r="L88" s="100"/>
      <c r="M88" s="100"/>
      <c r="N88" s="100"/>
      <c r="O88" s="100"/>
      <c r="P88" s="100"/>
      <c r="Q88" s="100"/>
      <c r="R88" s="100"/>
      <c r="S88" s="100"/>
      <c r="T88" s="100"/>
      <c r="U88" s="24"/>
    </row>
    <row r="89" spans="1:21">
      <c r="A89" s="24"/>
      <c r="D89" s="24"/>
      <c r="E89" s="24"/>
      <c r="F89" s="24"/>
      <c r="L89" s="100"/>
      <c r="M89" s="100"/>
      <c r="N89" s="100"/>
      <c r="O89" s="100"/>
      <c r="P89" s="100"/>
      <c r="Q89" s="100"/>
      <c r="R89" s="100"/>
      <c r="S89" s="100"/>
      <c r="T89" s="100"/>
      <c r="U89" s="24"/>
    </row>
    <row r="90" spans="1:21">
      <c r="A90" s="24"/>
      <c r="D90" s="24"/>
      <c r="E90" s="24"/>
      <c r="F90" s="24"/>
      <c r="L90" s="100"/>
      <c r="M90" s="100"/>
      <c r="N90" s="100"/>
      <c r="O90" s="100"/>
      <c r="P90" s="100"/>
      <c r="Q90" s="100"/>
      <c r="R90" s="100"/>
      <c r="S90" s="100"/>
      <c r="T90" s="100"/>
      <c r="U90" s="24"/>
    </row>
    <row r="91" spans="1:21">
      <c r="A91" s="24"/>
      <c r="D91" s="24"/>
      <c r="E91" s="24"/>
      <c r="F91" s="24"/>
      <c r="L91" s="100"/>
      <c r="M91" s="100"/>
      <c r="N91" s="100"/>
      <c r="O91" s="100"/>
      <c r="P91" s="100"/>
      <c r="Q91" s="100"/>
      <c r="R91" s="100"/>
      <c r="S91" s="100"/>
      <c r="T91" s="100"/>
      <c r="U91" s="24"/>
    </row>
    <row r="92" spans="1:21">
      <c r="A92" s="24"/>
      <c r="D92" s="24"/>
      <c r="E92" s="24"/>
      <c r="F92" s="24"/>
      <c r="L92" s="100"/>
      <c r="M92" s="100"/>
      <c r="N92" s="100"/>
      <c r="O92" s="100"/>
      <c r="P92" s="100"/>
      <c r="Q92" s="100"/>
      <c r="R92" s="100"/>
      <c r="S92" s="100"/>
      <c r="T92" s="100"/>
      <c r="U92" s="24"/>
    </row>
    <row r="93" spans="1:21">
      <c r="A93" s="24"/>
      <c r="D93" s="24"/>
      <c r="E93" s="24"/>
      <c r="F93" s="24"/>
      <c r="L93" s="100"/>
      <c r="M93" s="100"/>
      <c r="N93" s="100"/>
      <c r="O93" s="100"/>
      <c r="P93" s="100"/>
      <c r="Q93" s="100"/>
      <c r="R93" s="100"/>
      <c r="S93" s="100"/>
      <c r="T93" s="100"/>
      <c r="U93" s="24"/>
    </row>
    <row r="94" spans="1:21">
      <c r="A94" s="24"/>
      <c r="D94" s="24"/>
      <c r="E94" s="24"/>
      <c r="F94" s="24"/>
      <c r="L94" s="100"/>
      <c r="M94" s="100"/>
      <c r="N94" s="100"/>
      <c r="O94" s="100"/>
      <c r="P94" s="100"/>
      <c r="Q94" s="100"/>
      <c r="R94" s="100"/>
      <c r="S94" s="100"/>
      <c r="T94" s="100"/>
      <c r="U94" s="24"/>
    </row>
    <row r="95" spans="1:21">
      <c r="A95" s="24"/>
      <c r="D95" s="24"/>
      <c r="E95" s="24"/>
      <c r="F95" s="24"/>
      <c r="L95" s="100"/>
      <c r="M95" s="100"/>
      <c r="N95" s="100"/>
      <c r="O95" s="100"/>
      <c r="P95" s="100"/>
      <c r="Q95" s="100"/>
      <c r="R95" s="100"/>
      <c r="S95" s="100"/>
      <c r="T95" s="100"/>
      <c r="U95" s="24"/>
    </row>
    <row r="96" spans="1:21">
      <c r="A96" s="24"/>
      <c r="D96" s="24"/>
      <c r="E96" s="24"/>
      <c r="F96" s="24"/>
      <c r="L96" s="100"/>
      <c r="M96" s="100"/>
      <c r="N96" s="100"/>
      <c r="O96" s="100"/>
      <c r="P96" s="100"/>
      <c r="Q96" s="100"/>
      <c r="R96" s="100"/>
      <c r="S96" s="100"/>
      <c r="T96" s="100"/>
      <c r="U96" s="24"/>
    </row>
    <row r="97" spans="1:21">
      <c r="A97" s="24"/>
      <c r="D97" s="24"/>
      <c r="E97" s="24"/>
      <c r="F97" s="24"/>
      <c r="L97" s="100"/>
      <c r="M97" s="100"/>
      <c r="N97" s="100"/>
      <c r="O97" s="100"/>
      <c r="P97" s="100"/>
      <c r="Q97" s="100"/>
      <c r="R97" s="100"/>
      <c r="S97" s="100"/>
      <c r="T97" s="100"/>
      <c r="U97" s="24"/>
    </row>
    <row r="98" spans="1:21">
      <c r="A98" s="24"/>
      <c r="D98" s="24"/>
      <c r="E98" s="24"/>
      <c r="F98" s="24"/>
      <c r="L98" s="100"/>
      <c r="M98" s="100"/>
      <c r="N98" s="100"/>
      <c r="O98" s="100"/>
      <c r="P98" s="100"/>
      <c r="Q98" s="100"/>
      <c r="R98" s="100"/>
      <c r="S98" s="100"/>
      <c r="T98" s="100"/>
      <c r="U98" s="24"/>
    </row>
    <row r="99" spans="1:21">
      <c r="A99" s="24"/>
      <c r="D99" s="24"/>
      <c r="E99" s="24"/>
      <c r="F99" s="24"/>
      <c r="L99" s="100"/>
      <c r="M99" s="100"/>
      <c r="N99" s="100"/>
      <c r="O99" s="100"/>
      <c r="P99" s="100"/>
      <c r="Q99" s="100"/>
      <c r="R99" s="100"/>
      <c r="S99" s="100"/>
      <c r="T99" s="100"/>
      <c r="U99" s="24"/>
    </row>
    <row r="100" spans="1:21">
      <c r="A100" s="24"/>
      <c r="D100" s="24"/>
      <c r="E100" s="24"/>
      <c r="F100" s="24"/>
      <c r="L100" s="100"/>
      <c r="M100" s="100"/>
      <c r="N100" s="100"/>
      <c r="O100" s="100"/>
      <c r="P100" s="24"/>
      <c r="Q100" s="24"/>
      <c r="R100" s="24"/>
      <c r="S100" s="24"/>
      <c r="T100" s="24"/>
      <c r="U100" s="24"/>
    </row>
    <row r="101" spans="1:21">
      <c r="A101" s="24"/>
      <c r="D101" s="24"/>
      <c r="E101" s="24"/>
      <c r="F101" s="24"/>
      <c r="L101" s="100"/>
      <c r="M101" s="100"/>
      <c r="N101" s="100"/>
      <c r="O101" s="100"/>
      <c r="P101" s="24"/>
      <c r="Q101" s="24"/>
      <c r="R101" s="24"/>
      <c r="S101" s="24"/>
      <c r="T101" s="24"/>
      <c r="U101" s="24"/>
    </row>
    <row r="102" spans="1:21">
      <c r="A102" s="24"/>
      <c r="D102" s="24"/>
      <c r="E102" s="24"/>
      <c r="F102" s="24"/>
      <c r="L102" s="100"/>
      <c r="M102" s="100"/>
      <c r="N102" s="100"/>
      <c r="O102" s="100"/>
      <c r="P102" s="24"/>
      <c r="Q102" s="24"/>
      <c r="R102" s="24"/>
      <c r="S102" s="24"/>
      <c r="T102" s="24"/>
      <c r="U102" s="24"/>
    </row>
    <row r="103" spans="1:21">
      <c r="A103" s="24"/>
      <c r="D103" s="24"/>
      <c r="E103" s="24"/>
      <c r="F103" s="24"/>
      <c r="L103" s="100"/>
      <c r="M103" s="100"/>
      <c r="N103" s="100"/>
      <c r="O103" s="100"/>
      <c r="P103" s="24"/>
      <c r="Q103" s="24"/>
      <c r="R103" s="24"/>
      <c r="S103" s="24"/>
      <c r="T103" s="24"/>
      <c r="U103" s="24"/>
    </row>
    <row r="104" spans="1:21">
      <c r="A104" s="24"/>
      <c r="D104" s="24"/>
      <c r="E104" s="24"/>
      <c r="F104" s="24"/>
      <c r="L104" s="100"/>
      <c r="M104" s="100"/>
      <c r="N104" s="100"/>
      <c r="O104" s="100"/>
      <c r="P104" s="24"/>
      <c r="Q104" s="24"/>
      <c r="R104" s="24"/>
      <c r="S104" s="24"/>
      <c r="T104" s="24"/>
      <c r="U104" s="24"/>
    </row>
    <row r="105" spans="1:21">
      <c r="A105" s="24"/>
      <c r="D105" s="24"/>
      <c r="E105" s="24"/>
      <c r="F105" s="24"/>
      <c r="L105" s="100"/>
      <c r="M105" s="100"/>
      <c r="N105" s="100"/>
      <c r="O105" s="100"/>
      <c r="P105" s="24"/>
      <c r="Q105" s="24"/>
      <c r="R105" s="24"/>
      <c r="S105" s="24"/>
      <c r="T105" s="24"/>
      <c r="U105" s="24"/>
    </row>
    <row r="106" spans="1:21">
      <c r="A106" s="24"/>
      <c r="D106" s="24"/>
      <c r="E106" s="24"/>
      <c r="F106" s="24"/>
      <c r="L106" s="100"/>
      <c r="M106" s="100"/>
      <c r="N106" s="100"/>
      <c r="O106" s="100"/>
      <c r="P106" s="24"/>
      <c r="Q106" s="24"/>
      <c r="R106" s="24"/>
      <c r="S106" s="24"/>
      <c r="T106" s="24"/>
      <c r="U106" s="24"/>
    </row>
    <row r="107" spans="1:21">
      <c r="A107" s="24"/>
      <c r="D107" s="24"/>
      <c r="E107" s="24"/>
      <c r="F107" s="24"/>
      <c r="L107" s="100"/>
      <c r="M107" s="100"/>
      <c r="N107" s="100"/>
      <c r="O107" s="100"/>
      <c r="P107" s="24"/>
      <c r="Q107" s="24"/>
      <c r="R107" s="24"/>
      <c r="S107" s="24"/>
      <c r="T107" s="24"/>
      <c r="U107" s="24"/>
    </row>
    <row r="108" spans="1:21">
      <c r="A108" s="24"/>
      <c r="D108" s="24"/>
      <c r="E108" s="24"/>
      <c r="F108" s="24"/>
      <c r="L108" s="100"/>
      <c r="M108" s="100"/>
      <c r="N108" s="100"/>
      <c r="O108" s="100"/>
      <c r="P108" s="24"/>
      <c r="Q108" s="24"/>
      <c r="R108" s="24"/>
      <c r="S108" s="24"/>
      <c r="T108" s="24"/>
      <c r="U108" s="24"/>
    </row>
    <row r="109" spans="1:21">
      <c r="A109" s="24"/>
      <c r="D109" s="24"/>
      <c r="E109" s="24"/>
      <c r="F109" s="24"/>
      <c r="L109" s="100"/>
      <c r="M109" s="100"/>
      <c r="N109" s="100"/>
      <c r="O109" s="100"/>
      <c r="P109" s="24"/>
      <c r="Q109" s="24"/>
      <c r="R109" s="24"/>
      <c r="S109" s="24"/>
      <c r="T109" s="24"/>
      <c r="U109" s="24"/>
    </row>
    <row r="110" spans="1:21">
      <c r="A110" s="24"/>
      <c r="D110" s="24"/>
      <c r="E110" s="24"/>
      <c r="F110" s="24"/>
      <c r="L110" s="100"/>
      <c r="M110" s="100"/>
      <c r="N110" s="100"/>
      <c r="O110" s="100"/>
      <c r="P110" s="24"/>
      <c r="Q110" s="24"/>
      <c r="R110" s="24"/>
      <c r="S110" s="24"/>
      <c r="T110" s="24"/>
      <c r="U110" s="24"/>
    </row>
    <row r="111" spans="1:21">
      <c r="A111" s="24"/>
      <c r="D111" s="24"/>
      <c r="E111" s="24"/>
      <c r="F111" s="24"/>
      <c r="L111" s="100"/>
      <c r="M111" s="100"/>
      <c r="N111" s="100"/>
      <c r="O111" s="100"/>
      <c r="P111" s="24"/>
      <c r="Q111" s="24"/>
      <c r="R111" s="24"/>
      <c r="S111" s="24"/>
      <c r="T111" s="24"/>
      <c r="U111" s="24"/>
    </row>
    <row r="112" spans="1:21">
      <c r="A112" s="24"/>
      <c r="D112" s="24"/>
      <c r="E112" s="24"/>
      <c r="F112" s="24"/>
      <c r="L112" s="100"/>
      <c r="M112" s="100"/>
      <c r="N112" s="100"/>
      <c r="O112" s="100"/>
      <c r="P112" s="24"/>
      <c r="Q112" s="24"/>
      <c r="R112" s="24"/>
      <c r="S112" s="24"/>
      <c r="T112" s="24"/>
      <c r="U112" s="24"/>
    </row>
    <row r="113" spans="1:21">
      <c r="A113" s="24"/>
      <c r="D113" s="24"/>
      <c r="E113" s="24"/>
      <c r="F113" s="24"/>
      <c r="L113" s="100"/>
      <c r="M113" s="100"/>
      <c r="N113" s="100"/>
      <c r="O113" s="100"/>
      <c r="P113" s="24"/>
      <c r="Q113" s="24"/>
      <c r="R113" s="24"/>
      <c r="S113" s="24"/>
      <c r="T113" s="24"/>
      <c r="U113" s="24"/>
    </row>
    <row r="114" spans="1:21">
      <c r="A114" s="24"/>
      <c r="D114" s="24"/>
      <c r="E114" s="24"/>
      <c r="F114" s="24"/>
      <c r="L114" s="100"/>
      <c r="M114" s="100"/>
      <c r="N114" s="100"/>
      <c r="O114" s="100"/>
      <c r="P114" s="24"/>
      <c r="Q114" s="24"/>
      <c r="R114" s="24"/>
      <c r="S114" s="24"/>
      <c r="T114" s="24"/>
      <c r="U114" s="24"/>
    </row>
    <row r="115" spans="1:21">
      <c r="A115" s="24"/>
      <c r="D115" s="24"/>
      <c r="E115" s="24"/>
      <c r="F115" s="24"/>
      <c r="L115" s="100"/>
      <c r="M115" s="100"/>
      <c r="N115" s="100"/>
      <c r="O115" s="100"/>
      <c r="P115" s="24"/>
      <c r="Q115" s="24"/>
      <c r="R115" s="24"/>
      <c r="S115" s="24"/>
      <c r="T115" s="24"/>
      <c r="U115" s="24"/>
    </row>
    <row r="116" spans="1:21">
      <c r="A116" s="24"/>
      <c r="D116" s="24"/>
      <c r="E116" s="24"/>
      <c r="F116" s="24"/>
      <c r="L116" s="100"/>
      <c r="M116" s="100"/>
      <c r="N116" s="100"/>
      <c r="O116" s="100"/>
      <c r="P116" s="24"/>
      <c r="Q116" s="24"/>
      <c r="R116" s="24"/>
      <c r="S116" s="24"/>
      <c r="T116" s="24"/>
      <c r="U116" s="24"/>
    </row>
    <row r="117" spans="1:21">
      <c r="A117" s="24"/>
      <c r="D117" s="24"/>
      <c r="E117" s="24"/>
      <c r="F117" s="24"/>
      <c r="L117" s="100"/>
      <c r="M117" s="100"/>
      <c r="N117" s="100"/>
      <c r="O117" s="100"/>
      <c r="P117" s="24"/>
      <c r="Q117" s="24"/>
      <c r="R117" s="24"/>
      <c r="S117" s="24"/>
      <c r="T117" s="24"/>
      <c r="U117" s="24"/>
    </row>
    <row r="118" spans="1:21">
      <c r="A118" s="24"/>
      <c r="D118" s="24"/>
      <c r="E118" s="24"/>
      <c r="F118" s="24"/>
      <c r="L118" s="100"/>
      <c r="M118" s="100"/>
      <c r="N118" s="100"/>
      <c r="O118" s="100"/>
      <c r="P118" s="24"/>
      <c r="Q118" s="24"/>
      <c r="R118" s="24"/>
      <c r="S118" s="24"/>
      <c r="T118" s="24"/>
      <c r="U118" s="24"/>
    </row>
    <row r="119" spans="1:21">
      <c r="A119" s="24"/>
      <c r="D119" s="24"/>
      <c r="E119" s="24"/>
      <c r="F119" s="24"/>
      <c r="L119" s="100"/>
      <c r="M119" s="100"/>
      <c r="N119" s="100"/>
      <c r="O119" s="100"/>
      <c r="P119" s="24"/>
      <c r="Q119" s="24"/>
      <c r="R119" s="24"/>
      <c r="S119" s="24"/>
      <c r="T119" s="24"/>
      <c r="U119" s="24"/>
    </row>
    <row r="120" spans="1:21">
      <c r="A120" s="24"/>
      <c r="D120" s="24"/>
      <c r="E120" s="24"/>
      <c r="F120" s="24"/>
      <c r="L120" s="100"/>
      <c r="M120" s="100"/>
      <c r="N120" s="100"/>
      <c r="O120" s="100"/>
      <c r="P120" s="24"/>
      <c r="Q120" s="24"/>
      <c r="R120" s="24"/>
      <c r="S120" s="24"/>
      <c r="T120" s="24"/>
      <c r="U120" s="24"/>
    </row>
    <row r="121" spans="1:21">
      <c r="A121" s="24"/>
      <c r="D121" s="24"/>
      <c r="E121" s="24"/>
      <c r="F121" s="24"/>
      <c r="L121" s="100"/>
      <c r="M121" s="100"/>
      <c r="N121" s="100"/>
      <c r="O121" s="100"/>
      <c r="P121" s="24"/>
      <c r="Q121" s="24"/>
      <c r="R121" s="24"/>
      <c r="S121" s="24"/>
      <c r="T121" s="24"/>
      <c r="U121" s="24"/>
    </row>
    <row r="122" spans="1:21">
      <c r="A122" s="24"/>
      <c r="D122" s="24"/>
      <c r="E122" s="24"/>
      <c r="F122" s="24"/>
      <c r="L122" s="100"/>
      <c r="M122" s="100"/>
      <c r="N122" s="100"/>
      <c r="O122" s="100"/>
      <c r="P122" s="24"/>
      <c r="Q122" s="24"/>
      <c r="R122" s="24"/>
      <c r="S122" s="24"/>
      <c r="T122" s="24"/>
      <c r="U122" s="24"/>
    </row>
    <row r="123" spans="1:21">
      <c r="A123" s="24"/>
      <c r="D123" s="24"/>
      <c r="E123" s="24"/>
      <c r="F123" s="24"/>
      <c r="L123" s="100"/>
      <c r="M123" s="100"/>
      <c r="N123" s="100"/>
      <c r="O123" s="100"/>
      <c r="P123" s="24"/>
      <c r="Q123" s="24"/>
      <c r="R123" s="24"/>
      <c r="S123" s="24"/>
      <c r="T123" s="24"/>
      <c r="U123" s="24"/>
    </row>
    <row r="124" spans="1:21">
      <c r="A124" s="24"/>
      <c r="D124" s="24"/>
      <c r="E124" s="24"/>
      <c r="F124" s="24"/>
      <c r="L124" s="100"/>
      <c r="M124" s="100"/>
      <c r="N124" s="100"/>
      <c r="O124" s="100"/>
      <c r="P124" s="24"/>
      <c r="Q124" s="24"/>
      <c r="R124" s="24"/>
      <c r="S124" s="24"/>
      <c r="T124" s="24"/>
      <c r="U124" s="24"/>
    </row>
    <row r="125" spans="1:21">
      <c r="A125" s="24"/>
      <c r="D125" s="24"/>
      <c r="E125" s="24"/>
      <c r="F125" s="24"/>
      <c r="L125" s="100"/>
      <c r="M125" s="100"/>
      <c r="N125" s="100"/>
      <c r="O125" s="100"/>
      <c r="P125" s="24"/>
      <c r="Q125" s="24"/>
      <c r="R125" s="24"/>
      <c r="S125" s="24"/>
      <c r="T125" s="24"/>
      <c r="U125" s="24"/>
    </row>
    <row r="126" spans="1:21">
      <c r="A126" s="24"/>
      <c r="D126" s="24"/>
      <c r="E126" s="24"/>
      <c r="F126" s="24"/>
      <c r="L126" s="100"/>
      <c r="M126" s="100"/>
      <c r="N126" s="100"/>
      <c r="O126" s="100"/>
      <c r="P126" s="24"/>
      <c r="Q126" s="24"/>
      <c r="R126" s="24"/>
      <c r="S126" s="24"/>
      <c r="T126" s="24"/>
      <c r="U126" s="24"/>
    </row>
    <row r="127" spans="1:21">
      <c r="A127" s="24"/>
      <c r="D127" s="24"/>
      <c r="E127" s="24"/>
      <c r="F127" s="24"/>
      <c r="L127" s="100"/>
      <c r="M127" s="100"/>
      <c r="N127" s="100"/>
      <c r="O127" s="100"/>
      <c r="P127" s="24"/>
      <c r="Q127" s="24"/>
      <c r="R127" s="24"/>
      <c r="S127" s="24"/>
      <c r="T127" s="24"/>
      <c r="U127" s="24"/>
    </row>
    <row r="128" spans="1:21">
      <c r="A128" s="24"/>
      <c r="D128" s="24"/>
      <c r="E128" s="24"/>
      <c r="F128" s="24"/>
      <c r="L128" s="100"/>
      <c r="M128" s="100"/>
      <c r="N128" s="100"/>
      <c r="O128" s="100"/>
      <c r="P128" s="24"/>
      <c r="Q128" s="24"/>
      <c r="R128" s="24"/>
      <c r="S128" s="24"/>
      <c r="T128" s="24"/>
      <c r="U128" s="24"/>
    </row>
    <row r="129" spans="1:21">
      <c r="A129" s="24"/>
      <c r="D129" s="24"/>
      <c r="E129" s="24"/>
      <c r="F129" s="24"/>
      <c r="L129" s="100"/>
      <c r="M129" s="100"/>
      <c r="N129" s="100"/>
      <c r="O129" s="100"/>
      <c r="P129" s="24"/>
      <c r="Q129" s="24"/>
      <c r="R129" s="24"/>
      <c r="S129" s="24"/>
      <c r="T129" s="24"/>
      <c r="U129" s="24"/>
    </row>
    <row r="130" spans="1:21">
      <c r="A130" s="24"/>
      <c r="D130" s="24"/>
      <c r="E130" s="24"/>
      <c r="F130" s="24"/>
      <c r="L130" s="100"/>
      <c r="M130" s="100"/>
      <c r="N130" s="100"/>
      <c r="O130" s="100"/>
      <c r="P130" s="24"/>
      <c r="Q130" s="24"/>
      <c r="R130" s="24"/>
      <c r="S130" s="24"/>
      <c r="T130" s="24"/>
      <c r="U130" s="24"/>
    </row>
    <row r="131" spans="1:21">
      <c r="A131" s="24"/>
      <c r="D131" s="24"/>
      <c r="E131" s="24"/>
      <c r="F131" s="24"/>
      <c r="L131" s="100"/>
      <c r="M131" s="100"/>
      <c r="N131" s="100"/>
      <c r="O131" s="100"/>
      <c r="P131" s="24"/>
      <c r="Q131" s="24"/>
      <c r="R131" s="24"/>
      <c r="S131" s="24"/>
      <c r="T131" s="24"/>
      <c r="U131" s="24"/>
    </row>
    <row r="132" spans="1:21">
      <c r="A132" s="24"/>
      <c r="D132" s="24"/>
      <c r="E132" s="24"/>
      <c r="F132" s="24"/>
      <c r="L132" s="100"/>
      <c r="M132" s="100"/>
      <c r="N132" s="100"/>
      <c r="O132" s="100"/>
      <c r="P132" s="24"/>
      <c r="Q132" s="24"/>
      <c r="R132" s="24"/>
      <c r="S132" s="24"/>
      <c r="T132" s="24"/>
      <c r="U132" s="24"/>
    </row>
    <row r="133" spans="1:21">
      <c r="A133" s="24"/>
      <c r="D133" s="24"/>
      <c r="E133" s="24"/>
      <c r="F133" s="24"/>
      <c r="L133" s="100"/>
      <c r="M133" s="100"/>
      <c r="N133" s="100"/>
      <c r="O133" s="100"/>
      <c r="P133" s="24"/>
      <c r="Q133" s="24"/>
      <c r="R133" s="24"/>
      <c r="S133" s="24"/>
      <c r="T133" s="24"/>
      <c r="U133" s="24"/>
    </row>
    <row r="134" spans="1:21">
      <c r="A134" s="24"/>
      <c r="D134" s="24"/>
      <c r="E134" s="24"/>
      <c r="F134" s="24"/>
      <c r="L134" s="100"/>
      <c r="M134" s="100"/>
      <c r="N134" s="100"/>
      <c r="O134" s="100"/>
      <c r="P134" s="24"/>
      <c r="Q134" s="24"/>
      <c r="R134" s="24"/>
      <c r="S134" s="24"/>
      <c r="T134" s="24"/>
      <c r="U134" s="24"/>
    </row>
    <row r="135" spans="1:21">
      <c r="A135" s="24"/>
      <c r="D135" s="24"/>
      <c r="E135" s="24"/>
      <c r="F135" s="24"/>
      <c r="L135" s="100"/>
      <c r="M135" s="100"/>
      <c r="N135" s="100"/>
      <c r="O135" s="100"/>
      <c r="P135" s="24"/>
      <c r="Q135" s="24"/>
      <c r="R135" s="24"/>
      <c r="S135" s="24"/>
      <c r="T135" s="24"/>
      <c r="U135" s="24"/>
    </row>
    <row r="136" spans="1:21">
      <c r="A136" s="24"/>
      <c r="D136" s="24"/>
      <c r="E136" s="24"/>
      <c r="F136" s="24"/>
      <c r="L136" s="100"/>
      <c r="M136" s="100"/>
      <c r="N136" s="100"/>
      <c r="O136" s="100"/>
      <c r="P136" s="24"/>
      <c r="Q136" s="24"/>
      <c r="R136" s="24"/>
      <c r="S136" s="24"/>
      <c r="T136" s="24"/>
      <c r="U136" s="24"/>
    </row>
    <row r="137" spans="1:21">
      <c r="A137" s="24"/>
      <c r="D137" s="24"/>
      <c r="E137" s="24"/>
      <c r="F137" s="24"/>
      <c r="L137" s="100"/>
      <c r="M137" s="100"/>
      <c r="N137" s="100"/>
      <c r="O137" s="100"/>
      <c r="P137" s="24"/>
      <c r="Q137" s="24"/>
      <c r="R137" s="24"/>
      <c r="S137" s="24"/>
      <c r="T137" s="24"/>
      <c r="U137" s="24"/>
    </row>
    <row r="138" spans="1:21">
      <c r="A138" s="24"/>
      <c r="D138" s="24"/>
      <c r="E138" s="24"/>
      <c r="F138" s="24"/>
    </row>
    <row r="139" spans="1:21">
      <c r="A139" s="24"/>
      <c r="D139" s="24"/>
      <c r="E139" s="24"/>
      <c r="F139" s="24"/>
    </row>
    <row r="140" spans="1:21">
      <c r="A140" s="24"/>
      <c r="D140" s="24"/>
      <c r="E140" s="24"/>
      <c r="F140" s="24"/>
    </row>
    <row r="141" spans="1:21">
      <c r="A141" s="24"/>
      <c r="D141" s="24"/>
      <c r="E141" s="24"/>
      <c r="F141" s="24"/>
    </row>
    <row r="142" spans="1:21">
      <c r="A142" s="24"/>
      <c r="D142" s="24"/>
      <c r="E142" s="24"/>
      <c r="F142" s="24"/>
    </row>
    <row r="143" spans="1:21">
      <c r="A143" s="24"/>
      <c r="D143" s="24"/>
      <c r="E143" s="24"/>
      <c r="F143" s="24"/>
    </row>
    <row r="144" spans="1:21">
      <c r="A144" s="24"/>
      <c r="D144" s="24"/>
      <c r="E144" s="24"/>
      <c r="F144" s="24"/>
    </row>
    <row r="145" spans="1:6">
      <c r="A145" s="24"/>
      <c r="D145" s="24"/>
      <c r="E145" s="24"/>
      <c r="F145" s="24"/>
    </row>
    <row r="146" spans="1:6">
      <c r="A146" s="24"/>
      <c r="D146" s="24"/>
      <c r="E146" s="24"/>
      <c r="F146" s="24"/>
    </row>
    <row r="147" spans="1:6">
      <c r="A147" s="24"/>
      <c r="D147" s="24"/>
      <c r="E147" s="24"/>
      <c r="F147" s="24"/>
    </row>
    <row r="148" spans="1:6">
      <c r="A148" s="24"/>
      <c r="D148" s="24"/>
      <c r="E148" s="24"/>
      <c r="F148" s="24"/>
    </row>
    <row r="149" spans="1:6">
      <c r="A149" s="24"/>
      <c r="D149" s="24"/>
      <c r="E149" s="24"/>
      <c r="F149" s="24"/>
    </row>
    <row r="150" spans="1:6">
      <c r="A150" s="24"/>
      <c r="D150" s="24"/>
      <c r="E150" s="24"/>
      <c r="F150" s="24"/>
    </row>
    <row r="151" spans="1:6">
      <c r="A151" s="24"/>
      <c r="D151" s="24"/>
      <c r="E151" s="24"/>
      <c r="F151" s="24"/>
    </row>
    <row r="152" spans="1:6">
      <c r="A152" s="24"/>
      <c r="D152" s="24"/>
      <c r="E152" s="24"/>
      <c r="F152" s="24"/>
    </row>
    <row r="153" spans="1:6">
      <c r="A153" s="24"/>
      <c r="D153" s="24"/>
      <c r="E153" s="24"/>
      <c r="F153" s="24"/>
    </row>
    <row r="154" spans="1:6">
      <c r="A154" s="24"/>
      <c r="D154" s="24"/>
      <c r="E154" s="24"/>
      <c r="F154" s="24"/>
    </row>
    <row r="155" spans="1:6">
      <c r="A155" s="24"/>
      <c r="D155" s="24"/>
      <c r="E155" s="24"/>
      <c r="F155" s="24"/>
    </row>
    <row r="156" spans="1:6">
      <c r="A156" s="24"/>
      <c r="D156" s="24"/>
      <c r="E156" s="24"/>
      <c r="F156" s="24"/>
    </row>
    <row r="157" spans="1:6">
      <c r="A157" s="24"/>
      <c r="D157" s="24"/>
      <c r="E157" s="24"/>
      <c r="F157" s="24"/>
    </row>
    <row r="158" spans="1:6">
      <c r="A158" s="24"/>
      <c r="D158" s="24"/>
      <c r="E158" s="24"/>
      <c r="F158" s="24"/>
    </row>
    <row r="159" spans="1:6">
      <c r="A159" s="24"/>
      <c r="D159" s="24"/>
      <c r="E159" s="24"/>
      <c r="F159" s="24"/>
    </row>
    <row r="160" spans="1:6">
      <c r="A160" s="24"/>
      <c r="D160" s="24"/>
      <c r="E160" s="24"/>
      <c r="F160" s="24"/>
    </row>
    <row r="161" spans="1:6">
      <c r="A161" s="24"/>
      <c r="D161" s="24"/>
      <c r="E161" s="24"/>
      <c r="F161" s="24"/>
    </row>
    <row r="162" spans="1:6">
      <c r="A162" s="24"/>
      <c r="D162" s="24"/>
      <c r="E162" s="24"/>
      <c r="F162" s="24"/>
    </row>
    <row r="163" spans="1:6">
      <c r="A163" s="24"/>
      <c r="D163" s="24"/>
      <c r="E163" s="24"/>
      <c r="F163" s="24"/>
    </row>
    <row r="164" spans="1:6">
      <c r="A164" s="24"/>
      <c r="D164" s="24"/>
      <c r="E164" s="24"/>
      <c r="F164" s="24"/>
    </row>
    <row r="165" spans="1:6">
      <c r="A165" s="24"/>
      <c r="D165" s="24"/>
      <c r="E165" s="24"/>
      <c r="F165" s="24"/>
    </row>
    <row r="166" spans="1:6">
      <c r="A166" s="24"/>
      <c r="D166" s="24"/>
      <c r="E166" s="24"/>
      <c r="F166" s="24"/>
    </row>
    <row r="167" spans="1:6">
      <c r="A167" s="24"/>
      <c r="D167" s="24"/>
      <c r="E167" s="24"/>
      <c r="F167" s="24"/>
    </row>
    <row r="168" spans="1:6">
      <c r="A168" s="24"/>
      <c r="D168" s="24"/>
      <c r="E168" s="24"/>
      <c r="F168" s="24"/>
    </row>
    <row r="169" spans="1:6">
      <c r="A169" s="24"/>
      <c r="D169" s="24"/>
      <c r="E169" s="24"/>
      <c r="F169" s="24"/>
    </row>
    <row r="170" spans="1:6">
      <c r="A170" s="24"/>
      <c r="D170" s="24"/>
      <c r="E170" s="24"/>
      <c r="F170" s="24"/>
    </row>
    <row r="171" spans="1:6">
      <c r="A171" s="24"/>
      <c r="D171" s="24"/>
      <c r="E171" s="24"/>
      <c r="F171" s="24"/>
    </row>
    <row r="172" spans="1:6">
      <c r="A172" s="24"/>
      <c r="D172" s="24"/>
      <c r="E172" s="24"/>
      <c r="F172" s="24"/>
    </row>
    <row r="173" spans="1:6">
      <c r="A173" s="24"/>
      <c r="D173" s="24"/>
      <c r="E173" s="24"/>
      <c r="F173" s="24"/>
    </row>
    <row r="174" spans="1:6">
      <c r="A174" s="24"/>
      <c r="D174" s="24"/>
      <c r="E174" s="24"/>
      <c r="F174" s="24"/>
    </row>
    <row r="175" spans="1:6">
      <c r="A175" s="24"/>
      <c r="D175" s="24"/>
      <c r="E175" s="24"/>
      <c r="F175" s="24"/>
    </row>
    <row r="176" spans="1:6">
      <c r="A176" s="24"/>
      <c r="D176" s="24"/>
      <c r="E176" s="24"/>
      <c r="F176" s="24"/>
    </row>
    <row r="177" spans="1:6">
      <c r="A177" s="24"/>
      <c r="D177" s="24"/>
      <c r="E177" s="24"/>
      <c r="F177" s="24"/>
    </row>
    <row r="178" spans="1:6">
      <c r="A178" s="24"/>
      <c r="D178" s="24"/>
      <c r="E178" s="24"/>
      <c r="F178" s="24"/>
    </row>
    <row r="179" spans="1:6">
      <c r="A179" s="24"/>
      <c r="D179" s="24"/>
      <c r="E179" s="24"/>
      <c r="F179" s="24"/>
    </row>
    <row r="180" spans="1:6">
      <c r="A180" s="24"/>
      <c r="D180" s="24"/>
      <c r="E180" s="24"/>
      <c r="F180" s="24"/>
    </row>
    <row r="181" spans="1:6">
      <c r="A181" s="24"/>
      <c r="D181" s="24"/>
      <c r="E181" s="24"/>
      <c r="F181" s="24"/>
    </row>
    <row r="182" spans="1:6">
      <c r="A182" s="24"/>
      <c r="D182" s="24"/>
      <c r="E182" s="24"/>
      <c r="F182" s="24"/>
    </row>
    <row r="183" spans="1:6">
      <c r="A183" s="24"/>
      <c r="D183" s="24"/>
      <c r="E183" s="24"/>
      <c r="F183" s="24"/>
    </row>
    <row r="184" spans="1:6">
      <c r="A184" s="24"/>
      <c r="D184" s="24"/>
      <c r="E184" s="24"/>
      <c r="F184" s="24"/>
    </row>
    <row r="185" spans="1:6">
      <c r="A185" s="24"/>
      <c r="D185" s="24"/>
      <c r="E185" s="24"/>
      <c r="F185" s="24"/>
    </row>
    <row r="186" spans="1:6">
      <c r="A186" s="24"/>
      <c r="D186" s="24"/>
      <c r="E186" s="24"/>
      <c r="F186" s="24"/>
    </row>
    <row r="187" spans="1:6">
      <c r="A187" s="24"/>
      <c r="D187" s="24"/>
      <c r="E187" s="24"/>
      <c r="F187" s="24"/>
    </row>
    <row r="188" spans="1:6">
      <c r="A188" s="24"/>
      <c r="D188" s="24"/>
      <c r="E188" s="24"/>
      <c r="F188" s="24"/>
    </row>
    <row r="189" spans="1:6">
      <c r="A189" s="24"/>
      <c r="D189" s="24"/>
      <c r="E189" s="24"/>
      <c r="F189" s="24"/>
    </row>
    <row r="190" spans="1:6">
      <c r="A190" s="24"/>
      <c r="D190" s="24"/>
      <c r="E190" s="24"/>
      <c r="F190" s="24"/>
    </row>
    <row r="191" spans="1:6">
      <c r="A191" s="24"/>
      <c r="D191" s="24"/>
      <c r="E191" s="24"/>
      <c r="F191" s="24"/>
    </row>
    <row r="192" spans="1:6">
      <c r="A192" s="24"/>
      <c r="D192" s="24"/>
      <c r="E192" s="24"/>
      <c r="F192" s="24"/>
    </row>
    <row r="193" spans="1:6">
      <c r="A193" s="24"/>
      <c r="D193" s="24"/>
      <c r="E193" s="24"/>
      <c r="F193" s="24"/>
    </row>
    <row r="194" spans="1:6">
      <c r="A194" s="24"/>
      <c r="D194" s="24"/>
      <c r="E194" s="24"/>
      <c r="F194" s="24"/>
    </row>
    <row r="195" spans="1:6">
      <c r="A195" s="24"/>
      <c r="D195" s="24"/>
      <c r="E195" s="24"/>
      <c r="F195" s="24"/>
    </row>
    <row r="196" spans="1:6">
      <c r="A196" s="24"/>
      <c r="D196" s="24"/>
      <c r="E196" s="24"/>
      <c r="F196" s="24"/>
    </row>
    <row r="197" spans="1:6">
      <c r="A197" s="24"/>
      <c r="D197" s="24"/>
      <c r="E197" s="24"/>
      <c r="F197" s="24"/>
    </row>
    <row r="198" spans="1:6">
      <c r="A198" s="24"/>
      <c r="D198" s="24"/>
      <c r="E198" s="24"/>
      <c r="F198" s="24"/>
    </row>
    <row r="199" spans="1:6">
      <c r="A199" s="24"/>
      <c r="D199" s="24"/>
      <c r="E199" s="24"/>
      <c r="F199" s="24"/>
    </row>
    <row r="200" spans="1:6">
      <c r="A200" s="24"/>
      <c r="D200" s="24"/>
      <c r="E200" s="24"/>
      <c r="F200" s="24"/>
    </row>
    <row r="201" spans="1:6">
      <c r="A201" s="24"/>
      <c r="D201" s="24"/>
      <c r="E201" s="24"/>
      <c r="F201" s="24"/>
    </row>
    <row r="202" spans="1:6">
      <c r="A202" s="24"/>
      <c r="D202" s="24"/>
      <c r="E202" s="24"/>
      <c r="F202" s="24"/>
    </row>
    <row r="203" spans="1:6">
      <c r="A203" s="24"/>
      <c r="D203" s="24"/>
      <c r="E203" s="24"/>
      <c r="F203" s="24"/>
    </row>
    <row r="204" spans="1:6">
      <c r="A204" s="24"/>
      <c r="D204" s="24"/>
      <c r="E204" s="24"/>
      <c r="F204" s="24"/>
    </row>
    <row r="205" spans="1:6">
      <c r="A205" s="24"/>
      <c r="D205" s="24"/>
      <c r="E205" s="24"/>
      <c r="F205" s="24"/>
    </row>
    <row r="206" spans="1:6">
      <c r="A206" s="24"/>
      <c r="D206" s="24"/>
      <c r="E206" s="24"/>
      <c r="F206" s="24"/>
    </row>
    <row r="207" spans="1:6">
      <c r="A207" s="24"/>
      <c r="D207" s="24"/>
      <c r="E207" s="24"/>
      <c r="F207" s="24"/>
    </row>
    <row r="208" spans="1:6">
      <c r="A208" s="24"/>
      <c r="D208" s="24"/>
      <c r="E208" s="24"/>
      <c r="F208" s="24"/>
    </row>
    <row r="209" spans="1:6">
      <c r="A209" s="24"/>
      <c r="D209" s="24"/>
      <c r="E209" s="24"/>
      <c r="F209" s="24"/>
    </row>
    <row r="210" spans="1:6">
      <c r="A210" s="24"/>
      <c r="D210" s="24"/>
      <c r="E210" s="24"/>
      <c r="F210" s="24"/>
    </row>
    <row r="211" spans="1:6">
      <c r="A211" s="24"/>
      <c r="D211" s="24"/>
      <c r="E211" s="24"/>
      <c r="F211" s="24"/>
    </row>
    <row r="212" spans="1:6">
      <c r="A212" s="24"/>
      <c r="D212" s="24"/>
      <c r="E212" s="24"/>
      <c r="F212" s="24"/>
    </row>
    <row r="213" spans="1:6">
      <c r="A213" s="24"/>
      <c r="D213" s="24"/>
      <c r="E213" s="24"/>
      <c r="F213" s="24"/>
    </row>
    <row r="214" spans="1:6">
      <c r="A214" s="24"/>
      <c r="D214" s="24"/>
      <c r="E214" s="24"/>
      <c r="F214" s="24"/>
    </row>
    <row r="215" spans="1:6">
      <c r="A215" s="24"/>
      <c r="D215" s="24"/>
      <c r="E215" s="24"/>
      <c r="F215" s="24"/>
    </row>
    <row r="216" spans="1:6">
      <c r="A216" s="24"/>
      <c r="D216" s="24"/>
      <c r="E216" s="24"/>
      <c r="F216" s="24"/>
    </row>
    <row r="217" spans="1:6">
      <c r="A217" s="24"/>
      <c r="D217" s="24"/>
      <c r="E217" s="24"/>
      <c r="F217" s="24"/>
    </row>
    <row r="218" spans="1:6">
      <c r="A218" s="24"/>
      <c r="D218" s="24"/>
      <c r="E218" s="24"/>
      <c r="F218" s="24"/>
    </row>
    <row r="219" spans="1:6">
      <c r="A219" s="24"/>
      <c r="D219" s="24"/>
      <c r="E219" s="24"/>
      <c r="F219" s="24"/>
    </row>
    <row r="220" spans="1:6">
      <c r="A220" s="24"/>
      <c r="D220" s="24"/>
      <c r="E220" s="24"/>
      <c r="F220" s="24"/>
    </row>
    <row r="221" spans="1:6">
      <c r="A221" s="24"/>
      <c r="D221" s="24"/>
      <c r="E221" s="24"/>
      <c r="F221" s="24"/>
    </row>
    <row r="222" spans="1:6">
      <c r="A222" s="24"/>
      <c r="D222" s="24"/>
      <c r="E222" s="24"/>
      <c r="F222" s="24"/>
    </row>
    <row r="223" spans="1:6">
      <c r="A223" s="24"/>
      <c r="D223" s="24"/>
      <c r="E223" s="24"/>
      <c r="F223" s="24"/>
    </row>
    <row r="224" spans="1:6">
      <c r="A224" s="24"/>
      <c r="D224" s="24"/>
      <c r="E224" s="24"/>
      <c r="F224" s="24"/>
    </row>
    <row r="225" spans="1:6">
      <c r="A225" s="24"/>
      <c r="D225" s="24"/>
      <c r="E225" s="24"/>
      <c r="F225" s="24"/>
    </row>
    <row r="226" spans="1:6">
      <c r="A226" s="24"/>
      <c r="D226" s="24"/>
      <c r="E226" s="24"/>
      <c r="F226" s="24"/>
    </row>
    <row r="227" spans="1:6">
      <c r="A227" s="24"/>
      <c r="D227" s="24"/>
      <c r="E227" s="24"/>
      <c r="F227" s="24"/>
    </row>
    <row r="228" spans="1:6">
      <c r="A228" s="24"/>
      <c r="D228" s="24"/>
      <c r="E228" s="24"/>
      <c r="F228" s="24"/>
    </row>
    <row r="229" spans="1:6">
      <c r="A229" s="24"/>
      <c r="D229" s="24"/>
      <c r="E229" s="24"/>
      <c r="F229" s="24"/>
    </row>
    <row r="230" spans="1:6">
      <c r="A230" s="24"/>
      <c r="D230" s="24"/>
      <c r="E230" s="24"/>
      <c r="F230" s="24"/>
    </row>
    <row r="231" spans="1:6">
      <c r="A231" s="24"/>
      <c r="D231" s="24"/>
      <c r="E231" s="24"/>
      <c r="F231" s="24"/>
    </row>
    <row r="232" spans="1:6">
      <c r="A232" s="24"/>
      <c r="D232" s="24"/>
      <c r="E232" s="24"/>
      <c r="F232" s="24"/>
    </row>
    <row r="233" spans="1:6">
      <c r="A233" s="24"/>
      <c r="D233" s="24"/>
      <c r="E233" s="24"/>
      <c r="F233" s="24"/>
    </row>
    <row r="234" spans="1:6">
      <c r="A234" s="24"/>
      <c r="D234" s="24"/>
      <c r="E234" s="24"/>
      <c r="F234" s="24"/>
    </row>
    <row r="235" spans="1:6">
      <c r="A235" s="24"/>
      <c r="D235" s="24"/>
      <c r="E235" s="24"/>
      <c r="F235" s="24"/>
    </row>
    <row r="236" spans="1:6">
      <c r="A236" s="24"/>
      <c r="D236" s="24"/>
      <c r="E236" s="24"/>
      <c r="F236" s="24"/>
    </row>
    <row r="237" spans="1:6">
      <c r="A237" s="24"/>
      <c r="D237" s="24"/>
      <c r="E237" s="24"/>
      <c r="F237" s="24"/>
    </row>
    <row r="238" spans="1:6">
      <c r="A238" s="24"/>
      <c r="D238" s="24"/>
      <c r="E238" s="24"/>
      <c r="F238" s="24"/>
    </row>
    <row r="239" spans="1:6">
      <c r="A239" s="24"/>
      <c r="D239" s="24"/>
      <c r="E239" s="24"/>
      <c r="F239" s="24"/>
    </row>
    <row r="240" spans="1:6">
      <c r="A240" s="24"/>
      <c r="D240" s="24"/>
      <c r="E240" s="24"/>
      <c r="F240" s="24"/>
    </row>
    <row r="241" spans="1:6">
      <c r="A241" s="24"/>
      <c r="D241" s="24"/>
      <c r="E241" s="24"/>
      <c r="F241" s="24"/>
    </row>
    <row r="242" spans="1:6">
      <c r="A242" s="24"/>
      <c r="D242" s="24"/>
      <c r="E242" s="24"/>
      <c r="F242" s="24"/>
    </row>
    <row r="243" spans="1:6">
      <c r="A243" s="24"/>
      <c r="D243" s="24"/>
      <c r="E243" s="24"/>
      <c r="F243" s="24"/>
    </row>
    <row r="244" spans="1:6">
      <c r="A244" s="24"/>
      <c r="D244" s="24"/>
      <c r="E244" s="24"/>
      <c r="F244" s="24"/>
    </row>
    <row r="245" spans="1:6">
      <c r="A245" s="24"/>
      <c r="D245" s="24"/>
      <c r="E245" s="24"/>
      <c r="F245" s="24"/>
    </row>
    <row r="246" spans="1:6">
      <c r="A246" s="24"/>
      <c r="D246" s="24"/>
      <c r="E246" s="24"/>
      <c r="F246" s="24"/>
    </row>
    <row r="247" spans="1:6">
      <c r="A247" s="24"/>
      <c r="D247" s="24"/>
      <c r="E247" s="24"/>
      <c r="F247" s="24"/>
    </row>
    <row r="248" spans="1:6">
      <c r="A248" s="24"/>
      <c r="D248" s="24"/>
      <c r="E248" s="24"/>
      <c r="F248" s="24"/>
    </row>
    <row r="249" spans="1:6">
      <c r="A249" s="24"/>
      <c r="D249" s="24"/>
      <c r="E249" s="24"/>
      <c r="F249" s="24"/>
    </row>
    <row r="250" spans="1:6">
      <c r="A250" s="24"/>
      <c r="D250" s="24"/>
      <c r="E250" s="24"/>
      <c r="F250" s="24"/>
    </row>
    <row r="251" spans="1:6">
      <c r="A251" s="24"/>
      <c r="D251" s="24"/>
      <c r="E251" s="24"/>
      <c r="F251" s="24"/>
    </row>
    <row r="252" spans="1:6">
      <c r="A252" s="24"/>
      <c r="D252" s="24"/>
      <c r="E252" s="24"/>
      <c r="F252" s="24"/>
    </row>
    <row r="253" spans="1:6">
      <c r="A253" s="24"/>
      <c r="D253" s="24"/>
      <c r="E253" s="24"/>
      <c r="F253" s="24"/>
    </row>
    <row r="254" spans="1:6">
      <c r="A254" s="24"/>
      <c r="D254" s="24"/>
      <c r="E254" s="24"/>
      <c r="F254" s="24"/>
    </row>
    <row r="255" spans="1:6">
      <c r="A255" s="24"/>
      <c r="D255" s="24"/>
      <c r="E255" s="24"/>
      <c r="F255" s="24"/>
    </row>
    <row r="256" spans="1:6">
      <c r="A256" s="24"/>
      <c r="D256" s="24"/>
      <c r="E256" s="24"/>
      <c r="F256" s="24"/>
    </row>
    <row r="257" spans="1:6">
      <c r="A257" s="24"/>
      <c r="D257" s="24"/>
      <c r="E257" s="24"/>
      <c r="F257" s="24"/>
    </row>
    <row r="258" spans="1:6">
      <c r="A258" s="24"/>
      <c r="D258" s="24"/>
      <c r="E258" s="24"/>
      <c r="F258" s="24"/>
    </row>
    <row r="259" spans="1:6">
      <c r="A259" s="24"/>
      <c r="D259" s="24"/>
      <c r="E259" s="24"/>
      <c r="F259" s="24"/>
    </row>
    <row r="260" spans="1:6">
      <c r="A260" s="24"/>
      <c r="D260" s="24"/>
      <c r="E260" s="24"/>
      <c r="F260" s="24"/>
    </row>
    <row r="261" spans="1:6">
      <c r="A261" s="24"/>
      <c r="D261" s="24"/>
      <c r="E261" s="24"/>
      <c r="F261" s="24"/>
    </row>
    <row r="262" spans="1:6">
      <c r="A262" s="24"/>
      <c r="D262" s="24"/>
      <c r="E262" s="24"/>
      <c r="F262" s="24"/>
    </row>
    <row r="263" spans="1:6">
      <c r="A263" s="24"/>
      <c r="D263" s="24"/>
      <c r="E263" s="24"/>
      <c r="F263" s="24"/>
    </row>
    <row r="264" spans="1:6">
      <c r="A264" s="24"/>
      <c r="D264" s="24"/>
      <c r="E264" s="24"/>
      <c r="F264" s="24"/>
    </row>
    <row r="265" spans="1:6">
      <c r="A265" s="24"/>
      <c r="D265" s="24"/>
      <c r="E265" s="24"/>
      <c r="F265" s="24"/>
    </row>
    <row r="266" spans="1:6">
      <c r="A266" s="24"/>
      <c r="D266" s="24"/>
      <c r="E266" s="24"/>
      <c r="F266" s="24"/>
    </row>
    <row r="267" spans="1:6">
      <c r="A267" s="24"/>
      <c r="D267" s="24"/>
      <c r="E267" s="24"/>
      <c r="F267" s="24"/>
    </row>
    <row r="268" spans="1:6">
      <c r="A268" s="24"/>
      <c r="D268" s="24"/>
      <c r="E268" s="24"/>
      <c r="F268" s="24"/>
    </row>
    <row r="269" spans="1:6">
      <c r="A269" s="24"/>
      <c r="D269" s="24"/>
      <c r="E269" s="24"/>
      <c r="F269" s="24"/>
    </row>
    <row r="270" spans="1:6">
      <c r="A270" s="24"/>
      <c r="D270" s="24"/>
      <c r="E270" s="24"/>
      <c r="F270" s="24"/>
    </row>
    <row r="271" spans="1:6">
      <c r="A271" s="24"/>
      <c r="D271" s="24"/>
      <c r="E271" s="24"/>
      <c r="F271" s="24"/>
    </row>
    <row r="272" spans="1:6">
      <c r="A272" s="24"/>
      <c r="D272" s="24"/>
      <c r="E272" s="24"/>
      <c r="F272" s="24"/>
    </row>
    <row r="273" spans="1:6">
      <c r="A273" s="24"/>
      <c r="D273" s="24"/>
      <c r="E273" s="24"/>
      <c r="F273" s="24"/>
    </row>
    <row r="274" spans="1:6">
      <c r="A274" s="24"/>
      <c r="D274" s="24"/>
      <c r="E274" s="24"/>
      <c r="F274" s="24"/>
    </row>
    <row r="275" spans="1:6">
      <c r="A275" s="24"/>
      <c r="D275" s="24"/>
      <c r="E275" s="24"/>
      <c r="F275" s="24"/>
    </row>
    <row r="276" spans="1:6">
      <c r="A276" s="24"/>
      <c r="D276" s="24"/>
      <c r="E276" s="24"/>
      <c r="F276" s="24"/>
    </row>
    <row r="277" spans="1:6">
      <c r="A277" s="24"/>
      <c r="D277" s="24"/>
      <c r="E277" s="24"/>
      <c r="F277" s="24"/>
    </row>
    <row r="278" spans="1:6">
      <c r="A278" s="24"/>
      <c r="D278" s="24"/>
      <c r="E278" s="24"/>
      <c r="F278" s="24"/>
    </row>
    <row r="279" spans="1:6">
      <c r="A279" s="24"/>
      <c r="D279" s="24"/>
      <c r="E279" s="24"/>
      <c r="F279" s="24"/>
    </row>
    <row r="280" spans="1:6">
      <c r="A280" s="24"/>
      <c r="D280" s="24"/>
      <c r="E280" s="24"/>
      <c r="F280" s="24"/>
    </row>
    <row r="281" spans="1:6">
      <c r="A281" s="24"/>
      <c r="D281" s="24"/>
      <c r="E281" s="24"/>
      <c r="F281" s="24"/>
    </row>
    <row r="282" spans="1:6">
      <c r="A282" s="24"/>
      <c r="D282" s="24"/>
      <c r="E282" s="24"/>
      <c r="F282" s="24"/>
    </row>
    <row r="283" spans="1:6">
      <c r="A283" s="24"/>
      <c r="D283" s="24"/>
      <c r="E283" s="24"/>
      <c r="F283" s="24"/>
    </row>
    <row r="284" spans="1:6">
      <c r="A284" s="24"/>
      <c r="D284" s="24"/>
      <c r="E284" s="24"/>
      <c r="F284" s="24"/>
    </row>
    <row r="285" spans="1:6">
      <c r="A285" s="24"/>
      <c r="D285" s="24"/>
      <c r="E285" s="24"/>
      <c r="F285" s="24"/>
    </row>
    <row r="286" spans="1:6">
      <c r="A286" s="24"/>
      <c r="D286" s="24"/>
      <c r="E286" s="24"/>
      <c r="F286" s="24"/>
    </row>
    <row r="287" spans="1:6">
      <c r="A287" s="24"/>
      <c r="D287" s="24"/>
      <c r="E287" s="24"/>
      <c r="F287" s="24"/>
    </row>
    <row r="288" spans="1:6">
      <c r="A288" s="24"/>
      <c r="D288" s="24"/>
      <c r="E288" s="24"/>
      <c r="F288" s="24"/>
    </row>
    <row r="289" spans="1:6">
      <c r="A289" s="24"/>
      <c r="D289" s="24"/>
      <c r="E289" s="24"/>
      <c r="F289" s="24"/>
    </row>
    <row r="290" spans="1:6">
      <c r="A290" s="24"/>
      <c r="D290" s="24"/>
      <c r="E290" s="24"/>
      <c r="F290" s="24"/>
    </row>
    <row r="291" spans="1:6">
      <c r="A291" s="24"/>
      <c r="D291" s="24"/>
      <c r="E291" s="24"/>
      <c r="F291" s="24"/>
    </row>
    <row r="292" spans="1:6">
      <c r="A292" s="24"/>
      <c r="D292" s="24"/>
      <c r="E292" s="24"/>
      <c r="F292" s="24"/>
    </row>
    <row r="293" spans="1:6">
      <c r="A293" s="24"/>
      <c r="D293" s="24"/>
      <c r="E293" s="24"/>
      <c r="F293" s="24"/>
    </row>
    <row r="294" spans="1:6">
      <c r="A294" s="24"/>
      <c r="D294" s="24"/>
      <c r="E294" s="24"/>
      <c r="F294" s="24"/>
    </row>
    <row r="295" spans="1:6">
      <c r="A295" s="24"/>
      <c r="D295" s="24"/>
      <c r="E295" s="24"/>
      <c r="F295" s="24"/>
    </row>
    <row r="296" spans="1:6">
      <c r="A296" s="24"/>
      <c r="D296" s="24"/>
      <c r="E296" s="24"/>
      <c r="F296" s="24"/>
    </row>
    <row r="297" spans="1:6">
      <c r="A297" s="24"/>
      <c r="D297" s="24"/>
      <c r="E297" s="24"/>
      <c r="F297" s="24"/>
    </row>
    <row r="298" spans="1:6">
      <c r="A298" s="24"/>
      <c r="D298" s="24"/>
      <c r="E298" s="24"/>
      <c r="F298" s="24"/>
    </row>
    <row r="299" spans="1:6">
      <c r="A299" s="24"/>
      <c r="D299" s="24"/>
      <c r="E299" s="24"/>
      <c r="F299" s="24"/>
    </row>
    <row r="300" spans="1:6">
      <c r="A300" s="24"/>
      <c r="D300" s="24"/>
      <c r="E300" s="24"/>
      <c r="F300" s="24"/>
    </row>
    <row r="301" spans="1:6">
      <c r="A301" s="24"/>
      <c r="D301" s="24"/>
      <c r="E301" s="24"/>
      <c r="F301" s="24"/>
    </row>
    <row r="302" spans="1:6">
      <c r="A302" s="24"/>
      <c r="D302" s="24"/>
      <c r="E302" s="24"/>
      <c r="F302" s="24"/>
    </row>
    <row r="303" spans="1:6">
      <c r="A303" s="24"/>
      <c r="D303" s="24"/>
      <c r="E303" s="24"/>
      <c r="F303" s="24"/>
    </row>
    <row r="304" spans="1:6">
      <c r="A304" s="24"/>
      <c r="D304" s="24"/>
      <c r="E304" s="24"/>
      <c r="F304" s="24"/>
    </row>
    <row r="305" spans="1:6">
      <c r="A305" s="24"/>
      <c r="D305" s="24"/>
      <c r="E305" s="24"/>
      <c r="F305" s="24"/>
    </row>
    <row r="306" spans="1:6">
      <c r="A306" s="24"/>
      <c r="D306" s="24"/>
      <c r="E306" s="24"/>
      <c r="F306" s="24"/>
    </row>
    <row r="307" spans="1:6">
      <c r="A307" s="24"/>
      <c r="D307" s="24"/>
      <c r="E307" s="24"/>
      <c r="F307" s="24"/>
    </row>
    <row r="308" spans="1:6">
      <c r="A308" s="24"/>
      <c r="D308" s="24"/>
      <c r="E308" s="24"/>
      <c r="F308" s="24"/>
    </row>
    <row r="309" spans="1:6">
      <c r="A309" s="24"/>
      <c r="D309" s="24"/>
      <c r="E309" s="24"/>
      <c r="F309" s="24"/>
    </row>
    <row r="310" spans="1:6">
      <c r="A310" s="24"/>
      <c r="D310" s="24"/>
      <c r="E310" s="24"/>
      <c r="F310" s="24"/>
    </row>
    <row r="311" spans="1:6">
      <c r="A311" s="24"/>
      <c r="D311" s="24"/>
      <c r="E311" s="24"/>
      <c r="F311" s="24"/>
    </row>
    <row r="312" spans="1:6">
      <c r="A312" s="24"/>
      <c r="D312" s="24"/>
      <c r="E312" s="24"/>
      <c r="F312" s="24"/>
    </row>
    <row r="313" spans="1:6">
      <c r="A313" s="24"/>
      <c r="D313" s="24"/>
      <c r="E313" s="24"/>
      <c r="F313" s="24"/>
    </row>
    <row r="314" spans="1:6">
      <c r="A314" s="24"/>
      <c r="D314" s="24"/>
      <c r="E314" s="24"/>
      <c r="F314" s="24"/>
    </row>
    <row r="315" spans="1:6">
      <c r="A315" s="24"/>
      <c r="D315" s="24"/>
      <c r="E315" s="24"/>
      <c r="F315" s="24"/>
    </row>
    <row r="316" spans="1:6">
      <c r="A316" s="24"/>
      <c r="D316" s="24"/>
      <c r="E316" s="24"/>
      <c r="F316" s="24"/>
    </row>
    <row r="317" spans="1:6">
      <c r="A317" s="24"/>
      <c r="D317" s="24"/>
      <c r="E317" s="24"/>
      <c r="F317" s="24"/>
    </row>
    <row r="318" spans="1:6">
      <c r="A318" s="24"/>
      <c r="D318" s="24"/>
      <c r="E318" s="24"/>
      <c r="F318" s="24"/>
    </row>
    <row r="319" spans="1:6">
      <c r="A319" s="24"/>
      <c r="D319" s="24"/>
      <c r="E319" s="24"/>
      <c r="F319" s="24"/>
    </row>
    <row r="320" spans="1:6">
      <c r="A320" s="24"/>
      <c r="D320" s="24"/>
      <c r="E320" s="24"/>
      <c r="F320" s="24"/>
    </row>
    <row r="321" spans="1:6">
      <c r="A321" s="24"/>
      <c r="D321" s="24"/>
      <c r="E321" s="24"/>
      <c r="F321" s="24"/>
    </row>
    <row r="322" spans="1:6">
      <c r="A322" s="24"/>
      <c r="D322" s="24"/>
      <c r="E322" s="24"/>
      <c r="F322" s="24"/>
    </row>
    <row r="323" spans="1:6">
      <c r="A323" s="24"/>
      <c r="D323" s="24"/>
      <c r="E323" s="24"/>
      <c r="F323" s="24"/>
    </row>
    <row r="324" spans="1:6">
      <c r="A324" s="24"/>
      <c r="D324" s="24"/>
      <c r="E324" s="24"/>
      <c r="F324" s="24"/>
    </row>
    <row r="325" spans="1:6">
      <c r="A325" s="24"/>
      <c r="D325" s="24"/>
      <c r="E325" s="24"/>
      <c r="F325" s="24"/>
    </row>
    <row r="326" spans="1:6">
      <c r="A326" s="24"/>
      <c r="D326" s="24"/>
      <c r="E326" s="24"/>
      <c r="F326" s="24"/>
    </row>
    <row r="327" spans="1:6">
      <c r="A327" s="24"/>
      <c r="D327" s="24"/>
      <c r="E327" s="24"/>
      <c r="F327" s="24"/>
    </row>
    <row r="328" spans="1:6">
      <c r="A328" s="24"/>
      <c r="D328" s="24"/>
      <c r="E328" s="24"/>
      <c r="F328" s="24"/>
    </row>
    <row r="329" spans="1:6">
      <c r="A329" s="24"/>
      <c r="D329" s="24"/>
      <c r="E329" s="24"/>
      <c r="F329" s="24"/>
    </row>
    <row r="330" spans="1:6">
      <c r="A330" s="24"/>
      <c r="D330" s="24"/>
      <c r="E330" s="24"/>
      <c r="F330" s="24"/>
    </row>
    <row r="331" spans="1:6">
      <c r="A331" s="24"/>
      <c r="D331" s="24"/>
      <c r="E331" s="24"/>
      <c r="F331" s="24"/>
    </row>
    <row r="332" spans="1:6">
      <c r="A332" s="24"/>
      <c r="D332" s="24"/>
      <c r="E332" s="24"/>
      <c r="F332" s="24"/>
    </row>
    <row r="333" spans="1:6">
      <c r="A333" s="24"/>
      <c r="D333" s="24"/>
      <c r="E333" s="24"/>
      <c r="F333" s="24"/>
    </row>
    <row r="334" spans="1:6">
      <c r="A334" s="24"/>
      <c r="D334" s="24"/>
      <c r="E334" s="24"/>
      <c r="F334" s="24"/>
    </row>
    <row r="335" spans="1:6">
      <c r="A335" s="24"/>
      <c r="D335" s="24"/>
      <c r="E335" s="24"/>
      <c r="F335" s="24"/>
    </row>
    <row r="336" spans="1:6">
      <c r="A336" s="24"/>
      <c r="D336" s="24"/>
      <c r="E336" s="24"/>
      <c r="F336" s="24"/>
    </row>
    <row r="337" spans="1:6">
      <c r="A337" s="24"/>
      <c r="D337" s="24"/>
      <c r="E337" s="24"/>
      <c r="F337" s="24"/>
    </row>
    <row r="338" spans="1:6">
      <c r="A338" s="24"/>
      <c r="D338" s="24"/>
      <c r="E338" s="24"/>
      <c r="F338" s="24"/>
    </row>
    <row r="339" spans="1:6">
      <c r="A339" s="24"/>
      <c r="D339" s="24"/>
      <c r="E339" s="24"/>
      <c r="F339" s="24"/>
    </row>
    <row r="340" spans="1:6">
      <c r="A340" s="24"/>
      <c r="D340" s="24"/>
      <c r="E340" s="24"/>
      <c r="F340" s="24"/>
    </row>
    <row r="341" spans="1:6">
      <c r="A341" s="24"/>
      <c r="D341" s="24"/>
      <c r="E341" s="24"/>
      <c r="F341" s="24"/>
    </row>
    <row r="342" spans="1:6">
      <c r="A342" s="24"/>
      <c r="D342" s="24"/>
      <c r="E342" s="24"/>
      <c r="F342" s="24"/>
    </row>
    <row r="343" spans="1:6">
      <c r="A343" s="24"/>
      <c r="D343" s="24"/>
      <c r="E343" s="24"/>
      <c r="F343" s="24"/>
    </row>
    <row r="344" spans="1:6">
      <c r="A344" s="24"/>
      <c r="D344" s="24"/>
      <c r="E344" s="24"/>
      <c r="F344" s="24"/>
    </row>
    <row r="345" spans="1:6">
      <c r="A345" s="24"/>
      <c r="D345" s="24"/>
      <c r="E345" s="24"/>
      <c r="F345" s="24"/>
    </row>
    <row r="346" spans="1:6">
      <c r="A346" s="24"/>
      <c r="D346" s="24"/>
      <c r="E346" s="24"/>
      <c r="F346" s="24"/>
    </row>
    <row r="347" spans="1:6">
      <c r="A347" s="24"/>
      <c r="D347" s="24"/>
      <c r="E347" s="24"/>
      <c r="F347" s="24"/>
    </row>
    <row r="348" spans="1:6">
      <c r="A348" s="24"/>
      <c r="D348" s="24"/>
      <c r="E348" s="24"/>
      <c r="F348" s="24"/>
    </row>
    <row r="349" spans="1:6">
      <c r="A349" s="24"/>
      <c r="D349" s="24"/>
      <c r="E349" s="24"/>
      <c r="F349" s="24"/>
    </row>
    <row r="350" spans="1:6">
      <c r="A350" s="24"/>
      <c r="D350" s="24"/>
      <c r="E350" s="24"/>
      <c r="F350" s="24"/>
    </row>
    <row r="351" spans="1:6">
      <c r="A351" s="24"/>
      <c r="D351" s="24"/>
      <c r="E351" s="24"/>
      <c r="F351" s="24"/>
    </row>
    <row r="352" spans="1:6">
      <c r="A352" s="24"/>
      <c r="D352" s="24"/>
      <c r="E352" s="24"/>
      <c r="F352" s="24"/>
    </row>
    <row r="353" spans="1:6">
      <c r="A353" s="24"/>
      <c r="D353" s="24"/>
      <c r="E353" s="24"/>
      <c r="F353" s="24"/>
    </row>
    <row r="354" spans="1:6">
      <c r="A354" s="24"/>
      <c r="D354" s="24"/>
      <c r="E354" s="24"/>
      <c r="F354" s="24"/>
    </row>
    <row r="355" spans="1:6">
      <c r="A355" s="24"/>
      <c r="D355" s="24"/>
      <c r="E355" s="24"/>
      <c r="F355" s="24"/>
    </row>
    <row r="356" spans="1:6">
      <c r="A356" s="24"/>
      <c r="D356" s="24"/>
      <c r="E356" s="24"/>
      <c r="F356" s="24"/>
    </row>
    <row r="357" spans="1:6">
      <c r="A357" s="24"/>
      <c r="D357" s="24"/>
      <c r="E357" s="24"/>
      <c r="F357" s="24"/>
    </row>
    <row r="358" spans="1:6">
      <c r="A358" s="24"/>
      <c r="D358" s="24"/>
      <c r="E358" s="24"/>
      <c r="F358" s="24"/>
    </row>
    <row r="359" spans="1:6">
      <c r="A359" s="24"/>
      <c r="D359" s="24"/>
      <c r="E359" s="24"/>
      <c r="F359" s="24"/>
    </row>
    <row r="360" spans="1:6">
      <c r="A360" s="24"/>
      <c r="D360" s="24"/>
      <c r="E360" s="24"/>
      <c r="F360" s="24"/>
    </row>
    <row r="361" spans="1:6">
      <c r="A361" s="24"/>
      <c r="D361" s="24"/>
      <c r="E361" s="24"/>
      <c r="F361" s="24"/>
    </row>
    <row r="362" spans="1:6">
      <c r="A362" s="24"/>
      <c r="D362" s="24"/>
      <c r="E362" s="24"/>
      <c r="F362" s="24"/>
    </row>
    <row r="363" spans="1:6">
      <c r="A363" s="24"/>
      <c r="D363" s="24"/>
      <c r="E363" s="24"/>
      <c r="F363" s="24"/>
    </row>
    <row r="364" spans="1:6">
      <c r="A364" s="24"/>
      <c r="D364" s="24"/>
      <c r="E364" s="24"/>
      <c r="F364" s="24"/>
    </row>
    <row r="365" spans="1:6">
      <c r="A365" s="24"/>
      <c r="D365" s="24"/>
      <c r="E365" s="24"/>
      <c r="F365" s="24"/>
    </row>
    <row r="366" spans="1:6">
      <c r="A366" s="24"/>
      <c r="D366" s="24"/>
      <c r="E366" s="24"/>
      <c r="F366" s="24"/>
    </row>
    <row r="367" spans="1:6">
      <c r="A367" s="24"/>
      <c r="D367" s="24"/>
      <c r="E367" s="24"/>
      <c r="F367" s="24"/>
    </row>
    <row r="368" spans="1:6">
      <c r="A368" s="24"/>
      <c r="D368" s="24"/>
      <c r="E368" s="24"/>
      <c r="F368" s="24"/>
    </row>
    <row r="369" spans="1:6">
      <c r="A369" s="24"/>
      <c r="D369" s="24"/>
      <c r="E369" s="24"/>
      <c r="F369" s="24"/>
    </row>
    <row r="370" spans="1:6">
      <c r="A370" s="24"/>
      <c r="D370" s="24"/>
      <c r="E370" s="24"/>
      <c r="F370" s="24"/>
    </row>
    <row r="371" spans="1:6">
      <c r="A371" s="24"/>
      <c r="D371" s="24"/>
      <c r="E371" s="24"/>
      <c r="F371" s="24"/>
    </row>
    <row r="372" spans="1:6">
      <c r="A372" s="24"/>
      <c r="D372" s="24"/>
      <c r="E372" s="24"/>
      <c r="F372" s="24"/>
    </row>
    <row r="373" spans="1:6">
      <c r="A373" s="24"/>
      <c r="D373" s="24"/>
      <c r="E373" s="24"/>
      <c r="F373" s="24"/>
    </row>
    <row r="374" spans="1:6">
      <c r="A374" s="24"/>
      <c r="D374" s="24"/>
      <c r="E374" s="24"/>
      <c r="F374" s="24"/>
    </row>
    <row r="375" spans="1:6">
      <c r="A375" s="24"/>
      <c r="D375" s="24"/>
      <c r="E375" s="24"/>
      <c r="F375" s="24"/>
    </row>
    <row r="376" spans="1:6">
      <c r="A376" s="24"/>
      <c r="D376" s="24"/>
      <c r="E376" s="24"/>
      <c r="F376" s="24"/>
    </row>
    <row r="377" spans="1:6">
      <c r="A377" s="24"/>
      <c r="D377" s="24"/>
      <c r="E377" s="24"/>
      <c r="F377" s="24"/>
    </row>
    <row r="378" spans="1:6">
      <c r="A378" s="24"/>
      <c r="D378" s="24"/>
      <c r="E378" s="24"/>
      <c r="F378" s="24"/>
    </row>
    <row r="379" spans="1:6">
      <c r="A379" s="24"/>
      <c r="D379" s="24"/>
      <c r="E379" s="24"/>
      <c r="F379" s="24"/>
    </row>
    <row r="380" spans="1:6">
      <c r="A380" s="24"/>
      <c r="D380" s="24"/>
      <c r="E380" s="24"/>
      <c r="F380" s="24"/>
    </row>
    <row r="381" spans="1:6">
      <c r="A381" s="24"/>
      <c r="D381" s="24"/>
      <c r="E381" s="24"/>
      <c r="F381" s="24"/>
    </row>
    <row r="382" spans="1:6">
      <c r="A382" s="24"/>
      <c r="D382" s="24"/>
      <c r="E382" s="24"/>
      <c r="F382" s="24"/>
    </row>
    <row r="383" spans="1:6">
      <c r="A383" s="24"/>
      <c r="D383" s="24"/>
      <c r="E383" s="24"/>
      <c r="F383" s="24"/>
    </row>
    <row r="384" spans="1:6">
      <c r="A384" s="24"/>
      <c r="D384" s="24"/>
      <c r="E384" s="24"/>
      <c r="F384" s="24"/>
    </row>
    <row r="385" spans="1:6">
      <c r="A385" s="24"/>
      <c r="D385" s="24"/>
      <c r="E385" s="24"/>
      <c r="F385" s="24"/>
    </row>
    <row r="386" spans="1:6">
      <c r="A386" s="24"/>
      <c r="D386" s="24"/>
      <c r="E386" s="24"/>
      <c r="F386" s="24"/>
    </row>
    <row r="387" spans="1:6">
      <c r="A387" s="24"/>
      <c r="D387" s="24"/>
      <c r="E387" s="24"/>
      <c r="F387" s="24"/>
    </row>
    <row r="388" spans="1:6">
      <c r="A388" s="24"/>
      <c r="D388" s="24"/>
      <c r="E388" s="24"/>
      <c r="F388" s="24"/>
    </row>
    <row r="389" spans="1:6">
      <c r="A389" s="24"/>
      <c r="D389" s="24"/>
      <c r="E389" s="24"/>
      <c r="F389" s="24"/>
    </row>
    <row r="390" spans="1:6">
      <c r="A390" s="24"/>
      <c r="D390" s="24"/>
      <c r="E390" s="24"/>
      <c r="F390" s="24"/>
    </row>
    <row r="391" spans="1:6">
      <c r="A391" s="24"/>
      <c r="D391" s="24"/>
      <c r="E391" s="24"/>
      <c r="F391" s="24"/>
    </row>
    <row r="392" spans="1:6">
      <c r="A392" s="24"/>
      <c r="D392" s="24"/>
      <c r="E392" s="24"/>
      <c r="F392" s="24"/>
    </row>
    <row r="393" spans="1:6">
      <c r="A393" s="24"/>
      <c r="D393" s="24"/>
      <c r="E393" s="24"/>
      <c r="F393" s="24"/>
    </row>
    <row r="394" spans="1:6">
      <c r="A394" s="24"/>
      <c r="D394" s="24"/>
      <c r="E394" s="24"/>
      <c r="F394" s="24"/>
    </row>
    <row r="395" spans="1:6">
      <c r="A395" s="24"/>
      <c r="D395" s="24"/>
      <c r="E395" s="24"/>
      <c r="F395" s="24"/>
    </row>
    <row r="396" spans="1:6">
      <c r="A396" s="24"/>
      <c r="D396" s="24"/>
      <c r="E396" s="24"/>
      <c r="F396" s="24"/>
    </row>
    <row r="397" spans="1:6">
      <c r="A397" s="24"/>
      <c r="D397" s="24"/>
      <c r="E397" s="24"/>
      <c r="F397" s="24"/>
    </row>
    <row r="398" spans="1:6">
      <c r="A398" s="24"/>
      <c r="D398" s="24"/>
      <c r="E398" s="24"/>
      <c r="F398" s="24"/>
    </row>
    <row r="399" spans="1:6">
      <c r="A399" s="24"/>
      <c r="D399" s="24"/>
      <c r="E399" s="24"/>
      <c r="F399" s="24"/>
    </row>
    <row r="400" spans="1:6">
      <c r="A400" s="24"/>
      <c r="D400" s="24"/>
      <c r="E400" s="24"/>
      <c r="F400" s="24"/>
    </row>
    <row r="401" spans="1:6">
      <c r="A401" s="24"/>
      <c r="D401" s="24"/>
      <c r="E401" s="24"/>
      <c r="F401" s="24"/>
    </row>
    <row r="402" spans="1:6">
      <c r="A402" s="24"/>
      <c r="D402" s="24"/>
      <c r="E402" s="24"/>
      <c r="F402" s="24"/>
    </row>
    <row r="403" spans="1:6">
      <c r="A403" s="24"/>
      <c r="D403" s="24"/>
      <c r="E403" s="24"/>
      <c r="F403" s="24"/>
    </row>
    <row r="404" spans="1:6">
      <c r="A404" s="24"/>
      <c r="D404" s="24"/>
      <c r="E404" s="24"/>
      <c r="F404" s="24"/>
    </row>
    <row r="405" spans="1:6">
      <c r="A405" s="24"/>
      <c r="D405" s="24"/>
      <c r="E405" s="24"/>
      <c r="F405" s="24"/>
    </row>
    <row r="406" spans="1:6">
      <c r="A406" s="24"/>
      <c r="D406" s="24"/>
      <c r="E406" s="24"/>
      <c r="F406" s="24"/>
    </row>
    <row r="407" spans="1:6">
      <c r="A407" s="24"/>
      <c r="D407" s="24"/>
      <c r="E407" s="24"/>
      <c r="F407" s="24"/>
    </row>
    <row r="408" spans="1:6">
      <c r="A408" s="24"/>
      <c r="D408" s="24"/>
      <c r="E408" s="24"/>
      <c r="F408" s="24"/>
    </row>
    <row r="409" spans="1:6">
      <c r="A409" s="24"/>
      <c r="D409" s="24"/>
      <c r="E409" s="24"/>
      <c r="F409" s="24"/>
    </row>
    <row r="410" spans="1:6">
      <c r="A410" s="24"/>
      <c r="D410" s="24"/>
      <c r="E410" s="24"/>
      <c r="F410" s="24"/>
    </row>
    <row r="411" spans="1:6">
      <c r="A411" s="24"/>
      <c r="D411" s="24"/>
      <c r="E411" s="24"/>
      <c r="F411" s="24"/>
    </row>
    <row r="412" spans="1:6">
      <c r="A412" s="24"/>
      <c r="D412" s="24"/>
      <c r="E412" s="24"/>
      <c r="F412" s="24"/>
    </row>
    <row r="413" spans="1:6">
      <c r="A413" s="24"/>
      <c r="D413" s="24"/>
      <c r="E413" s="24"/>
      <c r="F413" s="24"/>
    </row>
    <row r="414" spans="1:6">
      <c r="A414" s="24"/>
      <c r="D414" s="24"/>
      <c r="E414" s="24"/>
      <c r="F414" s="24"/>
    </row>
    <row r="415" spans="1:6">
      <c r="A415" s="24"/>
      <c r="D415" s="24"/>
      <c r="E415" s="24"/>
      <c r="F415" s="24"/>
    </row>
    <row r="416" spans="1:6">
      <c r="A416" s="24"/>
      <c r="D416" s="24"/>
      <c r="E416" s="24"/>
      <c r="F416" s="24"/>
    </row>
    <row r="417" spans="1:6">
      <c r="A417" s="24"/>
      <c r="D417" s="24"/>
      <c r="E417" s="24"/>
      <c r="F417" s="24"/>
    </row>
    <row r="418" spans="1:6">
      <c r="A418" s="24"/>
      <c r="D418" s="24"/>
      <c r="E418" s="24"/>
      <c r="F418" s="24"/>
    </row>
    <row r="419" spans="1:6">
      <c r="A419" s="24"/>
      <c r="D419" s="24"/>
      <c r="E419" s="24"/>
      <c r="F419" s="24"/>
    </row>
    <row r="420" spans="1:6">
      <c r="A420" s="24"/>
      <c r="D420" s="24"/>
      <c r="E420" s="24"/>
      <c r="F420" s="24"/>
    </row>
    <row r="421" spans="1:6">
      <c r="A421" s="24"/>
      <c r="D421" s="24"/>
      <c r="E421" s="24"/>
      <c r="F421" s="24"/>
    </row>
    <row r="422" spans="1:6">
      <c r="A422" s="24"/>
      <c r="D422" s="24"/>
      <c r="E422" s="24"/>
      <c r="F422" s="24"/>
    </row>
    <row r="423" spans="1:6">
      <c r="A423" s="24"/>
      <c r="D423" s="24"/>
      <c r="E423" s="24"/>
      <c r="F423" s="24"/>
    </row>
    <row r="424" spans="1:6">
      <c r="A424" s="24"/>
      <c r="D424" s="24"/>
      <c r="E424" s="24"/>
      <c r="F424" s="24"/>
    </row>
    <row r="425" spans="1:6">
      <c r="A425" s="24"/>
      <c r="D425" s="24"/>
      <c r="E425" s="24"/>
      <c r="F425" s="24"/>
    </row>
    <row r="426" spans="1:6">
      <c r="A426" s="24"/>
      <c r="D426" s="24"/>
      <c r="E426" s="24"/>
      <c r="F426" s="24"/>
    </row>
    <row r="427" spans="1:6">
      <c r="A427" s="24"/>
      <c r="D427" s="24"/>
      <c r="E427" s="24"/>
      <c r="F427" s="24"/>
    </row>
    <row r="428" spans="1:6">
      <c r="A428" s="24"/>
      <c r="D428" s="24"/>
      <c r="E428" s="24"/>
      <c r="F428" s="24"/>
    </row>
    <row r="429" spans="1:6">
      <c r="A429" s="24"/>
      <c r="D429" s="24"/>
      <c r="E429" s="24"/>
      <c r="F429" s="24"/>
    </row>
    <row r="430" spans="1:6">
      <c r="A430" s="24"/>
      <c r="D430" s="24"/>
      <c r="E430" s="24"/>
      <c r="F430" s="24"/>
    </row>
    <row r="431" spans="1:6">
      <c r="A431" s="24"/>
      <c r="D431" s="24"/>
      <c r="E431" s="24"/>
      <c r="F431" s="24"/>
    </row>
    <row r="432" spans="1:6">
      <c r="A432" s="24"/>
      <c r="D432" s="24"/>
      <c r="E432" s="24"/>
      <c r="F432" s="24"/>
    </row>
    <row r="433" spans="1:6">
      <c r="A433" s="24"/>
      <c r="D433" s="24"/>
      <c r="E433" s="24"/>
      <c r="F433" s="24"/>
    </row>
    <row r="434" spans="1:6">
      <c r="A434" s="24"/>
      <c r="D434" s="24"/>
      <c r="E434" s="24"/>
      <c r="F434" s="24"/>
    </row>
    <row r="435" spans="1:6">
      <c r="A435" s="24"/>
      <c r="D435" s="24"/>
      <c r="E435" s="24"/>
      <c r="F435" s="24"/>
    </row>
    <row r="436" spans="1:6">
      <c r="A436" s="24"/>
      <c r="D436" s="24"/>
      <c r="E436" s="24"/>
      <c r="F436" s="24"/>
    </row>
    <row r="437" spans="1:6">
      <c r="A437" s="24"/>
      <c r="D437" s="24"/>
      <c r="E437" s="24"/>
      <c r="F437" s="24"/>
    </row>
    <row r="438" spans="1:6">
      <c r="A438" s="24"/>
      <c r="D438" s="24"/>
      <c r="E438" s="24"/>
      <c r="F438" s="24"/>
    </row>
    <row r="439" spans="1:6">
      <c r="A439" s="24"/>
      <c r="D439" s="24"/>
      <c r="E439" s="24"/>
      <c r="F439" s="24"/>
    </row>
    <row r="440" spans="1:6">
      <c r="A440" s="24"/>
      <c r="D440" s="24"/>
      <c r="E440" s="24"/>
      <c r="F440" s="24"/>
    </row>
    <row r="441" spans="1:6">
      <c r="A441" s="24"/>
      <c r="D441" s="24"/>
      <c r="E441" s="24"/>
      <c r="F441" s="24"/>
    </row>
    <row r="442" spans="1:6">
      <c r="A442" s="24"/>
      <c r="D442" s="24"/>
      <c r="E442" s="24"/>
      <c r="F442" s="24"/>
    </row>
    <row r="443" spans="1:6">
      <c r="A443" s="24"/>
      <c r="D443" s="24"/>
      <c r="E443" s="24"/>
      <c r="F443" s="24"/>
    </row>
    <row r="444" spans="1:6">
      <c r="A444" s="24"/>
      <c r="D444" s="24"/>
      <c r="E444" s="24"/>
      <c r="F444" s="24"/>
    </row>
    <row r="445" spans="1:6">
      <c r="A445" s="24"/>
      <c r="D445" s="24"/>
      <c r="E445" s="24"/>
      <c r="F445" s="24"/>
    </row>
    <row r="446" spans="1:6">
      <c r="A446" s="24"/>
      <c r="D446" s="24"/>
      <c r="E446" s="24"/>
      <c r="F446" s="24"/>
    </row>
    <row r="447" spans="1:6">
      <c r="A447" s="24"/>
      <c r="D447" s="24"/>
      <c r="E447" s="24"/>
      <c r="F447" s="24"/>
    </row>
    <row r="448" spans="1:6">
      <c r="A448" s="24"/>
      <c r="D448" s="24"/>
      <c r="E448" s="24"/>
      <c r="F448" s="24"/>
    </row>
    <row r="449" spans="1:6">
      <c r="A449" s="24"/>
      <c r="D449" s="24"/>
      <c r="E449" s="24"/>
      <c r="F449" s="24"/>
    </row>
    <row r="450" spans="1:6">
      <c r="A450" s="24"/>
      <c r="D450" s="24"/>
      <c r="E450" s="24"/>
      <c r="F450" s="24"/>
    </row>
    <row r="451" spans="1:6">
      <c r="A451" s="24"/>
      <c r="D451" s="24"/>
      <c r="E451" s="24"/>
      <c r="F451" s="24"/>
    </row>
    <row r="452" spans="1:6">
      <c r="A452" s="24"/>
      <c r="D452" s="24"/>
      <c r="E452" s="24"/>
      <c r="F452" s="24"/>
    </row>
    <row r="453" spans="1:6">
      <c r="A453" s="24"/>
      <c r="D453" s="24"/>
      <c r="E453" s="24"/>
      <c r="F453" s="24"/>
    </row>
    <row r="454" spans="1:6">
      <c r="A454" s="24"/>
      <c r="D454" s="24"/>
      <c r="E454" s="24"/>
      <c r="F454" s="24"/>
    </row>
    <row r="455" spans="1:6">
      <c r="A455" s="24"/>
      <c r="D455" s="24"/>
      <c r="E455" s="24"/>
      <c r="F455" s="24"/>
    </row>
    <row r="456" spans="1:6">
      <c r="A456" s="24"/>
      <c r="D456" s="24"/>
      <c r="E456" s="24"/>
      <c r="F456" s="24"/>
    </row>
    <row r="457" spans="1:6">
      <c r="A457" s="24"/>
      <c r="D457" s="24"/>
      <c r="E457" s="24"/>
      <c r="F457" s="24"/>
    </row>
    <row r="458" spans="1:6">
      <c r="A458" s="24"/>
      <c r="D458" s="24"/>
      <c r="E458" s="24"/>
      <c r="F458" s="24"/>
    </row>
    <row r="459" spans="1:6">
      <c r="A459" s="24"/>
      <c r="D459" s="24"/>
      <c r="E459" s="24"/>
      <c r="F459" s="24"/>
    </row>
    <row r="460" spans="1:6">
      <c r="A460" s="24"/>
      <c r="D460" s="24"/>
      <c r="E460" s="24"/>
      <c r="F460" s="24"/>
    </row>
    <row r="461" spans="1:6">
      <c r="A461" s="24"/>
      <c r="D461" s="24"/>
      <c r="E461" s="24"/>
      <c r="F461" s="24"/>
    </row>
    <row r="462" spans="1:6">
      <c r="A462" s="24"/>
      <c r="D462" s="24"/>
      <c r="E462" s="24"/>
      <c r="F462" s="24"/>
    </row>
    <row r="463" spans="1:6">
      <c r="A463" s="24"/>
      <c r="D463" s="24"/>
      <c r="E463" s="24"/>
      <c r="F463" s="24"/>
    </row>
    <row r="464" spans="1:6">
      <c r="A464" s="24"/>
      <c r="D464" s="24"/>
      <c r="E464" s="24"/>
      <c r="F464" s="24"/>
    </row>
    <row r="465" spans="1:6">
      <c r="A465" s="24"/>
      <c r="D465" s="24"/>
      <c r="E465" s="24"/>
      <c r="F465" s="24"/>
    </row>
    <row r="466" spans="1:6">
      <c r="A466" s="24"/>
      <c r="D466" s="24"/>
      <c r="E466" s="24"/>
      <c r="F466" s="24"/>
    </row>
    <row r="467" spans="1:6">
      <c r="A467" s="24"/>
      <c r="D467" s="24"/>
      <c r="E467" s="24"/>
      <c r="F467" s="24"/>
    </row>
    <row r="468" spans="1:6">
      <c r="A468" s="24"/>
      <c r="D468" s="24"/>
      <c r="E468" s="24"/>
      <c r="F468" s="24"/>
    </row>
    <row r="469" spans="1:6">
      <c r="A469" s="24"/>
      <c r="D469" s="24"/>
      <c r="E469" s="24"/>
      <c r="F469" s="24"/>
    </row>
    <row r="470" spans="1:6">
      <c r="A470" s="24"/>
      <c r="D470" s="24"/>
      <c r="E470" s="24"/>
      <c r="F470" s="24"/>
    </row>
    <row r="471" spans="1:6">
      <c r="A471" s="24"/>
      <c r="D471" s="24"/>
      <c r="E471" s="24"/>
      <c r="F471" s="24"/>
    </row>
    <row r="472" spans="1:6">
      <c r="A472" s="24"/>
      <c r="D472" s="24"/>
      <c r="E472" s="24"/>
      <c r="F472" s="24"/>
    </row>
    <row r="473" spans="1:6">
      <c r="A473" s="24"/>
      <c r="D473" s="24"/>
      <c r="E473" s="24"/>
      <c r="F473" s="24"/>
    </row>
    <row r="474" spans="1:6">
      <c r="A474" s="24"/>
      <c r="D474" s="24"/>
      <c r="E474" s="24"/>
      <c r="F474" s="24"/>
    </row>
    <row r="475" spans="1:6">
      <c r="A475" s="24"/>
      <c r="D475" s="24"/>
      <c r="E475" s="24"/>
      <c r="F475" s="24"/>
    </row>
    <row r="476" spans="1:6">
      <c r="A476" s="24"/>
      <c r="D476" s="24"/>
      <c r="E476" s="24"/>
      <c r="F476" s="24"/>
    </row>
    <row r="477" spans="1:6">
      <c r="A477" s="24"/>
      <c r="D477" s="24"/>
      <c r="E477" s="24"/>
      <c r="F477" s="24"/>
    </row>
    <row r="478" spans="1:6">
      <c r="A478" s="24"/>
      <c r="D478" s="24"/>
      <c r="E478" s="24"/>
      <c r="F478" s="24"/>
    </row>
    <row r="479" spans="1:6">
      <c r="A479" s="24"/>
      <c r="D479" s="24"/>
      <c r="E479" s="24"/>
      <c r="F479" s="24"/>
    </row>
    <row r="480" spans="1:6">
      <c r="A480" s="24"/>
      <c r="D480" s="24"/>
      <c r="E480" s="24"/>
      <c r="F480" s="24"/>
    </row>
    <row r="481" spans="1:6">
      <c r="A481" s="24"/>
      <c r="D481" s="24"/>
      <c r="E481" s="24"/>
      <c r="F481" s="24"/>
    </row>
    <row r="482" spans="1:6">
      <c r="A482" s="24"/>
      <c r="D482" s="24"/>
      <c r="E482" s="24"/>
      <c r="F482" s="24"/>
    </row>
    <row r="483" spans="1:6">
      <c r="A483" s="24"/>
      <c r="D483" s="24"/>
      <c r="E483" s="24"/>
      <c r="F483" s="24"/>
    </row>
    <row r="484" spans="1:6">
      <c r="A484" s="24"/>
      <c r="D484" s="24"/>
      <c r="E484" s="24"/>
      <c r="F484" s="24"/>
    </row>
    <row r="485" spans="1:6">
      <c r="A485" s="24"/>
      <c r="D485" s="24"/>
      <c r="E485" s="24"/>
      <c r="F485" s="24"/>
    </row>
    <row r="486" spans="1:6">
      <c r="A486" s="24"/>
      <c r="D486" s="24"/>
      <c r="E486" s="24"/>
      <c r="F486" s="24"/>
    </row>
    <row r="487" spans="1:6">
      <c r="A487" s="24"/>
      <c r="D487" s="24"/>
      <c r="E487" s="24"/>
      <c r="F487" s="24"/>
    </row>
    <row r="488" spans="1:6">
      <c r="A488" s="24"/>
      <c r="D488" s="24"/>
      <c r="E488" s="24"/>
      <c r="F488" s="24"/>
    </row>
    <row r="489" spans="1:6">
      <c r="A489" s="24"/>
      <c r="D489" s="24"/>
      <c r="E489" s="24"/>
      <c r="F489" s="24"/>
    </row>
    <row r="490" spans="1:6">
      <c r="A490" s="24"/>
      <c r="D490" s="24"/>
      <c r="E490" s="24"/>
      <c r="F490" s="24"/>
    </row>
    <row r="491" spans="1:6">
      <c r="A491" s="24"/>
      <c r="D491" s="24"/>
      <c r="E491" s="24"/>
      <c r="F491" s="24"/>
    </row>
    <row r="492" spans="1:6">
      <c r="A492" s="24"/>
      <c r="D492" s="24"/>
      <c r="E492" s="24"/>
      <c r="F492" s="24"/>
    </row>
    <row r="493" spans="1:6">
      <c r="A493" s="24"/>
      <c r="D493" s="24"/>
      <c r="E493" s="24"/>
      <c r="F493" s="24"/>
    </row>
    <row r="494" spans="1:6">
      <c r="A494" s="24"/>
      <c r="D494" s="24"/>
      <c r="E494" s="24"/>
      <c r="F494" s="24"/>
    </row>
    <row r="495" spans="1:6">
      <c r="A495" s="24"/>
      <c r="D495" s="24"/>
      <c r="E495" s="24"/>
      <c r="F495" s="24"/>
    </row>
    <row r="496" spans="1:6">
      <c r="A496" s="24"/>
      <c r="D496" s="24"/>
      <c r="E496" s="24"/>
      <c r="F496" s="24"/>
    </row>
    <row r="497" spans="1:6">
      <c r="A497" s="24"/>
      <c r="D497" s="24"/>
      <c r="E497" s="24"/>
      <c r="F497" s="24"/>
    </row>
    <row r="498" spans="1:6">
      <c r="A498" s="24"/>
      <c r="D498" s="24"/>
      <c r="E498" s="24"/>
      <c r="F498" s="24"/>
    </row>
    <row r="499" spans="1:6">
      <c r="A499" s="24"/>
      <c r="D499" s="24"/>
      <c r="E499" s="24"/>
      <c r="F499" s="24"/>
    </row>
    <row r="500" spans="1:6">
      <c r="A500" s="24"/>
      <c r="D500" s="24"/>
      <c r="E500" s="24"/>
      <c r="F500" s="24"/>
    </row>
    <row r="501" spans="1:6">
      <c r="A501" s="24"/>
      <c r="D501" s="24"/>
      <c r="E501" s="24"/>
      <c r="F501" s="24"/>
    </row>
    <row r="502" spans="1:6">
      <c r="A502" s="24"/>
      <c r="D502" s="24"/>
      <c r="E502" s="24"/>
      <c r="F502" s="24"/>
    </row>
    <row r="503" spans="1:6">
      <c r="A503" s="24"/>
      <c r="D503" s="24"/>
      <c r="E503" s="24"/>
      <c r="F503" s="24"/>
    </row>
    <row r="504" spans="1:6">
      <c r="A504" s="24"/>
      <c r="D504" s="24"/>
      <c r="E504" s="24"/>
      <c r="F504" s="24"/>
    </row>
    <row r="505" spans="1:6">
      <c r="A505" s="24"/>
      <c r="D505" s="24"/>
      <c r="E505" s="24"/>
      <c r="F505" s="24"/>
    </row>
    <row r="506" spans="1:6">
      <c r="A506" s="24"/>
      <c r="D506" s="24"/>
      <c r="E506" s="24"/>
      <c r="F506" s="24"/>
    </row>
    <row r="507" spans="1:6">
      <c r="A507" s="24"/>
      <c r="D507" s="24"/>
      <c r="E507" s="24"/>
      <c r="F507" s="24"/>
    </row>
    <row r="508" spans="1:6">
      <c r="A508" s="24"/>
      <c r="D508" s="24"/>
      <c r="E508" s="24"/>
      <c r="F508" s="24"/>
    </row>
    <row r="509" spans="1:6">
      <c r="A509" s="24"/>
      <c r="D509" s="24"/>
      <c r="E509" s="24"/>
      <c r="F509" s="24"/>
    </row>
    <row r="510" spans="1:6">
      <c r="A510" s="24"/>
      <c r="D510" s="24"/>
      <c r="E510" s="24"/>
      <c r="F510" s="24"/>
    </row>
    <row r="511" spans="1:6">
      <c r="A511" s="24"/>
      <c r="D511" s="24"/>
      <c r="E511" s="24"/>
      <c r="F511" s="24"/>
    </row>
    <row r="512" spans="1:6">
      <c r="A512" s="24"/>
      <c r="D512" s="24"/>
      <c r="E512" s="24"/>
      <c r="F512" s="24"/>
    </row>
    <row r="513" spans="1:6">
      <c r="A513" s="24"/>
      <c r="D513" s="24"/>
      <c r="E513" s="24"/>
      <c r="F513" s="24"/>
    </row>
    <row r="514" spans="1:6">
      <c r="A514" s="24"/>
      <c r="D514" s="24"/>
      <c r="E514" s="24"/>
      <c r="F514" s="24"/>
    </row>
    <row r="515" spans="1:6">
      <c r="A515" s="24"/>
      <c r="D515" s="24"/>
      <c r="E515" s="24"/>
      <c r="F515" s="24"/>
    </row>
    <row r="516" spans="1:6">
      <c r="A516" s="24"/>
      <c r="D516" s="24"/>
      <c r="E516" s="24"/>
      <c r="F516" s="24"/>
    </row>
    <row r="517" spans="1:6">
      <c r="A517" s="24"/>
      <c r="D517" s="24"/>
      <c r="E517" s="24"/>
      <c r="F517" s="24"/>
    </row>
    <row r="518" spans="1:6">
      <c r="A518" s="24"/>
      <c r="D518" s="24"/>
      <c r="E518" s="24"/>
      <c r="F518" s="24"/>
    </row>
    <row r="519" spans="1:6">
      <c r="A519" s="24"/>
      <c r="D519" s="24"/>
      <c r="E519" s="24"/>
      <c r="F519" s="24"/>
    </row>
    <row r="520" spans="1:6">
      <c r="A520" s="24"/>
      <c r="D520" s="24"/>
      <c r="E520" s="24"/>
      <c r="F520" s="24"/>
    </row>
    <row r="521" spans="1:6">
      <c r="A521" s="24"/>
      <c r="D521" s="24"/>
      <c r="E521" s="24"/>
      <c r="F521" s="24"/>
    </row>
    <row r="522" spans="1:6">
      <c r="A522" s="24"/>
      <c r="D522" s="24"/>
      <c r="E522" s="24"/>
      <c r="F522" s="24"/>
    </row>
    <row r="523" spans="1:6">
      <c r="A523" s="24"/>
      <c r="D523" s="24"/>
      <c r="E523" s="24"/>
      <c r="F523" s="24"/>
    </row>
    <row r="524" spans="1:6">
      <c r="A524" s="24"/>
      <c r="D524" s="24"/>
      <c r="E524" s="24"/>
      <c r="F524" s="24"/>
    </row>
    <row r="525" spans="1:6">
      <c r="A525" s="24"/>
      <c r="D525" s="24"/>
      <c r="E525" s="24"/>
      <c r="F525" s="24"/>
    </row>
    <row r="526" spans="1:6">
      <c r="A526" s="24"/>
      <c r="D526" s="24"/>
      <c r="E526" s="24"/>
      <c r="F526" s="24"/>
    </row>
    <row r="527" spans="1:6">
      <c r="A527" s="24"/>
      <c r="D527" s="24"/>
      <c r="E527" s="24"/>
      <c r="F527" s="24"/>
    </row>
    <row r="528" spans="1:6">
      <c r="A528" s="24"/>
      <c r="D528" s="24"/>
      <c r="E528" s="24"/>
      <c r="F528" s="24"/>
    </row>
    <row r="529" spans="1:6">
      <c r="A529" s="24"/>
      <c r="D529" s="24"/>
      <c r="E529" s="24"/>
      <c r="F529" s="24"/>
    </row>
    <row r="530" spans="1:6">
      <c r="A530" s="24"/>
      <c r="D530" s="24"/>
      <c r="E530" s="24"/>
      <c r="F530" s="24"/>
    </row>
    <row r="531" spans="1:6">
      <c r="A531" s="24"/>
      <c r="D531" s="24"/>
      <c r="E531" s="24"/>
      <c r="F531" s="24"/>
    </row>
    <row r="532" spans="1:6">
      <c r="A532" s="24"/>
      <c r="D532" s="24"/>
      <c r="E532" s="24"/>
      <c r="F532" s="24"/>
    </row>
    <row r="533" spans="1:6">
      <c r="A533" s="24"/>
      <c r="D533" s="24"/>
      <c r="E533" s="24"/>
      <c r="F533" s="24"/>
    </row>
    <row r="534" spans="1:6">
      <c r="A534" s="24"/>
      <c r="D534" s="24"/>
      <c r="E534" s="24"/>
      <c r="F534" s="24"/>
    </row>
    <row r="535" spans="1:6">
      <c r="A535" s="24"/>
      <c r="D535" s="24"/>
      <c r="E535" s="24"/>
      <c r="F535" s="24"/>
    </row>
    <row r="536" spans="1:6">
      <c r="A536" s="24"/>
      <c r="D536" s="24"/>
      <c r="E536" s="24"/>
      <c r="F536" s="24"/>
    </row>
    <row r="537" spans="1:6">
      <c r="A537" s="24"/>
      <c r="D537" s="24"/>
      <c r="E537" s="24"/>
      <c r="F537" s="24"/>
    </row>
    <row r="538" spans="1:6">
      <c r="A538" s="24"/>
      <c r="D538" s="24"/>
      <c r="E538" s="24"/>
      <c r="F538" s="24"/>
    </row>
    <row r="539" spans="1:6">
      <c r="A539" s="24"/>
      <c r="D539" s="24"/>
      <c r="E539" s="24"/>
      <c r="F539" s="24"/>
    </row>
    <row r="540" spans="1:6">
      <c r="A540" s="24"/>
      <c r="D540" s="24"/>
      <c r="E540" s="24"/>
      <c r="F540" s="24"/>
    </row>
    <row r="541" spans="1:6">
      <c r="A541" s="24"/>
      <c r="D541" s="24"/>
      <c r="E541" s="24"/>
      <c r="F541" s="24"/>
    </row>
    <row r="542" spans="1:6">
      <c r="A542" s="24"/>
      <c r="D542" s="24"/>
      <c r="E542" s="24"/>
      <c r="F542" s="24"/>
    </row>
    <row r="543" spans="1:6">
      <c r="A543" s="24"/>
      <c r="D543" s="24"/>
      <c r="E543" s="24"/>
      <c r="F543" s="24"/>
    </row>
    <row r="544" spans="1:6">
      <c r="A544" s="24"/>
      <c r="D544" s="24"/>
      <c r="E544" s="24"/>
      <c r="F544" s="24"/>
    </row>
    <row r="545" spans="1:6">
      <c r="A545" s="24"/>
      <c r="D545" s="24"/>
      <c r="E545" s="24"/>
      <c r="F545" s="24"/>
    </row>
    <row r="546" spans="1:6">
      <c r="A546" s="24"/>
      <c r="D546" s="24"/>
      <c r="E546" s="24"/>
      <c r="F546" s="24"/>
    </row>
    <row r="547" spans="1:6">
      <c r="A547" s="24"/>
      <c r="D547" s="24"/>
      <c r="E547" s="24"/>
      <c r="F547" s="24"/>
    </row>
    <row r="548" spans="1:6">
      <c r="A548" s="24"/>
      <c r="D548" s="24"/>
      <c r="E548" s="24"/>
      <c r="F548" s="24"/>
    </row>
    <row r="549" spans="1:6">
      <c r="A549" s="24"/>
      <c r="D549" s="24"/>
      <c r="E549" s="24"/>
      <c r="F549" s="24"/>
    </row>
    <row r="550" spans="1:6">
      <c r="A550" s="24"/>
      <c r="D550" s="24"/>
      <c r="E550" s="24"/>
      <c r="F550" s="24"/>
    </row>
    <row r="551" spans="1:6">
      <c r="A551" s="24"/>
      <c r="D551" s="24"/>
      <c r="E551" s="24"/>
      <c r="F551" s="24"/>
    </row>
    <row r="552" spans="1:6">
      <c r="A552" s="24"/>
      <c r="D552" s="24"/>
      <c r="E552" s="24"/>
      <c r="F552" s="24"/>
    </row>
    <row r="553" spans="1:6">
      <c r="A553" s="24"/>
      <c r="D553" s="24"/>
      <c r="E553" s="24"/>
      <c r="F553" s="24"/>
    </row>
    <row r="554" spans="1:6">
      <c r="A554" s="24"/>
      <c r="D554" s="24"/>
      <c r="E554" s="24"/>
      <c r="F554" s="24"/>
    </row>
    <row r="555" spans="1:6">
      <c r="A555" s="24"/>
      <c r="D555" s="24"/>
      <c r="E555" s="24"/>
      <c r="F555" s="24"/>
    </row>
    <row r="556" spans="1:6">
      <c r="A556" s="24"/>
      <c r="D556" s="24"/>
      <c r="E556" s="24"/>
      <c r="F556" s="24"/>
    </row>
    <row r="557" spans="1:6">
      <c r="A557" s="24"/>
      <c r="D557" s="24"/>
      <c r="E557" s="24"/>
      <c r="F557" s="24"/>
    </row>
    <row r="558" spans="1:6">
      <c r="A558" s="24"/>
      <c r="D558" s="24"/>
      <c r="E558" s="24"/>
      <c r="F558" s="24"/>
    </row>
    <row r="559" spans="1:6">
      <c r="A559" s="24"/>
      <c r="D559" s="24"/>
      <c r="E559" s="24"/>
      <c r="F559" s="24"/>
    </row>
    <row r="560" spans="1:6">
      <c r="A560" s="24"/>
      <c r="D560" s="24"/>
      <c r="E560" s="24"/>
      <c r="F560" s="24"/>
    </row>
    <row r="561" spans="1:6">
      <c r="A561" s="24"/>
      <c r="D561" s="24"/>
      <c r="E561" s="24"/>
      <c r="F561" s="24"/>
    </row>
    <row r="562" spans="1:6">
      <c r="A562" s="24"/>
      <c r="D562" s="24"/>
      <c r="E562" s="24"/>
      <c r="F562" s="24"/>
    </row>
    <row r="563" spans="1:6">
      <c r="A563" s="24"/>
      <c r="D563" s="24"/>
      <c r="E563" s="24"/>
      <c r="F563" s="24"/>
    </row>
    <row r="564" spans="1:6">
      <c r="A564" s="24"/>
      <c r="D564" s="24"/>
      <c r="E564" s="24"/>
      <c r="F564" s="24"/>
    </row>
    <row r="565" spans="1:6">
      <c r="A565" s="24"/>
      <c r="D565" s="24"/>
      <c r="E565" s="24"/>
      <c r="F565" s="24"/>
    </row>
    <row r="566" spans="1:6">
      <c r="A566" s="24"/>
      <c r="D566" s="24"/>
      <c r="E566" s="24"/>
      <c r="F566" s="24"/>
    </row>
    <row r="567" spans="1:6">
      <c r="A567" s="24"/>
      <c r="D567" s="24"/>
      <c r="E567" s="24"/>
      <c r="F567" s="24"/>
    </row>
    <row r="568" spans="1:6">
      <c r="A568" s="24"/>
      <c r="D568" s="24"/>
      <c r="E568" s="24"/>
      <c r="F568" s="24"/>
    </row>
    <row r="569" spans="1:6">
      <c r="A569" s="24"/>
      <c r="D569" s="24"/>
      <c r="E569" s="24"/>
      <c r="F569" s="24"/>
    </row>
    <row r="570" spans="1:6">
      <c r="A570" s="24"/>
      <c r="D570" s="24"/>
      <c r="E570" s="24"/>
      <c r="F570" s="24"/>
    </row>
    <row r="571" spans="1:6">
      <c r="A571" s="24"/>
      <c r="D571" s="24"/>
      <c r="E571" s="24"/>
      <c r="F571" s="24"/>
    </row>
    <row r="572" spans="1:6">
      <c r="A572" s="24"/>
      <c r="D572" s="24"/>
      <c r="E572" s="24"/>
      <c r="F572" s="24"/>
    </row>
    <row r="573" spans="1:6">
      <c r="A573" s="24"/>
      <c r="D573" s="24"/>
      <c r="E573" s="24"/>
      <c r="F573" s="24"/>
    </row>
    <row r="574" spans="1:6">
      <c r="A574" s="24"/>
      <c r="D574" s="24"/>
      <c r="E574" s="24"/>
      <c r="F574" s="24"/>
    </row>
    <row r="575" spans="1:6">
      <c r="A575" s="24"/>
      <c r="D575" s="24"/>
      <c r="E575" s="24"/>
      <c r="F575" s="24"/>
    </row>
    <row r="576" spans="1:6">
      <c r="A576" s="24"/>
      <c r="D576" s="24"/>
      <c r="E576" s="24"/>
      <c r="F576" s="24"/>
    </row>
    <row r="577" spans="1:6">
      <c r="A577" s="24"/>
      <c r="D577" s="24"/>
      <c r="E577" s="24"/>
      <c r="F577" s="24"/>
    </row>
    <row r="578" spans="1:6">
      <c r="A578" s="24"/>
      <c r="D578" s="24"/>
      <c r="E578" s="24"/>
      <c r="F578" s="24"/>
    </row>
    <row r="579" spans="1:6">
      <c r="A579" s="24"/>
      <c r="D579" s="24"/>
      <c r="E579" s="24"/>
      <c r="F579" s="24"/>
    </row>
    <row r="580" spans="1:6">
      <c r="A580" s="24"/>
      <c r="D580" s="24"/>
      <c r="E580" s="24"/>
      <c r="F580" s="24"/>
    </row>
    <row r="581" spans="1:6">
      <c r="A581" s="24"/>
      <c r="D581" s="24"/>
      <c r="E581" s="24"/>
      <c r="F581" s="24"/>
    </row>
    <row r="582" spans="1:6">
      <c r="A582" s="24"/>
      <c r="D582" s="24"/>
      <c r="E582" s="24"/>
      <c r="F582" s="24"/>
    </row>
    <row r="583" spans="1:6">
      <c r="A583" s="24"/>
      <c r="D583" s="24"/>
      <c r="E583" s="24"/>
      <c r="F583" s="24"/>
    </row>
    <row r="584" spans="1:6">
      <c r="A584" s="24"/>
      <c r="D584" s="24"/>
      <c r="E584" s="24"/>
      <c r="F584" s="24"/>
    </row>
    <row r="585" spans="1:6">
      <c r="A585" s="24"/>
      <c r="D585" s="24"/>
      <c r="E585" s="24"/>
      <c r="F585" s="24"/>
    </row>
    <row r="586" spans="1:6">
      <c r="A586" s="24"/>
      <c r="D586" s="24"/>
      <c r="E586" s="24"/>
      <c r="F586" s="24"/>
    </row>
    <row r="587" spans="1:6">
      <c r="A587" s="24"/>
      <c r="D587" s="24"/>
      <c r="E587" s="24"/>
      <c r="F587" s="24"/>
    </row>
    <row r="588" spans="1:6">
      <c r="A588" s="24"/>
      <c r="D588" s="24"/>
      <c r="E588" s="24"/>
      <c r="F588" s="24"/>
    </row>
    <row r="589" spans="1:6">
      <c r="A589" s="24"/>
      <c r="D589" s="24"/>
      <c r="E589" s="24"/>
      <c r="F589" s="24"/>
    </row>
    <row r="590" spans="1:6">
      <c r="A590" s="24"/>
      <c r="D590" s="24"/>
      <c r="E590" s="24"/>
      <c r="F590" s="24"/>
    </row>
    <row r="591" spans="1:6">
      <c r="A591" s="24"/>
      <c r="D591" s="24"/>
      <c r="E591" s="24"/>
      <c r="F591" s="24"/>
    </row>
    <row r="592" spans="1:6">
      <c r="A592" s="24"/>
      <c r="D592" s="24"/>
      <c r="E592" s="24"/>
      <c r="F592" s="24"/>
    </row>
    <row r="593" spans="1:6">
      <c r="A593" s="24"/>
      <c r="D593" s="24"/>
      <c r="E593" s="24"/>
      <c r="F593" s="24"/>
    </row>
    <row r="594" spans="1:6">
      <c r="A594" s="24"/>
      <c r="D594" s="24"/>
      <c r="E594" s="24"/>
      <c r="F594" s="24"/>
    </row>
    <row r="595" spans="1:6">
      <c r="A595" s="24"/>
      <c r="D595" s="24"/>
      <c r="E595" s="24"/>
      <c r="F595" s="24"/>
    </row>
    <row r="596" spans="1:6">
      <c r="A596" s="24"/>
      <c r="D596" s="24"/>
      <c r="E596" s="24"/>
      <c r="F596" s="24"/>
    </row>
    <row r="597" spans="1:6">
      <c r="A597" s="24"/>
      <c r="D597" s="24"/>
      <c r="E597" s="24"/>
      <c r="F597" s="24"/>
    </row>
    <row r="598" spans="1:6">
      <c r="A598" s="24"/>
      <c r="D598" s="24"/>
      <c r="E598" s="24"/>
      <c r="F598" s="24"/>
    </row>
    <row r="599" spans="1:6">
      <c r="A599" s="24"/>
      <c r="D599" s="24"/>
      <c r="E599" s="24"/>
      <c r="F599" s="24"/>
    </row>
    <row r="600" spans="1:6">
      <c r="A600" s="24"/>
      <c r="D600" s="24"/>
      <c r="E600" s="24"/>
      <c r="F600" s="24"/>
    </row>
    <row r="601" spans="1:6">
      <c r="A601" s="24"/>
      <c r="D601" s="24"/>
      <c r="E601" s="24"/>
      <c r="F601" s="24"/>
    </row>
    <row r="602" spans="1:6">
      <c r="A602" s="24"/>
      <c r="D602" s="24"/>
      <c r="E602" s="24"/>
      <c r="F602" s="24"/>
    </row>
    <row r="603" spans="1:6">
      <c r="A603" s="24"/>
      <c r="D603" s="24"/>
      <c r="E603" s="24"/>
      <c r="F603" s="24"/>
    </row>
    <row r="604" spans="1:6">
      <c r="A604" s="24"/>
      <c r="D604" s="24"/>
      <c r="E604" s="24"/>
      <c r="F604" s="24"/>
    </row>
    <row r="605" spans="1:6">
      <c r="A605" s="24"/>
      <c r="D605" s="24"/>
      <c r="E605" s="24"/>
      <c r="F605" s="24"/>
    </row>
    <row r="606" spans="1:6">
      <c r="A606" s="24"/>
      <c r="D606" s="24"/>
      <c r="E606" s="24"/>
      <c r="F606" s="24"/>
    </row>
    <row r="607" spans="1:6">
      <c r="A607" s="24"/>
      <c r="D607" s="24"/>
      <c r="E607" s="24"/>
      <c r="F607" s="24"/>
    </row>
    <row r="608" spans="1:6">
      <c r="A608" s="24"/>
      <c r="D608" s="24"/>
      <c r="E608" s="24"/>
      <c r="F608" s="24"/>
    </row>
    <row r="609" spans="1:6">
      <c r="A609" s="24"/>
      <c r="D609" s="24"/>
      <c r="E609" s="24"/>
      <c r="F609" s="24"/>
    </row>
    <row r="610" spans="1:6">
      <c r="A610" s="24"/>
      <c r="D610" s="24"/>
      <c r="E610" s="24"/>
      <c r="F610" s="24"/>
    </row>
    <row r="611" spans="1:6">
      <c r="A611" s="24"/>
      <c r="D611" s="24"/>
      <c r="E611" s="24"/>
      <c r="F611" s="24"/>
    </row>
    <row r="612" spans="1:6">
      <c r="A612" s="24"/>
      <c r="D612" s="24"/>
      <c r="E612" s="24"/>
      <c r="F612" s="24"/>
    </row>
    <row r="613" spans="1:6">
      <c r="A613" s="24"/>
      <c r="D613" s="24"/>
      <c r="E613" s="24"/>
      <c r="F613" s="24"/>
    </row>
    <row r="614" spans="1:6">
      <c r="A614" s="24"/>
      <c r="D614" s="24"/>
      <c r="E614" s="24"/>
      <c r="F614" s="24"/>
    </row>
    <row r="615" spans="1:6">
      <c r="A615" s="24"/>
      <c r="D615" s="24"/>
      <c r="E615" s="24"/>
      <c r="F615" s="24"/>
    </row>
    <row r="616" spans="1:6">
      <c r="A616" s="24"/>
      <c r="D616" s="24"/>
      <c r="E616" s="24"/>
      <c r="F616" s="24"/>
    </row>
    <row r="617" spans="1:6">
      <c r="A617" s="24"/>
      <c r="D617" s="24"/>
      <c r="E617" s="24"/>
      <c r="F617" s="24"/>
    </row>
    <row r="618" spans="1:6">
      <c r="A618" s="24"/>
      <c r="D618" s="24"/>
      <c r="E618" s="24"/>
      <c r="F618" s="24"/>
    </row>
    <row r="619" spans="1:6">
      <c r="A619" s="24"/>
      <c r="D619" s="24"/>
      <c r="E619" s="24"/>
      <c r="F619" s="24"/>
    </row>
    <row r="620" spans="1:6">
      <c r="A620" s="24"/>
      <c r="D620" s="24"/>
      <c r="E620" s="24"/>
      <c r="F620" s="24"/>
    </row>
    <row r="621" spans="1:6">
      <c r="A621" s="24"/>
      <c r="D621" s="24"/>
      <c r="E621" s="24"/>
      <c r="F621" s="24"/>
    </row>
    <row r="622" spans="1:6">
      <c r="A622" s="24"/>
      <c r="D622" s="24"/>
      <c r="E622" s="24"/>
      <c r="F622" s="24"/>
    </row>
    <row r="623" spans="1:6">
      <c r="A623" s="24"/>
      <c r="D623" s="24"/>
      <c r="E623" s="24"/>
      <c r="F623" s="24"/>
    </row>
    <row r="624" spans="1:6">
      <c r="A624" s="24"/>
      <c r="D624" s="24"/>
      <c r="E624" s="24"/>
      <c r="F624" s="24"/>
    </row>
    <row r="625" spans="1:6">
      <c r="A625" s="24"/>
      <c r="D625" s="24"/>
      <c r="E625" s="24"/>
      <c r="F625" s="24"/>
    </row>
    <row r="626" spans="1:6">
      <c r="A626" s="24"/>
      <c r="D626" s="24"/>
      <c r="E626" s="24"/>
      <c r="F626" s="24"/>
    </row>
    <row r="627" spans="1:6">
      <c r="A627" s="24"/>
      <c r="D627" s="24"/>
      <c r="E627" s="24"/>
      <c r="F627" s="24"/>
    </row>
    <row r="628" spans="1:6">
      <c r="A628" s="24"/>
      <c r="D628" s="24"/>
      <c r="E628" s="24"/>
      <c r="F628" s="24"/>
    </row>
    <row r="629" spans="1:6">
      <c r="A629" s="24"/>
      <c r="D629" s="24"/>
      <c r="E629" s="24"/>
      <c r="F629" s="24"/>
    </row>
    <row r="630" spans="1:6">
      <c r="A630" s="24"/>
      <c r="D630" s="24"/>
      <c r="E630" s="24"/>
      <c r="F630" s="24"/>
    </row>
    <row r="631" spans="1:6">
      <c r="A631" s="24"/>
      <c r="D631" s="24"/>
      <c r="E631" s="24"/>
      <c r="F631" s="24"/>
    </row>
    <row r="632" spans="1:6">
      <c r="A632" s="24"/>
      <c r="D632" s="24"/>
      <c r="E632" s="24"/>
      <c r="F632" s="24"/>
    </row>
    <row r="633" spans="1:6">
      <c r="A633" s="24"/>
      <c r="D633" s="24"/>
      <c r="E633" s="24"/>
      <c r="F633" s="24"/>
    </row>
    <row r="634" spans="1:6">
      <c r="A634" s="24"/>
      <c r="D634" s="24"/>
      <c r="E634" s="24"/>
      <c r="F634" s="24"/>
    </row>
    <row r="635" spans="1:6">
      <c r="A635" s="24"/>
      <c r="D635" s="24"/>
      <c r="E635" s="24"/>
      <c r="F635" s="24"/>
    </row>
    <row r="636" spans="1:6">
      <c r="A636" s="24"/>
      <c r="D636" s="24"/>
      <c r="E636" s="24"/>
      <c r="F636" s="24"/>
    </row>
    <row r="637" spans="1:6">
      <c r="A637" s="24"/>
      <c r="D637" s="24"/>
      <c r="E637" s="24"/>
      <c r="F637" s="24"/>
    </row>
    <row r="638" spans="1:6">
      <c r="A638" s="24"/>
      <c r="D638" s="24"/>
      <c r="E638" s="24"/>
      <c r="F638" s="24"/>
    </row>
    <row r="639" spans="1:6">
      <c r="A639" s="24"/>
      <c r="D639" s="24"/>
      <c r="E639" s="24"/>
      <c r="F639" s="24"/>
    </row>
    <row r="640" spans="1:6">
      <c r="A640" s="24"/>
      <c r="D640" s="24"/>
      <c r="E640" s="24"/>
      <c r="F640" s="24"/>
    </row>
    <row r="641" spans="1:6">
      <c r="A641" s="24"/>
      <c r="D641" s="24"/>
      <c r="E641" s="24"/>
      <c r="F641" s="24"/>
    </row>
    <row r="642" spans="1:6">
      <c r="A642" s="24"/>
      <c r="D642" s="24"/>
      <c r="E642" s="24"/>
      <c r="F642" s="24"/>
    </row>
    <row r="643" spans="1:6">
      <c r="A643" s="24"/>
      <c r="D643" s="24"/>
      <c r="E643" s="24"/>
      <c r="F643" s="24"/>
    </row>
    <row r="644" spans="1:6">
      <c r="A644" s="24"/>
      <c r="D644" s="24"/>
      <c r="E644" s="24"/>
      <c r="F644" s="24"/>
    </row>
    <row r="645" spans="1:6">
      <c r="A645" s="24"/>
      <c r="D645" s="24"/>
      <c r="E645" s="24"/>
      <c r="F645" s="24"/>
    </row>
    <row r="646" spans="1:6">
      <c r="A646" s="24"/>
      <c r="D646" s="24"/>
      <c r="E646" s="24"/>
      <c r="F646" s="24"/>
    </row>
    <row r="647" spans="1:6">
      <c r="A647" s="24"/>
      <c r="D647" s="24"/>
      <c r="E647" s="24"/>
      <c r="F647" s="24"/>
    </row>
    <row r="648" spans="1:6">
      <c r="A648" s="24"/>
      <c r="D648" s="24"/>
      <c r="E648" s="24"/>
      <c r="F648" s="24"/>
    </row>
    <row r="649" spans="1:6">
      <c r="A649" s="24"/>
      <c r="D649" s="24"/>
      <c r="E649" s="24"/>
      <c r="F649" s="24"/>
    </row>
    <row r="650" spans="1:6">
      <c r="A650" s="24"/>
      <c r="D650" s="24"/>
      <c r="E650" s="24"/>
      <c r="F650" s="24"/>
    </row>
    <row r="651" spans="1:6">
      <c r="A651" s="24"/>
      <c r="D651" s="24"/>
      <c r="E651" s="24"/>
      <c r="F651" s="24"/>
    </row>
    <row r="652" spans="1:6">
      <c r="A652" s="24"/>
      <c r="D652" s="24"/>
      <c r="E652" s="24"/>
      <c r="F652" s="24"/>
    </row>
    <row r="653" spans="1:6">
      <c r="A653" s="24"/>
      <c r="D653" s="24"/>
      <c r="E653" s="24"/>
      <c r="F653" s="24"/>
    </row>
    <row r="654" spans="1:6">
      <c r="A654" s="24"/>
      <c r="D654" s="24"/>
      <c r="E654" s="24"/>
      <c r="F654" s="24"/>
    </row>
    <row r="655" spans="1:6">
      <c r="A655" s="24"/>
      <c r="D655" s="24"/>
      <c r="E655" s="24"/>
      <c r="F655" s="24"/>
    </row>
    <row r="656" spans="1:6">
      <c r="A656" s="24"/>
      <c r="D656" s="24"/>
      <c r="E656" s="24"/>
      <c r="F656" s="24"/>
    </row>
    <row r="657" spans="1:6">
      <c r="A657" s="24"/>
      <c r="D657" s="24"/>
      <c r="E657" s="24"/>
      <c r="F657" s="24"/>
    </row>
    <row r="658" spans="1:6">
      <c r="A658" s="24"/>
      <c r="D658" s="24"/>
      <c r="E658" s="24"/>
      <c r="F658" s="24"/>
    </row>
    <row r="659" spans="1:6">
      <c r="A659" s="24"/>
      <c r="D659" s="24"/>
      <c r="E659" s="24"/>
      <c r="F659" s="24"/>
    </row>
    <row r="660" spans="1:6">
      <c r="A660" s="24"/>
      <c r="D660" s="24"/>
      <c r="E660" s="24"/>
      <c r="F660" s="24"/>
    </row>
    <row r="661" spans="1:6">
      <c r="A661" s="24"/>
      <c r="D661" s="24"/>
      <c r="E661" s="24"/>
      <c r="F661" s="24"/>
    </row>
    <row r="662" spans="1:6">
      <c r="A662" s="24"/>
      <c r="D662" s="24"/>
      <c r="E662" s="24"/>
      <c r="F662" s="24"/>
    </row>
    <row r="663" spans="1:6">
      <c r="A663" s="24"/>
      <c r="D663" s="24"/>
      <c r="E663" s="24"/>
      <c r="F663" s="24"/>
    </row>
    <row r="664" spans="1:6">
      <c r="A664" s="24"/>
      <c r="D664" s="24"/>
      <c r="E664" s="24"/>
      <c r="F664" s="24"/>
    </row>
    <row r="665" spans="1:6">
      <c r="A665" s="24"/>
      <c r="D665" s="24"/>
      <c r="E665" s="24"/>
      <c r="F665" s="24"/>
    </row>
    <row r="666" spans="1:6">
      <c r="A666" s="24"/>
      <c r="D666" s="24"/>
      <c r="E666" s="24"/>
      <c r="F666" s="24"/>
    </row>
    <row r="667" spans="1:6">
      <c r="A667" s="24"/>
      <c r="D667" s="24"/>
      <c r="E667" s="24"/>
      <c r="F667" s="24"/>
    </row>
    <row r="668" spans="1:6">
      <c r="A668" s="24"/>
      <c r="D668" s="24"/>
      <c r="E668" s="24"/>
      <c r="F668" s="24"/>
    </row>
    <row r="669" spans="1:6">
      <c r="A669" s="24"/>
      <c r="D669" s="24"/>
      <c r="E669" s="24"/>
      <c r="F669" s="24"/>
    </row>
    <row r="670" spans="1:6">
      <c r="A670" s="24"/>
      <c r="D670" s="24"/>
      <c r="E670" s="24"/>
      <c r="F670" s="24"/>
    </row>
    <row r="671" spans="1:6">
      <c r="A671" s="24"/>
      <c r="D671" s="24"/>
      <c r="E671" s="24"/>
      <c r="F671" s="24"/>
    </row>
    <row r="672" spans="1:6">
      <c r="A672" s="24"/>
      <c r="D672" s="24"/>
      <c r="E672" s="24"/>
      <c r="F672" s="24"/>
    </row>
    <row r="673" spans="1:6">
      <c r="A673" s="24"/>
      <c r="D673" s="24"/>
      <c r="E673" s="24"/>
      <c r="F673" s="24"/>
    </row>
    <row r="674" spans="1:6">
      <c r="A674" s="24"/>
      <c r="D674" s="24"/>
      <c r="E674" s="24"/>
      <c r="F674" s="24"/>
    </row>
    <row r="675" spans="1:6">
      <c r="A675" s="24"/>
      <c r="D675" s="24"/>
      <c r="E675" s="24"/>
      <c r="F675" s="24"/>
    </row>
    <row r="676" spans="1:6">
      <c r="A676" s="24"/>
      <c r="D676" s="24"/>
      <c r="E676" s="24"/>
      <c r="F676" s="24"/>
    </row>
    <row r="677" spans="1:6">
      <c r="A677" s="24"/>
      <c r="D677" s="24"/>
      <c r="E677" s="24"/>
      <c r="F677" s="24"/>
    </row>
    <row r="678" spans="1:6">
      <c r="A678" s="24"/>
      <c r="D678" s="24"/>
      <c r="E678" s="24"/>
      <c r="F678" s="24"/>
    </row>
    <row r="679" spans="1:6">
      <c r="A679" s="24"/>
      <c r="D679" s="24"/>
      <c r="E679" s="24"/>
      <c r="F679" s="24"/>
    </row>
    <row r="680" spans="1:6">
      <c r="A680" s="24"/>
      <c r="D680" s="24"/>
      <c r="E680" s="24"/>
      <c r="F680" s="24"/>
    </row>
    <row r="681" spans="1:6">
      <c r="A681" s="24"/>
      <c r="D681" s="24"/>
      <c r="E681" s="24"/>
      <c r="F681" s="24"/>
    </row>
    <row r="682" spans="1:6">
      <c r="A682" s="24"/>
      <c r="D682" s="24"/>
      <c r="E682" s="24"/>
      <c r="F682" s="24"/>
    </row>
    <row r="683" spans="1:6">
      <c r="A683" s="24"/>
      <c r="D683" s="24"/>
      <c r="E683" s="24"/>
      <c r="F683" s="24"/>
    </row>
    <row r="684" spans="1:6">
      <c r="A684" s="24"/>
      <c r="D684" s="24"/>
      <c r="E684" s="24"/>
      <c r="F684" s="24"/>
    </row>
    <row r="685" spans="1:6">
      <c r="A685" s="24"/>
      <c r="D685" s="24"/>
      <c r="E685" s="24"/>
      <c r="F685" s="24"/>
    </row>
    <row r="686" spans="1:6">
      <c r="A686" s="24"/>
      <c r="D686" s="24"/>
      <c r="E686" s="24"/>
      <c r="F686" s="24"/>
    </row>
    <row r="687" spans="1:6">
      <c r="A687" s="24"/>
      <c r="D687" s="24"/>
      <c r="E687" s="24"/>
      <c r="F687" s="24"/>
    </row>
    <row r="688" spans="1:6">
      <c r="A688" s="24"/>
      <c r="D688" s="24"/>
      <c r="E688" s="24"/>
      <c r="F688" s="24"/>
    </row>
    <row r="689" spans="1:6">
      <c r="A689" s="24"/>
      <c r="D689" s="24"/>
      <c r="E689" s="24"/>
      <c r="F689" s="24"/>
    </row>
    <row r="690" spans="1:6">
      <c r="A690" s="24"/>
      <c r="D690" s="24"/>
      <c r="E690" s="24"/>
      <c r="F690" s="24"/>
    </row>
    <row r="691" spans="1:6">
      <c r="A691" s="24"/>
      <c r="D691" s="24"/>
      <c r="E691" s="24"/>
      <c r="F691" s="24"/>
    </row>
    <row r="692" spans="1:6">
      <c r="A692" s="24"/>
      <c r="D692" s="24"/>
      <c r="E692" s="24"/>
      <c r="F692" s="24"/>
    </row>
    <row r="693" spans="1:6">
      <c r="A693" s="24"/>
      <c r="D693" s="24"/>
      <c r="E693" s="24"/>
      <c r="F693" s="24"/>
    </row>
    <row r="694" spans="1:6">
      <c r="A694" s="24"/>
      <c r="D694" s="24"/>
      <c r="E694" s="24"/>
      <c r="F694" s="24"/>
    </row>
    <row r="695" spans="1:6">
      <c r="A695" s="24"/>
      <c r="D695" s="24"/>
      <c r="E695" s="24"/>
      <c r="F695" s="24"/>
    </row>
    <row r="696" spans="1:6">
      <c r="A696" s="24"/>
      <c r="D696" s="24"/>
      <c r="E696" s="24"/>
      <c r="F696" s="24"/>
    </row>
    <row r="697" spans="1:6">
      <c r="A697" s="24"/>
      <c r="D697" s="24"/>
      <c r="E697" s="24"/>
      <c r="F697" s="24"/>
    </row>
    <row r="698" spans="1:6">
      <c r="A698" s="24"/>
      <c r="D698" s="24"/>
      <c r="E698" s="24"/>
      <c r="F698" s="24"/>
    </row>
    <row r="699" spans="1:6">
      <c r="A699" s="24"/>
      <c r="D699" s="24"/>
      <c r="E699" s="24"/>
      <c r="F699" s="24"/>
    </row>
    <row r="700" spans="1:6">
      <c r="A700" s="24"/>
      <c r="D700" s="24"/>
      <c r="E700" s="24"/>
      <c r="F700" s="24"/>
    </row>
    <row r="701" spans="1:6">
      <c r="A701" s="24"/>
      <c r="D701" s="24"/>
      <c r="E701" s="24"/>
      <c r="F701" s="24"/>
    </row>
    <row r="702" spans="1:6">
      <c r="A702" s="24"/>
      <c r="D702" s="24"/>
      <c r="E702" s="24"/>
      <c r="F702" s="24"/>
    </row>
    <row r="703" spans="1:6">
      <c r="A703" s="24"/>
      <c r="D703" s="24"/>
      <c r="E703" s="24"/>
      <c r="F703" s="24"/>
    </row>
    <row r="704" spans="1:6">
      <c r="A704" s="24"/>
      <c r="D704" s="24"/>
      <c r="E704" s="24"/>
      <c r="F704" s="24"/>
    </row>
    <row r="705" spans="1:6">
      <c r="A705" s="24"/>
      <c r="D705" s="24"/>
      <c r="E705" s="24"/>
      <c r="F705" s="24"/>
    </row>
    <row r="706" spans="1:6">
      <c r="A706" s="24"/>
      <c r="D706" s="24"/>
      <c r="E706" s="24"/>
      <c r="F706" s="24"/>
    </row>
    <row r="707" spans="1:6">
      <c r="A707" s="24"/>
      <c r="D707" s="24"/>
      <c r="E707" s="24"/>
      <c r="F707" s="24"/>
    </row>
    <row r="708" spans="1:6">
      <c r="A708" s="24"/>
      <c r="D708" s="24"/>
      <c r="E708" s="24"/>
      <c r="F708" s="24"/>
    </row>
    <row r="709" spans="1:6">
      <c r="A709" s="24"/>
      <c r="D709" s="24"/>
      <c r="E709" s="24"/>
      <c r="F709" s="24"/>
    </row>
    <row r="710" spans="1:6">
      <c r="A710" s="24"/>
      <c r="D710" s="24"/>
      <c r="E710" s="24"/>
      <c r="F710" s="24"/>
    </row>
    <row r="711" spans="1:6">
      <c r="A711" s="24"/>
      <c r="D711" s="24"/>
      <c r="E711" s="24"/>
      <c r="F711" s="24"/>
    </row>
    <row r="712" spans="1:6">
      <c r="A712" s="24"/>
      <c r="D712" s="24"/>
      <c r="E712" s="24"/>
      <c r="F712" s="24"/>
    </row>
    <row r="713" spans="1:6">
      <c r="A713" s="24"/>
      <c r="D713" s="24"/>
      <c r="E713" s="24"/>
      <c r="F713" s="24"/>
    </row>
    <row r="714" spans="1:6">
      <c r="A714" s="24"/>
      <c r="D714" s="24"/>
      <c r="E714" s="24"/>
      <c r="F714" s="24"/>
    </row>
    <row r="715" spans="1:6">
      <c r="A715" s="24"/>
      <c r="D715" s="24"/>
      <c r="E715" s="24"/>
      <c r="F715" s="24"/>
    </row>
    <row r="716" spans="1:6">
      <c r="A716" s="24"/>
      <c r="D716" s="24"/>
      <c r="E716" s="24"/>
      <c r="F716" s="24"/>
    </row>
    <row r="717" spans="1:6">
      <c r="A717" s="24"/>
      <c r="D717" s="24"/>
      <c r="E717" s="24"/>
      <c r="F717" s="24"/>
    </row>
    <row r="718" spans="1:6">
      <c r="A718" s="24"/>
      <c r="D718" s="24"/>
      <c r="E718" s="24"/>
      <c r="F718" s="24"/>
    </row>
    <row r="719" spans="1:6">
      <c r="A719" s="24"/>
      <c r="D719" s="24"/>
      <c r="E719" s="24"/>
      <c r="F719" s="24"/>
    </row>
    <row r="720" spans="1:6">
      <c r="A720" s="24"/>
      <c r="D720" s="24"/>
      <c r="E720" s="24"/>
      <c r="F720" s="24"/>
    </row>
    <row r="721" spans="1:6">
      <c r="A721" s="24"/>
      <c r="D721" s="24"/>
      <c r="E721" s="24"/>
      <c r="F721" s="24"/>
    </row>
    <row r="722" spans="1:6">
      <c r="A722" s="24"/>
      <c r="D722" s="24"/>
      <c r="E722" s="24"/>
      <c r="F722" s="24"/>
    </row>
    <row r="723" spans="1:6">
      <c r="A723" s="24"/>
      <c r="D723" s="24"/>
      <c r="E723" s="24"/>
      <c r="F723" s="24"/>
    </row>
    <row r="724" spans="1:6">
      <c r="A724" s="24"/>
      <c r="D724" s="24"/>
      <c r="E724" s="24"/>
      <c r="F724" s="24"/>
    </row>
    <row r="725" spans="1:6">
      <c r="A725" s="24"/>
      <c r="D725" s="24"/>
      <c r="E725" s="24"/>
      <c r="F725" s="24"/>
    </row>
    <row r="726" spans="1:6">
      <c r="A726" s="24"/>
      <c r="D726" s="24"/>
      <c r="E726" s="24"/>
      <c r="F726" s="24"/>
    </row>
    <row r="727" spans="1:6">
      <c r="A727" s="24"/>
      <c r="D727" s="24"/>
      <c r="E727" s="24"/>
      <c r="F727" s="24"/>
    </row>
    <row r="728" spans="1:6">
      <c r="A728" s="24"/>
      <c r="D728" s="24"/>
      <c r="E728" s="24"/>
      <c r="F728" s="24"/>
    </row>
    <row r="729" spans="1:6">
      <c r="A729" s="24"/>
      <c r="D729" s="24"/>
      <c r="E729" s="24"/>
      <c r="F729" s="24"/>
    </row>
    <row r="730" spans="1:6">
      <c r="A730" s="24"/>
      <c r="D730" s="24"/>
      <c r="E730" s="24"/>
      <c r="F730" s="24"/>
    </row>
    <row r="731" spans="1:6">
      <c r="A731" s="24"/>
      <c r="D731" s="24"/>
      <c r="E731" s="24"/>
      <c r="F731" s="24"/>
    </row>
    <row r="732" spans="1:6">
      <c r="A732" s="24"/>
      <c r="D732" s="24"/>
      <c r="E732" s="24"/>
      <c r="F732" s="24"/>
    </row>
    <row r="733" spans="1:6">
      <c r="A733" s="24"/>
      <c r="D733" s="24"/>
      <c r="E733" s="24"/>
      <c r="F733" s="24"/>
    </row>
    <row r="734" spans="1:6">
      <c r="A734" s="24"/>
      <c r="D734" s="24"/>
      <c r="E734" s="24"/>
      <c r="F734" s="24"/>
    </row>
    <row r="735" spans="1:6">
      <c r="A735" s="24"/>
      <c r="D735" s="24"/>
      <c r="E735" s="24"/>
      <c r="F735" s="24"/>
    </row>
    <row r="736" spans="1:6">
      <c r="A736" s="24"/>
      <c r="D736" s="24"/>
      <c r="E736" s="24"/>
      <c r="F736" s="24"/>
    </row>
    <row r="737" spans="1:6">
      <c r="A737" s="24"/>
      <c r="D737" s="24"/>
      <c r="E737" s="24"/>
      <c r="F737" s="24"/>
    </row>
    <row r="738" spans="1:6">
      <c r="A738" s="24"/>
      <c r="D738" s="24"/>
      <c r="E738" s="24"/>
      <c r="F738" s="24"/>
    </row>
    <row r="739" spans="1:6">
      <c r="A739" s="24"/>
      <c r="D739" s="24"/>
      <c r="E739" s="24"/>
      <c r="F739" s="24"/>
    </row>
    <row r="740" spans="1:6">
      <c r="A740" s="24"/>
      <c r="D740" s="24"/>
      <c r="E740" s="24"/>
      <c r="F740" s="24"/>
    </row>
    <row r="741" spans="1:6">
      <c r="A741" s="24"/>
      <c r="D741" s="24"/>
      <c r="E741" s="24"/>
      <c r="F741" s="24"/>
    </row>
    <row r="742" spans="1:6">
      <c r="A742" s="24"/>
      <c r="D742" s="24"/>
      <c r="E742" s="24"/>
      <c r="F742" s="24"/>
    </row>
    <row r="743" spans="1:6">
      <c r="A743" s="24"/>
      <c r="D743" s="24"/>
      <c r="E743" s="24"/>
      <c r="F743" s="24"/>
    </row>
    <row r="744" spans="1:6">
      <c r="A744" s="24"/>
      <c r="D744" s="24"/>
      <c r="E744" s="24"/>
      <c r="F744" s="24"/>
    </row>
    <row r="745" spans="1:6">
      <c r="A745" s="24"/>
      <c r="D745" s="24"/>
      <c r="E745" s="24"/>
      <c r="F745" s="24"/>
    </row>
    <row r="746" spans="1:6">
      <c r="A746" s="24"/>
      <c r="D746" s="24"/>
      <c r="E746" s="24"/>
      <c r="F746" s="24"/>
    </row>
    <row r="747" spans="1:6">
      <c r="A747" s="24"/>
      <c r="D747" s="24"/>
      <c r="E747" s="24"/>
      <c r="F747" s="24"/>
    </row>
    <row r="748" spans="1:6">
      <c r="A748" s="24"/>
      <c r="D748" s="24"/>
      <c r="E748" s="24"/>
      <c r="F748" s="24"/>
    </row>
    <row r="749" spans="1:6">
      <c r="A749" s="24"/>
      <c r="D749" s="24"/>
      <c r="E749" s="24"/>
      <c r="F749" s="24"/>
    </row>
    <row r="750" spans="1:6">
      <c r="A750" s="24"/>
      <c r="D750" s="24"/>
      <c r="E750" s="24"/>
      <c r="F750" s="24"/>
    </row>
    <row r="751" spans="1:6">
      <c r="A751" s="24"/>
      <c r="D751" s="24"/>
      <c r="E751" s="24"/>
      <c r="F751" s="24"/>
    </row>
    <row r="752" spans="1:6">
      <c r="A752" s="24"/>
      <c r="D752" s="24"/>
      <c r="E752" s="24"/>
      <c r="F752" s="24"/>
    </row>
    <row r="753" spans="1:6">
      <c r="A753" s="24"/>
      <c r="D753" s="24"/>
      <c r="E753" s="24"/>
      <c r="F753" s="24"/>
    </row>
    <row r="754" spans="1:6">
      <c r="A754" s="24"/>
      <c r="D754" s="24"/>
      <c r="E754" s="24"/>
      <c r="F754" s="24"/>
    </row>
    <row r="755" spans="1:6">
      <c r="A755" s="24"/>
      <c r="D755" s="24"/>
      <c r="E755" s="24"/>
      <c r="F755" s="24"/>
    </row>
    <row r="756" spans="1:6">
      <c r="A756" s="24"/>
      <c r="D756" s="24"/>
      <c r="E756" s="24"/>
      <c r="F756" s="24"/>
    </row>
    <row r="757" spans="1:6">
      <c r="A757" s="24"/>
      <c r="D757" s="24"/>
      <c r="E757" s="24"/>
      <c r="F757" s="24"/>
    </row>
    <row r="758" spans="1:6">
      <c r="A758" s="24"/>
      <c r="D758" s="24"/>
      <c r="E758" s="24"/>
      <c r="F758" s="24"/>
    </row>
    <row r="759" spans="1:6">
      <c r="A759" s="24"/>
      <c r="D759" s="24"/>
      <c r="E759" s="24"/>
      <c r="F759" s="24"/>
    </row>
    <row r="760" spans="1:6">
      <c r="A760" s="24"/>
      <c r="D760" s="24"/>
      <c r="E760" s="24"/>
      <c r="F760" s="24"/>
    </row>
    <row r="761" spans="1:6">
      <c r="A761" s="24"/>
      <c r="D761" s="24"/>
      <c r="E761" s="24"/>
      <c r="F761" s="24"/>
    </row>
    <row r="762" spans="1:6">
      <c r="A762" s="24"/>
      <c r="D762" s="24"/>
      <c r="E762" s="24"/>
      <c r="F762" s="24"/>
    </row>
    <row r="763" spans="1:6">
      <c r="A763" s="24"/>
      <c r="D763" s="24"/>
      <c r="E763" s="24"/>
      <c r="F763" s="24"/>
    </row>
    <row r="764" spans="1:6">
      <c r="A764" s="24"/>
      <c r="D764" s="24"/>
      <c r="E764" s="24"/>
      <c r="F764" s="24"/>
    </row>
    <row r="765" spans="1:6">
      <c r="A765" s="24"/>
      <c r="D765" s="24"/>
      <c r="E765" s="24"/>
      <c r="F765" s="24"/>
    </row>
    <row r="766" spans="1:6">
      <c r="A766" s="24"/>
      <c r="D766" s="24"/>
      <c r="E766" s="24"/>
      <c r="F766" s="24"/>
    </row>
    <row r="767" spans="1:6">
      <c r="A767" s="24"/>
      <c r="D767" s="24"/>
      <c r="E767" s="24"/>
      <c r="F767" s="24"/>
    </row>
    <row r="768" spans="1:6">
      <c r="A768" s="24"/>
      <c r="D768" s="24"/>
      <c r="E768" s="24"/>
      <c r="F768" s="24"/>
    </row>
    <row r="769" spans="1:6">
      <c r="A769" s="24"/>
      <c r="D769" s="24"/>
      <c r="E769" s="24"/>
      <c r="F769" s="24"/>
    </row>
    <row r="770" spans="1:6">
      <c r="A770" s="24"/>
      <c r="D770" s="24"/>
      <c r="E770" s="24"/>
      <c r="F770" s="24"/>
    </row>
    <row r="771" spans="1:6">
      <c r="A771" s="24"/>
      <c r="D771" s="24"/>
      <c r="E771" s="24"/>
      <c r="F771" s="24"/>
    </row>
    <row r="772" spans="1:6">
      <c r="A772" s="24"/>
      <c r="D772" s="24"/>
      <c r="E772" s="24"/>
      <c r="F772" s="24"/>
    </row>
    <row r="773" spans="1:6">
      <c r="A773" s="24"/>
      <c r="D773" s="24"/>
      <c r="E773" s="24"/>
      <c r="F773" s="24"/>
    </row>
    <row r="774" spans="1:6">
      <c r="A774" s="24"/>
      <c r="D774" s="24"/>
      <c r="E774" s="24"/>
      <c r="F774" s="24"/>
    </row>
    <row r="775" spans="1:6">
      <c r="A775" s="24"/>
      <c r="D775" s="24"/>
      <c r="E775" s="24"/>
      <c r="F775" s="24"/>
    </row>
    <row r="776" spans="1:6">
      <c r="A776" s="24"/>
      <c r="D776" s="24"/>
      <c r="E776" s="24"/>
      <c r="F776" s="24"/>
    </row>
    <row r="777" spans="1:6">
      <c r="A777" s="24"/>
      <c r="D777" s="24"/>
      <c r="E777" s="24"/>
      <c r="F777" s="24"/>
    </row>
    <row r="778" spans="1:6">
      <c r="A778" s="24"/>
      <c r="D778" s="24"/>
      <c r="E778" s="24"/>
      <c r="F778" s="24"/>
    </row>
    <row r="779" spans="1:6">
      <c r="A779" s="24"/>
      <c r="D779" s="24"/>
      <c r="E779" s="24"/>
      <c r="F779" s="24"/>
    </row>
    <row r="780" spans="1:6">
      <c r="A780" s="24"/>
      <c r="D780" s="24"/>
      <c r="E780" s="24"/>
      <c r="F780" s="24"/>
    </row>
    <row r="781" spans="1:6">
      <c r="A781" s="24"/>
      <c r="D781" s="24"/>
      <c r="E781" s="24"/>
      <c r="F781" s="24"/>
    </row>
    <row r="782" spans="1:6">
      <c r="A782" s="24"/>
      <c r="D782" s="24"/>
      <c r="E782" s="24"/>
      <c r="F782" s="24"/>
    </row>
    <row r="783" spans="1:6">
      <c r="A783" s="24"/>
      <c r="D783" s="24"/>
      <c r="E783" s="24"/>
      <c r="F783" s="24"/>
    </row>
    <row r="784" spans="1:6">
      <c r="A784" s="24"/>
      <c r="D784" s="24"/>
      <c r="E784" s="24"/>
      <c r="F784" s="24"/>
    </row>
    <row r="785" spans="1:6">
      <c r="A785" s="24"/>
      <c r="D785" s="24"/>
      <c r="E785" s="24"/>
      <c r="F785" s="24"/>
    </row>
    <row r="786" spans="1:6">
      <c r="A786" s="24"/>
      <c r="D786" s="24"/>
      <c r="E786" s="24"/>
      <c r="F786" s="24"/>
    </row>
    <row r="787" spans="1:6">
      <c r="A787" s="24"/>
      <c r="D787" s="24"/>
      <c r="E787" s="24"/>
      <c r="F787" s="24"/>
    </row>
    <row r="788" spans="1:6">
      <c r="A788" s="24"/>
      <c r="D788" s="24"/>
      <c r="E788" s="24"/>
      <c r="F788" s="24"/>
    </row>
    <row r="789" spans="1:6">
      <c r="A789" s="24"/>
      <c r="D789" s="24"/>
      <c r="E789" s="24"/>
      <c r="F789" s="24"/>
    </row>
    <row r="790" spans="1:6">
      <c r="A790" s="24"/>
      <c r="D790" s="24"/>
      <c r="E790" s="24"/>
      <c r="F790" s="24"/>
    </row>
    <row r="791" spans="1:6">
      <c r="A791" s="24"/>
      <c r="D791" s="24"/>
      <c r="E791" s="24"/>
      <c r="F791" s="24"/>
    </row>
    <row r="792" spans="1:6">
      <c r="A792" s="24"/>
      <c r="D792" s="24"/>
      <c r="E792" s="24"/>
      <c r="F792" s="24"/>
    </row>
    <row r="793" spans="1:6">
      <c r="A793" s="24"/>
      <c r="D793" s="24"/>
      <c r="E793" s="24"/>
      <c r="F793" s="24"/>
    </row>
    <row r="794" spans="1:6">
      <c r="A794" s="24"/>
      <c r="D794" s="24"/>
      <c r="E794" s="24"/>
      <c r="F794" s="24"/>
    </row>
    <row r="795" spans="1:6">
      <c r="A795" s="24"/>
      <c r="D795" s="24"/>
      <c r="E795" s="24"/>
      <c r="F795" s="24"/>
    </row>
    <row r="796" spans="1:6">
      <c r="A796" s="24"/>
      <c r="D796" s="24"/>
      <c r="E796" s="24"/>
      <c r="F796" s="24"/>
    </row>
    <row r="797" spans="1:6">
      <c r="A797" s="24"/>
      <c r="D797" s="24"/>
      <c r="E797" s="24"/>
      <c r="F797" s="24"/>
    </row>
    <row r="798" spans="1:6">
      <c r="A798" s="24"/>
      <c r="D798" s="24"/>
      <c r="E798" s="24"/>
      <c r="F798" s="24"/>
    </row>
    <row r="799" spans="1:6">
      <c r="A799" s="24"/>
      <c r="D799" s="24"/>
      <c r="E799" s="24"/>
      <c r="F799" s="24"/>
    </row>
    <row r="800" spans="1:6">
      <c r="A800" s="24"/>
      <c r="D800" s="24"/>
      <c r="E800" s="24"/>
      <c r="F800" s="24"/>
    </row>
    <row r="801" spans="1:6">
      <c r="A801" s="24"/>
      <c r="D801" s="24"/>
      <c r="E801" s="24"/>
      <c r="F801" s="24"/>
    </row>
    <row r="802" spans="1:6">
      <c r="A802" s="24"/>
      <c r="D802" s="24"/>
      <c r="E802" s="24"/>
      <c r="F802" s="24"/>
    </row>
    <row r="803" spans="1:6">
      <c r="A803" s="24"/>
      <c r="D803" s="24"/>
      <c r="E803" s="24"/>
      <c r="F803" s="24"/>
    </row>
    <row r="804" spans="1:6">
      <c r="A804" s="24"/>
      <c r="D804" s="24"/>
      <c r="E804" s="24"/>
      <c r="F804" s="24"/>
    </row>
    <row r="805" spans="1:6">
      <c r="A805" s="24"/>
      <c r="D805" s="24"/>
      <c r="E805" s="24"/>
      <c r="F805" s="24"/>
    </row>
    <row r="806" spans="1:6">
      <c r="A806" s="24"/>
      <c r="D806" s="24"/>
      <c r="E806" s="24"/>
      <c r="F806" s="24"/>
    </row>
    <row r="807" spans="1:6">
      <c r="A807" s="24"/>
      <c r="D807" s="24"/>
      <c r="E807" s="24"/>
      <c r="F807" s="24"/>
    </row>
    <row r="808" spans="1:6">
      <c r="A808" s="24"/>
      <c r="D808" s="24"/>
      <c r="E808" s="24"/>
      <c r="F808" s="24"/>
    </row>
    <row r="809" spans="1:6">
      <c r="A809" s="24"/>
      <c r="D809" s="24"/>
      <c r="E809" s="24"/>
      <c r="F809" s="24"/>
    </row>
    <row r="810" spans="1:6">
      <c r="A810" s="24"/>
      <c r="D810" s="24"/>
      <c r="E810" s="24"/>
      <c r="F810" s="24"/>
    </row>
    <row r="811" spans="1:6">
      <c r="A811" s="24"/>
      <c r="D811" s="24"/>
      <c r="E811" s="24"/>
      <c r="F811" s="24"/>
    </row>
    <row r="812" spans="1:6">
      <c r="A812" s="24"/>
      <c r="D812" s="24"/>
      <c r="E812" s="24"/>
      <c r="F812" s="24"/>
    </row>
    <row r="813" spans="1:6">
      <c r="A813" s="24"/>
      <c r="D813" s="24"/>
      <c r="E813" s="24"/>
      <c r="F813" s="24"/>
    </row>
    <row r="814" spans="1:6">
      <c r="A814" s="24"/>
      <c r="D814" s="24"/>
      <c r="E814" s="24"/>
      <c r="F814" s="24"/>
    </row>
    <row r="815" spans="1:6">
      <c r="A815" s="24"/>
      <c r="D815" s="24"/>
      <c r="E815" s="24"/>
      <c r="F815" s="24"/>
    </row>
    <row r="816" spans="1:6">
      <c r="A816" s="24"/>
      <c r="D816" s="24"/>
      <c r="E816" s="24"/>
      <c r="F816" s="24"/>
    </row>
    <row r="817" spans="1:6">
      <c r="A817" s="24"/>
      <c r="D817" s="24"/>
      <c r="E817" s="24"/>
      <c r="F817" s="24"/>
    </row>
    <row r="818" spans="1:6">
      <c r="A818" s="24"/>
      <c r="D818" s="24"/>
      <c r="E818" s="24"/>
      <c r="F818" s="24"/>
    </row>
    <row r="819" spans="1:6">
      <c r="A819" s="24"/>
      <c r="D819" s="24"/>
      <c r="E819" s="24"/>
      <c r="F819" s="24"/>
    </row>
    <row r="820" spans="1:6">
      <c r="A820" s="24"/>
      <c r="D820" s="24"/>
      <c r="E820" s="24"/>
      <c r="F820" s="24"/>
    </row>
    <row r="821" spans="1:6">
      <c r="A821" s="24"/>
      <c r="D821" s="24"/>
      <c r="E821" s="24"/>
      <c r="F821" s="24"/>
    </row>
    <row r="822" spans="1:6">
      <c r="A822" s="24"/>
      <c r="D822" s="24"/>
      <c r="E822" s="24"/>
      <c r="F822" s="24"/>
    </row>
    <row r="823" spans="1:6">
      <c r="A823" s="24"/>
      <c r="D823" s="24"/>
      <c r="E823" s="24"/>
      <c r="F823" s="24"/>
    </row>
    <row r="824" spans="1:6">
      <c r="A824" s="24"/>
      <c r="D824" s="24"/>
      <c r="E824" s="24"/>
      <c r="F824" s="24"/>
    </row>
    <row r="825" spans="1:6">
      <c r="A825" s="24"/>
      <c r="D825" s="24"/>
      <c r="E825" s="24"/>
      <c r="F825" s="24"/>
    </row>
    <row r="826" spans="1:6">
      <c r="A826" s="24"/>
      <c r="D826" s="24"/>
      <c r="E826" s="24"/>
      <c r="F826" s="24"/>
    </row>
    <row r="827" spans="1:6">
      <c r="A827" s="24"/>
      <c r="D827" s="24"/>
      <c r="E827" s="24"/>
      <c r="F827" s="24"/>
    </row>
    <row r="828" spans="1:6">
      <c r="A828" s="24"/>
      <c r="D828" s="24"/>
      <c r="E828" s="24"/>
      <c r="F828" s="24"/>
    </row>
    <row r="829" spans="1:6">
      <c r="A829" s="24"/>
      <c r="D829" s="24"/>
      <c r="E829" s="24"/>
      <c r="F829" s="24"/>
    </row>
    <row r="830" spans="1:6">
      <c r="A830" s="24"/>
      <c r="D830" s="24"/>
      <c r="E830" s="24"/>
      <c r="F830" s="24"/>
    </row>
    <row r="831" spans="1:6">
      <c r="A831" s="24"/>
      <c r="D831" s="24"/>
      <c r="E831" s="24"/>
      <c r="F831" s="24"/>
    </row>
    <row r="832" spans="1:6">
      <c r="A832" s="24"/>
      <c r="D832" s="24"/>
      <c r="E832" s="24"/>
      <c r="F832" s="24"/>
    </row>
    <row r="833" spans="1:6">
      <c r="A833" s="24"/>
      <c r="D833" s="24"/>
      <c r="E833" s="24"/>
      <c r="F833" s="24"/>
    </row>
    <row r="834" spans="1:6">
      <c r="A834" s="24"/>
      <c r="D834" s="24"/>
      <c r="E834" s="24"/>
      <c r="F834" s="24"/>
    </row>
    <row r="835" spans="1:6">
      <c r="A835" s="24"/>
      <c r="D835" s="24"/>
      <c r="E835" s="24"/>
      <c r="F835" s="24"/>
    </row>
    <row r="836" spans="1:6">
      <c r="A836" s="24"/>
      <c r="D836" s="24"/>
      <c r="E836" s="24"/>
      <c r="F836" s="24"/>
    </row>
    <row r="837" spans="1:6">
      <c r="A837" s="24"/>
      <c r="D837" s="24"/>
      <c r="E837" s="24"/>
      <c r="F837" s="24"/>
    </row>
    <row r="838" spans="1:6">
      <c r="A838" s="24"/>
      <c r="D838" s="24"/>
      <c r="E838" s="24"/>
      <c r="F838" s="24"/>
    </row>
    <row r="839" spans="1:6">
      <c r="A839" s="24"/>
      <c r="D839" s="24"/>
      <c r="E839" s="24"/>
      <c r="F839" s="24"/>
    </row>
    <row r="840" spans="1:6">
      <c r="A840" s="24"/>
      <c r="D840" s="24"/>
      <c r="E840" s="24"/>
      <c r="F840" s="24"/>
    </row>
    <row r="841" spans="1:6">
      <c r="A841" s="24"/>
      <c r="D841" s="24"/>
      <c r="E841" s="24"/>
      <c r="F841" s="24"/>
    </row>
    <row r="842" spans="1:6">
      <c r="A842" s="24"/>
      <c r="D842" s="24"/>
      <c r="E842" s="24"/>
      <c r="F842" s="24"/>
    </row>
    <row r="843" spans="1:6">
      <c r="A843" s="24"/>
      <c r="D843" s="24"/>
      <c r="E843" s="24"/>
      <c r="F843" s="24"/>
    </row>
    <row r="844" spans="1:6">
      <c r="A844" s="24"/>
      <c r="D844" s="24"/>
      <c r="E844" s="24"/>
      <c r="F844" s="24"/>
    </row>
    <row r="845" spans="1:6">
      <c r="A845" s="24"/>
      <c r="D845" s="24"/>
      <c r="E845" s="24"/>
      <c r="F845" s="24"/>
    </row>
    <row r="846" spans="1:6">
      <c r="A846" s="24"/>
      <c r="D846" s="24"/>
      <c r="E846" s="24"/>
      <c r="F846" s="24"/>
    </row>
    <row r="847" spans="1:6">
      <c r="A847" s="24"/>
      <c r="D847" s="24"/>
      <c r="E847" s="24"/>
      <c r="F847" s="24"/>
    </row>
    <row r="848" spans="1:6">
      <c r="A848" s="24"/>
      <c r="D848" s="24"/>
      <c r="E848" s="24"/>
      <c r="F848" s="24"/>
    </row>
    <row r="849" spans="1:6">
      <c r="A849" s="24"/>
      <c r="D849" s="24"/>
      <c r="E849" s="24"/>
      <c r="F849" s="24"/>
    </row>
    <row r="850" spans="1:6">
      <c r="A850" s="24"/>
      <c r="D850" s="24"/>
      <c r="E850" s="24"/>
      <c r="F850" s="24"/>
    </row>
    <row r="851" spans="1:6">
      <c r="A851" s="24"/>
      <c r="D851" s="24"/>
      <c r="E851" s="24"/>
      <c r="F851" s="24"/>
    </row>
    <row r="852" spans="1:6">
      <c r="A852" s="24"/>
      <c r="D852" s="24"/>
      <c r="E852" s="24"/>
      <c r="F852" s="24"/>
    </row>
    <row r="853" spans="1:6">
      <c r="A853" s="24"/>
      <c r="D853" s="24"/>
      <c r="E853" s="24"/>
      <c r="F853" s="24"/>
    </row>
    <row r="854" spans="1:6">
      <c r="A854" s="24"/>
      <c r="D854" s="24"/>
      <c r="E854" s="24"/>
      <c r="F854" s="24"/>
    </row>
    <row r="855" spans="1:6">
      <c r="A855" s="24"/>
      <c r="D855" s="24"/>
      <c r="E855" s="24"/>
      <c r="F855" s="24"/>
    </row>
    <row r="856" spans="1:6">
      <c r="A856" s="24"/>
      <c r="D856" s="24"/>
      <c r="E856" s="24"/>
      <c r="F856" s="24"/>
    </row>
    <row r="857" spans="1:6">
      <c r="A857" s="24"/>
      <c r="D857" s="24"/>
      <c r="E857" s="24"/>
      <c r="F857" s="24"/>
    </row>
    <row r="858" spans="1:6">
      <c r="A858" s="24"/>
      <c r="D858" s="24"/>
      <c r="E858" s="24"/>
      <c r="F858" s="24"/>
    </row>
    <row r="859" spans="1:6">
      <c r="A859" s="24"/>
      <c r="D859" s="24"/>
      <c r="E859" s="24"/>
      <c r="F859" s="24"/>
    </row>
    <row r="860" spans="1:6">
      <c r="A860" s="24"/>
      <c r="D860" s="24"/>
      <c r="E860" s="24"/>
      <c r="F860" s="24"/>
    </row>
    <row r="861" spans="1:6">
      <c r="A861" s="24"/>
      <c r="D861" s="24"/>
      <c r="E861" s="24"/>
      <c r="F861" s="24"/>
    </row>
    <row r="862" spans="1:6">
      <c r="A862" s="24"/>
      <c r="D862" s="24"/>
      <c r="E862" s="24"/>
      <c r="F862" s="24"/>
    </row>
    <row r="863" spans="1:6">
      <c r="A863" s="24"/>
      <c r="D863" s="24"/>
      <c r="E863" s="24"/>
      <c r="F863" s="24"/>
    </row>
    <row r="864" spans="1:6">
      <c r="A864" s="24"/>
      <c r="D864" s="24"/>
      <c r="E864" s="24"/>
      <c r="F864" s="24"/>
    </row>
    <row r="865" spans="1:6">
      <c r="A865" s="24"/>
      <c r="D865" s="24"/>
      <c r="E865" s="24"/>
      <c r="F865" s="24"/>
    </row>
    <row r="866" spans="1:6">
      <c r="A866" s="24"/>
      <c r="D866" s="24"/>
      <c r="E866" s="24"/>
      <c r="F866" s="24"/>
    </row>
    <row r="867" spans="1:6">
      <c r="A867" s="24"/>
      <c r="D867" s="24"/>
      <c r="E867" s="24"/>
      <c r="F867" s="24"/>
    </row>
    <row r="868" spans="1:6">
      <c r="A868" s="24"/>
      <c r="D868" s="24"/>
      <c r="E868" s="24"/>
      <c r="F868" s="24"/>
    </row>
    <row r="869" spans="1:6">
      <c r="A869" s="24"/>
      <c r="D869" s="24"/>
      <c r="E869" s="24"/>
      <c r="F869" s="24"/>
    </row>
    <row r="870" spans="1:6">
      <c r="A870" s="24"/>
      <c r="D870" s="24"/>
      <c r="E870" s="24"/>
      <c r="F870" s="24"/>
    </row>
    <row r="871" spans="1:6">
      <c r="A871" s="24"/>
      <c r="D871" s="24"/>
      <c r="E871" s="24"/>
      <c r="F871" s="24"/>
    </row>
    <row r="872" spans="1:6">
      <c r="A872" s="24"/>
      <c r="D872" s="24"/>
      <c r="E872" s="24"/>
      <c r="F872" s="24"/>
    </row>
    <row r="873" spans="1:6">
      <c r="A873" s="24"/>
      <c r="D873" s="24"/>
      <c r="E873" s="24"/>
      <c r="F873" s="24"/>
    </row>
    <row r="874" spans="1:6">
      <c r="A874" s="24"/>
      <c r="D874" s="24"/>
      <c r="E874" s="24"/>
      <c r="F874" s="24"/>
    </row>
    <row r="875" spans="1:6">
      <c r="A875" s="24"/>
      <c r="D875" s="24"/>
      <c r="E875" s="24"/>
      <c r="F875" s="24"/>
    </row>
    <row r="876" spans="1:6">
      <c r="A876" s="24"/>
      <c r="D876" s="24"/>
      <c r="E876" s="24"/>
      <c r="F876" s="24"/>
    </row>
    <row r="877" spans="1:6">
      <c r="A877" s="24"/>
      <c r="D877" s="24"/>
      <c r="E877" s="24"/>
      <c r="F877" s="24"/>
    </row>
    <row r="878" spans="1:6">
      <c r="A878" s="24"/>
      <c r="D878" s="24"/>
      <c r="E878" s="24"/>
      <c r="F878" s="24"/>
    </row>
    <row r="879" spans="1:6">
      <c r="A879" s="24"/>
      <c r="D879" s="24"/>
      <c r="E879" s="24"/>
      <c r="F879" s="24"/>
    </row>
    <row r="880" spans="1:6">
      <c r="A880" s="24"/>
      <c r="D880" s="24"/>
      <c r="E880" s="24"/>
      <c r="F880" s="24"/>
    </row>
    <row r="881" spans="1:6">
      <c r="A881" s="24"/>
      <c r="D881" s="24"/>
      <c r="E881" s="24"/>
      <c r="F881" s="24"/>
    </row>
    <row r="882" spans="1:6">
      <c r="A882" s="24"/>
      <c r="D882" s="24"/>
      <c r="E882" s="24"/>
      <c r="F882" s="24"/>
    </row>
    <row r="883" spans="1:6">
      <c r="A883" s="24"/>
      <c r="D883" s="24"/>
      <c r="E883" s="24"/>
      <c r="F883" s="24"/>
    </row>
    <row r="884" spans="1:6">
      <c r="A884" s="24"/>
      <c r="D884" s="24"/>
      <c r="E884" s="24"/>
      <c r="F884" s="24"/>
    </row>
    <row r="885" spans="1:6">
      <c r="A885" s="24"/>
      <c r="D885" s="24"/>
      <c r="E885" s="24"/>
      <c r="F885" s="24"/>
    </row>
    <row r="886" spans="1:6">
      <c r="A886" s="24"/>
      <c r="D886" s="24"/>
      <c r="E886" s="24"/>
      <c r="F886" s="24"/>
    </row>
    <row r="887" spans="1:6">
      <c r="A887" s="24"/>
      <c r="D887" s="24"/>
      <c r="E887" s="24"/>
      <c r="F887" s="24"/>
    </row>
    <row r="888" spans="1:6">
      <c r="A888" s="24"/>
      <c r="D888" s="24"/>
      <c r="E888" s="24"/>
      <c r="F888" s="24"/>
    </row>
    <row r="889" spans="1:6">
      <c r="A889" s="24"/>
      <c r="D889" s="24"/>
      <c r="E889" s="24"/>
      <c r="F889" s="24"/>
    </row>
    <row r="890" spans="1:6">
      <c r="A890" s="24"/>
      <c r="D890" s="24"/>
      <c r="E890" s="24"/>
      <c r="F890" s="24"/>
    </row>
    <row r="891" spans="1:6">
      <c r="A891" s="24"/>
      <c r="D891" s="24"/>
      <c r="E891" s="24"/>
      <c r="F891" s="24"/>
    </row>
    <row r="892" spans="1:6">
      <c r="A892" s="24"/>
      <c r="D892" s="24"/>
      <c r="E892" s="24"/>
      <c r="F892" s="24"/>
    </row>
    <row r="893" spans="1:6">
      <c r="A893" s="24"/>
      <c r="D893" s="24"/>
      <c r="E893" s="24"/>
      <c r="F893" s="24"/>
    </row>
    <row r="894" spans="1:6">
      <c r="A894" s="24"/>
      <c r="D894" s="24"/>
      <c r="E894" s="24"/>
      <c r="F894" s="24"/>
    </row>
    <row r="895" spans="1:6">
      <c r="A895" s="24"/>
      <c r="D895" s="24"/>
      <c r="E895" s="24"/>
      <c r="F895" s="24"/>
    </row>
    <row r="896" spans="1:6">
      <c r="A896" s="24"/>
      <c r="D896" s="24"/>
      <c r="E896" s="24"/>
      <c r="F896" s="24"/>
    </row>
    <row r="897" spans="1:6">
      <c r="A897" s="24"/>
      <c r="D897" s="24"/>
      <c r="E897" s="24"/>
      <c r="F897" s="24"/>
    </row>
    <row r="898" spans="1:6">
      <c r="A898" s="24"/>
      <c r="D898" s="24"/>
      <c r="E898" s="24"/>
      <c r="F898" s="24"/>
    </row>
    <row r="899" spans="1:6">
      <c r="A899" s="24"/>
      <c r="D899" s="24"/>
      <c r="E899" s="24"/>
      <c r="F899" s="24"/>
    </row>
    <row r="900" spans="1:6">
      <c r="A900" s="24"/>
      <c r="D900" s="24"/>
      <c r="E900" s="24"/>
      <c r="F900" s="24"/>
    </row>
    <row r="901" spans="1:6">
      <c r="A901" s="24"/>
      <c r="D901" s="24"/>
      <c r="E901" s="24"/>
      <c r="F901" s="24"/>
    </row>
    <row r="902" spans="1:6">
      <c r="A902" s="24"/>
      <c r="D902" s="24"/>
      <c r="E902" s="24"/>
      <c r="F902" s="24"/>
    </row>
    <row r="903" spans="1:6">
      <c r="A903" s="24"/>
      <c r="D903" s="24"/>
      <c r="E903" s="24"/>
      <c r="F903" s="24"/>
    </row>
    <row r="904" spans="1:6">
      <c r="A904" s="24"/>
      <c r="D904" s="24"/>
      <c r="E904" s="24"/>
      <c r="F904" s="24"/>
    </row>
    <row r="905" spans="1:6">
      <c r="A905" s="24"/>
      <c r="D905" s="24"/>
      <c r="E905" s="24"/>
      <c r="F905" s="24"/>
    </row>
    <row r="906" spans="1:6">
      <c r="A906" s="24"/>
      <c r="D906" s="24"/>
      <c r="E906" s="24"/>
      <c r="F906" s="24"/>
    </row>
    <row r="907" spans="1:6">
      <c r="A907" s="24"/>
      <c r="D907" s="24"/>
      <c r="E907" s="24"/>
      <c r="F907" s="24"/>
    </row>
    <row r="908" spans="1:6">
      <c r="A908" s="24"/>
      <c r="D908" s="24"/>
      <c r="E908" s="24"/>
      <c r="F908" s="24"/>
    </row>
    <row r="909" spans="1:6">
      <c r="A909" s="24"/>
      <c r="D909" s="24"/>
      <c r="E909" s="24"/>
      <c r="F909" s="24"/>
    </row>
    <row r="910" spans="1:6">
      <c r="A910" s="24"/>
      <c r="D910" s="24"/>
      <c r="E910" s="24"/>
      <c r="F910" s="24"/>
    </row>
    <row r="911" spans="1:6">
      <c r="A911" s="24"/>
      <c r="D911" s="24"/>
      <c r="E911" s="24"/>
      <c r="F911" s="24"/>
    </row>
    <row r="912" spans="1:6">
      <c r="A912" s="24"/>
      <c r="D912" s="24"/>
      <c r="E912" s="24"/>
      <c r="F912" s="24"/>
    </row>
    <row r="913" spans="1:6">
      <c r="A913" s="24"/>
      <c r="D913" s="24"/>
      <c r="E913" s="24"/>
      <c r="F913" s="24"/>
    </row>
    <row r="914" spans="1:6">
      <c r="A914" s="24"/>
      <c r="D914" s="24"/>
      <c r="E914" s="24"/>
      <c r="F914" s="24"/>
    </row>
    <row r="915" spans="1:6">
      <c r="A915" s="24"/>
      <c r="D915" s="24"/>
      <c r="E915" s="24"/>
      <c r="F915" s="24"/>
    </row>
    <row r="916" spans="1:6">
      <c r="A916" s="24"/>
      <c r="D916" s="24"/>
      <c r="E916" s="24"/>
      <c r="F916" s="24"/>
    </row>
    <row r="917" spans="1:6">
      <c r="A917" s="24"/>
      <c r="D917" s="24"/>
      <c r="E917" s="24"/>
      <c r="F917" s="24"/>
    </row>
    <row r="918" spans="1:6">
      <c r="A918" s="24"/>
      <c r="D918" s="24"/>
      <c r="E918" s="24"/>
      <c r="F918" s="24"/>
    </row>
    <row r="919" spans="1:6">
      <c r="A919" s="24"/>
      <c r="D919" s="24"/>
      <c r="E919" s="24"/>
      <c r="F919" s="24"/>
    </row>
    <row r="920" spans="1:6">
      <c r="A920" s="24"/>
      <c r="D920" s="24"/>
      <c r="E920" s="24"/>
      <c r="F920" s="24"/>
    </row>
    <row r="921" spans="1:6">
      <c r="A921" s="24"/>
      <c r="D921" s="24"/>
      <c r="E921" s="24"/>
      <c r="F921" s="24"/>
    </row>
    <row r="922" spans="1:6">
      <c r="A922" s="24"/>
      <c r="D922" s="24"/>
      <c r="E922" s="24"/>
      <c r="F922" s="24"/>
    </row>
    <row r="923" spans="1:6">
      <c r="A923" s="24"/>
      <c r="D923" s="24"/>
      <c r="E923" s="24"/>
      <c r="F923" s="24"/>
    </row>
    <row r="924" spans="1:6">
      <c r="A924" s="24"/>
      <c r="D924" s="24"/>
      <c r="E924" s="24"/>
      <c r="F924" s="24"/>
    </row>
    <row r="925" spans="1:6">
      <c r="A925" s="24"/>
      <c r="D925" s="24"/>
      <c r="E925" s="24"/>
      <c r="F925" s="24"/>
    </row>
    <row r="926" spans="1:6">
      <c r="A926" s="24"/>
      <c r="D926" s="24"/>
      <c r="E926" s="24"/>
      <c r="F926" s="24"/>
    </row>
    <row r="927" spans="1:6">
      <c r="A927" s="24"/>
      <c r="D927" s="24"/>
      <c r="E927" s="24"/>
      <c r="F927" s="24"/>
    </row>
    <row r="928" spans="1:6">
      <c r="A928" s="24"/>
      <c r="D928" s="24"/>
      <c r="E928" s="24"/>
      <c r="F928" s="24"/>
    </row>
    <row r="929" spans="1:6">
      <c r="A929" s="24"/>
      <c r="D929" s="24"/>
      <c r="E929" s="24"/>
      <c r="F929" s="24"/>
    </row>
    <row r="930" spans="1:6">
      <c r="A930" s="24"/>
      <c r="D930" s="24"/>
      <c r="E930" s="24"/>
      <c r="F930" s="24"/>
    </row>
    <row r="931" spans="1:6">
      <c r="A931" s="24"/>
      <c r="D931" s="24"/>
      <c r="E931" s="24"/>
      <c r="F931" s="24"/>
    </row>
    <row r="932" spans="1:6">
      <c r="A932" s="24"/>
      <c r="D932" s="24"/>
      <c r="E932" s="24"/>
      <c r="F932" s="24"/>
    </row>
    <row r="933" spans="1:6">
      <c r="A933" s="24"/>
      <c r="D933" s="24"/>
      <c r="E933" s="24"/>
      <c r="F933" s="24"/>
    </row>
    <row r="934" spans="1:6">
      <c r="A934" s="24"/>
      <c r="D934" s="24"/>
      <c r="E934" s="24"/>
      <c r="F934" s="24"/>
    </row>
    <row r="935" spans="1:6">
      <c r="A935" s="24"/>
      <c r="D935" s="24"/>
      <c r="E935" s="24"/>
      <c r="F935" s="24"/>
    </row>
    <row r="936" spans="1:6">
      <c r="A936" s="24"/>
      <c r="D936" s="24"/>
      <c r="E936" s="24"/>
      <c r="F936" s="24"/>
    </row>
    <row r="937" spans="1:6">
      <c r="A937" s="24"/>
      <c r="D937" s="24"/>
      <c r="E937" s="24"/>
      <c r="F937" s="24"/>
    </row>
    <row r="938" spans="1:6">
      <c r="A938" s="24"/>
      <c r="D938" s="24"/>
      <c r="E938" s="24"/>
      <c r="F938" s="24"/>
    </row>
    <row r="939" spans="1:6">
      <c r="A939" s="24"/>
      <c r="D939" s="24"/>
      <c r="E939" s="24"/>
      <c r="F939" s="24"/>
    </row>
    <row r="940" spans="1:6">
      <c r="A940" s="24"/>
      <c r="D940" s="24"/>
      <c r="E940" s="24"/>
      <c r="F940" s="24"/>
    </row>
    <row r="941" spans="1:6">
      <c r="A941" s="24"/>
      <c r="D941" s="24"/>
      <c r="E941" s="24"/>
      <c r="F941" s="24"/>
    </row>
    <row r="942" spans="1:6">
      <c r="A942" s="24"/>
      <c r="D942" s="24"/>
      <c r="E942" s="24"/>
      <c r="F942" s="24"/>
    </row>
    <row r="943" spans="1:6">
      <c r="A943" s="24"/>
      <c r="D943" s="24"/>
      <c r="E943" s="24"/>
      <c r="F943" s="24"/>
    </row>
    <row r="944" spans="1:6">
      <c r="A944" s="24"/>
      <c r="D944" s="24"/>
      <c r="E944" s="24"/>
      <c r="F944" s="24"/>
    </row>
    <row r="945" spans="1:6">
      <c r="A945" s="24"/>
      <c r="D945" s="24"/>
      <c r="E945" s="24"/>
      <c r="F945" s="24"/>
    </row>
    <row r="946" spans="1:6">
      <c r="A946" s="24"/>
      <c r="D946" s="24"/>
      <c r="E946" s="24"/>
      <c r="F946" s="24"/>
    </row>
    <row r="947" spans="1:6">
      <c r="A947" s="24"/>
      <c r="D947" s="24"/>
      <c r="E947" s="24"/>
      <c r="F947" s="24"/>
    </row>
    <row r="948" spans="1:6">
      <c r="A948" s="24"/>
      <c r="D948" s="24"/>
      <c r="E948" s="24"/>
      <c r="F948" s="24"/>
    </row>
    <row r="949" spans="1:6">
      <c r="A949" s="24"/>
      <c r="D949" s="24"/>
      <c r="E949" s="24"/>
      <c r="F949" s="24"/>
    </row>
    <row r="950" spans="1:6">
      <c r="A950" s="24"/>
      <c r="D950" s="24"/>
      <c r="E950" s="24"/>
      <c r="F950" s="24"/>
    </row>
    <row r="951" spans="1:6">
      <c r="A951" s="24"/>
      <c r="D951" s="24"/>
      <c r="E951" s="24"/>
      <c r="F951" s="24"/>
    </row>
    <row r="952" spans="1:6">
      <c r="A952" s="24"/>
      <c r="D952" s="24"/>
      <c r="E952" s="24"/>
      <c r="F952" s="24"/>
    </row>
    <row r="953" spans="1:6">
      <c r="A953" s="24"/>
      <c r="D953" s="24"/>
      <c r="E953" s="24"/>
      <c r="F953" s="24"/>
    </row>
    <row r="954" spans="1:6">
      <c r="A954" s="24"/>
      <c r="D954" s="24"/>
      <c r="E954" s="24"/>
      <c r="F954" s="24"/>
    </row>
    <row r="955" spans="1:6">
      <c r="A955" s="24"/>
      <c r="D955" s="24"/>
      <c r="E955" s="24"/>
      <c r="F955" s="24"/>
    </row>
    <row r="956" spans="1:6">
      <c r="A956" s="24"/>
      <c r="D956" s="24"/>
      <c r="E956" s="24"/>
      <c r="F956" s="24"/>
    </row>
    <row r="957" spans="1:6">
      <c r="A957" s="24"/>
      <c r="D957" s="24"/>
      <c r="E957" s="24"/>
      <c r="F957" s="24"/>
    </row>
    <row r="958" spans="1:6">
      <c r="A958" s="24"/>
      <c r="D958" s="24"/>
      <c r="E958" s="24"/>
      <c r="F958" s="24"/>
    </row>
    <row r="959" spans="1:6">
      <c r="A959" s="24"/>
      <c r="D959" s="24"/>
      <c r="E959" s="24"/>
      <c r="F959" s="24"/>
    </row>
    <row r="960" spans="1:6">
      <c r="A960" s="24"/>
      <c r="D960" s="24"/>
      <c r="E960" s="24"/>
      <c r="F960" s="24"/>
    </row>
    <row r="961" spans="1:6">
      <c r="A961" s="24"/>
      <c r="D961" s="24"/>
      <c r="E961" s="24"/>
      <c r="F961" s="24"/>
    </row>
    <row r="962" spans="1:6">
      <c r="A962" s="24"/>
      <c r="D962" s="24"/>
      <c r="E962" s="24"/>
      <c r="F962" s="24"/>
    </row>
    <row r="963" spans="1:6">
      <c r="A963" s="24"/>
      <c r="D963" s="24"/>
      <c r="E963" s="24"/>
      <c r="F963" s="24"/>
    </row>
    <row r="964" spans="1:6">
      <c r="A964" s="24"/>
      <c r="D964" s="24"/>
      <c r="E964" s="24"/>
      <c r="F964" s="24"/>
    </row>
    <row r="965" spans="1:6">
      <c r="A965" s="24"/>
      <c r="D965" s="24"/>
      <c r="E965" s="24"/>
      <c r="F965" s="24"/>
    </row>
    <row r="966" spans="1:6">
      <c r="A966" s="24"/>
      <c r="D966" s="24"/>
      <c r="E966" s="24"/>
      <c r="F966" s="24"/>
    </row>
    <row r="967" spans="1:6">
      <c r="A967" s="24"/>
      <c r="D967" s="24"/>
      <c r="E967" s="24"/>
      <c r="F967" s="24"/>
    </row>
    <row r="968" spans="1:6">
      <c r="A968" s="24"/>
      <c r="D968" s="24"/>
      <c r="E968" s="24"/>
      <c r="F968" s="24"/>
    </row>
    <row r="969" spans="1:6">
      <c r="A969" s="24"/>
      <c r="D969" s="24"/>
      <c r="E969" s="24"/>
      <c r="F969" s="24"/>
    </row>
    <row r="970" spans="1:6">
      <c r="A970" s="24"/>
      <c r="D970" s="24"/>
      <c r="E970" s="24"/>
      <c r="F970" s="24"/>
    </row>
    <row r="971" spans="1:6">
      <c r="A971" s="24"/>
      <c r="D971" s="24"/>
      <c r="E971" s="24"/>
      <c r="F971" s="24"/>
    </row>
    <row r="972" spans="1:6">
      <c r="A972" s="24"/>
      <c r="D972" s="24"/>
      <c r="E972" s="24"/>
      <c r="F972" s="24"/>
    </row>
    <row r="973" spans="1:6">
      <c r="A973" s="24"/>
      <c r="D973" s="24"/>
      <c r="E973" s="24"/>
      <c r="F973" s="24"/>
    </row>
    <row r="974" spans="1:6">
      <c r="A974" s="24"/>
      <c r="D974" s="24"/>
      <c r="E974" s="24"/>
      <c r="F974" s="24"/>
    </row>
    <row r="975" spans="1:6">
      <c r="A975" s="24"/>
      <c r="D975" s="24"/>
      <c r="E975" s="24"/>
      <c r="F975" s="24"/>
    </row>
    <row r="976" spans="1:6">
      <c r="A976" s="24"/>
      <c r="D976" s="24"/>
      <c r="E976" s="24"/>
      <c r="F976" s="24"/>
    </row>
    <row r="977" spans="1:6">
      <c r="A977" s="24"/>
      <c r="D977" s="24"/>
      <c r="E977" s="24"/>
      <c r="F977" s="24"/>
    </row>
    <row r="978" spans="1:6">
      <c r="A978" s="24"/>
      <c r="D978" s="24"/>
      <c r="E978" s="24"/>
      <c r="F978" s="24"/>
    </row>
    <row r="979" spans="1:6">
      <c r="A979" s="24"/>
      <c r="D979" s="24"/>
      <c r="E979" s="24"/>
      <c r="F979" s="24"/>
    </row>
    <row r="980" spans="1:6">
      <c r="A980" s="24"/>
      <c r="D980" s="24"/>
      <c r="E980" s="24"/>
      <c r="F980" s="24"/>
    </row>
    <row r="981" spans="1:6">
      <c r="A981" s="24"/>
      <c r="D981" s="24"/>
      <c r="E981" s="24"/>
      <c r="F981" s="24"/>
    </row>
    <row r="982" spans="1:6">
      <c r="A982" s="24"/>
      <c r="D982" s="24"/>
      <c r="E982" s="24"/>
      <c r="F982" s="24"/>
    </row>
    <row r="983" spans="1:6">
      <c r="A983" s="24"/>
      <c r="D983" s="24"/>
      <c r="E983" s="24"/>
      <c r="F983" s="24"/>
    </row>
    <row r="984" spans="1:6">
      <c r="A984" s="24"/>
      <c r="D984" s="24"/>
      <c r="E984" s="24"/>
      <c r="F984" s="24"/>
    </row>
    <row r="985" spans="1:6">
      <c r="A985" s="24"/>
      <c r="D985" s="24"/>
      <c r="E985" s="24"/>
      <c r="F985" s="24"/>
    </row>
    <row r="986" spans="1:6">
      <c r="A986" s="24"/>
      <c r="D986" s="24"/>
      <c r="E986" s="24"/>
      <c r="F986" s="24"/>
    </row>
    <row r="987" spans="1:6">
      <c r="A987" s="24"/>
      <c r="D987" s="24"/>
      <c r="E987" s="24"/>
      <c r="F987" s="24"/>
    </row>
    <row r="988" spans="1:6">
      <c r="A988" s="24"/>
      <c r="D988" s="24"/>
      <c r="E988" s="24"/>
      <c r="F988" s="24"/>
    </row>
    <row r="989" spans="1:6">
      <c r="A989" s="24"/>
      <c r="D989" s="24"/>
      <c r="E989" s="24"/>
      <c r="F989" s="24"/>
    </row>
    <row r="990" spans="1:6">
      <c r="A990" s="24"/>
      <c r="D990" s="24"/>
      <c r="E990" s="24"/>
      <c r="F990" s="24"/>
    </row>
    <row r="991" spans="1:6">
      <c r="A991" s="24"/>
      <c r="D991" s="24"/>
      <c r="E991" s="24"/>
      <c r="F991" s="24"/>
    </row>
    <row r="992" spans="1:6">
      <c r="A992" s="24"/>
      <c r="D992" s="24"/>
      <c r="E992" s="24"/>
      <c r="F992" s="24"/>
    </row>
    <row r="993" spans="1:6">
      <c r="A993" s="24"/>
      <c r="D993" s="24"/>
      <c r="E993" s="24"/>
      <c r="F993" s="24"/>
    </row>
    <row r="994" spans="1:6">
      <c r="A994" s="24"/>
      <c r="D994" s="24"/>
      <c r="E994" s="24"/>
      <c r="F994" s="24"/>
    </row>
    <row r="995" spans="1:6">
      <c r="A995" s="24"/>
      <c r="D995" s="24"/>
      <c r="E995" s="24"/>
      <c r="F995" s="24"/>
    </row>
    <row r="996" spans="1:6">
      <c r="A996" s="24"/>
      <c r="D996" s="24"/>
      <c r="E996" s="24"/>
      <c r="F996" s="24"/>
    </row>
    <row r="997" spans="1:6">
      <c r="A997" s="24"/>
      <c r="D997" s="24"/>
      <c r="E997" s="24"/>
      <c r="F997" s="24"/>
    </row>
    <row r="998" spans="1:6">
      <c r="A998" s="24"/>
      <c r="D998" s="24"/>
      <c r="E998" s="24"/>
      <c r="F998" s="24"/>
    </row>
    <row r="999" spans="1:6">
      <c r="A999" s="24"/>
      <c r="D999" s="24"/>
      <c r="E999" s="24"/>
      <c r="F999" s="24"/>
    </row>
    <row r="1000" spans="1:6">
      <c r="A1000" s="24"/>
      <c r="D1000" s="24"/>
      <c r="E1000" s="24"/>
      <c r="F1000" s="24"/>
    </row>
    <row r="1001" spans="1:6">
      <c r="A1001" s="24"/>
      <c r="D1001" s="24"/>
      <c r="E1001" s="24"/>
      <c r="F1001" s="24"/>
    </row>
    <row r="1002" spans="1:6">
      <c r="A1002" s="24"/>
      <c r="D1002" s="24"/>
      <c r="E1002" s="24"/>
      <c r="F1002" s="24"/>
    </row>
    <row r="1003" spans="1:6">
      <c r="A1003" s="24"/>
      <c r="D1003" s="24"/>
      <c r="E1003" s="24"/>
      <c r="F1003" s="24"/>
    </row>
    <row r="1004" spans="1:6">
      <c r="A1004" s="24"/>
      <c r="D1004" s="24"/>
      <c r="E1004" s="24"/>
      <c r="F1004" s="24"/>
    </row>
    <row r="1005" spans="1:6">
      <c r="A1005" s="24"/>
      <c r="D1005" s="24"/>
      <c r="E1005" s="24"/>
      <c r="F1005" s="24"/>
    </row>
    <row r="1006" spans="1:6">
      <c r="A1006" s="24"/>
      <c r="D1006" s="24"/>
      <c r="E1006" s="24"/>
      <c r="F1006" s="24"/>
    </row>
    <row r="1007" spans="1:6">
      <c r="A1007" s="24"/>
      <c r="D1007" s="24"/>
      <c r="E1007" s="24"/>
      <c r="F1007" s="24"/>
    </row>
    <row r="1008" spans="1:6">
      <c r="A1008" s="24"/>
      <c r="D1008" s="24"/>
      <c r="E1008" s="24"/>
      <c r="F1008" s="24"/>
    </row>
    <row r="1009" spans="1:6">
      <c r="A1009" s="24"/>
      <c r="D1009" s="24"/>
      <c r="E1009" s="24"/>
      <c r="F1009" s="24"/>
    </row>
    <row r="1010" spans="1:6">
      <c r="A1010" s="24"/>
      <c r="D1010" s="24"/>
      <c r="E1010" s="24"/>
      <c r="F1010" s="24"/>
    </row>
    <row r="1011" spans="1:6">
      <c r="A1011" s="24"/>
      <c r="D1011" s="24"/>
      <c r="E1011" s="24"/>
      <c r="F1011" s="24"/>
    </row>
    <row r="1012" spans="1:6">
      <c r="A1012" s="24"/>
      <c r="D1012" s="24"/>
      <c r="E1012" s="24"/>
      <c r="F1012" s="24"/>
    </row>
    <row r="1013" spans="1:6">
      <c r="A1013" s="24"/>
      <c r="D1013" s="24"/>
      <c r="E1013" s="24"/>
      <c r="F1013" s="24"/>
    </row>
    <row r="1014" spans="1:6">
      <c r="A1014" s="24"/>
      <c r="D1014" s="24"/>
      <c r="E1014" s="24"/>
      <c r="F1014" s="24"/>
    </row>
    <row r="1015" spans="1:6">
      <c r="A1015" s="24"/>
      <c r="D1015" s="24"/>
      <c r="E1015" s="24"/>
      <c r="F1015" s="24"/>
    </row>
    <row r="1016" spans="1:6">
      <c r="A1016" s="24"/>
      <c r="D1016" s="24"/>
      <c r="E1016" s="24"/>
      <c r="F1016" s="24"/>
    </row>
    <row r="1017" spans="1:6">
      <c r="A1017" s="24"/>
      <c r="D1017" s="24"/>
      <c r="E1017" s="24"/>
      <c r="F1017" s="24"/>
    </row>
    <row r="1018" spans="1:6">
      <c r="A1018" s="24"/>
      <c r="D1018" s="24"/>
      <c r="E1018" s="24"/>
      <c r="F1018" s="24"/>
    </row>
    <row r="1019" spans="1:6">
      <c r="A1019" s="24"/>
      <c r="D1019" s="24"/>
      <c r="E1019" s="24"/>
      <c r="F1019" s="24"/>
    </row>
    <row r="1020" spans="1:6">
      <c r="A1020" s="24"/>
      <c r="D1020" s="24"/>
      <c r="E1020" s="24"/>
      <c r="F1020" s="24"/>
    </row>
    <row r="1021" spans="1:6">
      <c r="A1021" s="24"/>
      <c r="D1021" s="24"/>
      <c r="E1021" s="24"/>
      <c r="F1021" s="24"/>
    </row>
    <row r="1022" spans="1:6">
      <c r="A1022" s="24"/>
      <c r="D1022" s="24"/>
      <c r="E1022" s="24"/>
      <c r="F1022" s="24"/>
    </row>
    <row r="1023" spans="1:6">
      <c r="A1023" s="24"/>
      <c r="D1023" s="24"/>
      <c r="E1023" s="24"/>
      <c r="F1023" s="24"/>
    </row>
    <row r="1024" spans="1:6">
      <c r="A1024" s="24"/>
      <c r="D1024" s="24"/>
      <c r="E1024" s="24"/>
      <c r="F1024" s="24"/>
    </row>
    <row r="1025" spans="1:6">
      <c r="A1025" s="24"/>
      <c r="D1025" s="24"/>
      <c r="E1025" s="24"/>
      <c r="F1025" s="24"/>
    </row>
    <row r="1026" spans="1:6">
      <c r="A1026" s="24"/>
      <c r="D1026" s="24"/>
      <c r="E1026" s="24"/>
      <c r="F1026" s="24"/>
    </row>
    <row r="1027" spans="1:6">
      <c r="A1027" s="24"/>
      <c r="D1027" s="24"/>
      <c r="E1027" s="24"/>
      <c r="F1027" s="24"/>
    </row>
    <row r="1028" spans="1:6">
      <c r="A1028" s="24"/>
      <c r="D1028" s="24"/>
      <c r="E1028" s="24"/>
      <c r="F1028" s="24"/>
    </row>
    <row r="1029" spans="1:6">
      <c r="A1029" s="24"/>
      <c r="D1029" s="24"/>
      <c r="E1029" s="24"/>
      <c r="F1029" s="24"/>
    </row>
    <row r="1030" spans="1:6">
      <c r="A1030" s="24"/>
      <c r="D1030" s="24"/>
      <c r="E1030" s="24"/>
      <c r="F1030" s="24"/>
    </row>
    <row r="1031" spans="1:6">
      <c r="A1031" s="24"/>
      <c r="D1031" s="24"/>
      <c r="E1031" s="24"/>
      <c r="F1031" s="24"/>
    </row>
    <row r="1032" spans="1:6">
      <c r="A1032" s="24"/>
      <c r="D1032" s="24"/>
      <c r="E1032" s="24"/>
      <c r="F1032" s="24"/>
    </row>
    <row r="1033" spans="1:6">
      <c r="A1033" s="24"/>
      <c r="D1033" s="24"/>
      <c r="E1033" s="24"/>
      <c r="F1033" s="24"/>
    </row>
    <row r="1034" spans="1:6">
      <c r="A1034" s="24"/>
      <c r="D1034" s="24"/>
      <c r="E1034" s="24"/>
      <c r="F1034" s="24"/>
    </row>
    <row r="1035" spans="1:6">
      <c r="A1035" s="24"/>
      <c r="D1035" s="24"/>
      <c r="E1035" s="24"/>
      <c r="F1035" s="24"/>
    </row>
    <row r="1036" spans="1:6">
      <c r="A1036" s="24"/>
      <c r="D1036" s="24"/>
      <c r="E1036" s="24"/>
      <c r="F1036" s="24"/>
    </row>
    <row r="1037" spans="1:6">
      <c r="A1037" s="24"/>
      <c r="D1037" s="24"/>
      <c r="E1037" s="24"/>
      <c r="F1037" s="24"/>
    </row>
    <row r="1038" spans="1:6">
      <c r="A1038" s="24"/>
      <c r="D1038" s="24"/>
      <c r="E1038" s="24"/>
      <c r="F1038" s="24"/>
    </row>
    <row r="1039" spans="1:6">
      <c r="A1039" s="24"/>
      <c r="D1039" s="24"/>
      <c r="E1039" s="24"/>
      <c r="F1039" s="24"/>
    </row>
    <row r="1040" spans="1:6">
      <c r="A1040" s="24"/>
      <c r="D1040" s="24"/>
      <c r="E1040" s="24"/>
      <c r="F1040" s="24"/>
    </row>
    <row r="1041" spans="1:6">
      <c r="A1041" s="24"/>
      <c r="D1041" s="24"/>
      <c r="E1041" s="24"/>
      <c r="F1041" s="24"/>
    </row>
    <row r="1042" spans="1:6">
      <c r="A1042" s="24"/>
      <c r="D1042" s="24"/>
      <c r="E1042" s="24"/>
      <c r="F1042" s="24"/>
    </row>
    <row r="1043" spans="1:6">
      <c r="A1043" s="24"/>
      <c r="D1043" s="24"/>
      <c r="E1043" s="24"/>
      <c r="F1043" s="24"/>
    </row>
    <row r="1044" spans="1:6">
      <c r="A1044" s="24"/>
      <c r="D1044" s="24"/>
      <c r="E1044" s="24"/>
      <c r="F1044" s="24"/>
    </row>
    <row r="1045" spans="1:6">
      <c r="A1045" s="24"/>
      <c r="D1045" s="24"/>
      <c r="E1045" s="24"/>
      <c r="F1045" s="24"/>
    </row>
    <row r="1046" spans="1:6">
      <c r="A1046" s="24"/>
      <c r="D1046" s="24"/>
      <c r="E1046" s="24"/>
      <c r="F1046" s="24"/>
    </row>
    <row r="1047" spans="1:6">
      <c r="A1047" s="24"/>
      <c r="D1047" s="24"/>
      <c r="E1047" s="24"/>
      <c r="F1047" s="24"/>
    </row>
    <row r="1048" spans="1:6">
      <c r="A1048" s="24"/>
      <c r="D1048" s="24"/>
      <c r="E1048" s="24"/>
      <c r="F1048" s="24"/>
    </row>
    <row r="1049" spans="1:6">
      <c r="A1049" s="24"/>
      <c r="D1049" s="24"/>
      <c r="E1049" s="24"/>
      <c r="F1049" s="24"/>
    </row>
    <row r="1050" spans="1:6">
      <c r="A1050" s="24"/>
      <c r="D1050" s="24"/>
      <c r="E1050" s="24"/>
      <c r="F1050" s="24"/>
    </row>
    <row r="1051" spans="1:6">
      <c r="A1051" s="24"/>
      <c r="D1051" s="24"/>
      <c r="E1051" s="24"/>
      <c r="F1051" s="24"/>
    </row>
    <row r="1052" spans="1:6">
      <c r="A1052" s="24"/>
      <c r="D1052" s="24"/>
      <c r="E1052" s="24"/>
      <c r="F1052" s="24"/>
    </row>
    <row r="1053" spans="1:6">
      <c r="A1053" s="24"/>
      <c r="D1053" s="24"/>
      <c r="E1053" s="24"/>
      <c r="F1053" s="24"/>
    </row>
    <row r="1054" spans="1:6">
      <c r="A1054" s="24"/>
      <c r="D1054" s="24"/>
      <c r="E1054" s="24"/>
      <c r="F1054" s="24"/>
    </row>
    <row r="1055" spans="1:6">
      <c r="A1055" s="24"/>
      <c r="D1055" s="24"/>
      <c r="E1055" s="24"/>
      <c r="F1055" s="24"/>
    </row>
    <row r="1056" spans="1:6">
      <c r="A1056" s="24"/>
      <c r="D1056" s="24"/>
      <c r="E1056" s="24"/>
      <c r="F1056" s="24"/>
    </row>
    <row r="1057" spans="1:6">
      <c r="A1057" s="24"/>
      <c r="D1057" s="24"/>
      <c r="E1057" s="24"/>
      <c r="F1057" s="24"/>
    </row>
    <row r="1058" spans="1:6">
      <c r="A1058" s="24"/>
      <c r="D1058" s="24"/>
      <c r="E1058" s="24"/>
      <c r="F1058" s="24"/>
    </row>
    <row r="1059" spans="1:6">
      <c r="A1059" s="24"/>
      <c r="D1059" s="24"/>
      <c r="E1059" s="24"/>
      <c r="F1059" s="24"/>
    </row>
    <row r="1060" spans="1:6">
      <c r="A1060" s="24"/>
      <c r="D1060" s="24"/>
      <c r="E1060" s="24"/>
      <c r="F1060" s="24"/>
    </row>
    <row r="1061" spans="1:6">
      <c r="A1061" s="24"/>
      <c r="D1061" s="24"/>
      <c r="E1061" s="24"/>
      <c r="F1061" s="24"/>
    </row>
    <row r="1062" spans="1:6">
      <c r="A1062" s="24"/>
      <c r="D1062" s="24"/>
      <c r="E1062" s="24"/>
      <c r="F1062" s="24"/>
    </row>
    <row r="1063" spans="1:6">
      <c r="A1063" s="24"/>
      <c r="D1063" s="24"/>
      <c r="E1063" s="24"/>
      <c r="F1063" s="24"/>
    </row>
    <row r="1064" spans="1:6">
      <c r="A1064" s="24"/>
      <c r="D1064" s="24"/>
      <c r="E1064" s="24"/>
      <c r="F1064" s="24"/>
    </row>
    <row r="1065" spans="1:6">
      <c r="A1065" s="24"/>
      <c r="D1065" s="24"/>
      <c r="E1065" s="24"/>
      <c r="F1065" s="24"/>
    </row>
    <row r="1066" spans="1:6">
      <c r="A1066" s="24"/>
      <c r="D1066" s="24"/>
      <c r="E1066" s="24"/>
      <c r="F1066" s="24"/>
    </row>
    <row r="1067" spans="1:6">
      <c r="A1067" s="24"/>
      <c r="D1067" s="24"/>
      <c r="E1067" s="24"/>
      <c r="F1067" s="24"/>
    </row>
    <row r="1068" spans="1:6">
      <c r="A1068" s="24"/>
      <c r="D1068" s="24"/>
      <c r="E1068" s="24"/>
      <c r="F1068" s="24"/>
    </row>
    <row r="1069" spans="1:6">
      <c r="A1069" s="24"/>
      <c r="D1069" s="24"/>
      <c r="E1069" s="24"/>
      <c r="F1069" s="24"/>
    </row>
    <row r="1070" spans="1:6">
      <c r="A1070" s="24"/>
      <c r="D1070" s="24"/>
      <c r="E1070" s="24"/>
      <c r="F1070" s="24"/>
    </row>
    <row r="1071" spans="1:6">
      <c r="A1071" s="24"/>
      <c r="D1071" s="24"/>
      <c r="E1071" s="24"/>
      <c r="F1071" s="24"/>
    </row>
    <row r="1072" spans="1:6">
      <c r="A1072" s="24"/>
      <c r="D1072" s="24"/>
      <c r="E1072" s="24"/>
      <c r="F1072" s="24"/>
    </row>
    <row r="1073" spans="1:6">
      <c r="A1073" s="24"/>
      <c r="D1073" s="24"/>
      <c r="E1073" s="24"/>
      <c r="F1073" s="24"/>
    </row>
    <row r="1074" spans="1:6">
      <c r="A1074" s="24"/>
      <c r="D1074" s="24"/>
      <c r="E1074" s="24"/>
      <c r="F1074" s="24"/>
    </row>
    <row r="1075" spans="1:6">
      <c r="A1075" s="24"/>
      <c r="D1075" s="24"/>
      <c r="E1075" s="24"/>
      <c r="F1075" s="24"/>
    </row>
    <row r="1076" spans="1:6">
      <c r="A1076" s="24"/>
      <c r="D1076" s="24"/>
      <c r="E1076" s="24"/>
      <c r="F1076" s="24"/>
    </row>
    <row r="1077" spans="1:6">
      <c r="A1077" s="24"/>
      <c r="D1077" s="24"/>
      <c r="E1077" s="24"/>
      <c r="F1077" s="24"/>
    </row>
    <row r="1078" spans="1:6">
      <c r="A1078" s="24"/>
      <c r="D1078" s="24"/>
      <c r="E1078" s="24"/>
      <c r="F1078" s="24"/>
    </row>
    <row r="1079" spans="1:6">
      <c r="A1079" s="24"/>
      <c r="D1079" s="24"/>
      <c r="E1079" s="24"/>
      <c r="F1079" s="24"/>
    </row>
    <row r="1080" spans="1:6">
      <c r="A1080" s="24"/>
      <c r="D1080" s="24"/>
      <c r="E1080" s="24"/>
      <c r="F1080" s="24"/>
    </row>
    <row r="1081" spans="1:6">
      <c r="A1081" s="24"/>
      <c r="D1081" s="24"/>
      <c r="E1081" s="24"/>
      <c r="F1081" s="24"/>
    </row>
    <row r="1082" spans="1:6">
      <c r="A1082" s="24"/>
      <c r="D1082" s="24"/>
      <c r="E1082" s="24"/>
      <c r="F1082" s="24"/>
    </row>
    <row r="1083" spans="1:6">
      <c r="A1083" s="24"/>
      <c r="D1083" s="24"/>
      <c r="E1083" s="24"/>
      <c r="F1083" s="24"/>
    </row>
    <row r="1084" spans="1:6">
      <c r="A1084" s="24"/>
      <c r="D1084" s="24"/>
      <c r="E1084" s="24"/>
      <c r="F1084" s="24"/>
    </row>
    <row r="1085" spans="1:6">
      <c r="A1085" s="24"/>
      <c r="D1085" s="24"/>
      <c r="E1085" s="24"/>
      <c r="F1085" s="24"/>
    </row>
    <row r="1086" spans="1:6">
      <c r="A1086" s="24"/>
      <c r="D1086" s="24"/>
      <c r="E1086" s="24"/>
      <c r="F1086" s="24"/>
    </row>
    <row r="1087" spans="1:6">
      <c r="A1087" s="24"/>
      <c r="D1087" s="24"/>
      <c r="E1087" s="24"/>
      <c r="F1087" s="24"/>
    </row>
    <row r="1088" spans="1:6">
      <c r="A1088" s="24"/>
      <c r="D1088" s="24"/>
      <c r="E1088" s="24"/>
      <c r="F1088" s="24"/>
    </row>
    <row r="1089" spans="1:6">
      <c r="A1089" s="24"/>
      <c r="D1089" s="24"/>
      <c r="E1089" s="24"/>
      <c r="F1089" s="24"/>
    </row>
    <row r="1090" spans="1:6">
      <c r="A1090" s="24"/>
      <c r="D1090" s="24"/>
      <c r="E1090" s="24"/>
      <c r="F1090" s="24"/>
    </row>
    <row r="1091" spans="1:6">
      <c r="A1091" s="24"/>
      <c r="D1091" s="24"/>
      <c r="E1091" s="24"/>
      <c r="F1091" s="24"/>
    </row>
    <row r="1092" spans="1:6">
      <c r="A1092" s="24"/>
      <c r="D1092" s="24"/>
      <c r="E1092" s="24"/>
      <c r="F1092" s="24"/>
    </row>
    <row r="1093" spans="1:6">
      <c r="A1093" s="24"/>
      <c r="D1093" s="24"/>
      <c r="E1093" s="24"/>
      <c r="F1093" s="24"/>
    </row>
    <row r="1094" spans="1:6">
      <c r="A1094" s="24"/>
      <c r="D1094" s="24"/>
      <c r="E1094" s="24"/>
      <c r="F1094" s="24"/>
    </row>
    <row r="1095" spans="1:6">
      <c r="A1095" s="24"/>
      <c r="D1095" s="24"/>
      <c r="E1095" s="24"/>
      <c r="F1095" s="24"/>
    </row>
    <row r="1096" spans="1:6">
      <c r="A1096" s="24"/>
      <c r="D1096" s="24"/>
      <c r="E1096" s="24"/>
      <c r="F1096" s="24"/>
    </row>
    <row r="1097" spans="1:6">
      <c r="A1097" s="24"/>
      <c r="D1097" s="24"/>
      <c r="E1097" s="24"/>
      <c r="F1097" s="24"/>
    </row>
    <row r="1098" spans="1:6">
      <c r="A1098" s="24"/>
      <c r="D1098" s="24"/>
      <c r="E1098" s="24"/>
      <c r="F1098" s="24"/>
    </row>
    <row r="1099" spans="1:6">
      <c r="A1099" s="24"/>
      <c r="D1099" s="24"/>
      <c r="E1099" s="24"/>
      <c r="F1099" s="24"/>
    </row>
    <row r="1100" spans="1:6">
      <c r="A1100" s="24"/>
      <c r="D1100" s="24"/>
      <c r="E1100" s="24"/>
      <c r="F1100" s="24"/>
    </row>
    <row r="1101" spans="1:6">
      <c r="A1101" s="24"/>
      <c r="D1101" s="24"/>
      <c r="E1101" s="24"/>
      <c r="F1101" s="24"/>
    </row>
    <row r="1102" spans="1:6">
      <c r="A1102" s="24"/>
      <c r="D1102" s="24"/>
      <c r="E1102" s="24"/>
      <c r="F1102" s="24"/>
    </row>
    <row r="1103" spans="1:6">
      <c r="A1103" s="24"/>
      <c r="D1103" s="24"/>
      <c r="E1103" s="24"/>
      <c r="F1103" s="24"/>
    </row>
    <row r="1104" spans="1:6">
      <c r="A1104" s="24"/>
      <c r="D1104" s="24"/>
      <c r="E1104" s="24"/>
      <c r="F1104" s="24"/>
    </row>
    <row r="1105" spans="1:6">
      <c r="A1105" s="24"/>
      <c r="D1105" s="24"/>
      <c r="E1105" s="24"/>
      <c r="F1105" s="24"/>
    </row>
    <row r="1106" spans="1:6">
      <c r="A1106" s="24"/>
      <c r="D1106" s="24"/>
      <c r="E1106" s="24"/>
      <c r="F1106" s="24"/>
    </row>
    <row r="1107" spans="1:6">
      <c r="A1107" s="24"/>
      <c r="D1107" s="24"/>
      <c r="E1107" s="24"/>
      <c r="F1107" s="24"/>
    </row>
    <row r="1108" spans="1:6">
      <c r="A1108" s="24"/>
      <c r="D1108" s="24"/>
      <c r="E1108" s="24"/>
      <c r="F1108" s="24"/>
    </row>
    <row r="1109" spans="1:6">
      <c r="A1109" s="24"/>
      <c r="D1109" s="24"/>
      <c r="E1109" s="24"/>
      <c r="F1109" s="24"/>
    </row>
    <row r="1110" spans="1:6">
      <c r="A1110" s="24"/>
      <c r="D1110" s="24"/>
      <c r="E1110" s="24"/>
      <c r="F1110" s="24"/>
    </row>
    <row r="1111" spans="1:6">
      <c r="A1111" s="24"/>
      <c r="D1111" s="24"/>
      <c r="E1111" s="24"/>
      <c r="F1111" s="24"/>
    </row>
    <row r="1112" spans="1:6">
      <c r="A1112" s="24"/>
      <c r="D1112" s="24"/>
      <c r="E1112" s="24"/>
      <c r="F1112" s="24"/>
    </row>
    <row r="1113" spans="1:6">
      <c r="A1113" s="24"/>
      <c r="D1113" s="24"/>
      <c r="E1113" s="24"/>
      <c r="F1113" s="24"/>
    </row>
    <row r="1114" spans="1:6">
      <c r="A1114" s="24"/>
      <c r="D1114" s="24"/>
      <c r="E1114" s="24"/>
      <c r="F1114" s="24"/>
    </row>
    <row r="1115" spans="1:6">
      <c r="A1115" s="24"/>
      <c r="D1115" s="24"/>
      <c r="E1115" s="24"/>
      <c r="F1115" s="24"/>
    </row>
    <row r="1116" spans="1:6">
      <c r="A1116" s="24"/>
      <c r="D1116" s="24"/>
      <c r="E1116" s="24"/>
      <c r="F1116" s="24"/>
    </row>
    <row r="1117" spans="1:6">
      <c r="A1117" s="24"/>
      <c r="D1117" s="24"/>
      <c r="E1117" s="24"/>
      <c r="F1117" s="24"/>
    </row>
    <row r="1118" spans="1:6">
      <c r="A1118" s="24"/>
      <c r="D1118" s="24"/>
      <c r="E1118" s="24"/>
      <c r="F1118" s="24"/>
    </row>
    <row r="1119" spans="1:6">
      <c r="A1119" s="24"/>
      <c r="D1119" s="24"/>
      <c r="E1119" s="24"/>
      <c r="F1119" s="24"/>
    </row>
    <row r="1120" spans="1:6">
      <c r="A1120" s="24"/>
      <c r="D1120" s="24"/>
      <c r="E1120" s="24"/>
      <c r="F1120" s="24"/>
    </row>
    <row r="1121" spans="1:6">
      <c r="A1121" s="24"/>
      <c r="D1121" s="24"/>
      <c r="E1121" s="24"/>
      <c r="F1121" s="24"/>
    </row>
    <row r="1122" spans="1:6">
      <c r="A1122" s="24"/>
      <c r="D1122" s="24"/>
      <c r="E1122" s="24"/>
      <c r="F1122" s="24"/>
    </row>
    <row r="1123" spans="1:6">
      <c r="A1123" s="24"/>
      <c r="D1123" s="24"/>
      <c r="E1123" s="24"/>
      <c r="F1123" s="24"/>
    </row>
    <row r="1124" spans="1:6">
      <c r="A1124" s="24"/>
      <c r="D1124" s="24"/>
      <c r="E1124" s="24"/>
      <c r="F1124" s="24"/>
    </row>
    <row r="1125" spans="1:6">
      <c r="A1125" s="24"/>
      <c r="D1125" s="24"/>
      <c r="E1125" s="24"/>
      <c r="F1125" s="24"/>
    </row>
    <row r="1126" spans="1:6">
      <c r="A1126" s="24"/>
      <c r="D1126" s="24"/>
      <c r="E1126" s="24"/>
      <c r="F1126" s="24"/>
    </row>
    <row r="1127" spans="1:6">
      <c r="A1127" s="24"/>
      <c r="D1127" s="24"/>
      <c r="E1127" s="24"/>
      <c r="F1127" s="24"/>
    </row>
    <row r="1128" spans="1:6">
      <c r="A1128" s="24"/>
      <c r="D1128" s="24"/>
      <c r="E1128" s="24"/>
      <c r="F1128" s="24"/>
    </row>
    <row r="1129" spans="1:6">
      <c r="A1129" s="24"/>
      <c r="D1129" s="24"/>
      <c r="E1129" s="24"/>
      <c r="F1129" s="24"/>
    </row>
    <row r="1130" spans="1:6">
      <c r="A1130" s="24"/>
      <c r="D1130" s="24"/>
      <c r="E1130" s="24"/>
      <c r="F1130" s="24"/>
    </row>
    <row r="1131" spans="1:6">
      <c r="A1131" s="24"/>
      <c r="D1131" s="24"/>
      <c r="E1131" s="24"/>
      <c r="F1131" s="24"/>
    </row>
    <row r="1132" spans="1:6">
      <c r="A1132" s="24"/>
      <c r="D1132" s="24"/>
      <c r="E1132" s="24"/>
      <c r="F1132" s="24"/>
    </row>
    <row r="1133" spans="1:6">
      <c r="A1133" s="24"/>
      <c r="D1133" s="24"/>
      <c r="E1133" s="24"/>
      <c r="F1133" s="24"/>
    </row>
    <row r="1134" spans="1:6">
      <c r="A1134" s="24"/>
      <c r="D1134" s="24"/>
      <c r="E1134" s="24"/>
      <c r="F1134" s="24"/>
    </row>
    <row r="1135" spans="1:6">
      <c r="A1135" s="24"/>
      <c r="D1135" s="24"/>
      <c r="E1135" s="24"/>
      <c r="F1135" s="24"/>
    </row>
    <row r="1136" spans="1:6">
      <c r="A1136" s="24"/>
      <c r="D1136" s="24"/>
      <c r="E1136" s="24"/>
      <c r="F1136" s="24"/>
    </row>
    <row r="1137" spans="1:6">
      <c r="A1137" s="24"/>
      <c r="D1137" s="24"/>
      <c r="E1137" s="24"/>
      <c r="F1137" s="24"/>
    </row>
    <row r="1138" spans="1:6">
      <c r="A1138" s="24"/>
      <c r="D1138" s="24"/>
      <c r="E1138" s="24"/>
      <c r="F1138" s="24"/>
    </row>
    <row r="1139" spans="1:6">
      <c r="A1139" s="24"/>
      <c r="D1139" s="24"/>
      <c r="E1139" s="24"/>
      <c r="F1139" s="24"/>
    </row>
    <row r="1140" spans="1:6">
      <c r="A1140" s="24"/>
      <c r="D1140" s="24"/>
      <c r="E1140" s="24"/>
      <c r="F1140" s="24"/>
    </row>
    <row r="1141" spans="1:6">
      <c r="A1141" s="24"/>
      <c r="D1141" s="24"/>
      <c r="E1141" s="24"/>
      <c r="F1141" s="24"/>
    </row>
    <row r="1142" spans="1:6">
      <c r="A1142" s="24"/>
      <c r="D1142" s="24"/>
      <c r="E1142" s="24"/>
      <c r="F1142" s="24"/>
    </row>
    <row r="1143" spans="1:6">
      <c r="A1143" s="24"/>
      <c r="D1143" s="24"/>
      <c r="E1143" s="24"/>
      <c r="F1143" s="24"/>
    </row>
    <row r="1144" spans="1:6">
      <c r="A1144" s="24"/>
      <c r="D1144" s="24"/>
      <c r="E1144" s="24"/>
      <c r="F1144" s="24"/>
    </row>
    <row r="1145" spans="1:6">
      <c r="A1145" s="24"/>
      <c r="D1145" s="24"/>
      <c r="E1145" s="24"/>
      <c r="F1145" s="24"/>
    </row>
    <row r="1146" spans="1:6">
      <c r="A1146" s="24"/>
      <c r="D1146" s="24"/>
      <c r="E1146" s="24"/>
      <c r="F1146" s="24"/>
    </row>
    <row r="1147" spans="1:6">
      <c r="A1147" s="24"/>
      <c r="D1147" s="24"/>
      <c r="E1147" s="24"/>
      <c r="F1147" s="24"/>
    </row>
    <row r="1148" spans="1:6">
      <c r="A1148" s="24"/>
      <c r="D1148" s="24"/>
      <c r="E1148" s="24"/>
      <c r="F1148" s="24"/>
    </row>
    <row r="1149" spans="1:6">
      <c r="A1149" s="24"/>
      <c r="D1149" s="24"/>
      <c r="E1149" s="24"/>
      <c r="F1149" s="24"/>
    </row>
    <row r="1150" spans="1:6">
      <c r="A1150" s="24"/>
      <c r="D1150" s="24"/>
      <c r="E1150" s="24"/>
      <c r="F1150" s="24"/>
    </row>
    <row r="1151" spans="1:6">
      <c r="A1151" s="24"/>
      <c r="D1151" s="24"/>
      <c r="E1151" s="24"/>
      <c r="F1151" s="24"/>
    </row>
    <row r="1152" spans="1:6">
      <c r="A1152" s="24"/>
      <c r="D1152" s="24"/>
      <c r="E1152" s="24"/>
      <c r="F1152" s="24"/>
    </row>
    <row r="1153" spans="1:6">
      <c r="A1153" s="24"/>
      <c r="D1153" s="24"/>
      <c r="E1153" s="24"/>
      <c r="F1153" s="24"/>
    </row>
    <row r="1154" spans="1:6">
      <c r="A1154" s="24"/>
      <c r="D1154" s="24"/>
      <c r="E1154" s="24"/>
      <c r="F1154" s="24"/>
    </row>
    <row r="1155" spans="1:6">
      <c r="A1155" s="24"/>
      <c r="D1155" s="24"/>
      <c r="E1155" s="24"/>
      <c r="F1155" s="24"/>
    </row>
    <row r="1156" spans="1:6">
      <c r="A1156" s="24"/>
      <c r="D1156" s="24"/>
      <c r="E1156" s="24"/>
      <c r="F1156" s="24"/>
    </row>
    <row r="1157" spans="1:6">
      <c r="A1157" s="24"/>
      <c r="D1157" s="24"/>
      <c r="E1157" s="24"/>
      <c r="F1157" s="24"/>
    </row>
    <row r="1158" spans="1:6">
      <c r="A1158" s="24"/>
      <c r="D1158" s="24"/>
      <c r="E1158" s="24"/>
      <c r="F1158" s="24"/>
    </row>
    <row r="1159" spans="1:6">
      <c r="A1159" s="24"/>
      <c r="D1159" s="24"/>
      <c r="E1159" s="24"/>
      <c r="F1159" s="24"/>
    </row>
    <row r="1160" spans="1:6">
      <c r="A1160" s="24"/>
      <c r="D1160" s="24"/>
      <c r="E1160" s="24"/>
      <c r="F1160" s="24"/>
    </row>
    <row r="1161" spans="1:6">
      <c r="A1161" s="24"/>
      <c r="D1161" s="24"/>
      <c r="E1161" s="24"/>
      <c r="F1161" s="24"/>
    </row>
    <row r="1162" spans="1:6">
      <c r="A1162" s="24"/>
      <c r="D1162" s="24"/>
      <c r="E1162" s="24"/>
      <c r="F1162" s="24"/>
    </row>
    <row r="1163" spans="1:6">
      <c r="A1163" s="24"/>
      <c r="D1163" s="24"/>
      <c r="E1163" s="24"/>
      <c r="F1163" s="24"/>
    </row>
    <row r="1164" spans="1:6">
      <c r="A1164" s="24"/>
      <c r="D1164" s="24"/>
      <c r="E1164" s="24"/>
      <c r="F1164" s="24"/>
    </row>
    <row r="1165" spans="1:6">
      <c r="A1165" s="24"/>
      <c r="D1165" s="24"/>
      <c r="E1165" s="24"/>
      <c r="F1165" s="24"/>
    </row>
    <row r="1166" spans="1:6">
      <c r="A1166" s="24"/>
      <c r="D1166" s="24"/>
      <c r="E1166" s="24"/>
      <c r="F1166" s="24"/>
    </row>
    <row r="1167" spans="1:6">
      <c r="A1167" s="24"/>
      <c r="D1167" s="24"/>
      <c r="E1167" s="24"/>
      <c r="F1167" s="24"/>
    </row>
    <row r="1168" spans="1:6">
      <c r="A1168" s="24"/>
      <c r="D1168" s="24"/>
      <c r="E1168" s="24"/>
      <c r="F1168" s="24"/>
    </row>
    <row r="1169" spans="1:6">
      <c r="A1169" s="24"/>
      <c r="D1169" s="24"/>
      <c r="E1169" s="24"/>
      <c r="F1169" s="24"/>
    </row>
    <row r="1170" spans="1:6">
      <c r="A1170" s="24"/>
      <c r="D1170" s="24"/>
      <c r="E1170" s="24"/>
      <c r="F1170" s="24"/>
    </row>
    <row r="1171" spans="1:6">
      <c r="A1171" s="24"/>
      <c r="D1171" s="24"/>
      <c r="E1171" s="24"/>
      <c r="F1171" s="24"/>
    </row>
    <row r="1172" spans="1:6">
      <c r="A1172" s="24"/>
      <c r="D1172" s="24"/>
      <c r="E1172" s="24"/>
      <c r="F1172" s="24"/>
    </row>
    <row r="1173" spans="1:6">
      <c r="A1173" s="24"/>
      <c r="D1173" s="24"/>
      <c r="E1173" s="24"/>
      <c r="F1173" s="24"/>
    </row>
    <row r="1174" spans="1:6">
      <c r="A1174" s="24"/>
      <c r="D1174" s="24"/>
      <c r="E1174" s="24"/>
      <c r="F1174" s="24"/>
    </row>
    <row r="1175" spans="1:6">
      <c r="A1175" s="24"/>
      <c r="D1175" s="24"/>
      <c r="E1175" s="24"/>
      <c r="F1175" s="24"/>
    </row>
    <row r="1176" spans="1:6">
      <c r="A1176" s="24"/>
      <c r="D1176" s="24"/>
      <c r="E1176" s="24"/>
      <c r="F1176" s="24"/>
    </row>
    <row r="1177" spans="1:6">
      <c r="A1177" s="24"/>
      <c r="D1177" s="24"/>
      <c r="E1177" s="24"/>
      <c r="F1177" s="24"/>
    </row>
    <row r="1178" spans="1:6">
      <c r="A1178" s="24"/>
      <c r="D1178" s="24"/>
      <c r="E1178" s="24"/>
      <c r="F1178" s="24"/>
    </row>
    <row r="1179" spans="1:6">
      <c r="A1179" s="24"/>
      <c r="D1179" s="24"/>
      <c r="E1179" s="24"/>
      <c r="F1179" s="24"/>
    </row>
    <row r="1180" spans="1:6">
      <c r="A1180" s="24"/>
      <c r="D1180" s="24"/>
      <c r="E1180" s="24"/>
      <c r="F1180" s="24"/>
    </row>
    <row r="1181" spans="1:6">
      <c r="A1181" s="24"/>
      <c r="D1181" s="24"/>
      <c r="E1181" s="24"/>
      <c r="F1181" s="24"/>
    </row>
    <row r="1182" spans="1:6">
      <c r="A1182" s="24"/>
      <c r="D1182" s="24"/>
      <c r="E1182" s="24"/>
      <c r="F1182" s="24"/>
    </row>
    <row r="1183" spans="1:6">
      <c r="A1183" s="24"/>
      <c r="D1183" s="24"/>
      <c r="E1183" s="24"/>
      <c r="F1183" s="24"/>
    </row>
    <row r="1184" spans="1:6">
      <c r="A1184" s="24"/>
      <c r="D1184" s="24"/>
      <c r="E1184" s="24"/>
      <c r="F1184" s="24"/>
    </row>
    <row r="1185" spans="1:6">
      <c r="A1185" s="24"/>
      <c r="D1185" s="24"/>
      <c r="E1185" s="24"/>
      <c r="F1185" s="24"/>
    </row>
    <row r="1186" spans="1:6">
      <c r="A1186" s="24"/>
      <c r="D1186" s="24"/>
      <c r="E1186" s="24"/>
      <c r="F1186" s="24"/>
    </row>
    <row r="1187" spans="1:6">
      <c r="A1187" s="24"/>
      <c r="D1187" s="24"/>
      <c r="E1187" s="24"/>
      <c r="F1187" s="24"/>
    </row>
    <row r="1188" spans="1:6">
      <c r="A1188" s="24"/>
      <c r="D1188" s="24"/>
      <c r="E1188" s="24"/>
      <c r="F1188" s="24"/>
    </row>
    <row r="1189" spans="1:6">
      <c r="A1189" s="24"/>
      <c r="D1189" s="24"/>
      <c r="E1189" s="24"/>
      <c r="F1189" s="24"/>
    </row>
    <row r="1190" spans="1:6">
      <c r="A1190" s="24"/>
      <c r="D1190" s="24"/>
      <c r="E1190" s="24"/>
      <c r="F1190" s="24"/>
    </row>
    <row r="1191" spans="1:6">
      <c r="A1191" s="24"/>
      <c r="D1191" s="24"/>
      <c r="E1191" s="24"/>
      <c r="F1191" s="24"/>
    </row>
    <row r="1192" spans="1:6">
      <c r="A1192" s="24"/>
      <c r="D1192" s="24"/>
      <c r="E1192" s="24"/>
      <c r="F1192" s="24"/>
    </row>
    <row r="1193" spans="1:6">
      <c r="A1193" s="24"/>
      <c r="D1193" s="24"/>
      <c r="E1193" s="24"/>
      <c r="F1193" s="24"/>
    </row>
    <row r="1194" spans="1:6">
      <c r="A1194" s="24"/>
      <c r="D1194" s="24"/>
      <c r="E1194" s="24"/>
      <c r="F1194" s="24"/>
    </row>
    <row r="1195" spans="1:6">
      <c r="A1195" s="24"/>
      <c r="D1195" s="24"/>
      <c r="E1195" s="24"/>
      <c r="F1195" s="24"/>
    </row>
    <row r="1196" spans="1:6">
      <c r="A1196" s="24"/>
      <c r="D1196" s="24"/>
      <c r="E1196" s="24"/>
      <c r="F1196" s="24"/>
    </row>
    <row r="1197" spans="1:6">
      <c r="A1197" s="24"/>
      <c r="D1197" s="24"/>
      <c r="E1197" s="24"/>
      <c r="F1197" s="24"/>
    </row>
    <row r="1198" spans="1:6">
      <c r="A1198" s="24"/>
      <c r="D1198" s="24"/>
      <c r="E1198" s="24"/>
      <c r="F1198" s="24"/>
    </row>
    <row r="1199" spans="1:6">
      <c r="A1199" s="24"/>
      <c r="D1199" s="24"/>
      <c r="E1199" s="24"/>
      <c r="F1199" s="24"/>
    </row>
    <row r="1200" spans="1:6">
      <c r="A1200" s="24"/>
      <c r="D1200" s="24"/>
      <c r="E1200" s="24"/>
      <c r="F1200" s="24"/>
    </row>
    <row r="1201" spans="1:6">
      <c r="A1201" s="24"/>
      <c r="D1201" s="24"/>
      <c r="E1201" s="24"/>
      <c r="F1201" s="24"/>
    </row>
    <row r="1202" spans="1:6">
      <c r="A1202" s="24"/>
      <c r="D1202" s="24"/>
      <c r="E1202" s="24"/>
      <c r="F1202" s="24"/>
    </row>
    <row r="1203" spans="1:6">
      <c r="A1203" s="24"/>
      <c r="D1203" s="24"/>
      <c r="E1203" s="24"/>
      <c r="F1203" s="24"/>
    </row>
    <row r="1204" spans="1:6">
      <c r="A1204" s="24"/>
      <c r="D1204" s="24"/>
      <c r="E1204" s="24"/>
      <c r="F1204" s="24"/>
    </row>
    <row r="1205" spans="1:6">
      <c r="A1205" s="24"/>
      <c r="D1205" s="24"/>
      <c r="E1205" s="24"/>
      <c r="F1205" s="24"/>
    </row>
    <row r="1206" spans="1:6">
      <c r="A1206" s="24"/>
      <c r="D1206" s="24"/>
      <c r="E1206" s="24"/>
      <c r="F1206" s="24"/>
    </row>
    <row r="1207" spans="1:6">
      <c r="A1207" s="24"/>
      <c r="D1207" s="24"/>
      <c r="E1207" s="24"/>
      <c r="F1207" s="24"/>
    </row>
    <row r="1208" spans="1:6">
      <c r="A1208" s="24"/>
      <c r="D1208" s="24"/>
      <c r="E1208" s="24"/>
      <c r="F1208" s="24"/>
    </row>
    <row r="1209" spans="1:6">
      <c r="A1209" s="24"/>
      <c r="D1209" s="24"/>
      <c r="E1209" s="24"/>
      <c r="F1209" s="24"/>
    </row>
    <row r="1210" spans="1:6">
      <c r="A1210" s="24"/>
      <c r="D1210" s="24"/>
      <c r="E1210" s="24"/>
      <c r="F1210" s="24"/>
    </row>
    <row r="1211" spans="1:6">
      <c r="A1211" s="24"/>
      <c r="D1211" s="24"/>
      <c r="E1211" s="24"/>
      <c r="F1211" s="24"/>
    </row>
    <row r="1212" spans="1:6">
      <c r="A1212" s="24"/>
      <c r="D1212" s="24"/>
      <c r="E1212" s="24"/>
      <c r="F1212" s="24"/>
    </row>
    <row r="1213" spans="1:6">
      <c r="A1213" s="24"/>
      <c r="D1213" s="24"/>
      <c r="E1213" s="24"/>
      <c r="F1213" s="24"/>
    </row>
    <row r="1214" spans="1:6">
      <c r="A1214" s="24"/>
      <c r="D1214" s="24"/>
      <c r="E1214" s="24"/>
      <c r="F1214" s="24"/>
    </row>
    <row r="1215" spans="1:6">
      <c r="A1215" s="24"/>
      <c r="D1215" s="24"/>
      <c r="E1215" s="24"/>
      <c r="F1215" s="24"/>
    </row>
    <row r="1216" spans="1:6">
      <c r="A1216" s="24"/>
      <c r="D1216" s="24"/>
      <c r="E1216" s="24"/>
      <c r="F1216" s="24"/>
    </row>
    <row r="1217" spans="1:6">
      <c r="A1217" s="24"/>
      <c r="D1217" s="24"/>
      <c r="E1217" s="24"/>
      <c r="F1217" s="24"/>
    </row>
    <row r="1218" spans="1:6">
      <c r="A1218" s="24"/>
      <c r="D1218" s="24"/>
      <c r="E1218" s="24"/>
      <c r="F1218" s="24"/>
    </row>
    <row r="1219" spans="1:6">
      <c r="A1219" s="24"/>
      <c r="D1219" s="24"/>
      <c r="E1219" s="24"/>
      <c r="F1219" s="24"/>
    </row>
    <row r="1220" spans="1:6">
      <c r="A1220" s="24"/>
      <c r="D1220" s="24"/>
      <c r="E1220" s="24"/>
      <c r="F1220" s="24"/>
    </row>
    <row r="1221" spans="1:6">
      <c r="A1221" s="24"/>
      <c r="D1221" s="24"/>
      <c r="E1221" s="24"/>
      <c r="F1221" s="24"/>
    </row>
    <row r="1222" spans="1:6">
      <c r="A1222" s="24"/>
      <c r="D1222" s="24"/>
      <c r="E1222" s="24"/>
      <c r="F1222" s="24"/>
    </row>
    <row r="1223" spans="1:6">
      <c r="A1223" s="24"/>
      <c r="D1223" s="24"/>
      <c r="E1223" s="24"/>
      <c r="F1223" s="24"/>
    </row>
    <row r="1224" spans="1:6">
      <c r="A1224" s="24"/>
      <c r="D1224" s="24"/>
      <c r="E1224" s="24"/>
      <c r="F1224" s="24"/>
    </row>
    <row r="1225" spans="1:6">
      <c r="A1225" s="24"/>
      <c r="D1225" s="24"/>
      <c r="E1225" s="24"/>
      <c r="F1225" s="24"/>
    </row>
    <row r="1226" spans="1:6">
      <c r="A1226" s="24"/>
      <c r="D1226" s="24"/>
      <c r="E1226" s="24"/>
      <c r="F1226" s="24"/>
    </row>
    <row r="1227" spans="1:6">
      <c r="A1227" s="24"/>
      <c r="D1227" s="24"/>
      <c r="E1227" s="24"/>
      <c r="F1227" s="24"/>
    </row>
    <row r="1228" spans="1:6">
      <c r="A1228" s="24"/>
      <c r="D1228" s="24"/>
      <c r="E1228" s="24"/>
      <c r="F1228" s="24"/>
    </row>
    <row r="1229" spans="1:6">
      <c r="A1229" s="24"/>
      <c r="D1229" s="24"/>
      <c r="E1229" s="24"/>
      <c r="F1229" s="24"/>
    </row>
    <row r="1230" spans="1:6">
      <c r="A1230" s="24"/>
      <c r="D1230" s="24"/>
      <c r="E1230" s="24"/>
      <c r="F1230" s="24"/>
    </row>
    <row r="1231" spans="1:6">
      <c r="A1231" s="24"/>
      <c r="D1231" s="24"/>
      <c r="E1231" s="24"/>
      <c r="F1231" s="24"/>
    </row>
    <row r="1232" spans="1:6">
      <c r="A1232" s="24"/>
      <c r="D1232" s="24"/>
      <c r="E1232" s="24"/>
      <c r="F1232" s="24"/>
    </row>
    <row r="1233" spans="1:6">
      <c r="A1233" s="24"/>
      <c r="D1233" s="24"/>
      <c r="E1233" s="24"/>
      <c r="F1233" s="24"/>
    </row>
    <row r="1234" spans="1:6">
      <c r="A1234" s="24"/>
      <c r="D1234" s="24"/>
      <c r="E1234" s="24"/>
      <c r="F1234" s="24"/>
    </row>
    <row r="1235" spans="1:6">
      <c r="A1235" s="24"/>
      <c r="D1235" s="24"/>
      <c r="E1235" s="24"/>
      <c r="F1235" s="24"/>
    </row>
    <row r="1236" spans="1:6">
      <c r="A1236" s="24"/>
      <c r="D1236" s="24"/>
      <c r="E1236" s="24"/>
      <c r="F1236" s="24"/>
    </row>
    <row r="1237" spans="1:6">
      <c r="A1237" s="24"/>
      <c r="D1237" s="24"/>
      <c r="E1237" s="24"/>
      <c r="F1237" s="24"/>
    </row>
    <row r="1238" spans="1:6">
      <c r="A1238" s="24"/>
      <c r="D1238" s="24"/>
      <c r="E1238" s="24"/>
      <c r="F1238" s="24"/>
    </row>
    <row r="1239" spans="1:6">
      <c r="A1239" s="24"/>
      <c r="D1239" s="24"/>
      <c r="E1239" s="24"/>
      <c r="F1239" s="24"/>
    </row>
    <row r="1240" spans="1:6">
      <c r="A1240" s="24"/>
      <c r="D1240" s="24"/>
      <c r="E1240" s="24"/>
      <c r="F1240" s="24"/>
    </row>
    <row r="1241" spans="1:6">
      <c r="A1241" s="24"/>
      <c r="D1241" s="24"/>
      <c r="E1241" s="24"/>
      <c r="F1241" s="24"/>
    </row>
    <row r="1242" spans="1:6">
      <c r="A1242" s="24"/>
      <c r="D1242" s="24"/>
      <c r="E1242" s="24"/>
      <c r="F1242" s="24"/>
    </row>
    <row r="1243" spans="1:6">
      <c r="A1243" s="24"/>
      <c r="D1243" s="24"/>
      <c r="E1243" s="24"/>
      <c r="F1243" s="24"/>
    </row>
    <row r="1244" spans="1:6">
      <c r="A1244" s="24"/>
      <c r="D1244" s="24"/>
      <c r="E1244" s="24"/>
      <c r="F1244" s="24"/>
    </row>
    <row r="1245" spans="1:6">
      <c r="A1245" s="24"/>
      <c r="D1245" s="24"/>
      <c r="E1245" s="24"/>
      <c r="F1245" s="24"/>
    </row>
    <row r="1246" spans="1:6">
      <c r="A1246" s="24"/>
      <c r="D1246" s="24"/>
      <c r="E1246" s="24"/>
      <c r="F1246" s="24"/>
    </row>
    <row r="1247" spans="1:6">
      <c r="A1247" s="24"/>
      <c r="D1247" s="24"/>
      <c r="E1247" s="24"/>
      <c r="F1247" s="24"/>
    </row>
    <row r="1248" spans="1:6">
      <c r="A1248" s="24"/>
      <c r="D1248" s="24"/>
      <c r="E1248" s="24"/>
      <c r="F1248" s="24"/>
    </row>
    <row r="1249" spans="1:6">
      <c r="A1249" s="24"/>
      <c r="D1249" s="24"/>
      <c r="E1249" s="24"/>
      <c r="F1249" s="24"/>
    </row>
    <row r="1250" spans="1:6">
      <c r="A1250" s="24"/>
      <c r="D1250" s="24"/>
      <c r="E1250" s="24"/>
      <c r="F1250" s="24"/>
    </row>
    <row r="1251" spans="1:6">
      <c r="A1251" s="24"/>
      <c r="D1251" s="24"/>
      <c r="E1251" s="24"/>
      <c r="F1251" s="24"/>
    </row>
    <row r="1252" spans="1:6">
      <c r="A1252" s="24"/>
      <c r="D1252" s="24"/>
      <c r="E1252" s="24"/>
      <c r="F1252" s="24"/>
    </row>
    <row r="1253" spans="1:6">
      <c r="A1253" s="24"/>
      <c r="D1253" s="24"/>
      <c r="E1253" s="24"/>
      <c r="F1253" s="24"/>
    </row>
    <row r="1254" spans="1:6">
      <c r="A1254" s="24"/>
      <c r="D1254" s="24"/>
      <c r="E1254" s="24"/>
      <c r="F1254" s="24"/>
    </row>
    <row r="1255" spans="1:6">
      <c r="A1255" s="24"/>
      <c r="D1255" s="24"/>
      <c r="E1255" s="24"/>
      <c r="F1255" s="24"/>
    </row>
    <row r="1256" spans="1:6">
      <c r="A1256" s="24"/>
      <c r="D1256" s="24"/>
      <c r="E1256" s="24"/>
      <c r="F1256" s="24"/>
    </row>
    <row r="1257" spans="1:6">
      <c r="A1257" s="24"/>
      <c r="D1257" s="24"/>
      <c r="E1257" s="24"/>
      <c r="F1257" s="24"/>
    </row>
    <row r="1258" spans="1:6">
      <c r="A1258" s="24"/>
      <c r="D1258" s="24"/>
      <c r="E1258" s="24"/>
      <c r="F1258" s="24"/>
    </row>
    <row r="1259" spans="1:6">
      <c r="A1259" s="24"/>
      <c r="D1259" s="24"/>
      <c r="E1259" s="24"/>
      <c r="F1259" s="24"/>
    </row>
    <row r="1260" spans="1:6">
      <c r="A1260" s="24"/>
      <c r="D1260" s="24"/>
      <c r="E1260" s="24"/>
      <c r="F1260" s="24"/>
    </row>
    <row r="1261" spans="1:6">
      <c r="A1261" s="24"/>
      <c r="D1261" s="24"/>
      <c r="E1261" s="24"/>
      <c r="F1261" s="24"/>
    </row>
    <row r="1262" spans="1:6">
      <c r="A1262" s="24"/>
      <c r="D1262" s="24"/>
      <c r="E1262" s="24"/>
      <c r="F1262" s="24"/>
    </row>
    <row r="1263" spans="1:6">
      <c r="A1263" s="24"/>
      <c r="D1263" s="24"/>
      <c r="E1263" s="24"/>
      <c r="F1263" s="24"/>
    </row>
    <row r="1264" spans="1:6">
      <c r="A1264" s="24"/>
      <c r="D1264" s="24"/>
      <c r="E1264" s="24"/>
      <c r="F1264" s="24"/>
    </row>
    <row r="1265" spans="1:6">
      <c r="A1265" s="24"/>
      <c r="D1265" s="24"/>
      <c r="E1265" s="24"/>
      <c r="F1265" s="24"/>
    </row>
    <row r="1266" spans="1:6">
      <c r="A1266" s="24"/>
      <c r="D1266" s="24"/>
      <c r="E1266" s="24"/>
      <c r="F1266" s="24"/>
    </row>
    <row r="1267" spans="1:6">
      <c r="A1267" s="24"/>
      <c r="D1267" s="24"/>
      <c r="E1267" s="24"/>
      <c r="F1267" s="24"/>
    </row>
    <row r="1268" spans="1:6">
      <c r="A1268" s="24"/>
      <c r="D1268" s="24"/>
      <c r="E1268" s="24"/>
      <c r="F1268" s="24"/>
    </row>
    <row r="1269" spans="1:6">
      <c r="A1269" s="24"/>
      <c r="D1269" s="24"/>
      <c r="E1269" s="24"/>
      <c r="F1269" s="24"/>
    </row>
    <row r="1270" spans="1:6">
      <c r="A1270" s="24"/>
      <c r="D1270" s="24"/>
      <c r="E1270" s="24"/>
      <c r="F1270" s="24"/>
    </row>
    <row r="1271" spans="1:6">
      <c r="A1271" s="24"/>
      <c r="D1271" s="24"/>
      <c r="E1271" s="24"/>
      <c r="F1271" s="24"/>
    </row>
    <row r="1272" spans="1:6">
      <c r="A1272" s="24"/>
      <c r="D1272" s="24"/>
      <c r="E1272" s="24"/>
      <c r="F1272" s="24"/>
    </row>
    <row r="1273" spans="1:6">
      <c r="A1273" s="24"/>
      <c r="D1273" s="24"/>
      <c r="E1273" s="24"/>
      <c r="F1273" s="24"/>
    </row>
    <row r="1274" spans="1:6">
      <c r="A1274" s="24"/>
      <c r="D1274" s="24"/>
      <c r="E1274" s="24"/>
      <c r="F1274" s="24"/>
    </row>
    <row r="1275" spans="1:6">
      <c r="A1275" s="24"/>
      <c r="D1275" s="24"/>
      <c r="E1275" s="24"/>
      <c r="F1275" s="24"/>
    </row>
    <row r="1276" spans="1:6">
      <c r="A1276" s="24"/>
      <c r="D1276" s="24"/>
      <c r="E1276" s="24"/>
      <c r="F1276" s="24"/>
    </row>
    <row r="1277" spans="1:6">
      <c r="A1277" s="24"/>
      <c r="D1277" s="24"/>
      <c r="E1277" s="24"/>
      <c r="F1277" s="24"/>
    </row>
    <row r="1278" spans="1:6">
      <c r="A1278" s="24"/>
      <c r="D1278" s="24"/>
      <c r="E1278" s="24"/>
      <c r="F1278" s="24"/>
    </row>
    <row r="1279" spans="1:6">
      <c r="A1279" s="24"/>
      <c r="D1279" s="24"/>
      <c r="E1279" s="24"/>
      <c r="F1279" s="24"/>
    </row>
    <row r="1280" spans="1:6">
      <c r="A1280" s="24"/>
      <c r="D1280" s="24"/>
      <c r="E1280" s="24"/>
      <c r="F1280" s="24"/>
    </row>
    <row r="1281" spans="1:6">
      <c r="A1281" s="24"/>
      <c r="D1281" s="24"/>
      <c r="E1281" s="24"/>
      <c r="F1281" s="24"/>
    </row>
    <row r="1282" spans="1:6">
      <c r="A1282" s="24"/>
      <c r="D1282" s="24"/>
      <c r="E1282" s="24"/>
      <c r="F1282" s="24"/>
    </row>
    <row r="1283" spans="1:6">
      <c r="A1283" s="24"/>
      <c r="D1283" s="24"/>
      <c r="E1283" s="24"/>
      <c r="F1283" s="24"/>
    </row>
    <row r="1284" spans="1:6">
      <c r="A1284" s="24"/>
      <c r="D1284" s="24"/>
      <c r="E1284" s="24"/>
      <c r="F1284" s="24"/>
    </row>
    <row r="1285" spans="1:6">
      <c r="A1285" s="24"/>
      <c r="D1285" s="24"/>
      <c r="E1285" s="24"/>
      <c r="F1285" s="24"/>
    </row>
    <row r="1286" spans="1:6">
      <c r="A1286" s="24"/>
      <c r="D1286" s="24"/>
      <c r="E1286" s="24"/>
      <c r="F1286" s="24"/>
    </row>
    <row r="1287" spans="1:6">
      <c r="A1287" s="24"/>
      <c r="D1287" s="24"/>
      <c r="E1287" s="24"/>
      <c r="F1287" s="24"/>
    </row>
    <row r="1288" spans="1:6">
      <c r="A1288" s="24"/>
      <c r="D1288" s="24"/>
      <c r="E1288" s="24"/>
      <c r="F1288" s="24"/>
    </row>
    <row r="1289" spans="1:6">
      <c r="A1289" s="24"/>
      <c r="D1289" s="24"/>
      <c r="E1289" s="24"/>
      <c r="F1289" s="24"/>
    </row>
    <row r="1290" spans="1:6">
      <c r="A1290" s="24"/>
      <c r="D1290" s="24"/>
      <c r="E1290" s="24"/>
      <c r="F1290" s="24"/>
    </row>
    <row r="1291" spans="1:6">
      <c r="A1291" s="24"/>
      <c r="D1291" s="24"/>
      <c r="E1291" s="24"/>
      <c r="F1291" s="24"/>
    </row>
    <row r="1292" spans="1:6">
      <c r="A1292" s="24"/>
      <c r="D1292" s="24"/>
      <c r="E1292" s="24"/>
      <c r="F1292" s="24"/>
    </row>
    <row r="1293" spans="1:6">
      <c r="A1293" s="24"/>
      <c r="D1293" s="24"/>
      <c r="E1293" s="24"/>
      <c r="F1293" s="24"/>
    </row>
    <row r="1294" spans="1:6">
      <c r="A1294" s="24"/>
      <c r="D1294" s="24"/>
      <c r="E1294" s="24"/>
      <c r="F1294" s="24"/>
    </row>
    <row r="1295" spans="1:6">
      <c r="A1295" s="24"/>
      <c r="D1295" s="24"/>
      <c r="E1295" s="24"/>
      <c r="F1295" s="24"/>
    </row>
    <row r="1296" spans="1:6">
      <c r="A1296" s="24"/>
      <c r="D1296" s="24"/>
      <c r="E1296" s="24"/>
      <c r="F1296" s="24"/>
    </row>
    <row r="1297" spans="1:6">
      <c r="A1297" s="24"/>
      <c r="D1297" s="24"/>
      <c r="E1297" s="24"/>
      <c r="F1297" s="24"/>
    </row>
    <row r="1298" spans="1:6">
      <c r="A1298" s="24"/>
      <c r="D1298" s="24"/>
      <c r="E1298" s="24"/>
      <c r="F1298" s="24"/>
    </row>
    <row r="1299" spans="1:6">
      <c r="A1299" s="24"/>
      <c r="D1299" s="24"/>
      <c r="E1299" s="24"/>
      <c r="F1299" s="24"/>
    </row>
    <row r="1300" spans="1:6">
      <c r="A1300" s="24"/>
      <c r="D1300" s="24"/>
      <c r="E1300" s="24"/>
      <c r="F1300" s="24"/>
    </row>
    <row r="1301" spans="1:6">
      <c r="A1301" s="24"/>
      <c r="D1301" s="24"/>
      <c r="E1301" s="24"/>
      <c r="F1301" s="24"/>
    </row>
    <row r="1302" spans="1:6">
      <c r="A1302" s="24"/>
      <c r="D1302" s="24"/>
      <c r="E1302" s="24"/>
      <c r="F1302" s="24"/>
    </row>
    <row r="1303" spans="1:6">
      <c r="A1303" s="24"/>
      <c r="D1303" s="24"/>
      <c r="E1303" s="24"/>
      <c r="F1303" s="24"/>
    </row>
    <row r="1304" spans="1:6">
      <c r="A1304" s="24"/>
      <c r="D1304" s="24"/>
      <c r="E1304" s="24"/>
      <c r="F1304" s="24"/>
    </row>
    <row r="1305" spans="1:6">
      <c r="A1305" s="24"/>
      <c r="D1305" s="24"/>
      <c r="E1305" s="24"/>
      <c r="F1305" s="24"/>
    </row>
    <row r="1306" spans="1:6">
      <c r="A1306" s="24"/>
      <c r="D1306" s="24"/>
      <c r="E1306" s="24"/>
      <c r="F1306" s="24"/>
    </row>
    <row r="1307" spans="1:6">
      <c r="A1307" s="24"/>
      <c r="D1307" s="24"/>
      <c r="E1307" s="24"/>
      <c r="F1307" s="24"/>
    </row>
    <row r="1308" spans="1:6">
      <c r="A1308" s="24"/>
      <c r="D1308" s="24"/>
      <c r="E1308" s="24"/>
      <c r="F1308" s="24"/>
    </row>
    <row r="1309" spans="1:6">
      <c r="A1309" s="24"/>
      <c r="D1309" s="24"/>
      <c r="E1309" s="24"/>
      <c r="F1309" s="24"/>
    </row>
    <row r="1310" spans="1:6">
      <c r="A1310" s="24"/>
      <c r="D1310" s="24"/>
      <c r="E1310" s="24"/>
      <c r="F1310" s="24"/>
    </row>
    <row r="1311" spans="1:6">
      <c r="A1311" s="24"/>
      <c r="D1311" s="24"/>
      <c r="E1311" s="24"/>
      <c r="F1311" s="24"/>
    </row>
    <row r="1312" spans="1:6">
      <c r="A1312" s="24"/>
      <c r="D1312" s="24"/>
      <c r="E1312" s="24"/>
      <c r="F1312" s="24"/>
    </row>
    <row r="1313" spans="1:6">
      <c r="A1313" s="24"/>
      <c r="D1313" s="24"/>
      <c r="E1313" s="24"/>
      <c r="F1313" s="24"/>
    </row>
    <row r="1314" spans="1:6">
      <c r="A1314" s="24"/>
      <c r="D1314" s="24"/>
      <c r="E1314" s="24"/>
      <c r="F1314" s="24"/>
    </row>
    <row r="1315" spans="1:6">
      <c r="A1315" s="24"/>
      <c r="D1315" s="24"/>
      <c r="E1315" s="24"/>
      <c r="F1315" s="24"/>
    </row>
    <row r="1316" spans="1:6">
      <c r="A1316" s="24"/>
      <c r="D1316" s="24"/>
      <c r="E1316" s="24"/>
      <c r="F1316" s="24"/>
    </row>
    <row r="1317" spans="1:6">
      <c r="A1317" s="24"/>
      <c r="D1317" s="24"/>
      <c r="E1317" s="24"/>
      <c r="F1317" s="24"/>
    </row>
    <row r="1318" spans="1:6">
      <c r="A1318" s="24"/>
      <c r="D1318" s="24"/>
      <c r="E1318" s="24"/>
      <c r="F1318" s="24"/>
    </row>
    <row r="1319" spans="1:6">
      <c r="A1319" s="24"/>
      <c r="D1319" s="24"/>
      <c r="E1319" s="24"/>
      <c r="F1319" s="24"/>
    </row>
    <row r="1320" spans="1:6">
      <c r="A1320" s="24"/>
      <c r="D1320" s="24"/>
      <c r="E1320" s="24"/>
      <c r="F1320" s="24"/>
    </row>
    <row r="1321" spans="1:6">
      <c r="A1321" s="24"/>
      <c r="D1321" s="24"/>
      <c r="E1321" s="24"/>
      <c r="F1321" s="24"/>
    </row>
    <row r="1322" spans="1:6">
      <c r="A1322" s="24"/>
      <c r="D1322" s="24"/>
      <c r="E1322" s="24"/>
      <c r="F1322" s="24"/>
    </row>
    <row r="1323" spans="1:6">
      <c r="A1323" s="24"/>
      <c r="D1323" s="24"/>
      <c r="E1323" s="24"/>
      <c r="F1323" s="24"/>
    </row>
    <row r="1324" spans="1:6">
      <c r="A1324" s="24"/>
      <c r="D1324" s="24"/>
      <c r="E1324" s="24"/>
      <c r="F1324" s="24"/>
    </row>
    <row r="1325" spans="1:6">
      <c r="A1325" s="24"/>
      <c r="D1325" s="24"/>
      <c r="E1325" s="24"/>
      <c r="F1325" s="24"/>
    </row>
    <row r="1326" spans="1:6">
      <c r="A1326" s="24"/>
      <c r="D1326" s="24"/>
      <c r="E1326" s="24"/>
      <c r="F1326" s="24"/>
    </row>
    <row r="1327" spans="1:6">
      <c r="A1327" s="24"/>
      <c r="D1327" s="24"/>
      <c r="E1327" s="24"/>
      <c r="F1327" s="24"/>
    </row>
    <row r="1328" spans="1:6">
      <c r="A1328" s="24"/>
      <c r="D1328" s="24"/>
      <c r="E1328" s="24"/>
      <c r="F1328" s="24"/>
    </row>
    <row r="1329" spans="1:6">
      <c r="A1329" s="24"/>
      <c r="D1329" s="24"/>
      <c r="E1329" s="24"/>
      <c r="F1329" s="24"/>
    </row>
    <row r="1330" spans="1:6">
      <c r="A1330" s="24"/>
      <c r="D1330" s="24"/>
      <c r="E1330" s="24"/>
      <c r="F1330" s="24"/>
    </row>
    <row r="1331" spans="1:6">
      <c r="A1331" s="24"/>
      <c r="D1331" s="24"/>
      <c r="E1331" s="24"/>
      <c r="F1331" s="24"/>
    </row>
    <row r="1332" spans="1:6">
      <c r="A1332" s="24"/>
      <c r="D1332" s="24"/>
      <c r="E1332" s="24"/>
      <c r="F1332" s="24"/>
    </row>
    <row r="1333" spans="1:6">
      <c r="A1333" s="24"/>
      <c r="D1333" s="24"/>
      <c r="E1333" s="24"/>
      <c r="F1333" s="24"/>
    </row>
    <row r="1334" spans="1:6">
      <c r="A1334" s="24"/>
      <c r="D1334" s="24"/>
      <c r="E1334" s="24"/>
      <c r="F1334" s="24"/>
    </row>
    <row r="1335" spans="1:6">
      <c r="A1335" s="24"/>
      <c r="D1335" s="24"/>
      <c r="E1335" s="24"/>
      <c r="F1335" s="24"/>
    </row>
    <row r="1336" spans="1:6">
      <c r="A1336" s="24"/>
      <c r="D1336" s="24"/>
      <c r="E1336" s="24"/>
      <c r="F1336" s="24"/>
    </row>
    <row r="1337" spans="1:6">
      <c r="A1337" s="24"/>
      <c r="D1337" s="24"/>
      <c r="E1337" s="24"/>
      <c r="F1337" s="24"/>
    </row>
    <row r="1338" spans="1:6">
      <c r="A1338" s="24"/>
      <c r="D1338" s="24"/>
      <c r="E1338" s="24"/>
      <c r="F1338" s="24"/>
    </row>
    <row r="1339" spans="1:6">
      <c r="A1339" s="24"/>
      <c r="D1339" s="24"/>
      <c r="E1339" s="24"/>
      <c r="F1339" s="24"/>
    </row>
    <row r="1340" spans="1:6">
      <c r="A1340" s="24"/>
      <c r="D1340" s="24"/>
      <c r="E1340" s="24"/>
      <c r="F1340" s="24"/>
    </row>
    <row r="1341" spans="1:6">
      <c r="A1341" s="24"/>
      <c r="D1341" s="24"/>
      <c r="E1341" s="24"/>
      <c r="F1341" s="24"/>
    </row>
    <row r="1342" spans="1:6">
      <c r="A1342" s="24"/>
      <c r="D1342" s="24"/>
      <c r="E1342" s="24"/>
      <c r="F1342" s="24"/>
    </row>
    <row r="1343" spans="1:6">
      <c r="A1343" s="24"/>
      <c r="D1343" s="24"/>
      <c r="E1343" s="24"/>
      <c r="F1343" s="24"/>
    </row>
    <row r="1344" spans="1:6">
      <c r="A1344" s="24"/>
      <c r="D1344" s="24"/>
      <c r="E1344" s="24"/>
      <c r="F1344" s="24"/>
    </row>
    <row r="1345" spans="1:6">
      <c r="A1345" s="24"/>
      <c r="D1345" s="24"/>
      <c r="E1345" s="24"/>
      <c r="F1345" s="24"/>
    </row>
    <row r="1346" spans="1:6">
      <c r="A1346" s="24"/>
      <c r="D1346" s="24"/>
      <c r="E1346" s="24"/>
      <c r="F1346" s="24"/>
    </row>
    <row r="1347" spans="1:6">
      <c r="A1347" s="24"/>
      <c r="D1347" s="24"/>
      <c r="E1347" s="24"/>
      <c r="F1347" s="24"/>
    </row>
    <row r="1348" spans="1:6">
      <c r="A1348" s="24"/>
      <c r="D1348" s="24"/>
      <c r="E1348" s="24"/>
      <c r="F1348" s="24"/>
    </row>
    <row r="1349" spans="1:6">
      <c r="A1349" s="24"/>
      <c r="D1349" s="24"/>
      <c r="E1349" s="24"/>
      <c r="F1349" s="24"/>
    </row>
    <row r="1350" spans="1:6">
      <c r="A1350" s="24"/>
      <c r="D1350" s="24"/>
      <c r="E1350" s="24"/>
      <c r="F1350" s="24"/>
    </row>
    <row r="1351" spans="1:6">
      <c r="A1351" s="24"/>
      <c r="D1351" s="24"/>
      <c r="E1351" s="24"/>
      <c r="F1351" s="24"/>
    </row>
    <row r="1352" spans="1:6">
      <c r="A1352" s="24"/>
      <c r="D1352" s="24"/>
      <c r="E1352" s="24"/>
      <c r="F1352" s="24"/>
    </row>
    <row r="1353" spans="1:6">
      <c r="A1353" s="24"/>
      <c r="D1353" s="24"/>
      <c r="E1353" s="24"/>
      <c r="F1353" s="24"/>
    </row>
    <row r="1354" spans="1:6">
      <c r="A1354" s="24"/>
      <c r="D1354" s="24"/>
      <c r="E1354" s="24"/>
      <c r="F1354" s="24"/>
    </row>
    <row r="1355" spans="1:6">
      <c r="A1355" s="24"/>
      <c r="D1355" s="24"/>
      <c r="E1355" s="24"/>
      <c r="F1355" s="24"/>
    </row>
    <row r="1356" spans="1:6">
      <c r="A1356" s="24"/>
      <c r="D1356" s="24"/>
      <c r="E1356" s="24"/>
      <c r="F1356" s="24"/>
    </row>
    <row r="1357" spans="1:6">
      <c r="A1357" s="24"/>
      <c r="D1357" s="24"/>
      <c r="E1357" s="24"/>
      <c r="F1357" s="24"/>
    </row>
    <row r="1358" spans="1:6">
      <c r="A1358" s="24"/>
      <c r="D1358" s="24"/>
      <c r="E1358" s="24"/>
      <c r="F1358" s="24"/>
    </row>
    <row r="1359" spans="1:6">
      <c r="A1359" s="24"/>
      <c r="D1359" s="24"/>
      <c r="E1359" s="24"/>
      <c r="F1359" s="24"/>
    </row>
    <row r="1360" spans="1:6">
      <c r="A1360" s="24"/>
      <c r="D1360" s="24"/>
      <c r="E1360" s="24"/>
      <c r="F1360" s="24"/>
    </row>
    <row r="1361" spans="1:6">
      <c r="A1361" s="24"/>
      <c r="D1361" s="24"/>
      <c r="E1361" s="24"/>
      <c r="F1361" s="24"/>
    </row>
    <row r="1362" spans="1:6">
      <c r="A1362" s="24"/>
      <c r="D1362" s="24"/>
      <c r="E1362" s="24"/>
      <c r="F1362" s="24"/>
    </row>
    <row r="1363" spans="1:6">
      <c r="A1363" s="24"/>
      <c r="D1363" s="24"/>
      <c r="E1363" s="24"/>
      <c r="F1363" s="24"/>
    </row>
    <row r="1364" spans="1:6">
      <c r="A1364" s="24"/>
      <c r="D1364" s="24"/>
      <c r="E1364" s="24"/>
      <c r="F1364" s="24"/>
    </row>
    <row r="1365" spans="1:6">
      <c r="A1365" s="24"/>
      <c r="D1365" s="24"/>
      <c r="E1365" s="24"/>
      <c r="F1365" s="24"/>
    </row>
    <row r="1366" spans="1:6">
      <c r="A1366" s="24"/>
      <c r="D1366" s="24"/>
      <c r="E1366" s="24"/>
      <c r="F1366" s="24"/>
    </row>
    <row r="1367" spans="1:6">
      <c r="A1367" s="24"/>
      <c r="D1367" s="24"/>
      <c r="E1367" s="24"/>
      <c r="F1367" s="24"/>
    </row>
    <row r="1368" spans="1:6">
      <c r="A1368" s="24"/>
      <c r="D1368" s="24"/>
      <c r="E1368" s="24"/>
      <c r="F1368" s="24"/>
    </row>
    <row r="1369" spans="1:6">
      <c r="A1369" s="24"/>
      <c r="D1369" s="24"/>
      <c r="E1369" s="24"/>
      <c r="F1369" s="24"/>
    </row>
    <row r="1370" spans="1:6">
      <c r="A1370" s="24"/>
      <c r="D1370" s="24"/>
      <c r="E1370" s="24"/>
      <c r="F1370" s="24"/>
    </row>
    <row r="1371" spans="1:6">
      <c r="A1371" s="24"/>
      <c r="D1371" s="24"/>
      <c r="E1371" s="24"/>
      <c r="F1371" s="24"/>
    </row>
    <row r="1372" spans="1:6">
      <c r="A1372" s="24"/>
      <c r="D1372" s="24"/>
      <c r="E1372" s="24"/>
      <c r="F1372" s="24"/>
    </row>
    <row r="1373" spans="1:6">
      <c r="A1373" s="24"/>
      <c r="D1373" s="24"/>
      <c r="E1373" s="24"/>
      <c r="F1373" s="24"/>
    </row>
    <row r="1374" spans="1:6">
      <c r="A1374" s="24"/>
      <c r="D1374" s="24"/>
      <c r="E1374" s="24"/>
      <c r="F1374" s="24"/>
    </row>
    <row r="1375" spans="1:6">
      <c r="A1375" s="24"/>
      <c r="D1375" s="24"/>
      <c r="E1375" s="24"/>
      <c r="F1375" s="24"/>
    </row>
    <row r="1376" spans="1:6">
      <c r="A1376" s="24"/>
      <c r="D1376" s="24"/>
      <c r="E1376" s="24"/>
      <c r="F1376" s="24"/>
    </row>
    <row r="1377" spans="1:6">
      <c r="A1377" s="24"/>
      <c r="D1377" s="24"/>
      <c r="E1377" s="24"/>
      <c r="F1377" s="24"/>
    </row>
    <row r="1378" spans="1:6">
      <c r="A1378" s="24"/>
      <c r="D1378" s="24"/>
      <c r="E1378" s="24"/>
      <c r="F1378" s="24"/>
    </row>
    <row r="1379" spans="1:6">
      <c r="A1379" s="24"/>
      <c r="D1379" s="24"/>
      <c r="E1379" s="24"/>
      <c r="F1379" s="24"/>
    </row>
    <row r="1380" spans="1:6">
      <c r="A1380" s="24"/>
      <c r="D1380" s="24"/>
      <c r="E1380" s="24"/>
      <c r="F1380" s="24"/>
    </row>
    <row r="1381" spans="1:6">
      <c r="A1381" s="24"/>
      <c r="D1381" s="24"/>
      <c r="E1381" s="24"/>
      <c r="F1381" s="24"/>
    </row>
    <row r="1382" spans="1:6">
      <c r="A1382" s="24"/>
      <c r="D1382" s="24"/>
      <c r="E1382" s="24"/>
      <c r="F1382" s="24"/>
    </row>
    <row r="1383" spans="1:6">
      <c r="A1383" s="24"/>
      <c r="D1383" s="24"/>
      <c r="E1383" s="24"/>
      <c r="F1383" s="24"/>
    </row>
    <row r="1384" spans="1:6">
      <c r="A1384" s="24"/>
      <c r="D1384" s="24"/>
      <c r="E1384" s="24"/>
      <c r="F1384" s="24"/>
    </row>
    <row r="1385" spans="1:6">
      <c r="A1385" s="24"/>
      <c r="D1385" s="24"/>
      <c r="E1385" s="24"/>
      <c r="F1385" s="24"/>
    </row>
    <row r="1386" spans="1:6">
      <c r="A1386" s="24"/>
      <c r="D1386" s="24"/>
      <c r="E1386" s="24"/>
      <c r="F1386" s="24"/>
    </row>
    <row r="1387" spans="1:6">
      <c r="A1387" s="24"/>
      <c r="D1387" s="24"/>
      <c r="E1387" s="24"/>
      <c r="F1387" s="24"/>
    </row>
    <row r="1388" spans="1:6">
      <c r="A1388" s="24"/>
      <c r="D1388" s="24"/>
      <c r="E1388" s="24"/>
      <c r="F1388" s="24"/>
    </row>
    <row r="1389" spans="1:6">
      <c r="A1389" s="24"/>
      <c r="D1389" s="24"/>
      <c r="E1389" s="24"/>
      <c r="F1389" s="24"/>
    </row>
    <row r="1390" spans="1:6">
      <c r="A1390" s="24"/>
      <c r="D1390" s="24"/>
      <c r="E1390" s="24"/>
      <c r="F1390" s="24"/>
    </row>
    <row r="1391" spans="1:6">
      <c r="A1391" s="24"/>
      <c r="D1391" s="24"/>
      <c r="E1391" s="24"/>
      <c r="F1391" s="24"/>
    </row>
    <row r="1392" spans="1:6">
      <c r="A1392" s="24"/>
      <c r="D1392" s="24"/>
      <c r="E1392" s="24"/>
      <c r="F1392" s="24"/>
    </row>
    <row r="1393" spans="1:6">
      <c r="A1393" s="24"/>
      <c r="D1393" s="24"/>
      <c r="E1393" s="24"/>
      <c r="F1393" s="24"/>
    </row>
    <row r="1394" spans="1:6">
      <c r="A1394" s="24"/>
      <c r="D1394" s="24"/>
      <c r="E1394" s="24"/>
      <c r="F1394" s="24"/>
    </row>
    <row r="1395" spans="1:6">
      <c r="A1395" s="24"/>
      <c r="D1395" s="24"/>
      <c r="E1395" s="24"/>
      <c r="F1395" s="24"/>
    </row>
    <row r="1396" spans="1:6">
      <c r="A1396" s="24"/>
      <c r="D1396" s="24"/>
      <c r="E1396" s="24"/>
      <c r="F1396" s="24"/>
    </row>
    <row r="1397" spans="1:6">
      <c r="A1397" s="24"/>
      <c r="D1397" s="24"/>
      <c r="E1397" s="24"/>
      <c r="F1397" s="24"/>
    </row>
    <row r="1398" spans="1:6">
      <c r="A1398" s="24"/>
      <c r="D1398" s="24"/>
      <c r="E1398" s="24"/>
      <c r="F1398" s="24"/>
    </row>
    <row r="1399" spans="1:6">
      <c r="A1399" s="24"/>
      <c r="D1399" s="24"/>
      <c r="E1399" s="24"/>
      <c r="F1399" s="24"/>
    </row>
    <row r="1400" spans="1:6">
      <c r="A1400" s="24"/>
      <c r="D1400" s="24"/>
      <c r="E1400" s="24"/>
      <c r="F1400" s="24"/>
    </row>
    <row r="1401" spans="1:6">
      <c r="A1401" s="24"/>
      <c r="D1401" s="24"/>
      <c r="E1401" s="24"/>
      <c r="F1401" s="24"/>
    </row>
    <row r="1402" spans="1:6">
      <c r="A1402" s="24"/>
      <c r="D1402" s="24"/>
      <c r="E1402" s="24"/>
      <c r="F1402" s="24"/>
    </row>
    <row r="1403" spans="1:6">
      <c r="A1403" s="24"/>
      <c r="D1403" s="24"/>
      <c r="E1403" s="24"/>
      <c r="F1403" s="24"/>
    </row>
    <row r="1404" spans="1:6">
      <c r="A1404" s="24"/>
      <c r="D1404" s="24"/>
      <c r="E1404" s="24"/>
      <c r="F1404" s="24"/>
    </row>
    <row r="1405" spans="1:6">
      <c r="A1405" s="24"/>
      <c r="D1405" s="24"/>
      <c r="E1405" s="24"/>
      <c r="F1405" s="24"/>
    </row>
    <row r="1406" spans="1:6">
      <c r="A1406" s="24"/>
      <c r="D1406" s="24"/>
      <c r="E1406" s="24"/>
      <c r="F1406" s="24"/>
    </row>
    <row r="1407" spans="1:6">
      <c r="A1407" s="24"/>
      <c r="D1407" s="24"/>
      <c r="E1407" s="24"/>
      <c r="F1407" s="24"/>
    </row>
    <row r="1408" spans="1:6">
      <c r="A1408" s="24"/>
      <c r="D1408" s="24"/>
      <c r="E1408" s="24"/>
      <c r="F1408" s="24"/>
    </row>
    <row r="1409" spans="1:6">
      <c r="A1409" s="24"/>
      <c r="D1409" s="24"/>
      <c r="E1409" s="24"/>
      <c r="F1409" s="24"/>
    </row>
    <row r="1410" spans="1:6">
      <c r="A1410" s="24"/>
      <c r="D1410" s="24"/>
      <c r="E1410" s="24"/>
      <c r="F1410" s="24"/>
    </row>
    <row r="1411" spans="1:6">
      <c r="A1411" s="24"/>
      <c r="D1411" s="24"/>
      <c r="E1411" s="24"/>
      <c r="F1411" s="24"/>
    </row>
    <row r="1412" spans="1:6">
      <c r="A1412" s="24"/>
      <c r="D1412" s="24"/>
      <c r="E1412" s="24"/>
      <c r="F1412" s="24"/>
    </row>
    <row r="1413" spans="1:6">
      <c r="A1413" s="24"/>
      <c r="D1413" s="24"/>
      <c r="E1413" s="24"/>
      <c r="F1413" s="24"/>
    </row>
    <row r="1414" spans="1:6">
      <c r="A1414" s="24"/>
      <c r="D1414" s="24"/>
      <c r="E1414" s="24"/>
      <c r="F1414" s="24"/>
    </row>
    <row r="1415" spans="1:6">
      <c r="A1415" s="24"/>
      <c r="D1415" s="24"/>
      <c r="E1415" s="24"/>
      <c r="F1415" s="24"/>
    </row>
    <row r="1416" spans="1:6">
      <c r="A1416" s="24"/>
      <c r="D1416" s="24"/>
      <c r="E1416" s="24"/>
      <c r="F1416" s="24"/>
    </row>
    <row r="1417" spans="1:6">
      <c r="A1417" s="24"/>
      <c r="D1417" s="24"/>
      <c r="E1417" s="24"/>
      <c r="F1417" s="24"/>
    </row>
    <row r="1418" spans="1:6">
      <c r="A1418" s="24"/>
      <c r="D1418" s="24"/>
      <c r="E1418" s="24"/>
      <c r="F1418" s="24"/>
    </row>
    <row r="1419" spans="1:6">
      <c r="A1419" s="24"/>
      <c r="D1419" s="24"/>
      <c r="E1419" s="24"/>
      <c r="F1419" s="24"/>
    </row>
    <row r="1420" spans="1:6">
      <c r="A1420" s="24"/>
      <c r="D1420" s="24"/>
      <c r="E1420" s="24"/>
      <c r="F1420" s="24"/>
    </row>
    <row r="1421" spans="1:6">
      <c r="A1421" s="24"/>
      <c r="D1421" s="24"/>
      <c r="E1421" s="24"/>
      <c r="F1421" s="24"/>
    </row>
    <row r="1422" spans="1:6">
      <c r="A1422" s="24"/>
      <c r="D1422" s="24"/>
      <c r="E1422" s="24"/>
      <c r="F1422" s="24"/>
    </row>
    <row r="1423" spans="1:6">
      <c r="A1423" s="24"/>
      <c r="D1423" s="24"/>
      <c r="E1423" s="24"/>
      <c r="F1423" s="24"/>
    </row>
    <row r="1424" spans="1:6">
      <c r="A1424" s="24"/>
      <c r="D1424" s="24"/>
      <c r="E1424" s="24"/>
      <c r="F1424" s="24"/>
    </row>
    <row r="1425" spans="1:6">
      <c r="A1425" s="24"/>
      <c r="D1425" s="24"/>
      <c r="E1425" s="24"/>
      <c r="F1425" s="24"/>
    </row>
    <row r="1426" spans="1:6">
      <c r="A1426" s="24"/>
      <c r="D1426" s="24"/>
      <c r="E1426" s="24"/>
      <c r="F1426" s="24"/>
    </row>
    <row r="1427" spans="1:6">
      <c r="A1427" s="24"/>
      <c r="D1427" s="24"/>
      <c r="E1427" s="24"/>
      <c r="F1427" s="24"/>
    </row>
    <row r="1428" spans="1:6">
      <c r="A1428" s="24"/>
      <c r="D1428" s="24"/>
      <c r="E1428" s="24"/>
      <c r="F1428" s="24"/>
    </row>
    <row r="1429" spans="1:6">
      <c r="A1429" s="24"/>
      <c r="D1429" s="24"/>
      <c r="E1429" s="24"/>
      <c r="F1429" s="24"/>
    </row>
    <row r="1430" spans="1:6">
      <c r="A1430" s="24"/>
      <c r="D1430" s="24"/>
      <c r="E1430" s="24"/>
      <c r="F1430" s="24"/>
    </row>
    <row r="1431" spans="1:6">
      <c r="A1431" s="24"/>
      <c r="D1431" s="24"/>
      <c r="E1431" s="24"/>
      <c r="F1431" s="24"/>
    </row>
    <row r="1432" spans="1:6">
      <c r="A1432" s="24"/>
      <c r="D1432" s="24"/>
      <c r="E1432" s="24"/>
      <c r="F1432" s="24"/>
    </row>
    <row r="1433" spans="1:6">
      <c r="A1433" s="24"/>
      <c r="D1433" s="24"/>
      <c r="E1433" s="24"/>
      <c r="F1433" s="24"/>
    </row>
    <row r="1434" spans="1:6">
      <c r="A1434" s="24"/>
      <c r="D1434" s="24"/>
      <c r="E1434" s="24"/>
      <c r="F1434" s="24"/>
    </row>
    <row r="1435" spans="1:6">
      <c r="A1435" s="24"/>
      <c r="D1435" s="24"/>
      <c r="E1435" s="24"/>
      <c r="F1435" s="24"/>
    </row>
    <row r="1436" spans="1:6">
      <c r="A1436" s="24"/>
      <c r="D1436" s="24"/>
      <c r="E1436" s="24"/>
      <c r="F1436" s="24"/>
    </row>
    <row r="1437" spans="1:6">
      <c r="A1437" s="24"/>
      <c r="D1437" s="24"/>
      <c r="E1437" s="24"/>
      <c r="F1437" s="24"/>
    </row>
    <row r="1438" spans="1:6">
      <c r="A1438" s="24"/>
      <c r="D1438" s="24"/>
      <c r="E1438" s="24"/>
      <c r="F1438" s="24"/>
    </row>
    <row r="1439" spans="1:6">
      <c r="A1439" s="24"/>
      <c r="D1439" s="24"/>
      <c r="E1439" s="24"/>
      <c r="F1439" s="24"/>
    </row>
    <row r="1440" spans="1:6">
      <c r="A1440" s="24"/>
      <c r="D1440" s="24"/>
      <c r="E1440" s="24"/>
      <c r="F1440" s="24"/>
    </row>
    <row r="1441" spans="1:6">
      <c r="A1441" s="24"/>
      <c r="D1441" s="24"/>
      <c r="E1441" s="24"/>
      <c r="F1441" s="24"/>
    </row>
    <row r="1442" spans="1:6">
      <c r="A1442" s="24"/>
      <c r="D1442" s="24"/>
      <c r="E1442" s="24"/>
      <c r="F1442" s="24"/>
    </row>
    <row r="1443" spans="1:6">
      <c r="A1443" s="24"/>
      <c r="D1443" s="24"/>
      <c r="E1443" s="24"/>
      <c r="F1443" s="24"/>
    </row>
    <row r="1444" spans="1:6">
      <c r="A1444" s="24"/>
      <c r="D1444" s="24"/>
      <c r="E1444" s="24"/>
      <c r="F1444" s="24"/>
    </row>
    <row r="1445" spans="1:6">
      <c r="A1445" s="24"/>
      <c r="D1445" s="24"/>
      <c r="E1445" s="24"/>
      <c r="F1445" s="24"/>
    </row>
    <row r="1446" spans="1:6">
      <c r="A1446" s="24"/>
      <c r="D1446" s="24"/>
      <c r="E1446" s="24"/>
      <c r="F1446" s="24"/>
    </row>
    <row r="1447" spans="1:6">
      <c r="A1447" s="24"/>
      <c r="D1447" s="24"/>
      <c r="E1447" s="24"/>
      <c r="F1447" s="24"/>
    </row>
    <row r="1448" spans="1:6">
      <c r="A1448" s="24"/>
      <c r="D1448" s="24"/>
      <c r="E1448" s="24"/>
      <c r="F1448" s="24"/>
    </row>
    <row r="1449" spans="1:6">
      <c r="A1449" s="24"/>
      <c r="D1449" s="24"/>
      <c r="E1449" s="24"/>
      <c r="F1449" s="24"/>
    </row>
    <row r="1450" spans="1:6">
      <c r="A1450" s="24"/>
      <c r="D1450" s="24"/>
      <c r="E1450" s="24"/>
      <c r="F1450" s="24"/>
    </row>
    <row r="1451" spans="1:6">
      <c r="A1451" s="24"/>
      <c r="D1451" s="24"/>
      <c r="E1451" s="24"/>
      <c r="F1451" s="24"/>
    </row>
    <row r="1452" spans="1:6">
      <c r="A1452" s="24"/>
      <c r="D1452" s="24"/>
      <c r="E1452" s="24"/>
      <c r="F1452" s="24"/>
    </row>
    <row r="1453" spans="1:6">
      <c r="A1453" s="24"/>
      <c r="D1453" s="24"/>
      <c r="E1453" s="24"/>
      <c r="F1453" s="24"/>
    </row>
    <row r="1454" spans="1:6">
      <c r="A1454" s="24"/>
      <c r="D1454" s="24"/>
      <c r="E1454" s="24"/>
      <c r="F1454" s="24"/>
    </row>
    <row r="1455" spans="1:6">
      <c r="A1455" s="24"/>
      <c r="D1455" s="24"/>
      <c r="E1455" s="24"/>
      <c r="F1455" s="24"/>
    </row>
    <row r="1456" spans="1:6">
      <c r="A1456" s="24"/>
      <c r="D1456" s="24"/>
      <c r="E1456" s="24"/>
      <c r="F1456" s="24"/>
    </row>
    <row r="1457" spans="1:6">
      <c r="A1457" s="24"/>
      <c r="D1457" s="24"/>
      <c r="E1457" s="24"/>
      <c r="F1457" s="24"/>
    </row>
    <row r="1458" spans="1:6">
      <c r="A1458" s="24"/>
      <c r="D1458" s="24"/>
      <c r="E1458" s="24"/>
      <c r="F1458" s="24"/>
    </row>
    <row r="1459" spans="1:6">
      <c r="A1459" s="24"/>
      <c r="D1459" s="24"/>
      <c r="E1459" s="24"/>
      <c r="F1459" s="24"/>
    </row>
    <row r="1460" spans="1:6">
      <c r="A1460" s="24"/>
      <c r="D1460" s="24"/>
      <c r="E1460" s="24"/>
      <c r="F1460" s="24"/>
    </row>
    <row r="1461" spans="1:6">
      <c r="A1461" s="24"/>
      <c r="D1461" s="24"/>
      <c r="E1461" s="24"/>
      <c r="F1461" s="24"/>
    </row>
    <row r="1462" spans="1:6">
      <c r="A1462" s="24"/>
      <c r="D1462" s="24"/>
      <c r="E1462" s="24"/>
      <c r="F1462" s="24"/>
    </row>
    <row r="1463" spans="1:6">
      <c r="A1463" s="24"/>
      <c r="D1463" s="24"/>
      <c r="E1463" s="24"/>
      <c r="F1463" s="24"/>
    </row>
    <row r="1464" spans="1:6">
      <c r="A1464" s="24"/>
      <c r="D1464" s="24"/>
      <c r="E1464" s="24"/>
      <c r="F1464" s="24"/>
    </row>
    <row r="1465" spans="1:6">
      <c r="A1465" s="24"/>
      <c r="D1465" s="24"/>
      <c r="E1465" s="24"/>
      <c r="F1465" s="24"/>
    </row>
    <row r="1466" spans="1:6">
      <c r="A1466" s="24"/>
      <c r="D1466" s="24"/>
      <c r="E1466" s="24"/>
      <c r="F1466" s="24"/>
    </row>
    <row r="1467" spans="1:6">
      <c r="A1467" s="24"/>
      <c r="D1467" s="24"/>
      <c r="E1467" s="24"/>
      <c r="F1467" s="24"/>
    </row>
    <row r="1468" spans="1:6">
      <c r="A1468" s="24"/>
      <c r="D1468" s="24"/>
      <c r="E1468" s="24"/>
      <c r="F1468" s="24"/>
    </row>
    <row r="1469" spans="1:6">
      <c r="A1469" s="24"/>
      <c r="D1469" s="24"/>
      <c r="E1469" s="24"/>
      <c r="F1469" s="24"/>
    </row>
    <row r="1470" spans="1:6">
      <c r="A1470" s="24"/>
      <c r="D1470" s="24"/>
      <c r="E1470" s="24"/>
      <c r="F1470" s="24"/>
    </row>
    <row r="1471" spans="1:6">
      <c r="A1471" s="24"/>
      <c r="D1471" s="24"/>
      <c r="E1471" s="24"/>
      <c r="F1471" s="24"/>
    </row>
    <row r="1472" spans="1:6">
      <c r="A1472" s="24"/>
      <c r="D1472" s="24"/>
      <c r="E1472" s="24"/>
      <c r="F1472" s="24"/>
    </row>
    <row r="1473" spans="1:6">
      <c r="A1473" s="24"/>
      <c r="D1473" s="24"/>
      <c r="E1473" s="24"/>
      <c r="F1473" s="24"/>
    </row>
    <row r="1474" spans="1:6">
      <c r="A1474" s="24"/>
      <c r="D1474" s="24"/>
      <c r="E1474" s="24"/>
      <c r="F1474" s="24"/>
    </row>
    <row r="1475" spans="1:6">
      <c r="A1475" s="24"/>
      <c r="D1475" s="24"/>
      <c r="E1475" s="24"/>
      <c r="F1475" s="24"/>
    </row>
    <row r="1476" spans="1:6">
      <c r="A1476" s="24"/>
      <c r="D1476" s="24"/>
      <c r="E1476" s="24"/>
      <c r="F1476" s="24"/>
    </row>
    <row r="1477" spans="1:6">
      <c r="A1477" s="24"/>
      <c r="D1477" s="24"/>
      <c r="E1477" s="24"/>
      <c r="F1477" s="24"/>
    </row>
    <row r="1478" spans="1:6">
      <c r="A1478" s="24"/>
      <c r="D1478" s="24"/>
      <c r="E1478" s="24"/>
      <c r="F1478" s="24"/>
    </row>
    <row r="1479" spans="1:6">
      <c r="A1479" s="24"/>
      <c r="D1479" s="24"/>
      <c r="E1479" s="24"/>
      <c r="F1479" s="24"/>
    </row>
    <row r="1480" spans="1:6">
      <c r="A1480" s="24"/>
      <c r="D1480" s="24"/>
      <c r="E1480" s="24"/>
      <c r="F1480" s="24"/>
    </row>
    <row r="1481" spans="1:6">
      <c r="A1481" s="24"/>
      <c r="D1481" s="24"/>
      <c r="E1481" s="24"/>
      <c r="F1481" s="24"/>
    </row>
    <row r="1482" spans="1:6">
      <c r="A1482" s="24"/>
      <c r="D1482" s="24"/>
      <c r="E1482" s="24"/>
      <c r="F1482" s="24"/>
    </row>
    <row r="1483" spans="1:6">
      <c r="A1483" s="24"/>
      <c r="D1483" s="24"/>
      <c r="E1483" s="24"/>
      <c r="F1483" s="24"/>
    </row>
    <row r="1484" spans="1:6">
      <c r="A1484" s="24"/>
      <c r="D1484" s="24"/>
      <c r="E1484" s="24"/>
      <c r="F1484" s="24"/>
    </row>
    <row r="1485" spans="1:6">
      <c r="A1485" s="24"/>
      <c r="D1485" s="24"/>
      <c r="E1485" s="24"/>
      <c r="F1485" s="24"/>
    </row>
    <row r="1486" spans="1:6">
      <c r="A1486" s="24"/>
      <c r="D1486" s="24"/>
      <c r="E1486" s="24"/>
      <c r="F1486" s="24"/>
    </row>
    <row r="1487" spans="1:6">
      <c r="A1487" s="24"/>
      <c r="D1487" s="24"/>
      <c r="E1487" s="24"/>
      <c r="F1487" s="24"/>
    </row>
    <row r="1488" spans="1:6">
      <c r="A1488" s="24"/>
      <c r="D1488" s="24"/>
      <c r="E1488" s="24"/>
      <c r="F1488" s="24"/>
    </row>
    <row r="1489" spans="1:6">
      <c r="A1489" s="24"/>
      <c r="D1489" s="24"/>
      <c r="E1489" s="24"/>
      <c r="F1489" s="24"/>
    </row>
    <row r="1490" spans="1:6">
      <c r="A1490" s="24"/>
      <c r="D1490" s="24"/>
      <c r="E1490" s="24"/>
      <c r="F1490" s="24"/>
    </row>
    <row r="1491" spans="1:6">
      <c r="A1491" s="24"/>
      <c r="D1491" s="24"/>
      <c r="E1491" s="24"/>
      <c r="F1491" s="24"/>
    </row>
    <row r="1492" spans="1:6">
      <c r="A1492" s="24"/>
      <c r="D1492" s="24"/>
      <c r="E1492" s="24"/>
      <c r="F1492" s="24"/>
    </row>
    <row r="1493" spans="1:6">
      <c r="A1493" s="24"/>
      <c r="D1493" s="24"/>
      <c r="E1493" s="24"/>
      <c r="F1493" s="24"/>
    </row>
    <row r="1494" spans="1:6">
      <c r="A1494" s="24"/>
      <c r="D1494" s="24"/>
      <c r="E1494" s="24"/>
      <c r="F1494" s="24"/>
    </row>
    <row r="1495" spans="1:6">
      <c r="A1495" s="24"/>
      <c r="D1495" s="24"/>
      <c r="E1495" s="24"/>
      <c r="F1495" s="24"/>
    </row>
    <row r="1496" spans="1:6">
      <c r="A1496" s="24"/>
      <c r="D1496" s="24"/>
      <c r="E1496" s="24"/>
      <c r="F1496" s="24"/>
    </row>
    <row r="1497" spans="1:6">
      <c r="A1497" s="24"/>
      <c r="D1497" s="24"/>
      <c r="E1497" s="24"/>
      <c r="F1497" s="24"/>
    </row>
    <row r="1498" spans="1:6">
      <c r="A1498" s="24"/>
      <c r="D1498" s="24"/>
      <c r="E1498" s="24"/>
      <c r="F1498" s="24"/>
    </row>
    <row r="1499" spans="1:6">
      <c r="A1499" s="24"/>
      <c r="D1499" s="24"/>
      <c r="E1499" s="24"/>
      <c r="F1499" s="24"/>
    </row>
    <row r="1500" spans="1:6">
      <c r="A1500" s="24"/>
      <c r="D1500" s="24"/>
      <c r="E1500" s="24"/>
      <c r="F1500" s="24"/>
    </row>
    <row r="1501" spans="1:6">
      <c r="A1501" s="24"/>
      <c r="D1501" s="24"/>
      <c r="E1501" s="24"/>
      <c r="F1501" s="24"/>
    </row>
    <row r="1502" spans="1:6">
      <c r="A1502" s="24"/>
      <c r="D1502" s="24"/>
      <c r="E1502" s="24"/>
      <c r="F1502" s="24"/>
    </row>
    <row r="1503" spans="1:6">
      <c r="A1503" s="24"/>
      <c r="D1503" s="24"/>
      <c r="E1503" s="24"/>
      <c r="F1503" s="24"/>
    </row>
    <row r="1504" spans="1:6">
      <c r="A1504" s="24"/>
      <c r="D1504" s="24"/>
      <c r="E1504" s="24"/>
      <c r="F1504" s="24"/>
    </row>
    <row r="1505" spans="1:6">
      <c r="A1505" s="24"/>
      <c r="D1505" s="24"/>
      <c r="E1505" s="24"/>
      <c r="F1505" s="24"/>
    </row>
    <row r="1506" spans="1:6">
      <c r="A1506" s="24"/>
      <c r="D1506" s="24"/>
      <c r="E1506" s="24"/>
      <c r="F1506" s="24"/>
    </row>
    <row r="1507" spans="1:6">
      <c r="A1507" s="24"/>
      <c r="D1507" s="24"/>
      <c r="E1507" s="24"/>
      <c r="F1507" s="24"/>
    </row>
    <row r="1508" spans="1:6">
      <c r="A1508" s="24"/>
      <c r="D1508" s="24"/>
      <c r="E1508" s="24"/>
      <c r="F1508" s="24"/>
    </row>
    <row r="1509" spans="1:6">
      <c r="A1509" s="24"/>
      <c r="D1509" s="24"/>
      <c r="E1509" s="24"/>
      <c r="F1509" s="24"/>
    </row>
    <row r="1510" spans="1:6">
      <c r="A1510" s="24"/>
      <c r="D1510" s="24"/>
      <c r="E1510" s="24"/>
      <c r="F1510" s="24"/>
    </row>
    <row r="1511" spans="1:6">
      <c r="A1511" s="24"/>
      <c r="D1511" s="24"/>
      <c r="E1511" s="24"/>
      <c r="F1511" s="24"/>
    </row>
    <row r="1512" spans="1:6">
      <c r="A1512" s="24"/>
      <c r="D1512" s="24"/>
      <c r="E1512" s="24"/>
      <c r="F1512" s="24"/>
    </row>
    <row r="1513" spans="1:6">
      <c r="A1513" s="24"/>
      <c r="D1513" s="24"/>
      <c r="E1513" s="24"/>
      <c r="F1513" s="24"/>
    </row>
    <row r="1514" spans="1:6">
      <c r="A1514" s="24"/>
      <c r="D1514" s="24"/>
      <c r="E1514" s="24"/>
      <c r="F1514" s="24"/>
    </row>
    <row r="1515" spans="1:6">
      <c r="A1515" s="24"/>
      <c r="D1515" s="24"/>
      <c r="E1515" s="24"/>
      <c r="F1515" s="24"/>
    </row>
    <row r="1516" spans="1:6">
      <c r="A1516" s="24"/>
      <c r="D1516" s="24"/>
      <c r="E1516" s="24"/>
      <c r="F1516" s="24"/>
    </row>
    <row r="1517" spans="1:6">
      <c r="A1517" s="24"/>
      <c r="D1517" s="24"/>
      <c r="E1517" s="24"/>
      <c r="F1517" s="24"/>
    </row>
    <row r="1518" spans="1:6">
      <c r="A1518" s="24"/>
      <c r="D1518" s="24"/>
      <c r="E1518" s="24"/>
      <c r="F1518" s="24"/>
    </row>
    <row r="1519" spans="1:6">
      <c r="A1519" s="24"/>
      <c r="D1519" s="24"/>
      <c r="E1519" s="24"/>
      <c r="F1519" s="24"/>
    </row>
    <row r="1520" spans="1:6">
      <c r="A1520" s="24"/>
      <c r="D1520" s="24"/>
      <c r="E1520" s="24"/>
      <c r="F1520" s="24"/>
    </row>
    <row r="1521" spans="1:6">
      <c r="A1521" s="24"/>
      <c r="D1521" s="24"/>
      <c r="E1521" s="24"/>
      <c r="F1521" s="24"/>
    </row>
    <row r="1522" spans="1:6">
      <c r="A1522" s="24"/>
      <c r="D1522" s="24"/>
      <c r="E1522" s="24"/>
      <c r="F1522" s="24"/>
    </row>
    <row r="1523" spans="1:6">
      <c r="A1523" s="24"/>
      <c r="D1523" s="24"/>
      <c r="E1523" s="24"/>
      <c r="F1523" s="24"/>
    </row>
    <row r="1524" spans="1:6">
      <c r="A1524" s="24"/>
      <c r="D1524" s="24"/>
      <c r="E1524" s="24"/>
      <c r="F1524" s="24"/>
    </row>
    <row r="1525" spans="1:6">
      <c r="A1525" s="24"/>
      <c r="D1525" s="24"/>
      <c r="E1525" s="24"/>
      <c r="F1525" s="24"/>
    </row>
    <row r="1526" spans="1:6">
      <c r="A1526" s="24"/>
      <c r="D1526" s="24"/>
      <c r="E1526" s="24"/>
      <c r="F1526" s="24"/>
    </row>
    <row r="1527" spans="1:6">
      <c r="A1527" s="24"/>
      <c r="D1527" s="24"/>
      <c r="E1527" s="24"/>
      <c r="F1527" s="24"/>
    </row>
    <row r="1528" spans="1:6">
      <c r="A1528" s="24"/>
      <c r="D1528" s="24"/>
      <c r="E1528" s="24"/>
      <c r="F1528" s="24"/>
    </row>
    <row r="1529" spans="1:6">
      <c r="A1529" s="24"/>
      <c r="D1529" s="24"/>
      <c r="E1529" s="24"/>
      <c r="F1529" s="24"/>
    </row>
    <row r="1530" spans="1:6">
      <c r="A1530" s="24"/>
      <c r="D1530" s="24"/>
      <c r="E1530" s="24"/>
      <c r="F1530" s="24"/>
    </row>
    <row r="1531" spans="1:6">
      <c r="A1531" s="24"/>
      <c r="D1531" s="24"/>
      <c r="E1531" s="24"/>
      <c r="F1531" s="24"/>
    </row>
    <row r="1532" spans="1:6">
      <c r="A1532" s="24"/>
      <c r="D1532" s="24"/>
      <c r="E1532" s="24"/>
      <c r="F1532" s="24"/>
    </row>
    <row r="1533" spans="1:6">
      <c r="A1533" s="24"/>
      <c r="D1533" s="24"/>
      <c r="E1533" s="24"/>
      <c r="F1533" s="24"/>
    </row>
    <row r="1534" spans="1:6">
      <c r="A1534" s="24"/>
      <c r="D1534" s="24"/>
      <c r="E1534" s="24"/>
      <c r="F1534" s="24"/>
    </row>
    <row r="1535" spans="1:6">
      <c r="A1535" s="24"/>
      <c r="D1535" s="24"/>
      <c r="E1535" s="24"/>
      <c r="F1535" s="24"/>
    </row>
    <row r="1536" spans="1:6">
      <c r="A1536" s="24"/>
      <c r="D1536" s="24"/>
      <c r="E1536" s="24"/>
      <c r="F1536" s="24"/>
    </row>
    <row r="1537" spans="1:6">
      <c r="A1537" s="24"/>
      <c r="D1537" s="24"/>
      <c r="E1537" s="24"/>
      <c r="F1537" s="24"/>
    </row>
    <row r="1538" spans="1:6">
      <c r="A1538" s="24"/>
      <c r="D1538" s="24"/>
      <c r="E1538" s="24"/>
      <c r="F1538" s="24"/>
    </row>
    <row r="1539" spans="1:6">
      <c r="A1539" s="24"/>
      <c r="D1539" s="24"/>
      <c r="E1539" s="24"/>
      <c r="F1539" s="24"/>
    </row>
    <row r="1540" spans="1:6">
      <c r="A1540" s="24"/>
      <c r="D1540" s="24"/>
      <c r="E1540" s="24"/>
      <c r="F1540" s="24"/>
    </row>
    <row r="1541" spans="1:6">
      <c r="A1541" s="24"/>
      <c r="D1541" s="24"/>
      <c r="E1541" s="24"/>
      <c r="F1541" s="24"/>
    </row>
    <row r="1542" spans="1:6">
      <c r="A1542" s="24"/>
      <c r="D1542" s="24"/>
      <c r="E1542" s="24"/>
      <c r="F1542" s="24"/>
    </row>
    <row r="1543" spans="1:6">
      <c r="A1543" s="24"/>
      <c r="D1543" s="24"/>
      <c r="E1543" s="24"/>
      <c r="F1543" s="24"/>
    </row>
    <row r="1544" spans="1:6">
      <c r="A1544" s="24"/>
      <c r="D1544" s="24"/>
      <c r="E1544" s="24"/>
      <c r="F1544" s="24"/>
    </row>
    <row r="1545" spans="1:6">
      <c r="A1545" s="24"/>
      <c r="D1545" s="24"/>
      <c r="E1545" s="24"/>
      <c r="F1545" s="24"/>
    </row>
    <row r="1546" spans="1:6">
      <c r="A1546" s="24"/>
      <c r="D1546" s="24"/>
      <c r="E1546" s="24"/>
      <c r="F1546" s="24"/>
    </row>
    <row r="1547" spans="1:6">
      <c r="A1547" s="24"/>
      <c r="D1547" s="24"/>
      <c r="E1547" s="24"/>
      <c r="F1547" s="24"/>
    </row>
    <row r="1548" spans="1:6">
      <c r="A1548" s="24"/>
      <c r="D1548" s="24"/>
      <c r="E1548" s="24"/>
      <c r="F1548" s="24"/>
    </row>
    <row r="1549" spans="1:6">
      <c r="A1549" s="24"/>
      <c r="D1549" s="24"/>
      <c r="E1549" s="24"/>
      <c r="F1549" s="24"/>
    </row>
    <row r="1550" spans="1:6">
      <c r="A1550" s="24"/>
      <c r="D1550" s="24"/>
      <c r="E1550" s="24"/>
      <c r="F1550" s="24"/>
    </row>
    <row r="1551" spans="1:6">
      <c r="A1551" s="24"/>
      <c r="D1551" s="24"/>
      <c r="E1551" s="24"/>
      <c r="F1551" s="24"/>
    </row>
    <row r="1552" spans="1:6">
      <c r="A1552" s="24"/>
      <c r="D1552" s="24"/>
      <c r="E1552" s="24"/>
      <c r="F1552" s="24"/>
    </row>
    <row r="1553" spans="1:6">
      <c r="A1553" s="24"/>
      <c r="D1553" s="24"/>
      <c r="E1553" s="24"/>
      <c r="F1553" s="24"/>
    </row>
    <row r="1554" spans="1:6">
      <c r="A1554" s="24"/>
      <c r="D1554" s="24"/>
      <c r="E1554" s="24"/>
      <c r="F1554" s="24"/>
    </row>
    <row r="1555" spans="1:6">
      <c r="A1555" s="24"/>
      <c r="D1555" s="24"/>
      <c r="E1555" s="24"/>
      <c r="F1555" s="24"/>
    </row>
    <row r="1556" spans="1:6">
      <c r="A1556" s="24"/>
      <c r="D1556" s="24"/>
      <c r="E1556" s="24"/>
      <c r="F1556" s="24"/>
    </row>
    <row r="1557" spans="1:6">
      <c r="A1557" s="24"/>
      <c r="D1557" s="24"/>
      <c r="E1557" s="24"/>
      <c r="F1557" s="24"/>
    </row>
    <row r="1558" spans="1:6">
      <c r="A1558" s="24"/>
      <c r="D1558" s="24"/>
      <c r="E1558" s="24"/>
      <c r="F1558" s="24"/>
    </row>
    <row r="1559" spans="1:6">
      <c r="A1559" s="24"/>
      <c r="D1559" s="24"/>
      <c r="E1559" s="24"/>
      <c r="F1559" s="24"/>
    </row>
    <row r="1560" spans="1:6">
      <c r="A1560" s="24"/>
      <c r="D1560" s="24"/>
      <c r="E1560" s="24"/>
      <c r="F1560" s="24"/>
    </row>
    <row r="1561" spans="1:6">
      <c r="A1561" s="24"/>
      <c r="D1561" s="24"/>
      <c r="E1561" s="24"/>
      <c r="F1561" s="24"/>
    </row>
    <row r="1562" spans="1:6">
      <c r="A1562" s="24"/>
      <c r="D1562" s="24"/>
      <c r="E1562" s="24"/>
      <c r="F1562" s="24"/>
    </row>
    <row r="1563" spans="1:6">
      <c r="A1563" s="24"/>
      <c r="D1563" s="24"/>
      <c r="E1563" s="24"/>
      <c r="F1563" s="24"/>
    </row>
    <row r="1564" spans="1:6">
      <c r="A1564" s="24"/>
      <c r="D1564" s="24"/>
      <c r="E1564" s="24"/>
      <c r="F1564" s="24"/>
    </row>
    <row r="1565" spans="1:6">
      <c r="A1565" s="24"/>
      <c r="D1565" s="24"/>
      <c r="E1565" s="24"/>
      <c r="F1565" s="24"/>
    </row>
    <row r="1566" spans="1:6">
      <c r="A1566" s="24"/>
      <c r="D1566" s="24"/>
      <c r="E1566" s="24"/>
      <c r="F1566" s="24"/>
    </row>
    <row r="1567" spans="1:6">
      <c r="A1567" s="24"/>
      <c r="D1567" s="24"/>
      <c r="E1567" s="24"/>
      <c r="F1567" s="24"/>
    </row>
    <row r="1568" spans="1:6">
      <c r="A1568" s="24"/>
      <c r="D1568" s="24"/>
      <c r="E1568" s="24"/>
      <c r="F1568" s="24"/>
    </row>
    <row r="1569" spans="1:6">
      <c r="A1569" s="24"/>
      <c r="D1569" s="24"/>
      <c r="E1569" s="24"/>
      <c r="F1569" s="24"/>
    </row>
    <row r="1570" spans="1:6">
      <c r="A1570" s="24"/>
      <c r="D1570" s="24"/>
      <c r="E1570" s="24"/>
      <c r="F1570" s="24"/>
    </row>
    <row r="1571" spans="1:6">
      <c r="A1571" s="24"/>
      <c r="D1571" s="24"/>
      <c r="E1571" s="24"/>
      <c r="F1571" s="24"/>
    </row>
    <row r="1572" spans="1:6">
      <c r="A1572" s="24"/>
      <c r="D1572" s="24"/>
      <c r="E1572" s="24"/>
      <c r="F1572" s="24"/>
    </row>
    <row r="1573" spans="1:6">
      <c r="A1573" s="24"/>
      <c r="D1573" s="24"/>
      <c r="E1573" s="24"/>
      <c r="F1573" s="24"/>
    </row>
    <row r="1574" spans="1:6">
      <c r="A1574" s="24"/>
      <c r="D1574" s="24"/>
      <c r="E1574" s="24"/>
      <c r="F1574" s="24"/>
    </row>
    <row r="1575" spans="1:6">
      <c r="A1575" s="24"/>
      <c r="D1575" s="24"/>
      <c r="E1575" s="24"/>
      <c r="F1575" s="24"/>
    </row>
    <row r="1576" spans="1:6">
      <c r="A1576" s="24"/>
      <c r="D1576" s="24"/>
      <c r="E1576" s="24"/>
      <c r="F1576" s="24"/>
    </row>
    <row r="1577" spans="1:6">
      <c r="A1577" s="24"/>
      <c r="D1577" s="24"/>
      <c r="E1577" s="24"/>
      <c r="F1577" s="24"/>
    </row>
    <row r="1578" spans="1:6">
      <c r="A1578" s="24"/>
      <c r="D1578" s="24"/>
      <c r="E1578" s="24"/>
      <c r="F1578" s="24"/>
    </row>
    <row r="1579" spans="1:6">
      <c r="A1579" s="24"/>
      <c r="D1579" s="24"/>
      <c r="E1579" s="24"/>
      <c r="F1579" s="24"/>
    </row>
    <row r="1580" spans="1:6">
      <c r="A1580" s="24"/>
      <c r="D1580" s="24"/>
      <c r="E1580" s="24"/>
      <c r="F1580" s="24"/>
    </row>
    <row r="1581" spans="1:6">
      <c r="A1581" s="24"/>
      <c r="D1581" s="24"/>
      <c r="E1581" s="24"/>
      <c r="F1581" s="24"/>
    </row>
    <row r="1582" spans="1:6">
      <c r="A1582" s="24"/>
      <c r="D1582" s="24"/>
      <c r="E1582" s="24"/>
      <c r="F1582" s="24"/>
    </row>
    <row r="1583" spans="1:6">
      <c r="A1583" s="24"/>
      <c r="D1583" s="24"/>
      <c r="E1583" s="24"/>
      <c r="F1583" s="24"/>
    </row>
    <row r="1584" spans="1:6">
      <c r="A1584" s="24"/>
      <c r="D1584" s="24"/>
      <c r="E1584" s="24"/>
      <c r="F1584" s="24"/>
    </row>
    <row r="1585" spans="1:6">
      <c r="A1585" s="24"/>
      <c r="D1585" s="24"/>
      <c r="E1585" s="24"/>
      <c r="F1585" s="24"/>
    </row>
    <row r="1586" spans="1:6">
      <c r="A1586" s="24"/>
      <c r="D1586" s="24"/>
      <c r="E1586" s="24"/>
      <c r="F1586" s="24"/>
    </row>
    <row r="1587" spans="1:6">
      <c r="A1587" s="24"/>
      <c r="D1587" s="24"/>
      <c r="E1587" s="24"/>
      <c r="F1587" s="24"/>
    </row>
    <row r="1588" spans="1:6">
      <c r="A1588" s="24"/>
      <c r="D1588" s="24"/>
      <c r="E1588" s="24"/>
      <c r="F1588" s="24"/>
    </row>
    <row r="1589" spans="1:6">
      <c r="A1589" s="24"/>
      <c r="D1589" s="24"/>
      <c r="E1589" s="24"/>
      <c r="F1589" s="24"/>
    </row>
    <row r="1590" spans="1:6">
      <c r="A1590" s="24"/>
      <c r="D1590" s="24"/>
      <c r="E1590" s="24"/>
      <c r="F1590" s="24"/>
    </row>
    <row r="1591" spans="1:6">
      <c r="A1591" s="24"/>
      <c r="D1591" s="24"/>
      <c r="E1591" s="24"/>
      <c r="F1591" s="24"/>
    </row>
    <row r="1592" spans="1:6">
      <c r="A1592" s="24"/>
      <c r="D1592" s="24"/>
      <c r="E1592" s="24"/>
      <c r="F1592" s="24"/>
    </row>
    <row r="1593" spans="1:6">
      <c r="A1593" s="24"/>
      <c r="D1593" s="24"/>
      <c r="E1593" s="24"/>
      <c r="F1593" s="24"/>
    </row>
    <row r="1594" spans="1:6">
      <c r="A1594" s="24"/>
      <c r="D1594" s="24"/>
      <c r="E1594" s="24"/>
      <c r="F1594" s="24"/>
    </row>
    <row r="1595" spans="1:6">
      <c r="A1595" s="24"/>
      <c r="D1595" s="24"/>
      <c r="E1595" s="24"/>
      <c r="F1595" s="24"/>
    </row>
    <row r="1596" spans="1:6">
      <c r="A1596" s="24"/>
      <c r="D1596" s="24"/>
      <c r="E1596" s="24"/>
      <c r="F1596" s="24"/>
    </row>
    <row r="1597" spans="1:6">
      <c r="A1597" s="24"/>
      <c r="D1597" s="24"/>
      <c r="E1597" s="24"/>
      <c r="F1597" s="24"/>
    </row>
    <row r="1598" spans="1:6">
      <c r="A1598" s="24"/>
      <c r="D1598" s="24"/>
      <c r="E1598" s="24"/>
      <c r="F1598" s="24"/>
    </row>
    <row r="1599" spans="1:6">
      <c r="A1599" s="24"/>
      <c r="D1599" s="24"/>
      <c r="E1599" s="24"/>
      <c r="F1599" s="24"/>
    </row>
    <row r="1600" spans="1:6">
      <c r="A1600" s="24"/>
      <c r="D1600" s="24"/>
      <c r="E1600" s="24"/>
      <c r="F1600" s="24"/>
    </row>
    <row r="1601" spans="1:6">
      <c r="A1601" s="24"/>
      <c r="D1601" s="24"/>
      <c r="E1601" s="24"/>
      <c r="F1601" s="24"/>
    </row>
    <row r="1602" spans="1:6">
      <c r="A1602" s="24"/>
      <c r="D1602" s="24"/>
      <c r="E1602" s="24"/>
      <c r="F1602" s="24"/>
    </row>
    <row r="1603" spans="1:6">
      <c r="A1603" s="24"/>
      <c r="D1603" s="24"/>
      <c r="E1603" s="24"/>
      <c r="F1603" s="24"/>
    </row>
    <row r="1604" spans="1:6">
      <c r="A1604" s="24"/>
      <c r="D1604" s="24"/>
      <c r="E1604" s="24"/>
      <c r="F1604" s="24"/>
    </row>
    <row r="1605" spans="1:6">
      <c r="A1605" s="24"/>
      <c r="D1605" s="24"/>
      <c r="E1605" s="24"/>
      <c r="F1605" s="24"/>
    </row>
    <row r="1606" spans="1:6">
      <c r="A1606" s="24"/>
      <c r="D1606" s="24"/>
      <c r="E1606" s="24"/>
      <c r="F1606" s="24"/>
    </row>
    <row r="1607" spans="1:6">
      <c r="A1607" s="24"/>
      <c r="D1607" s="24"/>
      <c r="E1607" s="24"/>
      <c r="F1607" s="24"/>
    </row>
    <row r="1608" spans="1:6">
      <c r="A1608" s="24"/>
      <c r="D1608" s="24"/>
      <c r="E1608" s="24"/>
      <c r="F1608" s="24"/>
    </row>
    <row r="1609" spans="1:6">
      <c r="A1609" s="24"/>
      <c r="D1609" s="24"/>
      <c r="E1609" s="24"/>
      <c r="F1609" s="24"/>
    </row>
    <row r="1610" spans="1:6">
      <c r="A1610" s="24"/>
      <c r="D1610" s="24"/>
      <c r="E1610" s="24"/>
      <c r="F1610" s="24"/>
    </row>
    <row r="1611" spans="1:6">
      <c r="A1611" s="24"/>
      <c r="D1611" s="24"/>
      <c r="E1611" s="24"/>
      <c r="F1611" s="24"/>
    </row>
    <row r="1612" spans="1:6">
      <c r="A1612" s="24"/>
      <c r="D1612" s="24"/>
      <c r="E1612" s="24"/>
      <c r="F1612" s="24"/>
    </row>
    <row r="1613" spans="1:6">
      <c r="A1613" s="24"/>
      <c r="D1613" s="24"/>
      <c r="E1613" s="24"/>
      <c r="F1613" s="24"/>
    </row>
    <row r="1614" spans="1:6">
      <c r="A1614" s="24"/>
      <c r="D1614" s="24"/>
      <c r="E1614" s="24"/>
      <c r="F1614" s="24"/>
    </row>
    <row r="1615" spans="1:6">
      <c r="A1615" s="24"/>
      <c r="D1615" s="24"/>
      <c r="E1615" s="24"/>
      <c r="F1615" s="24"/>
    </row>
    <row r="1616" spans="1:6">
      <c r="A1616" s="24"/>
      <c r="D1616" s="24"/>
      <c r="E1616" s="24"/>
      <c r="F1616" s="24"/>
    </row>
    <row r="1617" spans="1:6">
      <c r="A1617" s="24"/>
      <c r="D1617" s="24"/>
      <c r="E1617" s="24"/>
      <c r="F1617" s="24"/>
    </row>
    <row r="1618" spans="1:6">
      <c r="A1618" s="24"/>
      <c r="D1618" s="24"/>
      <c r="E1618" s="24"/>
      <c r="F1618" s="24"/>
    </row>
    <row r="1619" spans="1:6">
      <c r="A1619" s="24"/>
      <c r="D1619" s="24"/>
      <c r="E1619" s="24"/>
      <c r="F1619" s="24"/>
    </row>
    <row r="1620" spans="1:6">
      <c r="A1620" s="24"/>
      <c r="D1620" s="24"/>
      <c r="E1620" s="24"/>
      <c r="F1620" s="24"/>
    </row>
    <row r="1621" spans="1:6">
      <c r="A1621" s="24"/>
      <c r="D1621" s="24"/>
      <c r="E1621" s="24"/>
      <c r="F1621" s="24"/>
    </row>
    <row r="1622" spans="1:6">
      <c r="A1622" s="24"/>
      <c r="D1622" s="24"/>
      <c r="E1622" s="24"/>
      <c r="F1622" s="24"/>
    </row>
    <row r="1623" spans="1:6">
      <c r="A1623" s="24"/>
      <c r="D1623" s="24"/>
      <c r="E1623" s="24"/>
      <c r="F1623" s="24"/>
    </row>
    <row r="1624" spans="1:6">
      <c r="A1624" s="24"/>
      <c r="D1624" s="24"/>
      <c r="E1624" s="24"/>
      <c r="F1624" s="24"/>
    </row>
    <row r="1625" spans="1:6">
      <c r="A1625" s="24"/>
      <c r="D1625" s="24"/>
      <c r="E1625" s="24"/>
      <c r="F1625" s="24"/>
    </row>
    <row r="1626" spans="1:6">
      <c r="A1626" s="24"/>
      <c r="D1626" s="24"/>
      <c r="E1626" s="24"/>
      <c r="F1626" s="24"/>
    </row>
    <row r="1627" spans="1:6">
      <c r="A1627" s="24"/>
      <c r="D1627" s="24"/>
      <c r="E1627" s="24"/>
      <c r="F1627" s="24"/>
    </row>
    <row r="1628" spans="1:6">
      <c r="A1628" s="24"/>
      <c r="D1628" s="24"/>
      <c r="E1628" s="24"/>
      <c r="F1628" s="24"/>
    </row>
    <row r="1629" spans="1:6">
      <c r="A1629" s="24"/>
      <c r="D1629" s="24"/>
      <c r="E1629" s="24"/>
      <c r="F1629" s="24"/>
    </row>
    <row r="1630" spans="1:6">
      <c r="A1630" s="24"/>
      <c r="D1630" s="24"/>
      <c r="E1630" s="24"/>
      <c r="F1630" s="24"/>
    </row>
    <row r="1631" spans="1:6">
      <c r="A1631" s="24"/>
      <c r="D1631" s="24"/>
      <c r="E1631" s="24"/>
      <c r="F1631" s="24"/>
    </row>
    <row r="1632" spans="1:6">
      <c r="A1632" s="24"/>
      <c r="D1632" s="24"/>
      <c r="E1632" s="24"/>
      <c r="F1632" s="24"/>
    </row>
    <row r="1633" spans="1:6">
      <c r="A1633" s="24"/>
      <c r="D1633" s="24"/>
      <c r="E1633" s="24"/>
      <c r="F1633" s="24"/>
    </row>
    <row r="1634" spans="1:6">
      <c r="A1634" s="24"/>
      <c r="D1634" s="24"/>
      <c r="E1634" s="24"/>
      <c r="F1634" s="24"/>
    </row>
    <row r="1635" spans="1:6">
      <c r="A1635" s="24"/>
      <c r="D1635" s="24"/>
      <c r="E1635" s="24"/>
      <c r="F1635" s="24"/>
    </row>
    <row r="1636" spans="1:6">
      <c r="A1636" s="24"/>
      <c r="D1636" s="24"/>
      <c r="E1636" s="24"/>
      <c r="F1636" s="24"/>
    </row>
    <row r="1637" spans="1:6">
      <c r="A1637" s="24"/>
      <c r="D1637" s="24"/>
      <c r="E1637" s="24"/>
      <c r="F1637" s="24"/>
    </row>
    <row r="1638" spans="1:6">
      <c r="A1638" s="24"/>
      <c r="D1638" s="24"/>
      <c r="E1638" s="24"/>
      <c r="F1638" s="24"/>
    </row>
    <row r="1639" spans="1:6">
      <c r="A1639" s="24"/>
      <c r="D1639" s="24"/>
      <c r="E1639" s="24"/>
      <c r="F1639" s="24"/>
    </row>
    <row r="1640" spans="1:6">
      <c r="A1640" s="24"/>
      <c r="D1640" s="24"/>
      <c r="E1640" s="24"/>
      <c r="F1640" s="24"/>
    </row>
    <row r="1641" spans="1:6">
      <c r="A1641" s="24"/>
      <c r="D1641" s="24"/>
      <c r="E1641" s="24"/>
      <c r="F1641" s="24"/>
    </row>
    <row r="1642" spans="1:6">
      <c r="A1642" s="24"/>
      <c r="D1642" s="24"/>
      <c r="E1642" s="24"/>
      <c r="F1642" s="24"/>
    </row>
    <row r="1643" spans="1:6">
      <c r="A1643" s="24"/>
      <c r="D1643" s="24"/>
      <c r="E1643" s="24"/>
      <c r="F1643" s="24"/>
    </row>
    <row r="1644" spans="1:6">
      <c r="A1644" s="24"/>
      <c r="D1644" s="24"/>
      <c r="E1644" s="24"/>
      <c r="F1644" s="24"/>
    </row>
    <row r="1645" spans="1:6">
      <c r="A1645" s="24"/>
      <c r="D1645" s="24"/>
      <c r="E1645" s="24"/>
      <c r="F1645" s="24"/>
    </row>
    <row r="1646" spans="1:6">
      <c r="A1646" s="24"/>
      <c r="D1646" s="24"/>
      <c r="E1646" s="24"/>
      <c r="F1646" s="24"/>
    </row>
    <row r="1647" spans="1:6">
      <c r="A1647" s="24"/>
      <c r="D1647" s="24"/>
      <c r="E1647" s="24"/>
      <c r="F1647" s="24"/>
    </row>
    <row r="1648" spans="1:6">
      <c r="A1648" s="24"/>
      <c r="D1648" s="24"/>
      <c r="E1648" s="24"/>
      <c r="F1648" s="24"/>
    </row>
    <row r="1649" spans="1:6">
      <c r="A1649" s="24"/>
      <c r="D1649" s="24"/>
      <c r="E1649" s="24"/>
      <c r="F1649" s="24"/>
    </row>
    <row r="1650" spans="1:6">
      <c r="A1650" s="24"/>
      <c r="D1650" s="24"/>
      <c r="E1650" s="24"/>
      <c r="F1650" s="24"/>
    </row>
    <row r="1651" spans="1:6">
      <c r="A1651" s="24"/>
      <c r="D1651" s="24"/>
      <c r="E1651" s="24"/>
      <c r="F1651" s="24"/>
    </row>
    <row r="1652" spans="1:6">
      <c r="A1652" s="24"/>
      <c r="D1652" s="24"/>
      <c r="E1652" s="24"/>
      <c r="F1652" s="24"/>
    </row>
    <row r="1653" spans="1:6">
      <c r="A1653" s="24"/>
      <c r="D1653" s="24"/>
      <c r="E1653" s="24"/>
      <c r="F1653" s="24"/>
    </row>
    <row r="1654" spans="1:6">
      <c r="A1654" s="24"/>
      <c r="D1654" s="24"/>
      <c r="E1654" s="24"/>
      <c r="F1654" s="24"/>
    </row>
    <row r="1655" spans="1:6">
      <c r="A1655" s="24"/>
      <c r="D1655" s="24"/>
      <c r="E1655" s="24"/>
      <c r="F1655" s="24"/>
    </row>
    <row r="1656" spans="1:6">
      <c r="A1656" s="24"/>
      <c r="D1656" s="24"/>
      <c r="E1656" s="24"/>
      <c r="F1656" s="24"/>
    </row>
    <row r="1657" spans="1:6">
      <c r="A1657" s="24"/>
      <c r="D1657" s="24"/>
      <c r="E1657" s="24"/>
      <c r="F1657" s="24"/>
    </row>
    <row r="1658" spans="1:6">
      <c r="A1658" s="24"/>
      <c r="D1658" s="24"/>
      <c r="E1658" s="24"/>
      <c r="F1658" s="24"/>
    </row>
    <row r="1659" spans="1:6">
      <c r="A1659" s="24"/>
      <c r="D1659" s="24"/>
      <c r="E1659" s="24"/>
      <c r="F1659" s="24"/>
    </row>
    <row r="1660" spans="1:6">
      <c r="A1660" s="24"/>
      <c r="D1660" s="24"/>
      <c r="E1660" s="24"/>
      <c r="F1660" s="24"/>
    </row>
    <row r="1661" spans="1:6">
      <c r="A1661" s="24"/>
      <c r="D1661" s="24"/>
      <c r="E1661" s="24"/>
      <c r="F1661" s="24"/>
    </row>
    <row r="1662" spans="1:6">
      <c r="A1662" s="24"/>
      <c r="D1662" s="24"/>
      <c r="E1662" s="24"/>
      <c r="F1662" s="24"/>
    </row>
    <row r="1663" spans="1:6">
      <c r="A1663" s="24"/>
      <c r="D1663" s="24"/>
      <c r="E1663" s="24"/>
      <c r="F1663" s="24"/>
    </row>
    <row r="1664" spans="1:6">
      <c r="A1664" s="24"/>
      <c r="D1664" s="24"/>
      <c r="E1664" s="24"/>
      <c r="F1664" s="24"/>
    </row>
    <row r="1665" spans="1:6">
      <c r="A1665" s="24"/>
      <c r="D1665" s="24"/>
      <c r="E1665" s="24"/>
      <c r="F1665" s="24"/>
    </row>
    <row r="1666" spans="1:6">
      <c r="A1666" s="24"/>
      <c r="D1666" s="24"/>
      <c r="E1666" s="24"/>
      <c r="F1666" s="24"/>
    </row>
    <row r="1667" spans="1:6">
      <c r="A1667" s="24"/>
      <c r="D1667" s="24"/>
      <c r="E1667" s="24"/>
      <c r="F1667" s="24"/>
    </row>
    <row r="1668" spans="1:6">
      <c r="A1668" s="24"/>
      <c r="D1668" s="24"/>
      <c r="E1668" s="24"/>
      <c r="F1668" s="24"/>
    </row>
    <row r="1669" spans="1:6">
      <c r="A1669" s="24"/>
      <c r="D1669" s="24"/>
      <c r="E1669" s="24"/>
      <c r="F1669" s="24"/>
    </row>
    <row r="1670" spans="1:6">
      <c r="A1670" s="24"/>
      <c r="D1670" s="24"/>
      <c r="E1670" s="24"/>
      <c r="F1670" s="24"/>
    </row>
    <row r="1671" spans="1:6">
      <c r="A1671" s="24"/>
      <c r="D1671" s="24"/>
      <c r="E1671" s="24"/>
      <c r="F1671" s="24"/>
    </row>
    <row r="1672" spans="1:6">
      <c r="A1672" s="24"/>
      <c r="D1672" s="24"/>
      <c r="E1672" s="24"/>
      <c r="F1672" s="24"/>
    </row>
    <row r="1673" spans="1:6">
      <c r="A1673" s="24"/>
      <c r="D1673" s="24"/>
      <c r="E1673" s="24"/>
      <c r="F1673" s="24"/>
    </row>
    <row r="1674" spans="1:6">
      <c r="A1674" s="24"/>
      <c r="D1674" s="24"/>
      <c r="E1674" s="24"/>
      <c r="F1674" s="24"/>
    </row>
    <row r="1675" spans="1:6">
      <c r="A1675" s="24"/>
      <c r="D1675" s="24"/>
      <c r="E1675" s="24"/>
      <c r="F1675" s="24"/>
    </row>
    <row r="1676" spans="1:6">
      <c r="A1676" s="24"/>
      <c r="D1676" s="24"/>
      <c r="E1676" s="24"/>
      <c r="F1676" s="24"/>
    </row>
    <row r="1677" spans="1:6">
      <c r="A1677" s="24"/>
      <c r="D1677" s="24"/>
      <c r="E1677" s="24"/>
      <c r="F1677" s="24"/>
    </row>
    <row r="1678" spans="1:6">
      <c r="A1678" s="24"/>
      <c r="D1678" s="24"/>
      <c r="E1678" s="24"/>
      <c r="F1678" s="24"/>
    </row>
    <row r="1679" spans="1:6">
      <c r="A1679" s="24"/>
      <c r="D1679" s="24"/>
      <c r="E1679" s="24"/>
      <c r="F1679" s="24"/>
    </row>
    <row r="1680" spans="1:6">
      <c r="A1680" s="24"/>
      <c r="D1680" s="24"/>
      <c r="E1680" s="24"/>
      <c r="F1680" s="24"/>
    </row>
    <row r="1681" spans="1:6">
      <c r="A1681" s="24"/>
      <c r="D1681" s="24"/>
      <c r="E1681" s="24"/>
      <c r="F1681" s="24"/>
    </row>
    <row r="1682" spans="1:6">
      <c r="A1682" s="24"/>
      <c r="D1682" s="24"/>
      <c r="E1682" s="24"/>
      <c r="F1682" s="24"/>
    </row>
    <row r="1683" spans="1:6">
      <c r="A1683" s="24"/>
      <c r="D1683" s="24"/>
      <c r="E1683" s="24"/>
      <c r="F1683" s="24"/>
    </row>
    <row r="1684" spans="1:6">
      <c r="A1684" s="24"/>
      <c r="D1684" s="24"/>
      <c r="E1684" s="24"/>
      <c r="F1684" s="24"/>
    </row>
    <row r="1685" spans="1:6">
      <c r="A1685" s="24"/>
      <c r="D1685" s="24"/>
      <c r="E1685" s="24"/>
      <c r="F1685" s="24"/>
    </row>
    <row r="1686" spans="1:6">
      <c r="A1686" s="24"/>
      <c r="D1686" s="24"/>
      <c r="E1686" s="24"/>
      <c r="F1686" s="24"/>
    </row>
    <row r="1687" spans="1:6">
      <c r="A1687" s="24"/>
      <c r="D1687" s="24"/>
      <c r="E1687" s="24"/>
      <c r="F1687" s="24"/>
    </row>
    <row r="1688" spans="1:6">
      <c r="A1688" s="24"/>
      <c r="D1688" s="24"/>
      <c r="E1688" s="24"/>
      <c r="F1688" s="24"/>
    </row>
    <row r="1689" spans="1:6">
      <c r="A1689" s="24"/>
      <c r="D1689" s="24"/>
      <c r="E1689" s="24"/>
      <c r="F1689" s="24"/>
    </row>
    <row r="1690" spans="1:6">
      <c r="A1690" s="24"/>
      <c r="D1690" s="24"/>
      <c r="E1690" s="24"/>
      <c r="F1690" s="24"/>
    </row>
    <row r="1691" spans="1:6">
      <c r="A1691" s="24"/>
      <c r="D1691" s="24"/>
      <c r="E1691" s="24"/>
      <c r="F1691" s="24"/>
    </row>
    <row r="1692" spans="1:6">
      <c r="A1692" s="24"/>
      <c r="D1692" s="24"/>
      <c r="E1692" s="24"/>
      <c r="F1692" s="24"/>
    </row>
    <row r="1693" spans="1:6">
      <c r="A1693" s="24"/>
      <c r="D1693" s="24"/>
      <c r="E1693" s="24"/>
      <c r="F1693" s="24"/>
    </row>
    <row r="1694" spans="1:6">
      <c r="A1694" s="24"/>
      <c r="D1694" s="24"/>
      <c r="E1694" s="24"/>
      <c r="F1694" s="24"/>
    </row>
    <row r="1695" spans="1:6">
      <c r="A1695" s="24"/>
      <c r="D1695" s="24"/>
      <c r="E1695" s="24"/>
      <c r="F1695" s="24"/>
    </row>
    <row r="1696" spans="1:6">
      <c r="A1696" s="24"/>
      <c r="D1696" s="24"/>
      <c r="E1696" s="24"/>
      <c r="F1696" s="24"/>
    </row>
    <row r="1697" spans="1:6">
      <c r="A1697" s="24"/>
      <c r="D1697" s="24"/>
      <c r="E1697" s="24"/>
      <c r="F1697" s="24"/>
    </row>
    <row r="1698" spans="1:6">
      <c r="A1698" s="24"/>
      <c r="D1698" s="24"/>
      <c r="E1698" s="24"/>
      <c r="F1698" s="24"/>
    </row>
    <row r="1699" spans="1:6">
      <c r="A1699" s="24"/>
      <c r="D1699" s="24"/>
      <c r="E1699" s="24"/>
      <c r="F1699" s="24"/>
    </row>
    <row r="1700" spans="1:6">
      <c r="A1700" s="24"/>
      <c r="D1700" s="24"/>
      <c r="E1700" s="24"/>
      <c r="F1700" s="24"/>
    </row>
    <row r="1701" spans="1:6">
      <c r="A1701" s="24"/>
      <c r="D1701" s="24"/>
      <c r="E1701" s="24"/>
      <c r="F1701" s="24"/>
    </row>
    <row r="1702" spans="1:6">
      <c r="A1702" s="24"/>
      <c r="D1702" s="24"/>
      <c r="E1702" s="24"/>
      <c r="F1702" s="24"/>
    </row>
    <row r="1703" spans="1:6">
      <c r="A1703" s="24"/>
      <c r="D1703" s="24"/>
      <c r="E1703" s="24"/>
      <c r="F1703" s="24"/>
    </row>
    <row r="1704" spans="1:6">
      <c r="A1704" s="24"/>
      <c r="D1704" s="24"/>
      <c r="E1704" s="24"/>
      <c r="F1704" s="24"/>
    </row>
    <row r="1705" spans="1:6">
      <c r="A1705" s="24"/>
      <c r="D1705" s="24"/>
      <c r="E1705" s="24"/>
      <c r="F1705" s="24"/>
    </row>
    <row r="1706" spans="1:6">
      <c r="A1706" s="24"/>
      <c r="D1706" s="24"/>
      <c r="E1706" s="24"/>
      <c r="F1706" s="24"/>
    </row>
    <row r="1707" spans="1:6">
      <c r="A1707" s="24"/>
      <c r="D1707" s="24"/>
      <c r="E1707" s="24"/>
      <c r="F1707" s="24"/>
    </row>
    <row r="1708" spans="1:6">
      <c r="A1708" s="24"/>
      <c r="D1708" s="24"/>
      <c r="E1708" s="24"/>
      <c r="F1708" s="24"/>
    </row>
    <row r="1709" spans="1:6">
      <c r="A1709" s="24"/>
      <c r="D1709" s="24"/>
      <c r="E1709" s="24"/>
      <c r="F1709" s="24"/>
    </row>
    <row r="1710" spans="1:6">
      <c r="A1710" s="24"/>
      <c r="D1710" s="24"/>
      <c r="E1710" s="24"/>
      <c r="F1710" s="24"/>
    </row>
    <row r="1711" spans="1:6">
      <c r="A1711" s="24"/>
      <c r="D1711" s="24"/>
      <c r="E1711" s="24"/>
      <c r="F1711" s="24"/>
    </row>
    <row r="1712" spans="1:6">
      <c r="A1712" s="24"/>
      <c r="D1712" s="24"/>
      <c r="E1712" s="24"/>
      <c r="F1712" s="24"/>
    </row>
    <row r="1713" spans="1:6">
      <c r="A1713" s="24"/>
      <c r="D1713" s="24"/>
      <c r="E1713" s="24"/>
      <c r="F1713" s="24"/>
    </row>
    <row r="1714" spans="1:6">
      <c r="A1714" s="24"/>
      <c r="D1714" s="24"/>
      <c r="E1714" s="24"/>
      <c r="F1714" s="24"/>
    </row>
    <row r="1715" spans="1:6">
      <c r="A1715" s="24"/>
      <c r="D1715" s="24"/>
      <c r="E1715" s="24"/>
      <c r="F1715" s="24"/>
    </row>
    <row r="1716" spans="1:6">
      <c r="A1716" s="24"/>
      <c r="D1716" s="24"/>
      <c r="E1716" s="24"/>
      <c r="F1716" s="24"/>
    </row>
    <row r="1717" spans="1:6">
      <c r="A1717" s="24"/>
      <c r="D1717" s="24"/>
      <c r="E1717" s="24"/>
      <c r="F1717" s="24"/>
    </row>
    <row r="1718" spans="1:6">
      <c r="A1718" s="24"/>
      <c r="D1718" s="24"/>
      <c r="E1718" s="24"/>
      <c r="F1718" s="24"/>
    </row>
    <row r="1719" spans="1:6">
      <c r="A1719" s="24"/>
      <c r="D1719" s="24"/>
      <c r="E1719" s="24"/>
      <c r="F1719" s="24"/>
    </row>
    <row r="1720" spans="1:6">
      <c r="A1720" s="24"/>
      <c r="D1720" s="24"/>
      <c r="E1720" s="24"/>
      <c r="F1720" s="24"/>
    </row>
    <row r="1721" spans="1:6">
      <c r="A1721" s="24"/>
      <c r="D1721" s="24"/>
      <c r="E1721" s="24"/>
      <c r="F1721" s="24"/>
    </row>
    <row r="1722" spans="1:6">
      <c r="A1722" s="24"/>
      <c r="D1722" s="24"/>
      <c r="E1722" s="24"/>
      <c r="F1722" s="24"/>
    </row>
    <row r="1723" spans="1:6">
      <c r="A1723" s="24"/>
      <c r="D1723" s="24"/>
      <c r="E1723" s="24"/>
      <c r="F1723" s="24"/>
    </row>
    <row r="1724" spans="1:6">
      <c r="A1724" s="24"/>
      <c r="D1724" s="24"/>
      <c r="E1724" s="24"/>
      <c r="F1724" s="24"/>
    </row>
    <row r="1725" spans="1:6">
      <c r="A1725" s="24"/>
      <c r="D1725" s="24"/>
      <c r="E1725" s="24"/>
      <c r="F1725" s="24"/>
    </row>
    <row r="1726" spans="1:6">
      <c r="A1726" s="24"/>
      <c r="D1726" s="24"/>
      <c r="E1726" s="24"/>
      <c r="F1726" s="24"/>
    </row>
    <row r="1727" spans="1:6">
      <c r="A1727" s="24"/>
      <c r="D1727" s="24"/>
      <c r="E1727" s="24"/>
      <c r="F1727" s="24"/>
    </row>
    <row r="1728" spans="1:6">
      <c r="A1728" s="24"/>
      <c r="D1728" s="24"/>
      <c r="E1728" s="24"/>
      <c r="F1728" s="24"/>
    </row>
    <row r="1729" spans="1:6">
      <c r="A1729" s="24"/>
      <c r="D1729" s="24"/>
      <c r="E1729" s="24"/>
      <c r="F1729" s="24"/>
    </row>
    <row r="1730" spans="1:6">
      <c r="A1730" s="24"/>
      <c r="D1730" s="24"/>
      <c r="E1730" s="24"/>
      <c r="F1730" s="24"/>
    </row>
    <row r="1731" spans="1:6">
      <c r="A1731" s="24"/>
      <c r="D1731" s="24"/>
      <c r="E1731" s="24"/>
      <c r="F1731" s="24"/>
    </row>
    <row r="1732" spans="1:6">
      <c r="A1732" s="24"/>
      <c r="D1732" s="24"/>
      <c r="E1732" s="24"/>
      <c r="F1732" s="24"/>
    </row>
    <row r="1733" spans="1:6">
      <c r="A1733" s="24"/>
      <c r="D1733" s="24"/>
      <c r="E1733" s="24"/>
      <c r="F1733" s="24"/>
    </row>
    <row r="1734" spans="1:6">
      <c r="A1734" s="24"/>
      <c r="D1734" s="24"/>
      <c r="E1734" s="24"/>
      <c r="F1734" s="24"/>
    </row>
    <row r="1735" spans="1:6">
      <c r="A1735" s="24"/>
      <c r="D1735" s="24"/>
      <c r="E1735" s="24"/>
      <c r="F1735" s="24"/>
    </row>
    <row r="1736" spans="1:6">
      <c r="A1736" s="24"/>
      <c r="D1736" s="24"/>
      <c r="E1736" s="24"/>
      <c r="F1736" s="24"/>
    </row>
    <row r="1737" spans="1:6">
      <c r="A1737" s="24"/>
      <c r="D1737" s="24"/>
      <c r="E1737" s="24"/>
      <c r="F1737" s="24"/>
    </row>
    <row r="1738" spans="1:6">
      <c r="A1738" s="24"/>
      <c r="D1738" s="24"/>
      <c r="E1738" s="24"/>
      <c r="F1738" s="24"/>
    </row>
    <row r="1739" spans="1:6">
      <c r="A1739" s="24"/>
      <c r="D1739" s="24"/>
      <c r="E1739" s="24"/>
      <c r="F1739" s="24"/>
    </row>
    <row r="1740" spans="1:6">
      <c r="A1740" s="24"/>
      <c r="D1740" s="24"/>
      <c r="E1740" s="24"/>
      <c r="F1740" s="24"/>
    </row>
    <row r="1741" spans="1:6">
      <c r="A1741" s="24"/>
      <c r="D1741" s="24"/>
      <c r="E1741" s="24"/>
      <c r="F1741" s="24"/>
    </row>
    <row r="1742" spans="1:6">
      <c r="A1742" s="24"/>
      <c r="D1742" s="24"/>
      <c r="E1742" s="24"/>
      <c r="F1742" s="24"/>
    </row>
    <row r="1743" spans="1:6">
      <c r="A1743" s="24"/>
      <c r="D1743" s="24"/>
      <c r="E1743" s="24"/>
      <c r="F1743" s="24"/>
    </row>
    <row r="1744" spans="1:6">
      <c r="A1744" s="24"/>
      <c r="D1744" s="24"/>
      <c r="E1744" s="24"/>
      <c r="F1744" s="24"/>
    </row>
    <row r="1745" spans="1:6">
      <c r="A1745" s="24"/>
      <c r="D1745" s="24"/>
      <c r="E1745" s="24"/>
      <c r="F1745" s="24"/>
    </row>
    <row r="1746" spans="1:6">
      <c r="A1746" s="24"/>
      <c r="D1746" s="24"/>
      <c r="E1746" s="24"/>
      <c r="F1746" s="24"/>
    </row>
    <row r="1747" spans="1:6">
      <c r="A1747" s="24"/>
      <c r="D1747" s="24"/>
      <c r="E1747" s="24"/>
      <c r="F1747" s="24"/>
    </row>
    <row r="1748" spans="1:6">
      <c r="A1748" s="24"/>
      <c r="D1748" s="24"/>
      <c r="E1748" s="24"/>
      <c r="F1748" s="24"/>
    </row>
    <row r="1749" spans="1:6">
      <c r="A1749" s="24"/>
      <c r="D1749" s="24"/>
      <c r="E1749" s="24"/>
      <c r="F1749" s="24"/>
    </row>
    <row r="1750" spans="1:6">
      <c r="A1750" s="24"/>
      <c r="D1750" s="24"/>
      <c r="E1750" s="24"/>
      <c r="F1750" s="24"/>
    </row>
    <row r="1751" spans="1:6">
      <c r="A1751" s="24"/>
      <c r="D1751" s="24"/>
      <c r="E1751" s="24"/>
      <c r="F1751" s="24"/>
    </row>
    <row r="1752" spans="1:6">
      <c r="A1752" s="24"/>
      <c r="D1752" s="24"/>
      <c r="E1752" s="24"/>
      <c r="F1752" s="24"/>
    </row>
    <row r="1753" spans="1:6">
      <c r="A1753" s="24"/>
      <c r="D1753" s="24"/>
      <c r="E1753" s="24"/>
      <c r="F1753" s="24"/>
    </row>
    <row r="1754" spans="1:6">
      <c r="A1754" s="24"/>
      <c r="D1754" s="24"/>
      <c r="E1754" s="24"/>
      <c r="F1754" s="24"/>
    </row>
    <row r="1755" spans="1:6">
      <c r="A1755" s="24"/>
      <c r="D1755" s="24"/>
      <c r="E1755" s="24"/>
      <c r="F1755" s="24"/>
    </row>
    <row r="1756" spans="1:6">
      <c r="A1756" s="24"/>
      <c r="D1756" s="24"/>
      <c r="E1756" s="24"/>
      <c r="F1756" s="24"/>
    </row>
    <row r="1757" spans="1:6">
      <c r="A1757" s="24"/>
      <c r="D1757" s="24"/>
      <c r="E1757" s="24"/>
      <c r="F1757" s="24"/>
    </row>
    <row r="1758" spans="1:6">
      <c r="A1758" s="24"/>
      <c r="D1758" s="24"/>
      <c r="E1758" s="24"/>
      <c r="F1758" s="24"/>
    </row>
    <row r="1759" spans="1:6">
      <c r="A1759" s="24"/>
      <c r="D1759" s="24"/>
      <c r="E1759" s="24"/>
      <c r="F1759" s="24"/>
    </row>
    <row r="1760" spans="1:6">
      <c r="A1760" s="24"/>
      <c r="D1760" s="24"/>
      <c r="E1760" s="24"/>
      <c r="F1760" s="24"/>
    </row>
    <row r="1761" spans="1:6">
      <c r="A1761" s="24"/>
      <c r="D1761" s="24"/>
      <c r="E1761" s="24"/>
      <c r="F1761" s="24"/>
    </row>
    <row r="1762" spans="1:6">
      <c r="A1762" s="24"/>
      <c r="D1762" s="24"/>
      <c r="E1762" s="24"/>
      <c r="F1762" s="24"/>
    </row>
    <row r="1763" spans="1:6">
      <c r="A1763" s="24"/>
      <c r="D1763" s="24"/>
      <c r="E1763" s="24"/>
      <c r="F1763" s="24"/>
    </row>
    <row r="1764" spans="1:6">
      <c r="A1764" s="24"/>
      <c r="D1764" s="24"/>
      <c r="E1764" s="24"/>
      <c r="F1764" s="24"/>
    </row>
    <row r="1765" spans="1:6">
      <c r="A1765" s="24"/>
      <c r="D1765" s="24"/>
      <c r="E1765" s="24"/>
      <c r="F1765" s="24"/>
    </row>
    <row r="1766" spans="1:6">
      <c r="A1766" s="24"/>
      <c r="D1766" s="24"/>
      <c r="E1766" s="24"/>
      <c r="F1766" s="24"/>
    </row>
    <row r="1767" spans="1:6">
      <c r="A1767" s="24"/>
      <c r="D1767" s="24"/>
      <c r="E1767" s="24"/>
      <c r="F1767" s="24"/>
    </row>
    <row r="1768" spans="1:6">
      <c r="A1768" s="24"/>
      <c r="D1768" s="24"/>
      <c r="E1768" s="24"/>
      <c r="F1768" s="24"/>
    </row>
    <row r="1769" spans="1:6">
      <c r="A1769" s="24"/>
      <c r="D1769" s="24"/>
      <c r="E1769" s="24"/>
      <c r="F1769" s="24"/>
    </row>
    <row r="1770" spans="1:6">
      <c r="A1770" s="24"/>
      <c r="D1770" s="24"/>
      <c r="E1770" s="24"/>
      <c r="F1770" s="24"/>
    </row>
    <row r="1771" spans="1:6">
      <c r="A1771" s="24"/>
      <c r="D1771" s="24"/>
      <c r="E1771" s="24"/>
      <c r="F1771" s="24"/>
    </row>
    <row r="1772" spans="1:6">
      <c r="A1772" s="24"/>
      <c r="D1772" s="24"/>
      <c r="E1772" s="24"/>
      <c r="F1772" s="24"/>
    </row>
    <row r="1773" spans="1:6">
      <c r="A1773" s="24"/>
      <c r="D1773" s="24"/>
      <c r="E1773" s="24"/>
      <c r="F1773" s="24"/>
    </row>
    <row r="1774" spans="1:6">
      <c r="A1774" s="24"/>
      <c r="D1774" s="24"/>
      <c r="E1774" s="24"/>
      <c r="F1774" s="24"/>
    </row>
    <row r="1775" spans="1:6">
      <c r="A1775" s="24"/>
      <c r="D1775" s="24"/>
      <c r="E1775" s="24"/>
      <c r="F1775" s="24"/>
    </row>
    <row r="1776" spans="1:6">
      <c r="A1776" s="24"/>
      <c r="D1776" s="24"/>
      <c r="E1776" s="24"/>
      <c r="F1776" s="24"/>
    </row>
    <row r="1777" spans="1:6">
      <c r="A1777" s="24"/>
      <c r="D1777" s="24"/>
      <c r="E1777" s="24"/>
      <c r="F1777" s="24"/>
    </row>
    <row r="1778" spans="1:6">
      <c r="A1778" s="24"/>
      <c r="D1778" s="24"/>
      <c r="E1778" s="24"/>
      <c r="F1778" s="24"/>
    </row>
    <row r="1779" spans="1:6">
      <c r="A1779" s="24"/>
      <c r="D1779" s="24"/>
      <c r="E1779" s="24"/>
      <c r="F1779" s="24"/>
    </row>
    <row r="1780" spans="1:6">
      <c r="A1780" s="24"/>
      <c r="D1780" s="24"/>
      <c r="E1780" s="24"/>
      <c r="F1780" s="24"/>
    </row>
    <row r="1781" spans="1:6">
      <c r="A1781" s="24"/>
      <c r="D1781" s="24"/>
      <c r="E1781" s="24"/>
      <c r="F1781" s="24"/>
    </row>
    <row r="1782" spans="1:6">
      <c r="A1782" s="24"/>
      <c r="D1782" s="24"/>
      <c r="E1782" s="24"/>
      <c r="F1782" s="24"/>
    </row>
    <row r="1783" spans="1:6">
      <c r="A1783" s="24"/>
      <c r="D1783" s="24"/>
      <c r="E1783" s="24"/>
      <c r="F1783" s="24"/>
    </row>
    <row r="1784" spans="1:6">
      <c r="A1784" s="24"/>
      <c r="D1784" s="24"/>
      <c r="E1784" s="24"/>
      <c r="F1784" s="24"/>
    </row>
    <row r="1785" spans="1:6">
      <c r="A1785" s="24"/>
      <c r="D1785" s="24"/>
      <c r="E1785" s="24"/>
      <c r="F1785" s="24"/>
    </row>
    <row r="1786" spans="1:6">
      <c r="A1786" s="24"/>
      <c r="D1786" s="24"/>
      <c r="E1786" s="24"/>
      <c r="F1786" s="24"/>
    </row>
    <row r="1787" spans="1:6">
      <c r="A1787" s="24"/>
      <c r="D1787" s="24"/>
      <c r="E1787" s="24"/>
      <c r="F1787" s="24"/>
    </row>
    <row r="1788" spans="1:6">
      <c r="A1788" s="24"/>
      <c r="D1788" s="24"/>
      <c r="E1788" s="24"/>
      <c r="F1788" s="24"/>
    </row>
    <row r="1789" spans="1:6">
      <c r="A1789" s="24"/>
      <c r="D1789" s="24"/>
      <c r="E1789" s="24"/>
      <c r="F1789" s="24"/>
    </row>
    <row r="1790" spans="1:6">
      <c r="A1790" s="24"/>
      <c r="D1790" s="24"/>
      <c r="E1790" s="24"/>
      <c r="F1790" s="24"/>
    </row>
    <row r="1791" spans="1:6">
      <c r="A1791" s="24"/>
      <c r="D1791" s="24"/>
      <c r="E1791" s="24"/>
      <c r="F1791" s="24"/>
    </row>
    <row r="1792" spans="1:6">
      <c r="A1792" s="24"/>
      <c r="D1792" s="24"/>
      <c r="E1792" s="24"/>
      <c r="F1792" s="24"/>
    </row>
    <row r="1793" spans="1:6">
      <c r="A1793" s="24"/>
      <c r="D1793" s="24"/>
      <c r="E1793" s="24"/>
      <c r="F1793" s="24"/>
    </row>
    <row r="1794" spans="1:6">
      <c r="A1794" s="24"/>
      <c r="D1794" s="24"/>
      <c r="E1794" s="24"/>
      <c r="F1794" s="24"/>
    </row>
    <row r="1795" spans="1:6">
      <c r="A1795" s="24"/>
      <c r="D1795" s="24"/>
      <c r="E1795" s="24"/>
      <c r="F1795" s="24"/>
    </row>
    <row r="1796" spans="1:6">
      <c r="A1796" s="24"/>
      <c r="D1796" s="24"/>
      <c r="E1796" s="24"/>
      <c r="F1796" s="24"/>
    </row>
    <row r="1797" spans="1:6">
      <c r="A1797" s="24"/>
      <c r="D1797" s="24"/>
      <c r="E1797" s="24"/>
      <c r="F1797" s="24"/>
    </row>
    <row r="1798" spans="1:6">
      <c r="A1798" s="24"/>
      <c r="D1798" s="24"/>
      <c r="E1798" s="24"/>
      <c r="F1798" s="24"/>
    </row>
    <row r="1799" spans="1:6">
      <c r="A1799" s="24"/>
      <c r="D1799" s="24"/>
      <c r="E1799" s="24"/>
      <c r="F1799" s="24"/>
    </row>
    <row r="1800" spans="1:6">
      <c r="A1800" s="24"/>
      <c r="D1800" s="24"/>
      <c r="E1800" s="24"/>
      <c r="F1800" s="24"/>
    </row>
    <row r="1801" spans="1:6">
      <c r="A1801" s="24"/>
      <c r="D1801" s="24"/>
      <c r="E1801" s="24"/>
      <c r="F1801" s="24"/>
    </row>
    <row r="1802" spans="1:6">
      <c r="A1802" s="24"/>
      <c r="D1802" s="24"/>
      <c r="E1802" s="24"/>
      <c r="F1802" s="24"/>
    </row>
    <row r="1803" spans="1:6">
      <c r="A1803" s="24"/>
      <c r="D1803" s="24"/>
      <c r="E1803" s="24"/>
      <c r="F1803" s="24"/>
    </row>
    <row r="1804" spans="1:6">
      <c r="A1804" s="24"/>
      <c r="D1804" s="24"/>
      <c r="E1804" s="24"/>
      <c r="F1804" s="24"/>
    </row>
    <row r="1805" spans="1:6">
      <c r="A1805" s="24"/>
      <c r="D1805" s="24"/>
      <c r="E1805" s="24"/>
      <c r="F1805" s="24"/>
    </row>
    <row r="1806" spans="1:6">
      <c r="A1806" s="24"/>
      <c r="D1806" s="24"/>
      <c r="E1806" s="24"/>
      <c r="F1806" s="24"/>
    </row>
    <row r="1807" spans="1:6">
      <c r="A1807" s="24"/>
      <c r="D1807" s="24"/>
      <c r="E1807" s="24"/>
      <c r="F1807" s="24"/>
    </row>
    <row r="1808" spans="1:6">
      <c r="A1808" s="24"/>
      <c r="D1808" s="24"/>
      <c r="E1808" s="24"/>
      <c r="F1808" s="24"/>
    </row>
    <row r="1809" spans="1:6">
      <c r="A1809" s="24"/>
      <c r="D1809" s="24"/>
      <c r="E1809" s="24"/>
      <c r="F1809" s="24"/>
    </row>
    <row r="1810" spans="1:6">
      <c r="A1810" s="24"/>
      <c r="D1810" s="24"/>
      <c r="E1810" s="24"/>
      <c r="F1810" s="24"/>
    </row>
    <row r="1811" spans="1:6">
      <c r="A1811" s="24"/>
      <c r="D1811" s="24"/>
      <c r="E1811" s="24"/>
      <c r="F1811" s="24"/>
    </row>
    <row r="1812" spans="1:6">
      <c r="A1812" s="24"/>
      <c r="D1812" s="24"/>
      <c r="E1812" s="24"/>
      <c r="F1812" s="24"/>
    </row>
    <row r="1813" spans="1:6">
      <c r="A1813" s="24"/>
      <c r="D1813" s="24"/>
      <c r="E1813" s="24"/>
      <c r="F1813" s="24"/>
    </row>
    <row r="1814" spans="1:6">
      <c r="A1814" s="24"/>
      <c r="D1814" s="24"/>
      <c r="E1814" s="24"/>
      <c r="F1814" s="24"/>
    </row>
    <row r="1815" spans="1:6">
      <c r="A1815" s="24"/>
      <c r="D1815" s="24"/>
      <c r="E1815" s="24"/>
      <c r="F1815" s="24"/>
    </row>
    <row r="1816" spans="1:6">
      <c r="A1816" s="24"/>
      <c r="D1816" s="24"/>
      <c r="E1816" s="24"/>
      <c r="F1816" s="24"/>
    </row>
    <row r="1817" spans="1:6">
      <c r="A1817" s="24"/>
      <c r="D1817" s="24"/>
      <c r="E1817" s="24"/>
      <c r="F1817" s="24"/>
    </row>
    <row r="1818" spans="1:6">
      <c r="A1818" s="24"/>
      <c r="D1818" s="24"/>
      <c r="E1818" s="24"/>
      <c r="F1818" s="24"/>
    </row>
    <row r="1819" spans="1:6">
      <c r="A1819" s="24"/>
      <c r="D1819" s="24"/>
      <c r="E1819" s="24"/>
      <c r="F1819" s="24"/>
    </row>
    <row r="1820" spans="1:6">
      <c r="A1820" s="24"/>
      <c r="D1820" s="24"/>
      <c r="E1820" s="24"/>
      <c r="F1820" s="24"/>
    </row>
    <row r="1821" spans="1:6">
      <c r="A1821" s="24"/>
      <c r="D1821" s="24"/>
      <c r="E1821" s="24"/>
      <c r="F1821" s="24"/>
    </row>
    <row r="1822" spans="1:6">
      <c r="A1822" s="24"/>
      <c r="D1822" s="24"/>
      <c r="E1822" s="24"/>
      <c r="F1822" s="24"/>
    </row>
    <row r="1823" spans="1:6">
      <c r="A1823" s="24"/>
      <c r="D1823" s="24"/>
      <c r="E1823" s="24"/>
      <c r="F1823" s="24"/>
    </row>
    <row r="1824" spans="1:6">
      <c r="A1824" s="24"/>
      <c r="D1824" s="24"/>
      <c r="E1824" s="24"/>
      <c r="F1824" s="24"/>
    </row>
    <row r="1825" spans="1:6">
      <c r="A1825" s="24"/>
      <c r="D1825" s="24"/>
      <c r="E1825" s="24"/>
      <c r="F1825" s="24"/>
    </row>
    <row r="1826" spans="1:6">
      <c r="A1826" s="24"/>
      <c r="D1826" s="24"/>
      <c r="E1826" s="24"/>
      <c r="F1826" s="24"/>
    </row>
    <row r="1827" spans="1:6">
      <c r="A1827" s="24"/>
      <c r="D1827" s="24"/>
      <c r="E1827" s="24"/>
      <c r="F1827" s="24"/>
    </row>
    <row r="1828" spans="1:6">
      <c r="A1828" s="24"/>
      <c r="D1828" s="24"/>
      <c r="E1828" s="24"/>
      <c r="F1828" s="24"/>
    </row>
    <row r="1829" spans="1:6">
      <c r="A1829" s="24"/>
      <c r="D1829" s="24"/>
      <c r="E1829" s="24"/>
      <c r="F1829" s="24"/>
    </row>
    <row r="1830" spans="1:6">
      <c r="A1830" s="24"/>
      <c r="D1830" s="24"/>
      <c r="E1830" s="24"/>
      <c r="F1830" s="24"/>
    </row>
    <row r="1831" spans="1:6">
      <c r="A1831" s="24"/>
      <c r="D1831" s="24"/>
      <c r="E1831" s="24"/>
      <c r="F1831" s="24"/>
    </row>
    <row r="1832" spans="1:6">
      <c r="A1832" s="24"/>
      <c r="D1832" s="24"/>
      <c r="E1832" s="24"/>
      <c r="F1832" s="24"/>
    </row>
    <row r="1833" spans="1:6">
      <c r="A1833" s="24"/>
      <c r="D1833" s="24"/>
      <c r="E1833" s="24"/>
      <c r="F1833" s="24"/>
    </row>
    <row r="1834" spans="1:6">
      <c r="A1834" s="24"/>
      <c r="D1834" s="24"/>
      <c r="E1834" s="24"/>
      <c r="F1834" s="24"/>
    </row>
    <row r="1835" spans="1:6">
      <c r="A1835" s="24"/>
      <c r="D1835" s="24"/>
      <c r="E1835" s="24"/>
      <c r="F1835" s="24"/>
    </row>
    <row r="1836" spans="1:6">
      <c r="A1836" s="24"/>
      <c r="D1836" s="24"/>
      <c r="E1836" s="24"/>
      <c r="F1836" s="24"/>
    </row>
    <row r="1837" spans="1:6">
      <c r="A1837" s="24"/>
      <c r="D1837" s="24"/>
      <c r="E1837" s="24"/>
      <c r="F1837" s="24"/>
    </row>
    <row r="1838" spans="1:6">
      <c r="A1838" s="24"/>
      <c r="D1838" s="24"/>
      <c r="E1838" s="24"/>
      <c r="F1838" s="24"/>
    </row>
    <row r="1839" spans="1:6">
      <c r="A1839" s="24"/>
      <c r="D1839" s="24"/>
      <c r="E1839" s="24"/>
      <c r="F1839" s="24"/>
    </row>
    <row r="1840" spans="1:6">
      <c r="A1840" s="24"/>
      <c r="D1840" s="24"/>
      <c r="E1840" s="24"/>
      <c r="F1840" s="24"/>
    </row>
    <row r="1841" spans="1:6">
      <c r="A1841" s="24"/>
      <c r="D1841" s="24"/>
      <c r="E1841" s="24"/>
      <c r="F1841" s="24"/>
    </row>
    <row r="1842" spans="1:6">
      <c r="A1842" s="24"/>
      <c r="D1842" s="24"/>
      <c r="E1842" s="24"/>
      <c r="F1842" s="24"/>
    </row>
    <row r="1843" spans="1:6">
      <c r="A1843" s="24"/>
      <c r="D1843" s="24"/>
      <c r="E1843" s="24"/>
      <c r="F1843" s="24"/>
    </row>
    <row r="1844" spans="1:6">
      <c r="A1844" s="24"/>
      <c r="D1844" s="24"/>
      <c r="E1844" s="24"/>
      <c r="F1844" s="24"/>
    </row>
    <row r="1845" spans="1:6">
      <c r="A1845" s="24"/>
      <c r="D1845" s="24"/>
      <c r="E1845" s="24"/>
      <c r="F1845" s="24"/>
    </row>
    <row r="1846" spans="1:6">
      <c r="A1846" s="24"/>
      <c r="D1846" s="24"/>
      <c r="E1846" s="24"/>
      <c r="F1846" s="24"/>
    </row>
    <row r="1847" spans="1:6">
      <c r="A1847" s="24"/>
      <c r="D1847" s="24"/>
      <c r="E1847" s="24"/>
      <c r="F1847" s="24"/>
    </row>
    <row r="1848" spans="1:6">
      <c r="A1848" s="24"/>
      <c r="D1848" s="24"/>
      <c r="E1848" s="24"/>
      <c r="F1848" s="24"/>
    </row>
    <row r="1849" spans="1:6">
      <c r="A1849" s="24"/>
      <c r="D1849" s="24"/>
      <c r="E1849" s="24"/>
      <c r="F1849" s="24"/>
    </row>
    <row r="1850" spans="1:6">
      <c r="A1850" s="24"/>
      <c r="D1850" s="24"/>
      <c r="E1850" s="24"/>
      <c r="F1850" s="24"/>
    </row>
    <row r="1851" spans="1:6">
      <c r="A1851" s="24"/>
      <c r="D1851" s="24"/>
      <c r="E1851" s="24"/>
      <c r="F1851" s="24"/>
    </row>
    <row r="1852" spans="1:6">
      <c r="A1852" s="24"/>
      <c r="D1852" s="24"/>
      <c r="E1852" s="24"/>
      <c r="F1852" s="24"/>
    </row>
    <row r="1853" spans="1:6">
      <c r="A1853" s="24"/>
      <c r="D1853" s="24"/>
      <c r="E1853" s="24"/>
      <c r="F1853" s="24"/>
    </row>
    <row r="1854" spans="1:6">
      <c r="A1854" s="24"/>
      <c r="D1854" s="24"/>
      <c r="E1854" s="24"/>
      <c r="F1854" s="24"/>
    </row>
    <row r="1855" spans="1:6">
      <c r="A1855" s="24"/>
      <c r="D1855" s="24"/>
      <c r="E1855" s="24"/>
      <c r="F1855" s="24"/>
    </row>
    <row r="1856" spans="1:6">
      <c r="A1856" s="24"/>
      <c r="D1856" s="24"/>
      <c r="E1856" s="24"/>
      <c r="F1856" s="24"/>
    </row>
    <row r="1857" spans="1:6">
      <c r="A1857" s="24"/>
      <c r="D1857" s="24"/>
      <c r="E1857" s="24"/>
      <c r="F1857" s="24"/>
    </row>
    <row r="1858" spans="1:6">
      <c r="A1858" s="24"/>
      <c r="D1858" s="24"/>
      <c r="E1858" s="24"/>
      <c r="F1858" s="24"/>
    </row>
    <row r="1859" spans="1:6">
      <c r="A1859" s="24"/>
      <c r="D1859" s="24"/>
      <c r="E1859" s="24"/>
      <c r="F1859" s="24"/>
    </row>
    <row r="1860" spans="1:6">
      <c r="A1860" s="24"/>
      <c r="D1860" s="24"/>
      <c r="E1860" s="24"/>
      <c r="F1860" s="24"/>
    </row>
    <row r="1861" spans="1:6">
      <c r="A1861" s="24"/>
      <c r="D1861" s="24"/>
      <c r="E1861" s="24"/>
      <c r="F1861" s="24"/>
    </row>
    <row r="1862" spans="1:6">
      <c r="A1862" s="24"/>
      <c r="D1862" s="24"/>
      <c r="E1862" s="24"/>
      <c r="F1862" s="24"/>
    </row>
    <row r="1863" spans="1:6">
      <c r="A1863" s="24"/>
      <c r="D1863" s="24"/>
      <c r="E1863" s="24"/>
      <c r="F1863" s="24"/>
    </row>
    <row r="1864" spans="1:6">
      <c r="A1864" s="24"/>
      <c r="D1864" s="24"/>
      <c r="E1864" s="24"/>
      <c r="F1864" s="24"/>
    </row>
    <row r="1865" spans="1:6">
      <c r="A1865" s="24"/>
      <c r="D1865" s="24"/>
      <c r="E1865" s="24"/>
      <c r="F1865" s="24"/>
    </row>
    <row r="1866" spans="1:6">
      <c r="A1866" s="24"/>
      <c r="D1866" s="24"/>
      <c r="E1866" s="24"/>
      <c r="F1866" s="24"/>
    </row>
    <row r="1867" spans="1:6">
      <c r="A1867" s="24"/>
      <c r="D1867" s="24"/>
      <c r="E1867" s="24"/>
      <c r="F1867" s="24"/>
    </row>
    <row r="1868" spans="1:6">
      <c r="A1868" s="24"/>
      <c r="D1868" s="24"/>
      <c r="E1868" s="24"/>
      <c r="F1868" s="24"/>
    </row>
    <row r="1869" spans="1:6">
      <c r="A1869" s="24"/>
      <c r="D1869" s="24"/>
      <c r="E1869" s="24"/>
      <c r="F1869" s="24"/>
    </row>
    <row r="1870" spans="1:6">
      <c r="A1870" s="24"/>
      <c r="D1870" s="24"/>
      <c r="E1870" s="24"/>
      <c r="F1870" s="24"/>
    </row>
    <row r="1871" spans="1:6">
      <c r="A1871" s="24"/>
      <c r="D1871" s="24"/>
      <c r="E1871" s="24"/>
      <c r="F1871" s="24"/>
    </row>
    <row r="1872" spans="1:6">
      <c r="A1872" s="24"/>
      <c r="D1872" s="24"/>
      <c r="E1872" s="24"/>
      <c r="F1872" s="24"/>
    </row>
    <row r="1873" spans="1:6">
      <c r="A1873" s="24"/>
      <c r="D1873" s="24"/>
      <c r="E1873" s="24"/>
      <c r="F1873" s="24"/>
    </row>
    <row r="1874" spans="1:6">
      <c r="A1874" s="24"/>
      <c r="D1874" s="24"/>
      <c r="E1874" s="24"/>
      <c r="F1874" s="24"/>
    </row>
    <row r="1875" spans="1:6">
      <c r="A1875" s="24"/>
      <c r="D1875" s="24"/>
      <c r="E1875" s="24"/>
      <c r="F1875" s="24"/>
    </row>
    <row r="1876" spans="1:6">
      <c r="A1876" s="24"/>
      <c r="D1876" s="24"/>
      <c r="E1876" s="24"/>
      <c r="F1876" s="24"/>
    </row>
    <row r="1877" spans="1:6">
      <c r="A1877" s="24"/>
      <c r="D1877" s="24"/>
      <c r="E1877" s="24"/>
      <c r="F1877" s="24"/>
    </row>
    <row r="1878" spans="1:6">
      <c r="A1878" s="24"/>
      <c r="D1878" s="24"/>
      <c r="E1878" s="24"/>
      <c r="F1878" s="24"/>
    </row>
    <row r="1879" spans="1:6">
      <c r="A1879" s="24"/>
      <c r="D1879" s="24"/>
      <c r="E1879" s="24"/>
      <c r="F1879" s="24"/>
    </row>
    <row r="1880" spans="1:6">
      <c r="A1880" s="24"/>
      <c r="D1880" s="24"/>
      <c r="E1880" s="24"/>
      <c r="F1880" s="24"/>
    </row>
    <row r="1881" spans="1:6">
      <c r="A1881" s="24"/>
      <c r="D1881" s="24"/>
      <c r="E1881" s="24"/>
      <c r="F1881" s="24"/>
    </row>
    <row r="1882" spans="1:6">
      <c r="A1882" s="24"/>
      <c r="D1882" s="24"/>
      <c r="E1882" s="24"/>
      <c r="F1882" s="24"/>
    </row>
    <row r="1883" spans="1:6">
      <c r="A1883" s="24"/>
      <c r="D1883" s="24"/>
      <c r="E1883" s="24"/>
      <c r="F1883" s="24"/>
    </row>
    <row r="1884" spans="1:6">
      <c r="A1884" s="24"/>
      <c r="D1884" s="24"/>
      <c r="E1884" s="24"/>
      <c r="F1884" s="24"/>
    </row>
    <row r="1885" spans="1:6">
      <c r="A1885" s="24"/>
      <c r="D1885" s="24"/>
      <c r="E1885" s="24"/>
      <c r="F1885" s="24"/>
    </row>
    <row r="1886" spans="1:6">
      <c r="A1886" s="24"/>
      <c r="D1886" s="24"/>
      <c r="E1886" s="24"/>
      <c r="F1886" s="24"/>
    </row>
    <row r="1887" spans="1:6">
      <c r="A1887" s="24"/>
      <c r="D1887" s="24"/>
      <c r="E1887" s="24"/>
      <c r="F1887" s="24"/>
    </row>
    <row r="1888" spans="1:6">
      <c r="A1888" s="24"/>
      <c r="D1888" s="24"/>
      <c r="E1888" s="24"/>
      <c r="F1888" s="24"/>
    </row>
    <row r="1889" spans="1:6">
      <c r="A1889" s="24"/>
      <c r="D1889" s="24"/>
      <c r="E1889" s="24"/>
      <c r="F1889" s="24"/>
    </row>
    <row r="1890" spans="1:6">
      <c r="A1890" s="24"/>
      <c r="D1890" s="24"/>
      <c r="E1890" s="24"/>
      <c r="F1890" s="24"/>
    </row>
    <row r="1891" spans="1:6">
      <c r="A1891" s="24"/>
      <c r="D1891" s="24"/>
      <c r="E1891" s="24"/>
      <c r="F1891" s="24"/>
    </row>
    <row r="1892" spans="1:6">
      <c r="A1892" s="24"/>
      <c r="D1892" s="24"/>
      <c r="E1892" s="24"/>
      <c r="F1892" s="24"/>
    </row>
    <row r="1893" spans="1:6">
      <c r="A1893" s="24"/>
      <c r="D1893" s="24"/>
      <c r="E1893" s="24"/>
      <c r="F1893" s="24"/>
    </row>
    <row r="1894" spans="1:6">
      <c r="A1894" s="24"/>
      <c r="D1894" s="24"/>
      <c r="E1894" s="24"/>
      <c r="F1894" s="24"/>
    </row>
    <row r="1895" spans="1:6">
      <c r="A1895" s="24"/>
      <c r="D1895" s="24"/>
      <c r="E1895" s="24"/>
      <c r="F1895" s="24"/>
    </row>
    <row r="1896" spans="1:6">
      <c r="A1896" s="24"/>
      <c r="D1896" s="24"/>
      <c r="E1896" s="24"/>
      <c r="F1896" s="24"/>
    </row>
    <row r="1897" spans="1:6">
      <c r="A1897" s="24"/>
      <c r="D1897" s="24"/>
      <c r="E1897" s="24"/>
      <c r="F1897" s="24"/>
    </row>
    <row r="1898" spans="1:6">
      <c r="A1898" s="24"/>
      <c r="D1898" s="24"/>
      <c r="E1898" s="24"/>
      <c r="F1898" s="24"/>
    </row>
    <row r="1899" spans="1:6">
      <c r="A1899" s="24"/>
      <c r="D1899" s="24"/>
      <c r="E1899" s="24"/>
      <c r="F1899" s="24"/>
    </row>
    <row r="1900" spans="1:6">
      <c r="A1900" s="24"/>
      <c r="D1900" s="24"/>
      <c r="E1900" s="24"/>
      <c r="F1900" s="24"/>
    </row>
    <row r="1901" spans="1:6">
      <c r="A1901" s="24"/>
      <c r="D1901" s="24"/>
      <c r="E1901" s="24"/>
      <c r="F1901" s="24"/>
    </row>
    <row r="1902" spans="1:6">
      <c r="A1902" s="24"/>
      <c r="D1902" s="24"/>
      <c r="E1902" s="24"/>
      <c r="F1902" s="24"/>
    </row>
    <row r="1903" spans="1:6">
      <c r="A1903" s="24"/>
      <c r="D1903" s="24"/>
      <c r="E1903" s="24"/>
      <c r="F1903" s="24"/>
    </row>
    <row r="1904" spans="1:6">
      <c r="A1904" s="24"/>
      <c r="D1904" s="24"/>
      <c r="E1904" s="24"/>
      <c r="F1904" s="24"/>
    </row>
    <row r="1905" spans="1:6">
      <c r="A1905" s="24"/>
      <c r="D1905" s="24"/>
      <c r="E1905" s="24"/>
      <c r="F1905" s="24"/>
    </row>
    <row r="1906" spans="1:6">
      <c r="A1906" s="24"/>
      <c r="D1906" s="24"/>
      <c r="E1906" s="24"/>
      <c r="F1906" s="24"/>
    </row>
    <row r="1907" spans="1:6">
      <c r="A1907" s="24"/>
      <c r="D1907" s="24"/>
      <c r="E1907" s="24"/>
      <c r="F1907" s="24"/>
    </row>
    <row r="1908" spans="1:6">
      <c r="A1908" s="24"/>
      <c r="D1908" s="24"/>
      <c r="E1908" s="24"/>
      <c r="F1908" s="24"/>
    </row>
    <row r="1909" spans="1:6">
      <c r="A1909" s="24"/>
      <c r="D1909" s="24"/>
      <c r="E1909" s="24"/>
      <c r="F1909" s="24"/>
    </row>
    <row r="1910" spans="1:6">
      <c r="A1910" s="24"/>
      <c r="D1910" s="24"/>
      <c r="E1910" s="24"/>
      <c r="F1910" s="24"/>
    </row>
    <row r="1911" spans="1:6">
      <c r="A1911" s="24"/>
      <c r="D1911" s="24"/>
      <c r="E1911" s="24"/>
      <c r="F1911" s="24"/>
    </row>
    <row r="1912" spans="1:6">
      <c r="A1912" s="24"/>
      <c r="D1912" s="24"/>
      <c r="E1912" s="24"/>
      <c r="F1912" s="24"/>
    </row>
    <row r="1913" spans="1:6">
      <c r="A1913" s="24"/>
      <c r="D1913" s="24"/>
      <c r="E1913" s="24"/>
      <c r="F1913" s="24"/>
    </row>
    <row r="1914" spans="1:6">
      <c r="A1914" s="24"/>
      <c r="D1914" s="24"/>
      <c r="E1914" s="24"/>
      <c r="F1914" s="24"/>
    </row>
    <row r="1915" spans="1:6">
      <c r="A1915" s="24"/>
      <c r="D1915" s="24"/>
      <c r="E1915" s="24"/>
      <c r="F1915" s="24"/>
    </row>
    <row r="1916" spans="1:6">
      <c r="A1916" s="24"/>
      <c r="D1916" s="24"/>
      <c r="E1916" s="24"/>
      <c r="F1916" s="24"/>
    </row>
    <row r="1917" spans="1:6">
      <c r="A1917" s="24"/>
      <c r="D1917" s="24"/>
      <c r="E1917" s="24"/>
      <c r="F1917" s="24"/>
    </row>
    <row r="1918" spans="1:6">
      <c r="A1918" s="24"/>
      <c r="D1918" s="24"/>
      <c r="E1918" s="24"/>
      <c r="F1918" s="24"/>
    </row>
    <row r="1919" spans="1:6">
      <c r="A1919" s="24"/>
      <c r="D1919" s="24"/>
      <c r="E1919" s="24"/>
      <c r="F1919" s="24"/>
    </row>
    <row r="1920" spans="1:6">
      <c r="A1920" s="24"/>
      <c r="D1920" s="24"/>
      <c r="E1920" s="24"/>
      <c r="F1920" s="24"/>
    </row>
    <row r="1921" spans="1:6">
      <c r="A1921" s="24"/>
      <c r="D1921" s="24"/>
      <c r="E1921" s="24"/>
      <c r="F1921" s="24"/>
    </row>
    <row r="1922" spans="1:6">
      <c r="A1922" s="24"/>
      <c r="D1922" s="24"/>
      <c r="E1922" s="24"/>
      <c r="F1922" s="24"/>
    </row>
    <row r="1923" spans="1:6">
      <c r="A1923" s="24"/>
      <c r="D1923" s="24"/>
      <c r="E1923" s="24"/>
      <c r="F1923" s="24"/>
    </row>
    <row r="1924" spans="1:6">
      <c r="A1924" s="24"/>
      <c r="D1924" s="24"/>
      <c r="E1924" s="24"/>
      <c r="F1924" s="24"/>
    </row>
    <row r="1925" spans="1:6">
      <c r="A1925" s="24"/>
      <c r="D1925" s="24"/>
      <c r="E1925" s="24"/>
      <c r="F1925" s="24"/>
    </row>
    <row r="1926" spans="1:6">
      <c r="A1926" s="24"/>
      <c r="D1926" s="24"/>
      <c r="E1926" s="24"/>
      <c r="F1926" s="24"/>
    </row>
    <row r="1927" spans="1:6">
      <c r="A1927" s="24"/>
      <c r="D1927" s="24"/>
      <c r="E1927" s="24"/>
      <c r="F1927" s="24"/>
    </row>
    <row r="1928" spans="1:6">
      <c r="A1928" s="24"/>
      <c r="D1928" s="24"/>
      <c r="E1928" s="24"/>
      <c r="F1928" s="24"/>
    </row>
    <row r="1929" spans="1:6">
      <c r="A1929" s="24"/>
      <c r="D1929" s="24"/>
      <c r="E1929" s="24"/>
      <c r="F1929" s="24"/>
    </row>
    <row r="1930" spans="1:6">
      <c r="A1930" s="24"/>
      <c r="D1930" s="24"/>
      <c r="E1930" s="24"/>
      <c r="F1930" s="24"/>
    </row>
    <row r="1931" spans="1:6">
      <c r="A1931" s="24"/>
      <c r="D1931" s="24"/>
      <c r="E1931" s="24"/>
      <c r="F1931" s="24"/>
    </row>
    <row r="1932" spans="1:6">
      <c r="A1932" s="24"/>
      <c r="D1932" s="24"/>
      <c r="E1932" s="24"/>
      <c r="F1932" s="24"/>
    </row>
    <row r="1933" spans="1:6">
      <c r="A1933" s="24"/>
      <c r="D1933" s="24"/>
      <c r="E1933" s="24"/>
      <c r="F1933" s="24"/>
    </row>
    <row r="1934" spans="1:6">
      <c r="A1934" s="24"/>
      <c r="D1934" s="24"/>
      <c r="E1934" s="24"/>
      <c r="F1934" s="24"/>
    </row>
    <row r="1935" spans="1:6">
      <c r="A1935" s="24"/>
      <c r="D1935" s="24"/>
      <c r="E1935" s="24"/>
      <c r="F1935" s="24"/>
    </row>
    <row r="1936" spans="1:6">
      <c r="A1936" s="24"/>
      <c r="D1936" s="24"/>
      <c r="E1936" s="24"/>
      <c r="F1936" s="24"/>
    </row>
    <row r="1937" spans="1:6">
      <c r="A1937" s="24"/>
      <c r="D1937" s="24"/>
      <c r="E1937" s="24"/>
      <c r="F1937" s="24"/>
    </row>
    <row r="1938" spans="1:6">
      <c r="A1938" s="24"/>
      <c r="D1938" s="24"/>
      <c r="E1938" s="24"/>
      <c r="F1938" s="24"/>
    </row>
    <row r="1939" spans="1:6">
      <c r="A1939" s="24"/>
      <c r="D1939" s="24"/>
      <c r="E1939" s="24"/>
      <c r="F1939" s="24"/>
    </row>
    <row r="1940" spans="1:6">
      <c r="A1940" s="24"/>
      <c r="D1940" s="24"/>
      <c r="E1940" s="24"/>
      <c r="F1940" s="24"/>
    </row>
    <row r="1941" spans="1:6">
      <c r="A1941" s="24"/>
      <c r="D1941" s="24"/>
      <c r="E1941" s="24"/>
      <c r="F1941" s="24"/>
    </row>
    <row r="1942" spans="1:6">
      <c r="A1942" s="24"/>
      <c r="D1942" s="24"/>
      <c r="E1942" s="24"/>
      <c r="F1942" s="24"/>
    </row>
    <row r="1943" spans="1:6">
      <c r="A1943" s="24"/>
      <c r="D1943" s="24"/>
      <c r="E1943" s="24"/>
      <c r="F1943" s="24"/>
    </row>
    <row r="1944" spans="1:6">
      <c r="A1944" s="24"/>
      <c r="D1944" s="24"/>
      <c r="E1944" s="24"/>
      <c r="F1944" s="24"/>
    </row>
    <row r="1945" spans="1:6">
      <c r="A1945" s="24"/>
      <c r="D1945" s="24"/>
      <c r="E1945" s="24"/>
      <c r="F1945" s="24"/>
    </row>
    <row r="1946" spans="1:6">
      <c r="A1946" s="24"/>
      <c r="D1946" s="24"/>
      <c r="E1946" s="24"/>
      <c r="F1946" s="24"/>
    </row>
    <row r="1947" spans="1:6">
      <c r="A1947" s="24"/>
      <c r="D1947" s="24"/>
      <c r="E1947" s="24"/>
      <c r="F1947" s="24"/>
    </row>
    <row r="1948" spans="1:6">
      <c r="A1948" s="24"/>
      <c r="D1948" s="24"/>
      <c r="E1948" s="24"/>
      <c r="F1948" s="24"/>
    </row>
    <row r="1949" spans="1:6">
      <c r="A1949" s="24"/>
      <c r="D1949" s="24"/>
      <c r="E1949" s="24"/>
      <c r="F1949" s="24"/>
    </row>
    <row r="1950" spans="1:6">
      <c r="A1950" s="24"/>
      <c r="D1950" s="24"/>
      <c r="E1950" s="24"/>
      <c r="F1950" s="24"/>
    </row>
    <row r="1951" spans="1:6">
      <c r="A1951" s="24"/>
      <c r="D1951" s="24"/>
      <c r="E1951" s="24"/>
      <c r="F1951" s="24"/>
    </row>
    <row r="1952" spans="1:6">
      <c r="A1952" s="24"/>
      <c r="D1952" s="24"/>
      <c r="E1952" s="24"/>
      <c r="F1952" s="24"/>
    </row>
    <row r="1953" spans="1:6">
      <c r="A1953" s="24"/>
      <c r="D1953" s="24"/>
      <c r="E1953" s="24"/>
      <c r="F1953" s="24"/>
    </row>
    <row r="1954" spans="1:6">
      <c r="A1954" s="24"/>
      <c r="D1954" s="24"/>
      <c r="E1954" s="24"/>
      <c r="F1954" s="24"/>
    </row>
    <row r="1955" spans="1:6">
      <c r="A1955" s="24"/>
      <c r="D1955" s="24"/>
      <c r="E1955" s="24"/>
      <c r="F1955" s="24"/>
    </row>
    <row r="1956" spans="1:6">
      <c r="A1956" s="24"/>
      <c r="D1956" s="24"/>
      <c r="E1956" s="24"/>
      <c r="F1956" s="24"/>
    </row>
    <row r="1957" spans="1:6">
      <c r="A1957" s="24"/>
      <c r="D1957" s="24"/>
      <c r="E1957" s="24"/>
      <c r="F1957" s="24"/>
    </row>
    <row r="1958" spans="1:6">
      <c r="A1958" s="24"/>
      <c r="D1958" s="24"/>
      <c r="E1958" s="24"/>
      <c r="F1958" s="24"/>
    </row>
    <row r="1959" spans="1:6">
      <c r="A1959" s="24"/>
      <c r="D1959" s="24"/>
      <c r="E1959" s="24"/>
      <c r="F1959" s="24"/>
    </row>
    <row r="1960" spans="1:6">
      <c r="A1960" s="24"/>
      <c r="D1960" s="24"/>
      <c r="E1960" s="24"/>
      <c r="F1960" s="24"/>
    </row>
    <row r="1961" spans="1:6">
      <c r="A1961" s="24"/>
      <c r="D1961" s="24"/>
      <c r="E1961" s="24"/>
      <c r="F1961" s="24"/>
    </row>
    <row r="1962" spans="1:6">
      <c r="A1962" s="24"/>
      <c r="D1962" s="24"/>
      <c r="E1962" s="24"/>
      <c r="F1962" s="24"/>
    </row>
    <row r="1963" spans="1:6">
      <c r="A1963" s="24"/>
      <c r="D1963" s="24"/>
      <c r="E1963" s="24"/>
      <c r="F1963" s="24"/>
    </row>
    <row r="1964" spans="1:6">
      <c r="A1964" s="24"/>
      <c r="D1964" s="24"/>
      <c r="E1964" s="24"/>
      <c r="F1964" s="24"/>
    </row>
    <row r="1965" spans="1:6">
      <c r="A1965" s="24"/>
      <c r="D1965" s="24"/>
      <c r="E1965" s="24"/>
      <c r="F1965" s="24"/>
    </row>
    <row r="1966" spans="1:6">
      <c r="A1966" s="24"/>
      <c r="D1966" s="24"/>
      <c r="E1966" s="24"/>
      <c r="F1966" s="24"/>
    </row>
    <row r="1967" spans="1:6">
      <c r="A1967" s="24"/>
      <c r="D1967" s="24"/>
      <c r="E1967" s="24"/>
      <c r="F1967" s="24"/>
    </row>
    <row r="1968" spans="1:6">
      <c r="A1968" s="24"/>
      <c r="D1968" s="24"/>
      <c r="E1968" s="24"/>
      <c r="F1968" s="24"/>
    </row>
    <row r="1969" spans="1:6">
      <c r="A1969" s="24"/>
      <c r="D1969" s="24"/>
      <c r="E1969" s="24"/>
      <c r="F1969" s="24"/>
    </row>
    <row r="1970" spans="1:6">
      <c r="A1970" s="24"/>
      <c r="D1970" s="24"/>
      <c r="E1970" s="24"/>
      <c r="F1970" s="24"/>
    </row>
    <row r="1971" spans="1:6">
      <c r="A1971" s="24"/>
      <c r="D1971" s="24"/>
      <c r="E1971" s="24"/>
      <c r="F1971" s="24"/>
    </row>
    <row r="1972" spans="1:6">
      <c r="A1972" s="24"/>
      <c r="D1972" s="24"/>
      <c r="E1972" s="24"/>
      <c r="F1972" s="24"/>
    </row>
    <row r="1973" spans="1:6">
      <c r="A1973" s="24"/>
      <c r="D1973" s="24"/>
      <c r="E1973" s="24"/>
      <c r="F1973" s="24"/>
    </row>
    <row r="1974" spans="1:6">
      <c r="A1974" s="24"/>
      <c r="D1974" s="24"/>
      <c r="E1974" s="24"/>
      <c r="F1974" s="24"/>
    </row>
    <row r="1975" spans="1:6">
      <c r="A1975" s="24"/>
      <c r="D1975" s="24"/>
      <c r="E1975" s="24"/>
      <c r="F1975" s="24"/>
    </row>
    <row r="1976" spans="1:6">
      <c r="A1976" s="24"/>
      <c r="D1976" s="24"/>
      <c r="E1976" s="24"/>
      <c r="F1976" s="24"/>
    </row>
    <row r="1977" spans="1:6">
      <c r="A1977" s="24"/>
      <c r="D1977" s="24"/>
      <c r="E1977" s="24"/>
      <c r="F1977" s="24"/>
    </row>
    <row r="1978" spans="1:6">
      <c r="A1978" s="24"/>
      <c r="D1978" s="24"/>
      <c r="E1978" s="24"/>
      <c r="F1978" s="24"/>
    </row>
    <row r="1979" spans="1:6">
      <c r="A1979" s="24"/>
      <c r="D1979" s="24"/>
      <c r="E1979" s="24"/>
      <c r="F1979" s="24"/>
    </row>
    <row r="1980" spans="1:6">
      <c r="A1980" s="24"/>
      <c r="D1980" s="24"/>
      <c r="E1980" s="24"/>
      <c r="F1980" s="24"/>
    </row>
    <row r="1981" spans="1:6">
      <c r="A1981" s="24"/>
      <c r="D1981" s="24"/>
      <c r="E1981" s="24"/>
      <c r="F1981" s="24"/>
    </row>
    <row r="1982" spans="1:6">
      <c r="A1982" s="24"/>
      <c r="D1982" s="24"/>
      <c r="E1982" s="24"/>
      <c r="F1982" s="24"/>
    </row>
    <row r="1983" spans="1:6">
      <c r="A1983" s="24"/>
      <c r="D1983" s="24"/>
      <c r="E1983" s="24"/>
      <c r="F1983" s="24"/>
    </row>
    <row r="1984" spans="1:6">
      <c r="A1984" s="24"/>
      <c r="D1984" s="24"/>
      <c r="E1984" s="24"/>
      <c r="F1984" s="24"/>
    </row>
    <row r="1985" spans="1:6">
      <c r="A1985" s="24"/>
      <c r="D1985" s="24"/>
      <c r="E1985" s="24"/>
      <c r="F1985" s="24"/>
    </row>
    <row r="1986" spans="1:6">
      <c r="A1986" s="24"/>
      <c r="D1986" s="24"/>
      <c r="E1986" s="24"/>
      <c r="F1986" s="24"/>
    </row>
    <row r="1987" spans="1:6">
      <c r="A1987" s="24"/>
      <c r="D1987" s="24"/>
      <c r="E1987" s="24"/>
      <c r="F1987" s="24"/>
    </row>
    <row r="1988" spans="1:6">
      <c r="A1988" s="24"/>
      <c r="D1988" s="24"/>
      <c r="E1988" s="24"/>
      <c r="F1988" s="24"/>
    </row>
    <row r="1989" spans="1:6">
      <c r="A1989" s="24"/>
      <c r="D1989" s="24"/>
      <c r="E1989" s="24"/>
      <c r="F1989" s="24"/>
    </row>
    <row r="1990" spans="1:6">
      <c r="A1990" s="24"/>
      <c r="D1990" s="24"/>
      <c r="E1990" s="24"/>
      <c r="F1990" s="24"/>
    </row>
    <row r="1991" spans="1:6">
      <c r="A1991" s="24"/>
      <c r="D1991" s="24"/>
      <c r="E1991" s="24"/>
      <c r="F1991" s="24"/>
    </row>
    <row r="1992" spans="1:6">
      <c r="A1992" s="24"/>
      <c r="D1992" s="24"/>
      <c r="E1992" s="24"/>
      <c r="F1992" s="24"/>
    </row>
    <row r="1993" spans="1:6">
      <c r="A1993" s="24"/>
      <c r="D1993" s="24"/>
      <c r="E1993" s="24"/>
      <c r="F1993" s="24"/>
    </row>
    <row r="1994" spans="1:6">
      <c r="A1994" s="24"/>
      <c r="D1994" s="24"/>
      <c r="E1994" s="24"/>
      <c r="F1994" s="24"/>
    </row>
    <row r="1995" spans="1:6">
      <c r="A1995" s="24"/>
      <c r="D1995" s="24"/>
      <c r="E1995" s="24"/>
      <c r="F1995" s="24"/>
    </row>
    <row r="1996" spans="1:6">
      <c r="A1996" s="24"/>
      <c r="D1996" s="24"/>
      <c r="E1996" s="24"/>
      <c r="F1996" s="24"/>
    </row>
    <row r="1997" spans="1:6">
      <c r="A1997" s="24"/>
      <c r="D1997" s="24"/>
      <c r="E1997" s="24"/>
      <c r="F1997" s="24"/>
    </row>
    <row r="1998" spans="1:6">
      <c r="A1998" s="24"/>
      <c r="D1998" s="24"/>
      <c r="E1998" s="24"/>
      <c r="F1998" s="24"/>
    </row>
    <row r="1999" spans="1:6">
      <c r="A1999" s="24"/>
      <c r="D1999" s="24"/>
      <c r="E1999" s="24"/>
      <c r="F1999" s="24"/>
    </row>
    <row r="2000" spans="1:6">
      <c r="A2000" s="24"/>
      <c r="D2000" s="24"/>
      <c r="E2000" s="24"/>
      <c r="F2000" s="24"/>
    </row>
    <row r="2001" spans="1:6">
      <c r="A2001" s="24"/>
      <c r="D2001" s="24"/>
      <c r="E2001" s="24"/>
      <c r="F2001" s="24"/>
    </row>
    <row r="2002" spans="1:6">
      <c r="A2002" s="24"/>
      <c r="D2002" s="24"/>
      <c r="E2002" s="24"/>
      <c r="F2002" s="24"/>
    </row>
    <row r="2003" spans="1:6">
      <c r="A2003" s="24"/>
      <c r="D2003" s="24"/>
      <c r="E2003" s="24"/>
      <c r="F2003" s="24"/>
    </row>
    <row r="2004" spans="1:6">
      <c r="A2004" s="24"/>
      <c r="D2004" s="24"/>
      <c r="E2004" s="24"/>
      <c r="F2004" s="24"/>
    </row>
    <row r="2005" spans="1:6">
      <c r="A2005" s="24"/>
      <c r="D2005" s="24"/>
      <c r="E2005" s="24"/>
      <c r="F2005" s="24"/>
    </row>
    <row r="2006" spans="1:6">
      <c r="A2006" s="24"/>
      <c r="D2006" s="24"/>
      <c r="E2006" s="24"/>
      <c r="F2006" s="24"/>
    </row>
    <row r="2007" spans="1:6">
      <c r="A2007" s="24"/>
      <c r="D2007" s="24"/>
      <c r="E2007" s="24"/>
      <c r="F2007" s="24"/>
    </row>
    <row r="2008" spans="1:6">
      <c r="A2008" s="24"/>
      <c r="D2008" s="24"/>
      <c r="E2008" s="24"/>
      <c r="F2008" s="24"/>
    </row>
    <row r="2009" spans="1:6">
      <c r="A2009" s="24"/>
      <c r="D2009" s="24"/>
      <c r="E2009" s="24"/>
      <c r="F2009" s="24"/>
    </row>
    <row r="2010" spans="1:6">
      <c r="A2010" s="24"/>
      <c r="D2010" s="24"/>
      <c r="E2010" s="24"/>
      <c r="F2010" s="24"/>
    </row>
    <row r="2011" spans="1:6">
      <c r="A2011" s="24"/>
      <c r="D2011" s="24"/>
      <c r="E2011" s="24"/>
      <c r="F2011" s="24"/>
    </row>
    <row r="2012" spans="1:6">
      <c r="A2012" s="24"/>
      <c r="D2012" s="24"/>
      <c r="E2012" s="24"/>
      <c r="F2012" s="24"/>
    </row>
    <row r="2013" spans="1:6">
      <c r="A2013" s="24"/>
      <c r="D2013" s="24"/>
      <c r="E2013" s="24"/>
      <c r="F2013" s="24"/>
    </row>
    <row r="2014" spans="1:6">
      <c r="A2014" s="24"/>
      <c r="D2014" s="24"/>
      <c r="E2014" s="24"/>
      <c r="F2014" s="24"/>
    </row>
    <row r="2015" spans="1:6">
      <c r="A2015" s="24"/>
      <c r="D2015" s="24"/>
      <c r="E2015" s="24"/>
      <c r="F2015" s="24"/>
    </row>
    <row r="2016" spans="1:6">
      <c r="A2016" s="24"/>
      <c r="D2016" s="24"/>
      <c r="E2016" s="24"/>
      <c r="F2016" s="24"/>
    </row>
    <row r="2017" spans="1:6">
      <c r="A2017" s="24"/>
      <c r="D2017" s="24"/>
      <c r="E2017" s="24"/>
      <c r="F2017" s="24"/>
    </row>
    <row r="2018" spans="1:6">
      <c r="A2018" s="24"/>
      <c r="D2018" s="24"/>
      <c r="E2018" s="24"/>
      <c r="F2018" s="24"/>
    </row>
    <row r="2019" spans="1:6">
      <c r="A2019" s="24"/>
      <c r="D2019" s="24"/>
      <c r="E2019" s="24"/>
      <c r="F2019" s="24"/>
    </row>
    <row r="2020" spans="1:6">
      <c r="A2020" s="24"/>
      <c r="D2020" s="24"/>
      <c r="E2020" s="24"/>
      <c r="F2020" s="24"/>
    </row>
    <row r="2021" spans="1:6">
      <c r="A2021" s="24"/>
      <c r="D2021" s="24"/>
      <c r="E2021" s="24"/>
      <c r="F2021" s="24"/>
    </row>
    <row r="2022" spans="1:6">
      <c r="A2022" s="24"/>
      <c r="D2022" s="24"/>
      <c r="E2022" s="24"/>
      <c r="F2022" s="24"/>
    </row>
    <row r="2023" spans="1:6">
      <c r="A2023" s="24"/>
      <c r="D2023" s="24"/>
      <c r="E2023" s="24"/>
      <c r="F2023" s="24"/>
    </row>
    <row r="2024" spans="1:6">
      <c r="A2024" s="24"/>
      <c r="D2024" s="24"/>
      <c r="E2024" s="24"/>
      <c r="F2024" s="24"/>
    </row>
    <row r="2025" spans="1:6">
      <c r="A2025" s="24"/>
      <c r="D2025" s="24"/>
      <c r="E2025" s="24"/>
      <c r="F2025" s="24"/>
    </row>
    <row r="2026" spans="1:6">
      <c r="A2026" s="24"/>
      <c r="D2026" s="24"/>
      <c r="E2026" s="24"/>
      <c r="F2026" s="24"/>
    </row>
    <row r="2027" spans="1:6">
      <c r="A2027" s="24"/>
      <c r="D2027" s="24"/>
      <c r="E2027" s="24"/>
      <c r="F2027" s="24"/>
    </row>
    <row r="2028" spans="1:6">
      <c r="A2028" s="24"/>
      <c r="D2028" s="24"/>
      <c r="E2028" s="24"/>
      <c r="F2028" s="24"/>
    </row>
    <row r="2029" spans="1:6">
      <c r="A2029" s="24"/>
      <c r="D2029" s="24"/>
      <c r="E2029" s="24"/>
      <c r="F2029" s="24"/>
    </row>
    <row r="2030" spans="1:6">
      <c r="A2030" s="24"/>
      <c r="D2030" s="24"/>
      <c r="E2030" s="24"/>
      <c r="F2030" s="24"/>
    </row>
    <row r="2031" spans="1:6">
      <c r="A2031" s="24"/>
      <c r="D2031" s="24"/>
      <c r="E2031" s="24"/>
      <c r="F2031" s="24"/>
    </row>
    <row r="2032" spans="1:6">
      <c r="A2032" s="24"/>
      <c r="D2032" s="24"/>
      <c r="E2032" s="24"/>
      <c r="F2032" s="24"/>
    </row>
    <row r="2033" spans="1:6">
      <c r="A2033" s="24"/>
      <c r="D2033" s="24"/>
      <c r="E2033" s="24"/>
      <c r="F2033" s="24"/>
    </row>
    <row r="2034" spans="1:6">
      <c r="A2034" s="24"/>
      <c r="D2034" s="24"/>
      <c r="E2034" s="24"/>
      <c r="F2034" s="24"/>
    </row>
    <row r="2035" spans="1:6">
      <c r="A2035" s="24"/>
      <c r="D2035" s="24"/>
      <c r="E2035" s="24"/>
      <c r="F2035" s="24"/>
    </row>
    <row r="2036" spans="1:6">
      <c r="A2036" s="24"/>
      <c r="D2036" s="24"/>
      <c r="E2036" s="24"/>
      <c r="F2036" s="24"/>
    </row>
    <row r="2037" spans="1:6">
      <c r="A2037" s="24"/>
      <c r="D2037" s="24"/>
      <c r="E2037" s="24"/>
      <c r="F2037" s="24"/>
    </row>
    <row r="2038" spans="1:6">
      <c r="A2038" s="24"/>
      <c r="D2038" s="24"/>
      <c r="E2038" s="24"/>
      <c r="F2038" s="24"/>
    </row>
    <row r="2039" spans="1:6">
      <c r="A2039" s="24"/>
      <c r="D2039" s="24"/>
      <c r="E2039" s="24"/>
      <c r="F2039" s="24"/>
    </row>
    <row r="2040" spans="1:6">
      <c r="A2040" s="24"/>
      <c r="D2040" s="24"/>
      <c r="E2040" s="24"/>
      <c r="F2040" s="24"/>
    </row>
    <row r="2041" spans="1:6">
      <c r="A2041" s="24"/>
      <c r="D2041" s="24"/>
      <c r="E2041" s="24"/>
      <c r="F2041" s="24"/>
    </row>
    <row r="2042" spans="1:6">
      <c r="A2042" s="24"/>
      <c r="D2042" s="24"/>
      <c r="E2042" s="24"/>
      <c r="F2042" s="24"/>
    </row>
    <row r="2043" spans="1:6">
      <c r="A2043" s="24"/>
      <c r="D2043" s="24"/>
      <c r="E2043" s="24"/>
      <c r="F2043" s="24"/>
    </row>
    <row r="2044" spans="1:6">
      <c r="A2044" s="24"/>
      <c r="D2044" s="24"/>
      <c r="E2044" s="24"/>
      <c r="F2044" s="24"/>
    </row>
    <row r="2045" spans="1:6">
      <c r="A2045" s="24"/>
      <c r="D2045" s="24"/>
      <c r="E2045" s="24"/>
      <c r="F2045" s="24"/>
    </row>
    <row r="2046" spans="1:6">
      <c r="A2046" s="24"/>
      <c r="D2046" s="24"/>
      <c r="E2046" s="24"/>
      <c r="F2046" s="24"/>
    </row>
    <row r="2047" spans="1:6">
      <c r="A2047" s="24"/>
      <c r="D2047" s="24"/>
      <c r="E2047" s="24"/>
      <c r="F2047" s="24"/>
    </row>
    <row r="2048" spans="1:6">
      <c r="A2048" s="24"/>
      <c r="D2048" s="24"/>
      <c r="E2048" s="24"/>
      <c r="F2048" s="24"/>
    </row>
    <row r="2049" spans="1:6">
      <c r="A2049" s="24"/>
      <c r="D2049" s="24"/>
      <c r="E2049" s="24"/>
      <c r="F2049" s="24"/>
    </row>
    <row r="2050" spans="1:6">
      <c r="A2050" s="24"/>
      <c r="D2050" s="24"/>
      <c r="E2050" s="24"/>
      <c r="F2050" s="24"/>
    </row>
    <row r="2051" spans="1:6">
      <c r="A2051" s="24"/>
      <c r="D2051" s="24"/>
      <c r="E2051" s="24"/>
      <c r="F2051" s="24"/>
    </row>
    <row r="2052" spans="1:6">
      <c r="A2052" s="24"/>
      <c r="D2052" s="24"/>
      <c r="E2052" s="24"/>
      <c r="F2052" s="24"/>
    </row>
    <row r="2053" spans="1:6">
      <c r="A2053" s="24"/>
      <c r="D2053" s="24"/>
      <c r="E2053" s="24"/>
      <c r="F2053" s="24"/>
    </row>
    <row r="2054" spans="1:6">
      <c r="A2054" s="24"/>
      <c r="D2054" s="24"/>
      <c r="E2054" s="24"/>
      <c r="F2054" s="24"/>
    </row>
    <row r="2055" spans="1:6">
      <c r="A2055" s="24"/>
      <c r="D2055" s="24"/>
      <c r="E2055" s="24"/>
      <c r="F2055" s="24"/>
    </row>
    <row r="2056" spans="1:6">
      <c r="A2056" s="24"/>
      <c r="D2056" s="24"/>
      <c r="E2056" s="24"/>
      <c r="F2056" s="24"/>
    </row>
    <row r="2057" spans="1:6">
      <c r="A2057" s="24"/>
      <c r="D2057" s="24"/>
      <c r="E2057" s="24"/>
      <c r="F2057" s="24"/>
    </row>
    <row r="2058" spans="1:6">
      <c r="A2058" s="24"/>
      <c r="D2058" s="24"/>
      <c r="E2058" s="24"/>
      <c r="F2058" s="24"/>
    </row>
    <row r="2059" spans="1:6">
      <c r="A2059" s="24"/>
      <c r="D2059" s="24"/>
      <c r="E2059" s="24"/>
      <c r="F2059" s="24"/>
    </row>
    <row r="2060" spans="1:6">
      <c r="A2060" s="24"/>
      <c r="D2060" s="24"/>
      <c r="E2060" s="24"/>
      <c r="F2060" s="24"/>
    </row>
    <row r="2061" spans="1:6">
      <c r="A2061" s="24"/>
      <c r="D2061" s="24"/>
      <c r="E2061" s="24"/>
      <c r="F2061" s="24"/>
    </row>
    <row r="2062" spans="1:6">
      <c r="A2062" s="24"/>
      <c r="D2062" s="24"/>
      <c r="E2062" s="24"/>
      <c r="F2062" s="24"/>
    </row>
    <row r="2063" spans="1:6">
      <c r="A2063" s="24"/>
      <c r="D2063" s="24"/>
      <c r="E2063" s="24"/>
      <c r="F2063" s="24"/>
    </row>
    <row r="2064" spans="1:6">
      <c r="A2064" s="24"/>
      <c r="D2064" s="24"/>
      <c r="E2064" s="24"/>
      <c r="F2064" s="24"/>
    </row>
    <row r="2065" spans="1:6">
      <c r="A2065" s="24"/>
      <c r="D2065" s="24"/>
      <c r="E2065" s="24"/>
      <c r="F2065" s="24"/>
    </row>
    <row r="2066" spans="1:6">
      <c r="A2066" s="24"/>
      <c r="D2066" s="24"/>
      <c r="E2066" s="24"/>
      <c r="F2066" s="24"/>
    </row>
    <row r="2067" spans="1:6">
      <c r="A2067" s="24"/>
      <c r="D2067" s="24"/>
      <c r="E2067" s="24"/>
      <c r="F2067" s="24"/>
    </row>
    <row r="2068" spans="1:6">
      <c r="A2068" s="24"/>
      <c r="D2068" s="24"/>
      <c r="E2068" s="24"/>
      <c r="F2068" s="24"/>
    </row>
    <row r="2069" spans="1:6">
      <c r="A2069" s="24"/>
      <c r="D2069" s="24"/>
      <c r="E2069" s="24"/>
      <c r="F2069" s="24"/>
    </row>
    <row r="2070" spans="1:6">
      <c r="A2070" s="24"/>
      <c r="D2070" s="24"/>
      <c r="E2070" s="24"/>
      <c r="F2070" s="24"/>
    </row>
    <row r="2071" spans="1:6">
      <c r="A2071" s="24"/>
      <c r="D2071" s="24"/>
      <c r="E2071" s="24"/>
      <c r="F2071" s="24"/>
    </row>
    <row r="2072" spans="1:6">
      <c r="A2072" s="24"/>
      <c r="D2072" s="24"/>
      <c r="E2072" s="24"/>
      <c r="F2072" s="24"/>
    </row>
    <row r="2073" spans="1:6">
      <c r="A2073" s="24"/>
      <c r="D2073" s="24"/>
      <c r="E2073" s="24"/>
      <c r="F2073" s="24"/>
    </row>
    <row r="2074" spans="1:6">
      <c r="A2074" s="24"/>
      <c r="D2074" s="24"/>
      <c r="E2074" s="24"/>
      <c r="F2074" s="24"/>
    </row>
    <row r="2075" spans="1:6">
      <c r="A2075" s="24"/>
      <c r="D2075" s="24"/>
      <c r="E2075" s="24"/>
      <c r="F2075" s="24"/>
    </row>
    <row r="2076" spans="1:6">
      <c r="A2076" s="24"/>
      <c r="D2076" s="24"/>
      <c r="E2076" s="24"/>
      <c r="F2076" s="24"/>
    </row>
    <row r="2077" spans="1:6">
      <c r="A2077" s="24"/>
      <c r="D2077" s="24"/>
      <c r="E2077" s="24"/>
      <c r="F2077" s="24"/>
    </row>
    <row r="2078" spans="1:6">
      <c r="A2078" s="24"/>
      <c r="D2078" s="24"/>
      <c r="E2078" s="24"/>
      <c r="F2078" s="24"/>
    </row>
    <row r="2079" spans="1:6">
      <c r="A2079" s="24"/>
      <c r="D2079" s="24"/>
      <c r="E2079" s="24"/>
      <c r="F2079" s="24"/>
    </row>
    <row r="2080" spans="1:6">
      <c r="A2080" s="24"/>
      <c r="D2080" s="24"/>
      <c r="E2080" s="24"/>
      <c r="F2080" s="24"/>
    </row>
    <row r="2081" spans="1:6">
      <c r="A2081" s="24"/>
      <c r="D2081" s="24"/>
      <c r="E2081" s="24"/>
      <c r="F2081" s="24"/>
    </row>
    <row r="2082" spans="1:6">
      <c r="A2082" s="24"/>
      <c r="D2082" s="24"/>
      <c r="E2082" s="24"/>
      <c r="F2082" s="24"/>
    </row>
    <row r="2083" spans="1:6">
      <c r="A2083" s="24"/>
      <c r="D2083" s="24"/>
      <c r="E2083" s="24"/>
      <c r="F2083" s="24"/>
    </row>
    <row r="2084" spans="1:6">
      <c r="A2084" s="24"/>
      <c r="D2084" s="24"/>
      <c r="E2084" s="24"/>
      <c r="F2084" s="24"/>
    </row>
    <row r="2085" spans="1:6">
      <c r="A2085" s="24"/>
      <c r="D2085" s="24"/>
      <c r="E2085" s="24"/>
      <c r="F2085" s="24"/>
    </row>
    <row r="2086" spans="1:6">
      <c r="A2086" s="24"/>
      <c r="D2086" s="24"/>
      <c r="E2086" s="24"/>
      <c r="F2086" s="24"/>
    </row>
    <row r="2087" spans="1:6">
      <c r="A2087" s="24"/>
      <c r="D2087" s="24"/>
      <c r="E2087" s="24"/>
      <c r="F2087" s="24"/>
    </row>
    <row r="2088" spans="1:6">
      <c r="A2088" s="24"/>
      <c r="D2088" s="24"/>
      <c r="E2088" s="24"/>
      <c r="F2088" s="24"/>
    </row>
    <row r="2089" spans="1:6">
      <c r="A2089" s="24"/>
      <c r="D2089" s="24"/>
      <c r="E2089" s="24"/>
      <c r="F2089" s="24"/>
    </row>
    <row r="2090" spans="1:6">
      <c r="A2090" s="24"/>
      <c r="D2090" s="24"/>
      <c r="E2090" s="24"/>
      <c r="F2090" s="24"/>
    </row>
    <row r="2091" spans="1:6">
      <c r="A2091" s="24"/>
      <c r="D2091" s="24"/>
      <c r="E2091" s="24"/>
      <c r="F2091" s="24"/>
    </row>
    <row r="2092" spans="1:6">
      <c r="A2092" s="24"/>
      <c r="D2092" s="24"/>
      <c r="E2092" s="24"/>
      <c r="F2092" s="24"/>
    </row>
    <row r="2093" spans="1:6">
      <c r="A2093" s="24"/>
      <c r="D2093" s="24"/>
      <c r="E2093" s="24"/>
      <c r="F2093" s="24"/>
    </row>
    <row r="2094" spans="1:6">
      <c r="A2094" s="24"/>
      <c r="D2094" s="24"/>
      <c r="E2094" s="24"/>
      <c r="F2094" s="24"/>
    </row>
    <row r="2095" spans="1:6">
      <c r="A2095" s="24"/>
      <c r="D2095" s="24"/>
      <c r="E2095" s="24"/>
      <c r="F2095" s="24"/>
    </row>
    <row r="2096" spans="1:6">
      <c r="A2096" s="24"/>
      <c r="D2096" s="24"/>
      <c r="E2096" s="24"/>
      <c r="F2096" s="24"/>
    </row>
    <row r="2097" spans="1:6">
      <c r="A2097" s="24"/>
      <c r="D2097" s="24"/>
      <c r="E2097" s="24"/>
      <c r="F2097" s="24"/>
    </row>
    <row r="2098" spans="1:6">
      <c r="A2098" s="24"/>
      <c r="D2098" s="24"/>
      <c r="E2098" s="24"/>
      <c r="F2098" s="24"/>
    </row>
    <row r="2099" spans="1:6">
      <c r="A2099" s="24"/>
      <c r="D2099" s="24"/>
      <c r="E2099" s="24"/>
      <c r="F2099" s="24"/>
    </row>
    <row r="2100" spans="1:6">
      <c r="A2100" s="24"/>
      <c r="D2100" s="24"/>
      <c r="E2100" s="24"/>
      <c r="F2100" s="24"/>
    </row>
    <row r="2101" spans="1:6">
      <c r="A2101" s="24"/>
      <c r="D2101" s="24"/>
      <c r="E2101" s="24"/>
      <c r="F2101" s="24"/>
    </row>
    <row r="2102" spans="1:6">
      <c r="A2102" s="24"/>
      <c r="D2102" s="24"/>
      <c r="E2102" s="24"/>
      <c r="F2102" s="24"/>
    </row>
    <row r="2103" spans="1:6">
      <c r="A2103" s="24"/>
      <c r="D2103" s="24"/>
      <c r="E2103" s="24"/>
      <c r="F2103" s="24"/>
    </row>
    <row r="2104" spans="1:6">
      <c r="A2104" s="24"/>
      <c r="D2104" s="24"/>
      <c r="E2104" s="24"/>
      <c r="F2104" s="24"/>
    </row>
    <row r="2105" spans="1:6">
      <c r="A2105" s="24"/>
      <c r="D2105" s="24"/>
      <c r="E2105" s="24"/>
      <c r="F2105" s="24"/>
    </row>
    <row r="2106" spans="1:6">
      <c r="A2106" s="24"/>
      <c r="D2106" s="24"/>
      <c r="E2106" s="24"/>
      <c r="F2106" s="24"/>
    </row>
    <row r="2107" spans="1:6">
      <c r="A2107" s="24"/>
      <c r="D2107" s="24"/>
      <c r="E2107" s="24"/>
      <c r="F2107" s="24"/>
    </row>
    <row r="2108" spans="1:6">
      <c r="A2108" s="24"/>
      <c r="D2108" s="24"/>
      <c r="E2108" s="24"/>
      <c r="F2108" s="24"/>
    </row>
    <row r="2109" spans="1:6">
      <c r="A2109" s="24"/>
      <c r="D2109" s="24"/>
      <c r="E2109" s="24"/>
      <c r="F2109" s="24"/>
    </row>
    <row r="2110" spans="1:6">
      <c r="A2110" s="24"/>
      <c r="D2110" s="24"/>
      <c r="E2110" s="24"/>
      <c r="F2110" s="24"/>
    </row>
    <row r="2111" spans="1:6">
      <c r="A2111" s="24"/>
      <c r="D2111" s="24"/>
      <c r="E2111" s="24"/>
      <c r="F2111" s="24"/>
    </row>
    <row r="2112" spans="1:6">
      <c r="A2112" s="24"/>
      <c r="D2112" s="24"/>
      <c r="E2112" s="24"/>
      <c r="F2112" s="24"/>
    </row>
    <row r="2113" spans="1:6">
      <c r="A2113" s="24"/>
      <c r="D2113" s="24"/>
      <c r="E2113" s="24"/>
      <c r="F2113" s="24"/>
    </row>
    <row r="2114" spans="1:6">
      <c r="A2114" s="24"/>
      <c r="D2114" s="24"/>
      <c r="E2114" s="24"/>
      <c r="F2114" s="24"/>
    </row>
    <row r="2115" spans="1:6">
      <c r="A2115" s="24"/>
      <c r="D2115" s="24"/>
      <c r="E2115" s="24"/>
      <c r="F2115" s="24"/>
    </row>
    <row r="2116" spans="1:6">
      <c r="A2116" s="24"/>
      <c r="D2116" s="24"/>
      <c r="E2116" s="24"/>
      <c r="F2116" s="24"/>
    </row>
    <row r="2117" spans="1:6">
      <c r="A2117" s="24"/>
      <c r="D2117" s="24"/>
      <c r="E2117" s="24"/>
      <c r="F2117" s="24"/>
    </row>
    <row r="2118" spans="1:6">
      <c r="A2118" s="24"/>
      <c r="D2118" s="24"/>
      <c r="E2118" s="24"/>
      <c r="F2118" s="24"/>
    </row>
    <row r="2119" spans="1:6">
      <c r="A2119" s="24"/>
      <c r="D2119" s="24"/>
      <c r="E2119" s="24"/>
      <c r="F2119" s="24"/>
    </row>
    <row r="2120" spans="1:6">
      <c r="A2120" s="24"/>
      <c r="D2120" s="24"/>
      <c r="E2120" s="24"/>
      <c r="F2120" s="24"/>
    </row>
    <row r="2121" spans="1:6">
      <c r="A2121" s="24"/>
      <c r="D2121" s="24"/>
      <c r="E2121" s="24"/>
      <c r="F2121" s="24"/>
    </row>
    <row r="2122" spans="1:6">
      <c r="A2122" s="24"/>
      <c r="D2122" s="24"/>
      <c r="E2122" s="24"/>
      <c r="F2122" s="24"/>
    </row>
    <row r="2123" spans="1:6">
      <c r="A2123" s="24"/>
      <c r="D2123" s="24"/>
      <c r="E2123" s="24"/>
      <c r="F2123" s="24"/>
    </row>
    <row r="2124" spans="1:6">
      <c r="A2124" s="24"/>
      <c r="D2124" s="24"/>
      <c r="E2124" s="24"/>
      <c r="F2124" s="24"/>
    </row>
    <row r="2125" spans="1:6">
      <c r="A2125" s="24"/>
      <c r="D2125" s="24"/>
      <c r="E2125" s="24"/>
      <c r="F2125" s="24"/>
    </row>
    <row r="2126" spans="1:6">
      <c r="A2126" s="24"/>
      <c r="D2126" s="24"/>
      <c r="E2126" s="24"/>
      <c r="F2126" s="24"/>
    </row>
    <row r="2127" spans="1:6">
      <c r="A2127" s="24"/>
      <c r="D2127" s="24"/>
      <c r="E2127" s="24"/>
      <c r="F2127" s="24"/>
    </row>
    <row r="2128" spans="1:6">
      <c r="A2128" s="24"/>
      <c r="D2128" s="24"/>
      <c r="E2128" s="24"/>
      <c r="F2128" s="24"/>
    </row>
    <row r="2129" spans="1:6">
      <c r="A2129" s="24"/>
      <c r="D2129" s="24"/>
      <c r="E2129" s="24"/>
      <c r="F2129" s="24"/>
    </row>
    <row r="2130" spans="1:6">
      <c r="A2130" s="24"/>
      <c r="D2130" s="24"/>
      <c r="E2130" s="24"/>
      <c r="F2130" s="24"/>
    </row>
    <row r="2131" spans="1:6">
      <c r="A2131" s="24"/>
      <c r="D2131" s="24"/>
      <c r="E2131" s="24"/>
      <c r="F2131" s="24"/>
    </row>
    <row r="2132" spans="1:6">
      <c r="A2132" s="24"/>
      <c r="D2132" s="24"/>
      <c r="E2132" s="24"/>
      <c r="F2132" s="24"/>
    </row>
    <row r="2133" spans="1:6">
      <c r="A2133" s="24"/>
      <c r="D2133" s="24"/>
      <c r="E2133" s="24"/>
      <c r="F2133" s="24"/>
    </row>
    <row r="2134" spans="1:6">
      <c r="A2134" s="24"/>
      <c r="D2134" s="24"/>
      <c r="E2134" s="24"/>
      <c r="F2134" s="24"/>
    </row>
    <row r="2135" spans="1:6">
      <c r="A2135" s="24"/>
      <c r="D2135" s="24"/>
      <c r="E2135" s="24"/>
      <c r="F2135" s="24"/>
    </row>
    <row r="2136" spans="1:6">
      <c r="A2136" s="24"/>
      <c r="D2136" s="24"/>
      <c r="E2136" s="24"/>
      <c r="F2136" s="24"/>
    </row>
    <row r="2137" spans="1:6">
      <c r="A2137" s="24"/>
      <c r="D2137" s="24"/>
      <c r="E2137" s="24"/>
      <c r="F2137" s="24"/>
    </row>
    <row r="2138" spans="1:6">
      <c r="A2138" s="24"/>
      <c r="D2138" s="24"/>
      <c r="E2138" s="24"/>
      <c r="F2138" s="24"/>
    </row>
    <row r="2139" spans="1:6">
      <c r="A2139" s="24"/>
      <c r="D2139" s="24"/>
      <c r="E2139" s="24"/>
      <c r="F2139" s="24"/>
    </row>
    <row r="2140" spans="1:6">
      <c r="A2140" s="24"/>
      <c r="D2140" s="24"/>
      <c r="E2140" s="24"/>
      <c r="F2140" s="24"/>
    </row>
    <row r="2141" spans="1:6">
      <c r="A2141" s="24"/>
      <c r="D2141" s="24"/>
      <c r="E2141" s="24"/>
      <c r="F2141" s="24"/>
    </row>
    <row r="2142" spans="1:6">
      <c r="A2142" s="24"/>
      <c r="D2142" s="24"/>
      <c r="E2142" s="24"/>
      <c r="F2142" s="24"/>
    </row>
    <row r="2143" spans="1:6">
      <c r="A2143" s="24"/>
      <c r="D2143" s="24"/>
      <c r="E2143" s="24"/>
      <c r="F2143" s="24"/>
    </row>
    <row r="2144" spans="1:6">
      <c r="A2144" s="24"/>
      <c r="D2144" s="24"/>
      <c r="E2144" s="24"/>
      <c r="F2144" s="24"/>
    </row>
    <row r="2145" spans="1:6">
      <c r="A2145" s="24"/>
      <c r="D2145" s="24"/>
      <c r="E2145" s="24"/>
      <c r="F2145" s="24"/>
    </row>
    <row r="2146" spans="1:6">
      <c r="A2146" s="24"/>
      <c r="D2146" s="24"/>
      <c r="E2146" s="24"/>
      <c r="F2146" s="24"/>
    </row>
    <row r="2147" spans="1:6">
      <c r="A2147" s="24"/>
      <c r="D2147" s="24"/>
      <c r="E2147" s="24"/>
      <c r="F2147" s="24"/>
    </row>
    <row r="2148" spans="1:6">
      <c r="A2148" s="24"/>
      <c r="D2148" s="24"/>
      <c r="E2148" s="24"/>
      <c r="F2148" s="24"/>
    </row>
    <row r="2149" spans="1:6">
      <c r="A2149" s="24"/>
      <c r="D2149" s="24"/>
      <c r="E2149" s="24"/>
      <c r="F2149" s="24"/>
    </row>
    <row r="2150" spans="1:6">
      <c r="A2150" s="24"/>
      <c r="D2150" s="24"/>
      <c r="E2150" s="24"/>
      <c r="F2150" s="24"/>
    </row>
    <row r="2151" spans="1:6">
      <c r="A2151" s="24"/>
      <c r="D2151" s="24"/>
      <c r="E2151" s="24"/>
      <c r="F2151" s="24"/>
    </row>
    <row r="2152" spans="1:6">
      <c r="A2152" s="24"/>
      <c r="D2152" s="24"/>
      <c r="E2152" s="24"/>
      <c r="F2152" s="24"/>
    </row>
    <row r="2153" spans="1:6">
      <c r="A2153" s="24"/>
      <c r="D2153" s="24"/>
      <c r="E2153" s="24"/>
      <c r="F2153" s="24"/>
    </row>
    <row r="2154" spans="1:6">
      <c r="A2154" s="24"/>
      <c r="D2154" s="24"/>
      <c r="E2154" s="24"/>
      <c r="F2154" s="24"/>
    </row>
    <row r="2155" spans="1:6">
      <c r="A2155" s="24"/>
      <c r="D2155" s="24"/>
      <c r="E2155" s="24"/>
      <c r="F2155" s="24"/>
    </row>
    <row r="2156" spans="1:6">
      <c r="A2156" s="24"/>
      <c r="D2156" s="24"/>
      <c r="E2156" s="24"/>
      <c r="F2156" s="24"/>
    </row>
    <row r="2157" spans="1:6">
      <c r="A2157" s="24"/>
      <c r="D2157" s="24"/>
      <c r="E2157" s="24"/>
      <c r="F2157" s="24"/>
    </row>
    <row r="2158" spans="1:6">
      <c r="A2158" s="24"/>
      <c r="D2158" s="24"/>
      <c r="E2158" s="24"/>
      <c r="F2158" s="24"/>
    </row>
    <row r="2159" spans="1:6">
      <c r="A2159" s="24"/>
      <c r="D2159" s="24"/>
      <c r="E2159" s="24"/>
      <c r="F2159" s="24"/>
    </row>
    <row r="2160" spans="1:6">
      <c r="A2160" s="24"/>
      <c r="D2160" s="24"/>
      <c r="E2160" s="24"/>
      <c r="F2160" s="24"/>
    </row>
    <row r="2161" spans="1:6">
      <c r="A2161" s="24"/>
      <c r="D2161" s="24"/>
      <c r="E2161" s="24"/>
      <c r="F2161" s="24"/>
    </row>
    <row r="2162" spans="1:6">
      <c r="A2162" s="24"/>
      <c r="D2162" s="24"/>
      <c r="E2162" s="24"/>
      <c r="F2162" s="24"/>
    </row>
    <row r="2163" spans="1:6">
      <c r="A2163" s="24"/>
      <c r="D2163" s="24"/>
      <c r="E2163" s="24"/>
      <c r="F2163" s="24"/>
    </row>
    <row r="2164" spans="1:6">
      <c r="A2164" s="24"/>
      <c r="D2164" s="24"/>
      <c r="E2164" s="24"/>
      <c r="F2164" s="24"/>
    </row>
    <row r="2165" spans="1:6">
      <c r="A2165" s="24"/>
      <c r="D2165" s="24"/>
      <c r="E2165" s="24"/>
      <c r="F2165" s="24"/>
    </row>
    <row r="2166" spans="1:6">
      <c r="A2166" s="24"/>
      <c r="D2166" s="24"/>
      <c r="E2166" s="24"/>
      <c r="F2166" s="24"/>
    </row>
    <row r="2167" spans="1:6">
      <c r="A2167" s="24"/>
      <c r="D2167" s="24"/>
      <c r="E2167" s="24"/>
      <c r="F2167" s="24"/>
    </row>
    <row r="2168" spans="1:6">
      <c r="A2168" s="24"/>
      <c r="D2168" s="24"/>
      <c r="E2168" s="24"/>
      <c r="F2168" s="24"/>
    </row>
    <row r="2169" spans="1:6">
      <c r="A2169" s="24"/>
      <c r="D2169" s="24"/>
      <c r="E2169" s="24"/>
      <c r="F2169" s="24"/>
    </row>
    <row r="2170" spans="1:6">
      <c r="A2170" s="24"/>
      <c r="D2170" s="24"/>
      <c r="E2170" s="24"/>
      <c r="F2170" s="24"/>
    </row>
    <row r="2171" spans="1:6">
      <c r="A2171" s="24"/>
      <c r="D2171" s="24"/>
      <c r="E2171" s="24"/>
      <c r="F2171" s="24"/>
    </row>
    <row r="2172" spans="1:6">
      <c r="A2172" s="24"/>
      <c r="D2172" s="24"/>
      <c r="E2172" s="24"/>
      <c r="F2172" s="24"/>
    </row>
    <row r="2173" spans="1:6">
      <c r="A2173" s="24"/>
      <c r="D2173" s="24"/>
      <c r="E2173" s="24"/>
      <c r="F2173" s="24"/>
    </row>
    <row r="2174" spans="1:6">
      <c r="A2174" s="24"/>
      <c r="D2174" s="24"/>
      <c r="E2174" s="24"/>
      <c r="F2174" s="24"/>
    </row>
    <row r="2175" spans="1:6">
      <c r="A2175" s="24"/>
      <c r="D2175" s="24"/>
      <c r="E2175" s="24"/>
      <c r="F2175" s="24"/>
    </row>
    <row r="2176" spans="1:6">
      <c r="A2176" s="24"/>
      <c r="D2176" s="24"/>
      <c r="E2176" s="24"/>
      <c r="F2176" s="24"/>
    </row>
    <row r="2177" spans="1:6">
      <c r="A2177" s="24"/>
      <c r="D2177" s="24"/>
      <c r="E2177" s="24"/>
      <c r="F2177" s="24"/>
    </row>
    <row r="2178" spans="1:6">
      <c r="A2178" s="24"/>
      <c r="D2178" s="24"/>
      <c r="E2178" s="24"/>
      <c r="F2178" s="24"/>
    </row>
    <row r="2179" spans="1:6">
      <c r="A2179" s="24"/>
      <c r="D2179" s="24"/>
      <c r="E2179" s="24"/>
      <c r="F2179" s="24"/>
    </row>
    <row r="2180" spans="1:6">
      <c r="A2180" s="24"/>
      <c r="D2180" s="24"/>
      <c r="E2180" s="24"/>
      <c r="F2180" s="24"/>
    </row>
    <row r="2181" spans="1:6">
      <c r="A2181" s="24"/>
      <c r="D2181" s="24"/>
      <c r="E2181" s="24"/>
      <c r="F2181" s="24"/>
    </row>
    <row r="2182" spans="1:6">
      <c r="A2182" s="24"/>
      <c r="D2182" s="24"/>
      <c r="E2182" s="24"/>
      <c r="F2182" s="24"/>
    </row>
    <row r="2183" spans="1:6">
      <c r="A2183" s="24"/>
      <c r="D2183" s="24"/>
      <c r="E2183" s="24"/>
      <c r="F2183" s="24"/>
    </row>
    <row r="2184" spans="1:6">
      <c r="A2184" s="24"/>
      <c r="D2184" s="24"/>
      <c r="E2184" s="24"/>
      <c r="F2184" s="24"/>
    </row>
    <row r="2185" spans="1:6">
      <c r="A2185" s="24"/>
      <c r="D2185" s="24"/>
      <c r="E2185" s="24"/>
      <c r="F2185" s="24"/>
    </row>
    <row r="2186" spans="1:6">
      <c r="A2186" s="24"/>
      <c r="D2186" s="24"/>
      <c r="E2186" s="24"/>
      <c r="F2186" s="24"/>
    </row>
    <row r="2187" spans="1:6">
      <c r="A2187" s="24"/>
      <c r="D2187" s="24"/>
      <c r="E2187" s="24"/>
      <c r="F2187" s="24"/>
    </row>
    <row r="2188" spans="1:6">
      <c r="A2188" s="24"/>
      <c r="D2188" s="24"/>
      <c r="E2188" s="24"/>
      <c r="F2188" s="24"/>
    </row>
    <row r="2189" spans="1:6">
      <c r="A2189" s="24"/>
      <c r="D2189" s="24"/>
      <c r="E2189" s="24"/>
      <c r="F2189" s="24"/>
    </row>
    <row r="2190" spans="1:6">
      <c r="A2190" s="24"/>
      <c r="D2190" s="24"/>
      <c r="E2190" s="24"/>
      <c r="F2190" s="24"/>
    </row>
    <row r="2191" spans="1:6">
      <c r="A2191" s="24"/>
      <c r="D2191" s="24"/>
      <c r="E2191" s="24"/>
      <c r="F2191" s="24"/>
    </row>
    <row r="2192" spans="1:6">
      <c r="A2192" s="24"/>
      <c r="D2192" s="24"/>
      <c r="E2192" s="24"/>
      <c r="F2192" s="24"/>
    </row>
    <row r="2193" spans="1:6">
      <c r="A2193" s="24"/>
      <c r="D2193" s="24"/>
      <c r="E2193" s="24"/>
      <c r="F2193" s="24"/>
    </row>
    <row r="2194" spans="1:6">
      <c r="A2194" s="24"/>
      <c r="D2194" s="24"/>
      <c r="E2194" s="24"/>
      <c r="F2194" s="24"/>
    </row>
    <row r="2195" spans="1:6">
      <c r="A2195" s="24"/>
      <c r="D2195" s="24"/>
      <c r="E2195" s="24"/>
      <c r="F2195" s="24"/>
    </row>
    <row r="2196" spans="1:6">
      <c r="A2196" s="24"/>
      <c r="D2196" s="24"/>
      <c r="E2196" s="24"/>
      <c r="F2196" s="24"/>
    </row>
    <row r="2197" spans="1:6">
      <c r="A2197" s="24"/>
      <c r="D2197" s="24"/>
      <c r="E2197" s="24"/>
      <c r="F2197" s="24"/>
    </row>
    <row r="2198" spans="1:6">
      <c r="A2198" s="24"/>
      <c r="D2198" s="24"/>
      <c r="E2198" s="24"/>
      <c r="F2198" s="24"/>
    </row>
    <row r="2199" spans="1:6">
      <c r="A2199" s="24"/>
      <c r="D2199" s="24"/>
      <c r="E2199" s="24"/>
      <c r="F2199" s="24"/>
    </row>
    <row r="2200" spans="1:6">
      <c r="A2200" s="24"/>
      <c r="D2200" s="24"/>
      <c r="E2200" s="24"/>
      <c r="F2200" s="24"/>
    </row>
    <row r="2201" spans="1:6">
      <c r="A2201" s="24"/>
      <c r="D2201" s="24"/>
      <c r="E2201" s="24"/>
      <c r="F2201" s="24"/>
    </row>
    <row r="2202" spans="1:6">
      <c r="A2202" s="24"/>
      <c r="D2202" s="24"/>
      <c r="E2202" s="24"/>
      <c r="F2202" s="24"/>
    </row>
    <row r="2203" spans="1:6">
      <c r="A2203" s="24"/>
      <c r="D2203" s="24"/>
      <c r="E2203" s="24"/>
      <c r="F2203" s="24"/>
    </row>
    <row r="2204" spans="1:6">
      <c r="A2204" s="24"/>
      <c r="D2204" s="24"/>
      <c r="E2204" s="24"/>
      <c r="F2204" s="24"/>
    </row>
    <row r="2205" spans="1:6">
      <c r="A2205" s="24"/>
      <c r="D2205" s="24"/>
      <c r="E2205" s="24"/>
      <c r="F2205" s="24"/>
    </row>
    <row r="2206" spans="1:6">
      <c r="A2206" s="24"/>
      <c r="D2206" s="24"/>
      <c r="E2206" s="24"/>
      <c r="F2206" s="24"/>
    </row>
    <row r="2207" spans="1:6">
      <c r="A2207" s="24"/>
      <c r="D2207" s="24"/>
      <c r="E2207" s="24"/>
      <c r="F2207" s="24"/>
    </row>
    <row r="2208" spans="1:6">
      <c r="A2208" s="24"/>
      <c r="D2208" s="24"/>
      <c r="E2208" s="24"/>
      <c r="F2208" s="24"/>
    </row>
    <row r="2209" spans="1:6">
      <c r="A2209" s="24"/>
      <c r="D2209" s="24"/>
      <c r="E2209" s="24"/>
      <c r="F2209" s="24"/>
    </row>
    <row r="2210" spans="1:6">
      <c r="A2210" s="24"/>
      <c r="D2210" s="24"/>
      <c r="E2210" s="24"/>
      <c r="F2210" s="24"/>
    </row>
    <row r="2211" spans="1:6">
      <c r="A2211" s="24"/>
      <c r="D2211" s="24"/>
      <c r="E2211" s="24"/>
      <c r="F2211" s="24"/>
    </row>
    <row r="2212" spans="1:6">
      <c r="A2212" s="24"/>
      <c r="D2212" s="24"/>
      <c r="E2212" s="24"/>
      <c r="F2212" s="24"/>
    </row>
    <row r="2213" spans="1:6">
      <c r="A2213" s="24"/>
      <c r="D2213" s="24"/>
      <c r="E2213" s="24"/>
      <c r="F2213" s="24"/>
    </row>
    <row r="2214" spans="1:6">
      <c r="A2214" s="24"/>
      <c r="D2214" s="24"/>
      <c r="E2214" s="24"/>
      <c r="F2214" s="24"/>
    </row>
    <row r="2215" spans="1:6">
      <c r="A2215" s="24"/>
      <c r="D2215" s="24"/>
      <c r="E2215" s="24"/>
      <c r="F2215" s="24"/>
    </row>
    <row r="2216" spans="1:6">
      <c r="A2216" s="24"/>
      <c r="D2216" s="24"/>
      <c r="E2216" s="24"/>
      <c r="F2216" s="24"/>
    </row>
    <row r="2217" spans="1:6">
      <c r="A2217" s="24"/>
      <c r="D2217" s="24"/>
      <c r="E2217" s="24"/>
      <c r="F2217" s="24"/>
    </row>
    <row r="2218" spans="1:6">
      <c r="A2218" s="24"/>
      <c r="D2218" s="24"/>
      <c r="E2218" s="24"/>
      <c r="F2218" s="24"/>
    </row>
    <row r="2219" spans="1:6">
      <c r="A2219" s="24"/>
      <c r="D2219" s="24"/>
      <c r="E2219" s="24"/>
      <c r="F2219" s="24"/>
    </row>
    <row r="2220" spans="1:6">
      <c r="A2220" s="24"/>
      <c r="D2220" s="24"/>
      <c r="E2220" s="24"/>
      <c r="F2220" s="24"/>
    </row>
    <row r="2221" spans="1:6">
      <c r="A2221" s="24"/>
      <c r="D2221" s="24"/>
      <c r="E2221" s="24"/>
      <c r="F2221" s="24"/>
    </row>
    <row r="2222" spans="1:6">
      <c r="A2222" s="24"/>
      <c r="D2222" s="24"/>
      <c r="E2222" s="24"/>
      <c r="F2222" s="24"/>
    </row>
    <row r="2223" spans="1:6">
      <c r="A2223" s="24"/>
      <c r="D2223" s="24"/>
      <c r="E2223" s="24"/>
      <c r="F2223" s="24"/>
    </row>
    <row r="2224" spans="1:6">
      <c r="A2224" s="24"/>
      <c r="D2224" s="24"/>
      <c r="E2224" s="24"/>
      <c r="F2224" s="24"/>
    </row>
    <row r="2225" spans="1:6">
      <c r="A2225" s="24"/>
      <c r="D2225" s="24"/>
      <c r="E2225" s="24"/>
      <c r="F2225" s="24"/>
    </row>
    <row r="2226" spans="1:6">
      <c r="A2226" s="24"/>
      <c r="D2226" s="24"/>
      <c r="E2226" s="24"/>
      <c r="F2226" s="24"/>
    </row>
    <row r="2227" spans="1:6">
      <c r="A2227" s="24"/>
      <c r="D2227" s="24"/>
      <c r="E2227" s="24"/>
      <c r="F2227" s="24"/>
    </row>
    <row r="2228" spans="1:6">
      <c r="A2228" s="24"/>
      <c r="D2228" s="24"/>
      <c r="E2228" s="24"/>
      <c r="F2228" s="24"/>
    </row>
    <row r="2229" spans="1:6">
      <c r="A2229" s="24"/>
      <c r="D2229" s="24"/>
      <c r="E2229" s="24"/>
      <c r="F2229" s="24"/>
    </row>
    <row r="2230" spans="1:6">
      <c r="A2230" s="24"/>
      <c r="D2230" s="24"/>
      <c r="E2230" s="24"/>
      <c r="F2230" s="24"/>
    </row>
    <row r="2231" spans="1:6">
      <c r="A2231" s="24"/>
      <c r="D2231" s="24"/>
      <c r="E2231" s="24"/>
      <c r="F2231" s="24"/>
    </row>
    <row r="2232" spans="1:6">
      <c r="A2232" s="24"/>
      <c r="D2232" s="24"/>
      <c r="E2232" s="24"/>
      <c r="F2232" s="24"/>
    </row>
    <row r="2233" spans="1:6">
      <c r="A2233" s="24"/>
      <c r="D2233" s="24"/>
      <c r="E2233" s="24"/>
      <c r="F2233" s="24"/>
    </row>
    <row r="2234" spans="1:6">
      <c r="A2234" s="24"/>
      <c r="D2234" s="24"/>
      <c r="E2234" s="24"/>
      <c r="F2234" s="24"/>
    </row>
    <row r="2235" spans="1:6">
      <c r="A2235" s="24"/>
      <c r="D2235" s="24"/>
      <c r="E2235" s="24"/>
      <c r="F2235" s="24"/>
    </row>
    <row r="2236" spans="1:6">
      <c r="A2236" s="24"/>
      <c r="D2236" s="24"/>
      <c r="E2236" s="24"/>
      <c r="F2236" s="24"/>
    </row>
    <row r="2237" spans="1:6">
      <c r="A2237" s="24"/>
      <c r="D2237" s="24"/>
      <c r="E2237" s="24"/>
      <c r="F2237" s="24"/>
    </row>
    <row r="2238" spans="1:6">
      <c r="A2238" s="24"/>
      <c r="D2238" s="24"/>
      <c r="E2238" s="24"/>
      <c r="F2238" s="24"/>
    </row>
    <row r="2239" spans="1:6">
      <c r="A2239" s="24"/>
      <c r="D2239" s="24"/>
      <c r="E2239" s="24"/>
      <c r="F2239" s="24"/>
    </row>
    <row r="2240" spans="1:6">
      <c r="A2240" s="24"/>
      <c r="D2240" s="24"/>
      <c r="E2240" s="24"/>
      <c r="F2240" s="24"/>
    </row>
    <row r="2241" spans="1:6">
      <c r="A2241" s="24"/>
      <c r="D2241" s="24"/>
      <c r="E2241" s="24"/>
      <c r="F2241" s="24"/>
    </row>
    <row r="2242" spans="1:6">
      <c r="A2242" s="24"/>
      <c r="D2242" s="24"/>
      <c r="E2242" s="24"/>
      <c r="F2242" s="24"/>
    </row>
    <row r="2243" spans="1:6">
      <c r="A2243" s="24"/>
      <c r="D2243" s="24"/>
      <c r="E2243" s="24"/>
      <c r="F2243" s="24"/>
    </row>
    <row r="2244" spans="1:6">
      <c r="A2244" s="24"/>
      <c r="D2244" s="24"/>
      <c r="E2244" s="24"/>
      <c r="F2244" s="24"/>
    </row>
    <row r="2245" spans="1:6">
      <c r="A2245" s="24"/>
      <c r="D2245" s="24"/>
      <c r="E2245" s="24"/>
      <c r="F2245" s="24"/>
    </row>
    <row r="2246" spans="1:6">
      <c r="A2246" s="24"/>
      <c r="D2246" s="24"/>
      <c r="E2246" s="24"/>
      <c r="F2246" s="24"/>
    </row>
    <row r="2247" spans="1:6">
      <c r="A2247" s="24"/>
      <c r="D2247" s="24"/>
      <c r="E2247" s="24"/>
      <c r="F2247" s="24"/>
    </row>
    <row r="2248" spans="1:6">
      <c r="A2248" s="24"/>
      <c r="D2248" s="24"/>
      <c r="E2248" s="24"/>
      <c r="F2248" s="24"/>
    </row>
    <row r="2249" spans="1:6">
      <c r="A2249" s="24"/>
      <c r="D2249" s="24"/>
      <c r="E2249" s="24"/>
      <c r="F2249" s="24"/>
    </row>
    <row r="2250" spans="1:6">
      <c r="A2250" s="24"/>
      <c r="D2250" s="24"/>
      <c r="E2250" s="24"/>
      <c r="F2250" s="24"/>
    </row>
    <row r="2251" spans="1:6">
      <c r="A2251" s="24"/>
      <c r="D2251" s="24"/>
      <c r="E2251" s="24"/>
      <c r="F2251" s="24"/>
    </row>
    <row r="2252" spans="1:6">
      <c r="A2252" s="24"/>
      <c r="D2252" s="24"/>
      <c r="E2252" s="24"/>
      <c r="F2252" s="24"/>
    </row>
    <row r="2253" spans="1:6">
      <c r="A2253" s="24"/>
      <c r="D2253" s="24"/>
      <c r="E2253" s="24"/>
      <c r="F2253" s="24"/>
    </row>
    <row r="2254" spans="1:6">
      <c r="A2254" s="24"/>
      <c r="D2254" s="24"/>
      <c r="E2254" s="24"/>
      <c r="F2254" s="24"/>
    </row>
    <row r="2255" spans="1:6">
      <c r="A2255" s="24"/>
      <c r="D2255" s="24"/>
      <c r="E2255" s="24"/>
      <c r="F2255" s="24"/>
    </row>
    <row r="2256" spans="1:6">
      <c r="A2256" s="24"/>
      <c r="D2256" s="24"/>
      <c r="E2256" s="24"/>
      <c r="F2256" s="24"/>
    </row>
    <row r="2257" spans="1:6">
      <c r="A2257" s="24"/>
      <c r="D2257" s="24"/>
      <c r="E2257" s="24"/>
      <c r="F2257" s="24"/>
    </row>
    <row r="2258" spans="1:6">
      <c r="A2258" s="24"/>
      <c r="D2258" s="24"/>
      <c r="E2258" s="24"/>
      <c r="F2258" s="24"/>
    </row>
    <row r="2259" spans="1:6">
      <c r="A2259" s="24"/>
      <c r="D2259" s="24"/>
      <c r="E2259" s="24"/>
      <c r="F2259" s="24"/>
    </row>
    <row r="2260" spans="1:6">
      <c r="A2260" s="24"/>
      <c r="D2260" s="24"/>
      <c r="E2260" s="24"/>
      <c r="F2260" s="24"/>
    </row>
    <row r="2261" spans="1:6">
      <c r="A2261" s="24"/>
      <c r="D2261" s="24"/>
      <c r="E2261" s="24"/>
      <c r="F2261" s="24"/>
    </row>
    <row r="2262" spans="1:6">
      <c r="A2262" s="24"/>
      <c r="D2262" s="24"/>
      <c r="E2262" s="24"/>
      <c r="F2262" s="24"/>
    </row>
    <row r="2263" spans="1:6">
      <c r="A2263" s="24"/>
      <c r="D2263" s="24"/>
      <c r="E2263" s="24"/>
      <c r="F2263" s="24"/>
    </row>
    <row r="2264" spans="1:6">
      <c r="A2264" s="24"/>
      <c r="D2264" s="24"/>
      <c r="E2264" s="24"/>
      <c r="F2264" s="24"/>
    </row>
    <row r="2265" spans="1:6">
      <c r="A2265" s="24"/>
      <c r="D2265" s="24"/>
      <c r="E2265" s="24"/>
      <c r="F2265" s="24"/>
    </row>
    <row r="2266" spans="1:6">
      <c r="A2266" s="24"/>
      <c r="D2266" s="24"/>
      <c r="E2266" s="24"/>
      <c r="F2266" s="24"/>
    </row>
    <row r="2267" spans="1:6">
      <c r="A2267" s="24"/>
      <c r="D2267" s="24"/>
      <c r="E2267" s="24"/>
      <c r="F2267" s="24"/>
    </row>
    <row r="2268" spans="1:6">
      <c r="A2268" s="24"/>
      <c r="D2268" s="24"/>
      <c r="E2268" s="24"/>
      <c r="F2268" s="24"/>
    </row>
    <row r="2269" spans="1:6">
      <c r="A2269" s="24"/>
      <c r="D2269" s="24"/>
      <c r="E2269" s="24"/>
      <c r="F2269" s="24"/>
    </row>
    <row r="2270" spans="1:6">
      <c r="A2270" s="24"/>
      <c r="D2270" s="24"/>
      <c r="E2270" s="24"/>
      <c r="F2270" s="24"/>
    </row>
    <row r="2271" spans="1:6">
      <c r="A2271" s="24"/>
      <c r="D2271" s="24"/>
      <c r="E2271" s="24"/>
      <c r="F2271" s="24"/>
    </row>
    <row r="2272" spans="1:6">
      <c r="A2272" s="24"/>
      <c r="D2272" s="24"/>
      <c r="E2272" s="24"/>
      <c r="F2272" s="24"/>
    </row>
    <row r="2273" spans="1:6">
      <c r="A2273" s="24"/>
      <c r="D2273" s="24"/>
      <c r="E2273" s="24"/>
      <c r="F2273" s="24"/>
    </row>
    <row r="2274" spans="1:6">
      <c r="A2274" s="24"/>
      <c r="D2274" s="24"/>
      <c r="E2274" s="24"/>
      <c r="F2274" s="24"/>
    </row>
    <row r="2275" spans="1:6">
      <c r="A2275" s="24"/>
      <c r="D2275" s="24"/>
      <c r="E2275" s="24"/>
      <c r="F2275" s="24"/>
    </row>
    <row r="2276" spans="1:6">
      <c r="A2276" s="24"/>
      <c r="D2276" s="24"/>
      <c r="E2276" s="24"/>
      <c r="F2276" s="24"/>
    </row>
    <row r="2277" spans="1:6">
      <c r="A2277" s="24"/>
      <c r="D2277" s="24"/>
      <c r="E2277" s="24"/>
      <c r="F2277" s="24"/>
    </row>
    <row r="2278" spans="1:6">
      <c r="A2278" s="24"/>
      <c r="D2278" s="24"/>
      <c r="E2278" s="24"/>
      <c r="F2278" s="24"/>
    </row>
    <row r="2279" spans="1:6">
      <c r="A2279" s="24"/>
      <c r="D2279" s="24"/>
      <c r="E2279" s="24"/>
      <c r="F2279" s="24"/>
    </row>
    <row r="2280" spans="1:6">
      <c r="A2280" s="24"/>
      <c r="D2280" s="24"/>
      <c r="E2280" s="24"/>
      <c r="F2280" s="24"/>
    </row>
    <row r="2281" spans="1:6">
      <c r="A2281" s="24"/>
      <c r="D2281" s="24"/>
      <c r="E2281" s="24"/>
      <c r="F2281" s="24"/>
    </row>
    <row r="2282" spans="1:6">
      <c r="A2282" s="24"/>
      <c r="D2282" s="24"/>
      <c r="E2282" s="24"/>
      <c r="F2282" s="24"/>
    </row>
    <row r="2283" spans="1:6">
      <c r="A2283" s="24"/>
      <c r="D2283" s="24"/>
      <c r="E2283" s="24"/>
      <c r="F2283" s="24"/>
    </row>
    <row r="2284" spans="1:6">
      <c r="A2284" s="24"/>
      <c r="D2284" s="24"/>
      <c r="E2284" s="24"/>
      <c r="F2284" s="24"/>
    </row>
    <row r="2285" spans="1:6">
      <c r="A2285" s="24"/>
      <c r="D2285" s="24"/>
      <c r="E2285" s="24"/>
      <c r="F2285" s="24"/>
    </row>
    <row r="2286" spans="1:6">
      <c r="A2286" s="24"/>
      <c r="D2286" s="24"/>
      <c r="E2286" s="24"/>
      <c r="F2286" s="24"/>
    </row>
    <row r="2287" spans="1:6">
      <c r="A2287" s="24"/>
      <c r="D2287" s="24"/>
      <c r="E2287" s="24"/>
      <c r="F2287" s="24"/>
    </row>
    <row r="2288" spans="1:6">
      <c r="A2288" s="24"/>
      <c r="D2288" s="24"/>
      <c r="E2288" s="24"/>
      <c r="F2288" s="24"/>
    </row>
    <row r="2289" spans="1:6">
      <c r="A2289" s="24"/>
      <c r="D2289" s="24"/>
      <c r="E2289" s="24"/>
      <c r="F2289" s="24"/>
    </row>
    <row r="2290" spans="1:6">
      <c r="A2290" s="24"/>
      <c r="D2290" s="24"/>
      <c r="E2290" s="24"/>
      <c r="F2290" s="24"/>
    </row>
    <row r="2291" spans="1:6">
      <c r="A2291" s="24"/>
      <c r="D2291" s="24"/>
      <c r="E2291" s="24"/>
      <c r="F2291" s="24"/>
    </row>
    <row r="2292" spans="1:6">
      <c r="A2292" s="24"/>
      <c r="D2292" s="24"/>
      <c r="E2292" s="24"/>
      <c r="F2292" s="24"/>
    </row>
    <row r="2293" spans="1:6">
      <c r="A2293" s="24"/>
      <c r="D2293" s="24"/>
      <c r="E2293" s="24"/>
      <c r="F2293" s="24"/>
    </row>
    <row r="2294" spans="1:6">
      <c r="A2294" s="24"/>
      <c r="D2294" s="24"/>
      <c r="E2294" s="24"/>
      <c r="F2294" s="24"/>
    </row>
    <row r="2295" spans="1:6">
      <c r="A2295" s="24"/>
      <c r="D2295" s="24"/>
      <c r="E2295" s="24"/>
      <c r="F2295" s="24"/>
    </row>
    <row r="2296" spans="1:6">
      <c r="A2296" s="24"/>
      <c r="D2296" s="24"/>
      <c r="E2296" s="24"/>
      <c r="F2296" s="24"/>
    </row>
    <row r="2297" spans="1:6">
      <c r="A2297" s="24"/>
      <c r="D2297" s="24"/>
      <c r="E2297" s="24"/>
      <c r="F2297" s="24"/>
    </row>
    <row r="2298" spans="1:6">
      <c r="A2298" s="24"/>
      <c r="D2298" s="24"/>
      <c r="E2298" s="24"/>
      <c r="F2298" s="24"/>
    </row>
    <row r="2299" spans="1:6">
      <c r="A2299" s="24"/>
      <c r="D2299" s="24"/>
      <c r="E2299" s="24"/>
      <c r="F2299" s="24"/>
    </row>
    <row r="2300" spans="1:6">
      <c r="A2300" s="24"/>
      <c r="D2300" s="24"/>
      <c r="E2300" s="24"/>
      <c r="F2300" s="24"/>
    </row>
    <row r="2301" spans="1:6">
      <c r="A2301" s="24"/>
      <c r="D2301" s="24"/>
      <c r="E2301" s="24"/>
      <c r="F2301" s="24"/>
    </row>
    <row r="2302" spans="1:6">
      <c r="A2302" s="24"/>
      <c r="D2302" s="24"/>
      <c r="E2302" s="24"/>
      <c r="F2302" s="24"/>
    </row>
    <row r="2303" spans="1:6">
      <c r="A2303" s="24"/>
      <c r="D2303" s="24"/>
      <c r="E2303" s="24"/>
      <c r="F2303" s="24"/>
    </row>
    <row r="2304" spans="1:6">
      <c r="A2304" s="24"/>
      <c r="D2304" s="24"/>
      <c r="E2304" s="24"/>
      <c r="F2304" s="24"/>
    </row>
    <row r="2305" spans="1:6">
      <c r="A2305" s="24"/>
      <c r="D2305" s="24"/>
      <c r="E2305" s="24"/>
      <c r="F2305" s="24"/>
    </row>
    <row r="2306" spans="1:6">
      <c r="A2306" s="24"/>
      <c r="D2306" s="24"/>
      <c r="E2306" s="24"/>
      <c r="F2306" s="24"/>
    </row>
    <row r="2307" spans="1:6">
      <c r="A2307" s="24"/>
      <c r="D2307" s="24"/>
      <c r="E2307" s="24"/>
      <c r="F2307" s="24"/>
    </row>
    <row r="2308" spans="1:6">
      <c r="A2308" s="24"/>
      <c r="D2308" s="24"/>
      <c r="E2308" s="24"/>
      <c r="F2308" s="24"/>
    </row>
    <row r="2309" spans="1:6">
      <c r="A2309" s="24"/>
      <c r="D2309" s="24"/>
      <c r="E2309" s="24"/>
      <c r="F2309" s="24"/>
    </row>
    <row r="2310" spans="1:6">
      <c r="A2310" s="24"/>
      <c r="D2310" s="24"/>
      <c r="E2310" s="24"/>
      <c r="F2310" s="24"/>
    </row>
    <row r="2311" spans="1:6">
      <c r="A2311" s="24"/>
      <c r="D2311" s="24"/>
      <c r="E2311" s="24"/>
      <c r="F2311" s="24"/>
    </row>
    <row r="2312" spans="1:6">
      <c r="A2312" s="24"/>
      <c r="D2312" s="24"/>
      <c r="E2312" s="24"/>
      <c r="F2312" s="24"/>
    </row>
    <row r="2313" spans="1:6">
      <c r="A2313" s="24"/>
      <c r="D2313" s="24"/>
      <c r="E2313" s="24"/>
      <c r="F2313" s="24"/>
    </row>
    <row r="2314" spans="1:6">
      <c r="A2314" s="24"/>
      <c r="D2314" s="24"/>
      <c r="E2314" s="24"/>
      <c r="F2314" s="24"/>
    </row>
    <row r="2315" spans="1:6">
      <c r="A2315" s="24"/>
      <c r="D2315" s="24"/>
      <c r="E2315" s="24"/>
      <c r="F2315" s="24"/>
    </row>
    <row r="2316" spans="1:6">
      <c r="A2316" s="24"/>
      <c r="D2316" s="24"/>
      <c r="E2316" s="24"/>
      <c r="F2316" s="24"/>
    </row>
    <row r="2317" spans="1:6">
      <c r="A2317" s="24"/>
      <c r="D2317" s="24"/>
      <c r="E2317" s="24"/>
      <c r="F2317" s="24"/>
    </row>
    <row r="2318" spans="1:6">
      <c r="A2318" s="24"/>
      <c r="D2318" s="24"/>
      <c r="E2318" s="24"/>
      <c r="F2318" s="24"/>
    </row>
    <row r="2319" spans="1:6">
      <c r="A2319" s="24"/>
      <c r="D2319" s="24"/>
      <c r="E2319" s="24"/>
      <c r="F2319" s="24"/>
    </row>
    <row r="2320" spans="1:6">
      <c r="A2320" s="24"/>
      <c r="D2320" s="24"/>
      <c r="E2320" s="24"/>
      <c r="F2320" s="24"/>
    </row>
    <row r="2321" spans="1:6">
      <c r="A2321" s="24"/>
      <c r="D2321" s="24"/>
      <c r="E2321" s="24"/>
      <c r="F2321" s="24"/>
    </row>
    <row r="2322" spans="1:6">
      <c r="A2322" s="24"/>
      <c r="D2322" s="24"/>
      <c r="E2322" s="24"/>
      <c r="F2322" s="24"/>
    </row>
    <row r="2323" spans="1:6">
      <c r="A2323" s="24"/>
      <c r="D2323" s="24"/>
      <c r="E2323" s="24"/>
      <c r="F2323" s="24"/>
    </row>
    <row r="2324" spans="1:6">
      <c r="A2324" s="24"/>
      <c r="D2324" s="24"/>
      <c r="E2324" s="24"/>
      <c r="F2324" s="24"/>
    </row>
    <row r="2325" spans="1:6">
      <c r="A2325" s="24"/>
      <c r="D2325" s="24"/>
      <c r="E2325" s="24"/>
      <c r="F2325" s="24"/>
    </row>
    <row r="2326" spans="1:6">
      <c r="A2326" s="24"/>
      <c r="D2326" s="24"/>
      <c r="E2326" s="24"/>
      <c r="F2326" s="24"/>
    </row>
    <row r="2327" spans="1:6">
      <c r="A2327" s="24"/>
      <c r="D2327" s="24"/>
      <c r="E2327" s="24"/>
      <c r="F2327" s="24"/>
    </row>
    <row r="2328" spans="1:6">
      <c r="A2328" s="24"/>
      <c r="D2328" s="24"/>
      <c r="E2328" s="24"/>
      <c r="F2328" s="24"/>
    </row>
    <row r="2329" spans="1:6">
      <c r="A2329" s="24"/>
      <c r="D2329" s="24"/>
      <c r="E2329" s="24"/>
      <c r="F2329" s="24"/>
    </row>
    <row r="2330" spans="1:6">
      <c r="A2330" s="24"/>
      <c r="D2330" s="24"/>
      <c r="E2330" s="24"/>
      <c r="F2330" s="24"/>
    </row>
    <row r="2331" spans="1:6">
      <c r="A2331" s="24"/>
      <c r="D2331" s="24"/>
      <c r="E2331" s="24"/>
      <c r="F2331" s="24"/>
    </row>
    <row r="2332" spans="1:6">
      <c r="A2332" s="24"/>
      <c r="D2332" s="24"/>
      <c r="E2332" s="24"/>
      <c r="F2332" s="24"/>
    </row>
    <row r="2333" spans="1:6">
      <c r="A2333" s="24"/>
      <c r="D2333" s="24"/>
      <c r="E2333" s="24"/>
      <c r="F2333" s="24"/>
    </row>
    <row r="2334" spans="1:6">
      <c r="A2334" s="24"/>
      <c r="D2334" s="24"/>
      <c r="E2334" s="24"/>
      <c r="F2334" s="24"/>
    </row>
    <row r="2335" spans="1:6">
      <c r="A2335" s="24"/>
      <c r="D2335" s="24"/>
      <c r="E2335" s="24"/>
      <c r="F2335" s="24"/>
    </row>
    <row r="2336" spans="1:6">
      <c r="A2336" s="24"/>
      <c r="D2336" s="24"/>
      <c r="E2336" s="24"/>
      <c r="F2336" s="24"/>
    </row>
    <row r="2337" spans="1:6">
      <c r="A2337" s="24"/>
      <c r="D2337" s="24"/>
      <c r="E2337" s="24"/>
      <c r="F2337" s="24"/>
    </row>
    <row r="2338" spans="1:6">
      <c r="A2338" s="24"/>
      <c r="D2338" s="24"/>
      <c r="E2338" s="24"/>
      <c r="F2338" s="24"/>
    </row>
    <row r="2339" spans="1:6">
      <c r="A2339" s="24"/>
      <c r="D2339" s="24"/>
      <c r="E2339" s="24"/>
      <c r="F2339" s="24"/>
    </row>
    <row r="2340" spans="1:6">
      <c r="A2340" s="24"/>
      <c r="D2340" s="24"/>
      <c r="E2340" s="24"/>
      <c r="F2340" s="24"/>
    </row>
    <row r="2341" spans="1:6">
      <c r="A2341" s="24"/>
      <c r="D2341" s="24"/>
      <c r="E2341" s="24"/>
      <c r="F2341" s="24"/>
    </row>
    <row r="2342" spans="1:6">
      <c r="A2342" s="24"/>
      <c r="D2342" s="24"/>
      <c r="E2342" s="24"/>
      <c r="F2342" s="24"/>
    </row>
    <row r="2343" spans="1:6">
      <c r="A2343" s="24"/>
      <c r="D2343" s="24"/>
      <c r="E2343" s="24"/>
      <c r="F2343" s="24"/>
    </row>
    <row r="2344" spans="1:6">
      <c r="A2344" s="24"/>
      <c r="D2344" s="24"/>
      <c r="E2344" s="24"/>
      <c r="F2344" s="24"/>
    </row>
    <row r="2345" spans="1:6">
      <c r="A2345" s="24"/>
      <c r="D2345" s="24"/>
      <c r="E2345" s="24"/>
      <c r="F2345" s="24"/>
    </row>
    <row r="2346" spans="1:6">
      <c r="A2346" s="24"/>
      <c r="D2346" s="24"/>
      <c r="E2346" s="24"/>
      <c r="F2346" s="24"/>
    </row>
    <row r="2347" spans="1:6">
      <c r="A2347" s="24"/>
      <c r="D2347" s="24"/>
      <c r="E2347" s="24"/>
      <c r="F2347" s="24"/>
    </row>
    <row r="2348" spans="1:6">
      <c r="A2348" s="24"/>
      <c r="D2348" s="24"/>
      <c r="E2348" s="24"/>
      <c r="F2348" s="24"/>
    </row>
    <row r="2349" spans="1:6">
      <c r="A2349" s="24"/>
      <c r="D2349" s="24"/>
      <c r="E2349" s="24"/>
      <c r="F2349" s="24"/>
    </row>
    <row r="2350" spans="1:6">
      <c r="A2350" s="24"/>
      <c r="D2350" s="24"/>
      <c r="E2350" s="24"/>
      <c r="F2350" s="24"/>
    </row>
    <row r="2351" spans="1:6">
      <c r="A2351" s="24"/>
      <c r="D2351" s="24"/>
      <c r="E2351" s="24"/>
      <c r="F2351" s="24"/>
    </row>
    <row r="2352" spans="1:6">
      <c r="A2352" s="24"/>
      <c r="D2352" s="24"/>
      <c r="E2352" s="24"/>
      <c r="F2352" s="24"/>
    </row>
    <row r="2353" spans="1:6">
      <c r="A2353" s="24"/>
      <c r="D2353" s="24"/>
      <c r="E2353" s="24"/>
      <c r="F2353" s="24"/>
    </row>
    <row r="2354" spans="1:6">
      <c r="A2354" s="24"/>
      <c r="D2354" s="24"/>
      <c r="E2354" s="24"/>
      <c r="F2354" s="24"/>
    </row>
    <row r="2355" spans="1:6">
      <c r="A2355" s="24"/>
      <c r="D2355" s="24"/>
      <c r="E2355" s="24"/>
      <c r="F2355" s="24"/>
    </row>
    <row r="2356" spans="1:6">
      <c r="A2356" s="24"/>
      <c r="D2356" s="24"/>
      <c r="E2356" s="24"/>
      <c r="F2356" s="24"/>
    </row>
    <row r="2357" spans="1:6">
      <c r="A2357" s="24"/>
      <c r="D2357" s="24"/>
      <c r="E2357" s="24"/>
      <c r="F2357" s="24"/>
    </row>
    <row r="2358" spans="1:6">
      <c r="A2358" s="24"/>
      <c r="D2358" s="24"/>
      <c r="E2358" s="24"/>
      <c r="F2358" s="24"/>
    </row>
    <row r="2359" spans="1:6">
      <c r="A2359" s="24"/>
      <c r="D2359" s="24"/>
      <c r="E2359" s="24"/>
      <c r="F2359" s="24"/>
    </row>
    <row r="2360" spans="1:6">
      <c r="A2360" s="24"/>
      <c r="D2360" s="24"/>
      <c r="E2360" s="24"/>
      <c r="F2360" s="24"/>
    </row>
    <row r="2361" spans="1:6">
      <c r="A2361" s="24"/>
      <c r="D2361" s="24"/>
      <c r="E2361" s="24"/>
      <c r="F2361" s="24"/>
    </row>
    <row r="2362" spans="1:6">
      <c r="A2362" s="24"/>
      <c r="D2362" s="24"/>
      <c r="E2362" s="24"/>
      <c r="F2362" s="24"/>
    </row>
    <row r="2363" spans="1:6">
      <c r="A2363" s="24"/>
      <c r="D2363" s="24"/>
      <c r="E2363" s="24"/>
      <c r="F2363" s="24"/>
    </row>
    <row r="2364" spans="1:6">
      <c r="A2364" s="24"/>
      <c r="D2364" s="24"/>
      <c r="E2364" s="24"/>
      <c r="F2364" s="24"/>
    </row>
    <row r="2365" spans="1:6">
      <c r="A2365" s="24"/>
      <c r="D2365" s="24"/>
      <c r="E2365" s="24"/>
      <c r="F2365" s="24"/>
    </row>
    <row r="2366" spans="1:6">
      <c r="A2366" s="24"/>
      <c r="D2366" s="24"/>
      <c r="E2366" s="24"/>
      <c r="F2366" s="24"/>
    </row>
    <row r="2367" spans="1:6">
      <c r="A2367" s="24"/>
      <c r="D2367" s="24"/>
      <c r="E2367" s="24"/>
      <c r="F2367" s="24"/>
    </row>
    <row r="2368" spans="1:6">
      <c r="A2368" s="24"/>
      <c r="D2368" s="24"/>
      <c r="E2368" s="24"/>
      <c r="F2368" s="24"/>
    </row>
    <row r="2369" spans="1:6">
      <c r="A2369" s="24"/>
      <c r="D2369" s="24"/>
      <c r="E2369" s="24"/>
      <c r="F2369" s="24"/>
    </row>
    <row r="2370" spans="1:6">
      <c r="A2370" s="24"/>
      <c r="D2370" s="24"/>
      <c r="E2370" s="24"/>
      <c r="F2370" s="24"/>
    </row>
    <row r="2371" spans="1:6">
      <c r="A2371" s="24"/>
      <c r="D2371" s="24"/>
      <c r="E2371" s="24"/>
      <c r="F2371" s="24"/>
    </row>
    <row r="2372" spans="1:6">
      <c r="A2372" s="24"/>
      <c r="D2372" s="24"/>
      <c r="E2372" s="24"/>
      <c r="F2372" s="24"/>
    </row>
    <row r="2373" spans="1:6">
      <c r="A2373" s="24"/>
      <c r="D2373" s="24"/>
      <c r="E2373" s="24"/>
      <c r="F2373" s="24"/>
    </row>
    <row r="2374" spans="1:6">
      <c r="A2374" s="24"/>
      <c r="D2374" s="24"/>
      <c r="E2374" s="24"/>
      <c r="F2374" s="24"/>
    </row>
    <row r="2375" spans="1:6">
      <c r="A2375" s="24"/>
      <c r="D2375" s="24"/>
      <c r="E2375" s="24"/>
      <c r="F2375" s="24"/>
    </row>
    <row r="2376" spans="1:6">
      <c r="A2376" s="24"/>
      <c r="D2376" s="24"/>
      <c r="E2376" s="24"/>
      <c r="F2376" s="24"/>
    </row>
    <row r="2377" spans="1:6">
      <c r="A2377" s="24"/>
      <c r="D2377" s="24"/>
      <c r="E2377" s="24"/>
      <c r="F2377" s="24"/>
    </row>
    <row r="2378" spans="1:6">
      <c r="A2378" s="24"/>
      <c r="D2378" s="24"/>
      <c r="E2378" s="24"/>
      <c r="F2378" s="24"/>
    </row>
    <row r="2379" spans="1:6">
      <c r="A2379" s="24"/>
      <c r="D2379" s="24"/>
      <c r="E2379" s="24"/>
      <c r="F2379" s="24"/>
    </row>
    <row r="2380" spans="1:6">
      <c r="A2380" s="24"/>
      <c r="D2380" s="24"/>
      <c r="E2380" s="24"/>
      <c r="F2380" s="24"/>
    </row>
    <row r="2381" spans="1:6">
      <c r="A2381" s="24"/>
      <c r="D2381" s="24"/>
      <c r="E2381" s="24"/>
      <c r="F2381" s="24"/>
    </row>
    <row r="2382" spans="1:6">
      <c r="A2382" s="24"/>
      <c r="D2382" s="24"/>
      <c r="E2382" s="24"/>
      <c r="F2382" s="24"/>
    </row>
    <row r="2383" spans="1:6">
      <c r="A2383" s="24"/>
      <c r="D2383" s="24"/>
      <c r="E2383" s="24"/>
      <c r="F2383" s="24"/>
    </row>
    <row r="2384" spans="1:6">
      <c r="A2384" s="24"/>
      <c r="D2384" s="24"/>
      <c r="E2384" s="24"/>
      <c r="F2384" s="24"/>
    </row>
    <row r="2385" spans="1:6">
      <c r="A2385" s="24"/>
      <c r="D2385" s="24"/>
      <c r="E2385" s="24"/>
      <c r="F2385" s="24"/>
    </row>
    <row r="2386" spans="1:6">
      <c r="A2386" s="24"/>
      <c r="D2386" s="24"/>
      <c r="E2386" s="24"/>
      <c r="F2386" s="24"/>
    </row>
    <row r="2387" spans="1:6">
      <c r="A2387" s="24"/>
      <c r="D2387" s="24"/>
      <c r="E2387" s="24"/>
      <c r="F2387" s="24"/>
    </row>
    <row r="2388" spans="1:6">
      <c r="A2388" s="24"/>
      <c r="D2388" s="24"/>
      <c r="E2388" s="24"/>
      <c r="F2388" s="24"/>
    </row>
    <row r="2389" spans="1:6">
      <c r="A2389" s="24"/>
      <c r="D2389" s="24"/>
      <c r="E2389" s="24"/>
      <c r="F2389" s="24"/>
    </row>
    <row r="2390" spans="1:6">
      <c r="A2390" s="24"/>
      <c r="D2390" s="24"/>
      <c r="E2390" s="24"/>
      <c r="F2390" s="24"/>
    </row>
    <row r="2391" spans="1:6">
      <c r="A2391" s="24"/>
      <c r="D2391" s="24"/>
      <c r="E2391" s="24"/>
      <c r="F2391" s="24"/>
    </row>
    <row r="2392" spans="1:6">
      <c r="A2392" s="24"/>
      <c r="D2392" s="24"/>
      <c r="E2392" s="24"/>
      <c r="F2392" s="24"/>
    </row>
    <row r="2393" spans="1:6">
      <c r="A2393" s="24"/>
      <c r="D2393" s="24"/>
      <c r="E2393" s="24"/>
      <c r="F2393" s="24"/>
    </row>
    <row r="2394" spans="1:6">
      <c r="A2394" s="24"/>
      <c r="D2394" s="24"/>
      <c r="E2394" s="24"/>
      <c r="F2394" s="24"/>
    </row>
    <row r="2395" spans="1:6">
      <c r="A2395" s="24"/>
      <c r="D2395" s="24"/>
      <c r="E2395" s="24"/>
      <c r="F2395" s="24"/>
    </row>
    <row r="2396" spans="1:6">
      <c r="A2396" s="24"/>
      <c r="D2396" s="24"/>
      <c r="E2396" s="24"/>
      <c r="F2396" s="24"/>
    </row>
    <row r="2397" spans="1:6">
      <c r="A2397" s="24"/>
      <c r="D2397" s="24"/>
      <c r="E2397" s="24"/>
      <c r="F2397" s="24"/>
    </row>
    <row r="2398" spans="1:6">
      <c r="A2398" s="24"/>
      <c r="D2398" s="24"/>
      <c r="E2398" s="24"/>
      <c r="F2398" s="24"/>
    </row>
    <row r="2399" spans="1:6">
      <c r="A2399" s="24"/>
      <c r="D2399" s="24"/>
      <c r="E2399" s="24"/>
      <c r="F2399" s="24"/>
    </row>
    <row r="2400" spans="1:6">
      <c r="A2400" s="24"/>
      <c r="D2400" s="24"/>
      <c r="E2400" s="24"/>
      <c r="F2400" s="24"/>
    </row>
    <row r="2401" spans="1:6">
      <c r="A2401" s="24"/>
      <c r="D2401" s="24"/>
      <c r="E2401" s="24"/>
      <c r="F2401" s="24"/>
    </row>
    <row r="2402" spans="1:6">
      <c r="A2402" s="24"/>
      <c r="D2402" s="24"/>
      <c r="E2402" s="24"/>
      <c r="F2402" s="24"/>
    </row>
    <row r="2403" spans="1:6">
      <c r="A2403" s="24"/>
      <c r="D2403" s="24"/>
      <c r="E2403" s="24"/>
      <c r="F2403" s="24"/>
    </row>
    <row r="2404" spans="1:6">
      <c r="A2404" s="24"/>
      <c r="D2404" s="24"/>
      <c r="E2404" s="24"/>
      <c r="F2404" s="24"/>
    </row>
    <row r="2405" spans="1:6">
      <c r="A2405" s="24"/>
      <c r="D2405" s="24"/>
      <c r="E2405" s="24"/>
      <c r="F2405" s="24"/>
    </row>
    <row r="2406" spans="1:6">
      <c r="A2406" s="24"/>
      <c r="D2406" s="24"/>
      <c r="E2406" s="24"/>
      <c r="F2406" s="24"/>
    </row>
    <row r="2407" spans="1:6">
      <c r="A2407" s="24"/>
      <c r="D2407" s="24"/>
      <c r="E2407" s="24"/>
      <c r="F2407" s="24"/>
    </row>
    <row r="2408" spans="1:6">
      <c r="A2408" s="24"/>
      <c r="D2408" s="24"/>
      <c r="E2408" s="24"/>
      <c r="F2408" s="24"/>
    </row>
    <row r="2409" spans="1:6">
      <c r="A2409" s="24"/>
      <c r="D2409" s="24"/>
      <c r="E2409" s="24"/>
      <c r="F2409" s="24"/>
    </row>
    <row r="2410" spans="1:6">
      <c r="A2410" s="24"/>
      <c r="D2410" s="24"/>
      <c r="E2410" s="24"/>
      <c r="F2410" s="24"/>
    </row>
    <row r="2411" spans="1:6">
      <c r="A2411" s="24"/>
      <c r="D2411" s="24"/>
      <c r="E2411" s="24"/>
      <c r="F2411" s="24"/>
    </row>
    <row r="2412" spans="1:6">
      <c r="A2412" s="24"/>
      <c r="D2412" s="24"/>
      <c r="E2412" s="24"/>
      <c r="F2412" s="24"/>
    </row>
    <row r="2413" spans="1:6">
      <c r="A2413" s="24"/>
      <c r="D2413" s="24"/>
      <c r="E2413" s="24"/>
      <c r="F2413" s="24"/>
    </row>
    <row r="2414" spans="1:6">
      <c r="A2414" s="24"/>
      <c r="D2414" s="24"/>
      <c r="E2414" s="24"/>
      <c r="F2414" s="24"/>
    </row>
    <row r="2415" spans="1:6">
      <c r="A2415" s="24"/>
      <c r="D2415" s="24"/>
      <c r="E2415" s="24"/>
      <c r="F2415" s="24"/>
    </row>
    <row r="2416" spans="1:6">
      <c r="A2416" s="24"/>
      <c r="D2416" s="24"/>
      <c r="E2416" s="24"/>
      <c r="F2416" s="24"/>
    </row>
    <row r="2417" spans="1:6">
      <c r="A2417" s="24"/>
      <c r="D2417" s="24"/>
      <c r="E2417" s="24"/>
      <c r="F2417" s="24"/>
    </row>
    <row r="2418" spans="1:6">
      <c r="A2418" s="24"/>
      <c r="D2418" s="24"/>
      <c r="E2418" s="24"/>
      <c r="F2418" s="24"/>
    </row>
    <row r="2419" spans="1:6">
      <c r="A2419" s="24"/>
      <c r="D2419" s="24"/>
      <c r="E2419" s="24"/>
      <c r="F2419" s="24"/>
    </row>
    <row r="2420" spans="1:6">
      <c r="A2420" s="24"/>
      <c r="D2420" s="24"/>
      <c r="E2420" s="24"/>
      <c r="F2420" s="24"/>
    </row>
    <row r="2421" spans="1:6">
      <c r="A2421" s="24"/>
      <c r="D2421" s="24"/>
      <c r="E2421" s="24"/>
      <c r="F2421" s="24"/>
    </row>
    <row r="2422" spans="1:6">
      <c r="A2422" s="24"/>
      <c r="D2422" s="24"/>
      <c r="E2422" s="24"/>
      <c r="F2422" s="24"/>
    </row>
    <row r="2423" spans="1:6">
      <c r="A2423" s="24"/>
      <c r="D2423" s="24"/>
      <c r="E2423" s="24"/>
      <c r="F2423" s="24"/>
    </row>
    <row r="2424" spans="1:6">
      <c r="A2424" s="24"/>
      <c r="D2424" s="24"/>
      <c r="E2424" s="24"/>
      <c r="F2424" s="24"/>
    </row>
    <row r="2425" spans="1:6">
      <c r="A2425" s="24"/>
      <c r="D2425" s="24"/>
      <c r="E2425" s="24"/>
      <c r="F2425" s="24"/>
    </row>
    <row r="2426" spans="1:6">
      <c r="A2426" s="24"/>
      <c r="D2426" s="24"/>
      <c r="E2426" s="24"/>
      <c r="F2426" s="24"/>
    </row>
    <row r="2427" spans="1:6">
      <c r="A2427" s="24"/>
      <c r="D2427" s="24"/>
      <c r="E2427" s="24"/>
      <c r="F2427" s="24"/>
    </row>
    <row r="2428" spans="1:6">
      <c r="A2428" s="24"/>
      <c r="D2428" s="24"/>
      <c r="E2428" s="24"/>
      <c r="F2428" s="24"/>
    </row>
    <row r="2429" spans="1:6">
      <c r="A2429" s="24"/>
      <c r="D2429" s="24"/>
      <c r="E2429" s="24"/>
      <c r="F2429" s="24"/>
    </row>
    <row r="2430" spans="1:6">
      <c r="A2430" s="24"/>
      <c r="D2430" s="24"/>
      <c r="E2430" s="24"/>
      <c r="F2430" s="24"/>
    </row>
    <row r="2431" spans="1:6">
      <c r="A2431" s="24"/>
      <c r="D2431" s="24"/>
      <c r="E2431" s="24"/>
      <c r="F2431" s="24"/>
    </row>
    <row r="2432" spans="1:6">
      <c r="A2432" s="24"/>
      <c r="D2432" s="24"/>
      <c r="E2432" s="24"/>
      <c r="F2432" s="24"/>
    </row>
    <row r="2433" spans="1:6">
      <c r="A2433" s="24"/>
      <c r="D2433" s="24"/>
      <c r="E2433" s="24"/>
      <c r="F2433" s="24"/>
    </row>
    <row r="2434" spans="1:6">
      <c r="A2434" s="24"/>
      <c r="D2434" s="24"/>
      <c r="E2434" s="24"/>
      <c r="F2434" s="24"/>
    </row>
    <row r="2435" spans="1:6">
      <c r="A2435" s="24"/>
      <c r="D2435" s="24"/>
      <c r="E2435" s="24"/>
      <c r="F2435" s="24"/>
    </row>
    <row r="2436" spans="1:6">
      <c r="A2436" s="24"/>
      <c r="D2436" s="24"/>
      <c r="E2436" s="24"/>
      <c r="F2436" s="24"/>
    </row>
    <row r="2437" spans="1:6">
      <c r="A2437" s="24"/>
      <c r="D2437" s="24"/>
      <c r="E2437" s="24"/>
      <c r="F2437" s="24"/>
    </row>
    <row r="2438" spans="1:6">
      <c r="A2438" s="24"/>
      <c r="D2438" s="24"/>
      <c r="E2438" s="24"/>
      <c r="F2438" s="24"/>
    </row>
    <row r="2439" spans="1:6">
      <c r="A2439" s="24"/>
      <c r="D2439" s="24"/>
      <c r="E2439" s="24"/>
      <c r="F2439" s="24"/>
    </row>
    <row r="2440" spans="1:6">
      <c r="A2440" s="24"/>
      <c r="D2440" s="24"/>
      <c r="E2440" s="24"/>
      <c r="F2440" s="24"/>
    </row>
    <row r="2441" spans="1:6">
      <c r="A2441" s="24"/>
      <c r="D2441" s="24"/>
      <c r="E2441" s="24"/>
      <c r="F2441" s="24"/>
    </row>
    <row r="2442" spans="1:6">
      <c r="A2442" s="24"/>
      <c r="D2442" s="24"/>
      <c r="E2442" s="24"/>
      <c r="F2442" s="24"/>
    </row>
    <row r="2443" spans="1:6">
      <c r="A2443" s="24"/>
      <c r="D2443" s="24"/>
      <c r="E2443" s="24"/>
      <c r="F2443" s="24"/>
    </row>
    <row r="2444" spans="1:6">
      <c r="A2444" s="24"/>
      <c r="D2444" s="24"/>
      <c r="E2444" s="24"/>
      <c r="F2444" s="24"/>
    </row>
    <row r="2445" spans="1:6">
      <c r="A2445" s="24"/>
      <c r="D2445" s="24"/>
      <c r="E2445" s="24"/>
      <c r="F2445" s="24"/>
    </row>
    <row r="2446" spans="1:6">
      <c r="A2446" s="24"/>
      <c r="D2446" s="24"/>
      <c r="E2446" s="24"/>
      <c r="F2446" s="24"/>
    </row>
    <row r="2447" spans="1:6">
      <c r="A2447" s="24"/>
      <c r="D2447" s="24"/>
      <c r="E2447" s="24"/>
      <c r="F2447" s="24"/>
    </row>
    <row r="2448" spans="1:6">
      <c r="A2448" s="24"/>
      <c r="D2448" s="24"/>
      <c r="E2448" s="24"/>
      <c r="F2448" s="24"/>
    </row>
    <row r="2449" spans="1:6">
      <c r="A2449" s="24"/>
      <c r="D2449" s="24"/>
      <c r="E2449" s="24"/>
      <c r="F2449" s="24"/>
    </row>
    <row r="2450" spans="1:6">
      <c r="A2450" s="24"/>
      <c r="D2450" s="24"/>
      <c r="E2450" s="24"/>
      <c r="F2450" s="24"/>
    </row>
    <row r="2451" spans="1:6">
      <c r="A2451" s="24"/>
      <c r="D2451" s="24"/>
      <c r="E2451" s="24"/>
      <c r="F2451" s="24"/>
    </row>
    <row r="2452" spans="1:6">
      <c r="A2452" s="24"/>
      <c r="D2452" s="24"/>
      <c r="E2452" s="24"/>
      <c r="F2452" s="24"/>
    </row>
    <row r="2453" spans="1:6">
      <c r="A2453" s="24"/>
      <c r="D2453" s="24"/>
      <c r="E2453" s="24"/>
      <c r="F2453" s="24"/>
    </row>
    <row r="2454" spans="1:6">
      <c r="A2454" s="24"/>
      <c r="D2454" s="24"/>
      <c r="E2454" s="24"/>
      <c r="F2454" s="24"/>
    </row>
    <row r="2455" spans="1:6">
      <c r="A2455" s="24"/>
      <c r="D2455" s="24"/>
      <c r="E2455" s="24"/>
      <c r="F2455" s="24"/>
    </row>
    <row r="2456" spans="1:6">
      <c r="A2456" s="24"/>
      <c r="D2456" s="24"/>
      <c r="E2456" s="24"/>
      <c r="F2456" s="24"/>
    </row>
    <row r="2457" spans="1:6">
      <c r="A2457" s="24"/>
      <c r="D2457" s="24"/>
      <c r="E2457" s="24"/>
      <c r="F2457" s="24"/>
    </row>
    <row r="2458" spans="1:6">
      <c r="A2458" s="24"/>
      <c r="D2458" s="24"/>
      <c r="E2458" s="24"/>
      <c r="F2458" s="24"/>
    </row>
    <row r="2459" spans="1:6">
      <c r="A2459" s="24"/>
      <c r="D2459" s="24"/>
      <c r="E2459" s="24"/>
      <c r="F2459" s="24"/>
    </row>
    <row r="2460" spans="1:6">
      <c r="A2460" s="24"/>
      <c r="D2460" s="24"/>
      <c r="E2460" s="24"/>
      <c r="F2460" s="24"/>
    </row>
    <row r="2461" spans="1:6">
      <c r="A2461" s="24"/>
      <c r="D2461" s="24"/>
      <c r="E2461" s="24"/>
      <c r="F2461" s="24"/>
    </row>
    <row r="2462" spans="1:6">
      <c r="A2462" s="24"/>
      <c r="D2462" s="24"/>
      <c r="E2462" s="24"/>
      <c r="F2462" s="24"/>
    </row>
    <row r="2463" spans="1:6">
      <c r="A2463" s="24"/>
      <c r="D2463" s="24"/>
      <c r="E2463" s="24"/>
      <c r="F2463" s="24"/>
    </row>
    <row r="2464" spans="1:6">
      <c r="A2464" s="24"/>
      <c r="D2464" s="24"/>
      <c r="E2464" s="24"/>
      <c r="F2464" s="24"/>
    </row>
    <row r="2465" spans="1:6">
      <c r="A2465" s="24"/>
      <c r="D2465" s="24"/>
      <c r="E2465" s="24"/>
      <c r="F2465" s="24"/>
    </row>
    <row r="2466" spans="1:6">
      <c r="A2466" s="24"/>
      <c r="D2466" s="24"/>
      <c r="E2466" s="24"/>
      <c r="F2466" s="24"/>
    </row>
    <row r="2467" spans="1:6">
      <c r="A2467" s="24"/>
      <c r="D2467" s="24"/>
      <c r="E2467" s="24"/>
      <c r="F2467" s="24"/>
    </row>
    <row r="2468" spans="1:6">
      <c r="A2468" s="24"/>
      <c r="D2468" s="24"/>
      <c r="E2468" s="24"/>
      <c r="F2468" s="24"/>
    </row>
    <row r="2469" spans="1:6">
      <c r="A2469" s="24"/>
      <c r="D2469" s="24"/>
      <c r="E2469" s="24"/>
      <c r="F2469" s="24"/>
    </row>
    <row r="2470" spans="1:6">
      <c r="A2470" s="24"/>
      <c r="D2470" s="24"/>
      <c r="E2470" s="24"/>
      <c r="F2470" s="24"/>
    </row>
    <row r="2471" spans="1:6">
      <c r="A2471" s="24"/>
      <c r="D2471" s="24"/>
      <c r="E2471" s="24"/>
      <c r="F2471" s="24"/>
    </row>
    <row r="2472" spans="1:6">
      <c r="A2472" s="24"/>
      <c r="D2472" s="24"/>
      <c r="E2472" s="24"/>
      <c r="F2472" s="24"/>
    </row>
    <row r="2473" spans="1:6">
      <c r="A2473" s="24"/>
      <c r="D2473" s="24"/>
      <c r="E2473" s="24"/>
      <c r="F2473" s="24"/>
    </row>
    <row r="2474" spans="1:6">
      <c r="A2474" s="24"/>
      <c r="D2474" s="24"/>
      <c r="E2474" s="24"/>
      <c r="F2474" s="24"/>
    </row>
    <row r="2475" spans="1:6">
      <c r="A2475" s="24"/>
      <c r="D2475" s="24"/>
      <c r="E2475" s="24"/>
      <c r="F2475" s="24"/>
    </row>
    <row r="2476" spans="1:6">
      <c r="A2476" s="24"/>
      <c r="D2476" s="24"/>
      <c r="E2476" s="24"/>
      <c r="F2476" s="24"/>
    </row>
    <row r="2477" spans="1:6">
      <c r="A2477" s="24"/>
      <c r="D2477" s="24"/>
      <c r="E2477" s="24"/>
      <c r="F2477" s="24"/>
    </row>
    <row r="2478" spans="1:6">
      <c r="A2478" s="24"/>
      <c r="D2478" s="24"/>
      <c r="E2478" s="24"/>
      <c r="F2478" s="24"/>
    </row>
    <row r="2479" spans="1:6">
      <c r="A2479" s="24"/>
      <c r="D2479" s="24"/>
      <c r="E2479" s="24"/>
      <c r="F2479" s="24"/>
    </row>
    <row r="2480" spans="1:6">
      <c r="A2480" s="24"/>
      <c r="D2480" s="24"/>
      <c r="E2480" s="24"/>
      <c r="F2480" s="24"/>
    </row>
    <row r="2481" spans="1:6">
      <c r="A2481" s="24"/>
      <c r="D2481" s="24"/>
      <c r="E2481" s="24"/>
      <c r="F2481" s="24"/>
    </row>
    <row r="2482" spans="1:6">
      <c r="A2482" s="24"/>
      <c r="D2482" s="24"/>
      <c r="E2482" s="24"/>
      <c r="F2482" s="24"/>
    </row>
    <row r="2483" spans="1:6">
      <c r="A2483" s="24"/>
      <c r="D2483" s="24"/>
      <c r="E2483" s="24"/>
      <c r="F2483" s="24"/>
    </row>
    <row r="2484" spans="1:6">
      <c r="A2484" s="24"/>
      <c r="D2484" s="24"/>
      <c r="E2484" s="24"/>
      <c r="F2484" s="24"/>
    </row>
    <row r="2485" spans="1:6">
      <c r="A2485" s="24"/>
      <c r="D2485" s="24"/>
      <c r="E2485" s="24"/>
      <c r="F2485" s="24"/>
    </row>
    <row r="2486" spans="1:6">
      <c r="A2486" s="24"/>
      <c r="D2486" s="24"/>
      <c r="E2486" s="24"/>
      <c r="F2486" s="24"/>
    </row>
    <row r="2487" spans="1:6">
      <c r="A2487" s="24"/>
      <c r="D2487" s="24"/>
      <c r="E2487" s="24"/>
      <c r="F2487" s="24"/>
    </row>
    <row r="2488" spans="1:6">
      <c r="A2488" s="24"/>
      <c r="D2488" s="24"/>
      <c r="E2488" s="24"/>
      <c r="F2488" s="24"/>
    </row>
    <row r="2489" spans="1:6">
      <c r="A2489" s="24"/>
      <c r="D2489" s="24"/>
      <c r="E2489" s="24"/>
      <c r="F2489" s="24"/>
    </row>
    <row r="2490" spans="1:6">
      <c r="A2490" s="24"/>
      <c r="D2490" s="24"/>
      <c r="E2490" s="24"/>
      <c r="F2490" s="24"/>
    </row>
    <row r="2491" spans="1:6">
      <c r="A2491" s="24"/>
      <c r="D2491" s="24"/>
      <c r="E2491" s="24"/>
      <c r="F2491" s="24"/>
    </row>
    <row r="2492" spans="1:6">
      <c r="A2492" s="24"/>
      <c r="D2492" s="24"/>
      <c r="E2492" s="24"/>
      <c r="F2492" s="24"/>
    </row>
    <row r="2493" spans="1:6">
      <c r="A2493" s="24"/>
      <c r="D2493" s="24"/>
      <c r="E2493" s="24"/>
      <c r="F2493" s="24"/>
    </row>
    <row r="2494" spans="1:6">
      <c r="A2494" s="24"/>
      <c r="D2494" s="24"/>
      <c r="E2494" s="24"/>
      <c r="F2494" s="24"/>
    </row>
    <row r="2495" spans="1:6">
      <c r="A2495" s="24"/>
      <c r="D2495" s="24"/>
      <c r="E2495" s="24"/>
      <c r="F2495" s="24"/>
    </row>
    <row r="2496" spans="1:6">
      <c r="A2496" s="24"/>
      <c r="D2496" s="24"/>
      <c r="E2496" s="24"/>
      <c r="F2496" s="24"/>
    </row>
    <row r="2497" spans="1:6">
      <c r="A2497" s="24"/>
      <c r="D2497" s="24"/>
      <c r="E2497" s="24"/>
      <c r="F2497" s="24"/>
    </row>
    <row r="2498" spans="1:6">
      <c r="A2498" s="24"/>
      <c r="D2498" s="24"/>
      <c r="E2498" s="24"/>
      <c r="F2498" s="24"/>
    </row>
    <row r="2499" spans="1:6">
      <c r="A2499" s="24"/>
      <c r="D2499" s="24"/>
      <c r="E2499" s="24"/>
      <c r="F2499" s="24"/>
    </row>
    <row r="2500" spans="1:6">
      <c r="A2500" s="24"/>
      <c r="D2500" s="24"/>
      <c r="E2500" s="24"/>
      <c r="F2500" s="24"/>
    </row>
    <row r="2501" spans="1:6">
      <c r="A2501" s="24"/>
      <c r="D2501" s="24"/>
      <c r="E2501" s="24"/>
      <c r="F2501" s="24"/>
    </row>
    <row r="2502" spans="1:6">
      <c r="A2502" s="24"/>
      <c r="D2502" s="24"/>
      <c r="E2502" s="24"/>
      <c r="F2502" s="24"/>
    </row>
    <row r="2503" spans="1:6">
      <c r="A2503" s="24"/>
      <c r="D2503" s="24"/>
      <c r="E2503" s="24"/>
      <c r="F2503" s="24"/>
    </row>
    <row r="2504" spans="1:6">
      <c r="A2504" s="24"/>
      <c r="D2504" s="24"/>
      <c r="E2504" s="24"/>
      <c r="F2504" s="24"/>
    </row>
    <row r="2505" spans="1:6">
      <c r="A2505" s="24"/>
      <c r="D2505" s="24"/>
      <c r="E2505" s="24"/>
      <c r="F2505" s="24"/>
    </row>
    <row r="2506" spans="1:6">
      <c r="A2506" s="24"/>
      <c r="D2506" s="24"/>
      <c r="E2506" s="24"/>
      <c r="F2506" s="24"/>
    </row>
    <row r="2507" spans="1:6">
      <c r="A2507" s="24"/>
      <c r="D2507" s="24"/>
      <c r="E2507" s="24"/>
      <c r="F2507" s="24"/>
    </row>
    <row r="2508" spans="1:6">
      <c r="A2508" s="24"/>
      <c r="D2508" s="24"/>
      <c r="E2508" s="24"/>
      <c r="F2508" s="24"/>
    </row>
    <row r="2509" spans="1:6">
      <c r="A2509" s="24"/>
      <c r="D2509" s="24"/>
      <c r="E2509" s="24"/>
      <c r="F2509" s="24"/>
    </row>
    <row r="2510" spans="1:6">
      <c r="A2510" s="24"/>
      <c r="D2510" s="24"/>
      <c r="E2510" s="24"/>
      <c r="F2510" s="24"/>
    </row>
    <row r="2511" spans="1:6">
      <c r="A2511" s="24"/>
      <c r="D2511" s="24"/>
      <c r="E2511" s="24"/>
      <c r="F2511" s="24"/>
    </row>
    <row r="2512" spans="1:6">
      <c r="A2512" s="24"/>
      <c r="D2512" s="24"/>
      <c r="E2512" s="24"/>
      <c r="F2512" s="24"/>
    </row>
    <row r="2513" spans="1:6">
      <c r="A2513" s="24"/>
      <c r="D2513" s="24"/>
      <c r="E2513" s="24"/>
      <c r="F2513" s="24"/>
    </row>
    <row r="2514" spans="1:6">
      <c r="A2514" s="24"/>
      <c r="D2514" s="24"/>
      <c r="E2514" s="24"/>
      <c r="F2514" s="24"/>
    </row>
    <row r="2515" spans="1:6">
      <c r="A2515" s="24"/>
      <c r="D2515" s="24"/>
      <c r="E2515" s="24"/>
      <c r="F2515" s="24"/>
    </row>
    <row r="2516" spans="1:6">
      <c r="A2516" s="24"/>
      <c r="D2516" s="24"/>
      <c r="E2516" s="24"/>
      <c r="F2516" s="24"/>
    </row>
    <row r="2517" spans="1:6">
      <c r="A2517" s="24"/>
      <c r="D2517" s="24"/>
      <c r="E2517" s="24"/>
      <c r="F2517" s="24"/>
    </row>
    <row r="2518" spans="1:6">
      <c r="A2518" s="24"/>
      <c r="D2518" s="24"/>
      <c r="E2518" s="24"/>
      <c r="F2518" s="24"/>
    </row>
    <row r="2519" spans="1:6">
      <c r="A2519" s="24"/>
      <c r="D2519" s="24"/>
      <c r="E2519" s="24"/>
      <c r="F2519" s="24"/>
    </row>
    <row r="2520" spans="1:6">
      <c r="A2520" s="24"/>
      <c r="D2520" s="24"/>
      <c r="E2520" s="24"/>
      <c r="F2520" s="24"/>
    </row>
    <row r="2521" spans="1:6">
      <c r="A2521" s="24"/>
      <c r="D2521" s="24"/>
      <c r="E2521" s="24"/>
      <c r="F2521" s="24"/>
    </row>
    <row r="2522" spans="1:6">
      <c r="A2522" s="24"/>
      <c r="D2522" s="24"/>
      <c r="E2522" s="24"/>
      <c r="F2522" s="24"/>
    </row>
    <row r="2523" spans="1:6">
      <c r="A2523" s="24"/>
      <c r="D2523" s="24"/>
      <c r="E2523" s="24"/>
      <c r="F2523" s="24"/>
    </row>
    <row r="2524" spans="1:6">
      <c r="A2524" s="24"/>
      <c r="D2524" s="24"/>
      <c r="E2524" s="24"/>
      <c r="F2524" s="24"/>
    </row>
    <row r="2525" spans="1:6">
      <c r="A2525" s="24"/>
      <c r="D2525" s="24"/>
      <c r="E2525" s="24"/>
      <c r="F2525" s="24"/>
    </row>
    <row r="2526" spans="1:6">
      <c r="A2526" s="24"/>
      <c r="D2526" s="24"/>
      <c r="E2526" s="24"/>
      <c r="F2526" s="24"/>
    </row>
    <row r="2527" spans="1:6">
      <c r="A2527" s="24"/>
      <c r="D2527" s="24"/>
      <c r="E2527" s="24"/>
      <c r="F2527" s="24"/>
    </row>
    <row r="2528" spans="1:6">
      <c r="A2528" s="24"/>
      <c r="D2528" s="24"/>
      <c r="E2528" s="24"/>
      <c r="F2528" s="24"/>
    </row>
    <row r="2529" spans="1:6">
      <c r="A2529" s="24"/>
      <c r="D2529" s="24"/>
      <c r="E2529" s="24"/>
      <c r="F2529" s="24"/>
    </row>
    <row r="2530" spans="1:6">
      <c r="A2530" s="24"/>
      <c r="D2530" s="24"/>
      <c r="E2530" s="24"/>
      <c r="F2530" s="24"/>
    </row>
    <row r="2531" spans="1:6">
      <c r="A2531" s="24"/>
      <c r="D2531" s="24"/>
      <c r="E2531" s="24"/>
      <c r="F2531" s="24"/>
    </row>
    <row r="2532" spans="1:6">
      <c r="A2532" s="24"/>
      <c r="D2532" s="24"/>
      <c r="E2532" s="24"/>
      <c r="F2532" s="24"/>
    </row>
    <row r="2533" spans="1:6">
      <c r="A2533" s="24"/>
      <c r="D2533" s="24"/>
      <c r="E2533" s="24"/>
      <c r="F2533" s="24"/>
    </row>
    <row r="2534" spans="1:6">
      <c r="A2534" s="24"/>
      <c r="D2534" s="24"/>
      <c r="E2534" s="24"/>
      <c r="F2534" s="24"/>
    </row>
    <row r="2535" spans="1:6">
      <c r="A2535" s="24"/>
      <c r="D2535" s="24"/>
      <c r="E2535" s="24"/>
      <c r="F2535" s="24"/>
    </row>
    <row r="2536" spans="1:6">
      <c r="A2536" s="24"/>
      <c r="D2536" s="24"/>
      <c r="E2536" s="24"/>
      <c r="F2536" s="24"/>
    </row>
    <row r="2537" spans="1:6">
      <c r="A2537" s="24"/>
      <c r="D2537" s="24"/>
      <c r="E2537" s="24"/>
      <c r="F2537" s="24"/>
    </row>
    <row r="2538" spans="1:6">
      <c r="A2538" s="24"/>
      <c r="D2538" s="24"/>
      <c r="E2538" s="24"/>
      <c r="F2538" s="24"/>
    </row>
    <row r="2539" spans="1:6">
      <c r="A2539" s="24"/>
      <c r="D2539" s="24"/>
      <c r="E2539" s="24"/>
      <c r="F2539" s="24"/>
    </row>
    <row r="2540" spans="1:6">
      <c r="A2540" s="24"/>
      <c r="D2540" s="24"/>
      <c r="E2540" s="24"/>
      <c r="F2540" s="24"/>
    </row>
    <row r="2541" spans="1:6">
      <c r="A2541" s="24"/>
      <c r="D2541" s="24"/>
      <c r="E2541" s="24"/>
      <c r="F2541" s="24"/>
    </row>
    <row r="2542" spans="1:6">
      <c r="A2542" s="24"/>
      <c r="D2542" s="24"/>
      <c r="E2542" s="24"/>
      <c r="F2542" s="24"/>
    </row>
  </sheetData>
  <mergeCells count="2">
    <mergeCell ref="K24:O24"/>
    <mergeCell ref="P24:T24"/>
  </mergeCells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289560</xdr:colOff>
                    <xdr:row>16</xdr:row>
                    <xdr:rowOff>99060</xdr:rowOff>
                  </from>
                  <to>
                    <xdr:col>8</xdr:col>
                    <xdr:colOff>228600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289560</xdr:colOff>
                    <xdr:row>5</xdr:row>
                    <xdr:rowOff>76200</xdr:rowOff>
                  </from>
                  <to>
                    <xdr:col>8</xdr:col>
                    <xdr:colOff>251460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289560</xdr:colOff>
                    <xdr:row>7</xdr:row>
                    <xdr:rowOff>137160</xdr:rowOff>
                  </from>
                  <to>
                    <xdr:col>8</xdr:col>
                    <xdr:colOff>251460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289560</xdr:colOff>
                    <xdr:row>9</xdr:row>
                    <xdr:rowOff>60960</xdr:rowOff>
                  </from>
                  <to>
                    <xdr:col>8</xdr:col>
                    <xdr:colOff>251460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289560</xdr:colOff>
                    <xdr:row>11</xdr:row>
                    <xdr:rowOff>22860</xdr:rowOff>
                  </from>
                  <to>
                    <xdr:col>8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327660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289560</xdr:colOff>
                    <xdr:row>1</xdr:row>
                    <xdr:rowOff>99060</xdr:rowOff>
                  </from>
                  <to>
                    <xdr:col>8</xdr:col>
                    <xdr:colOff>213360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289560</xdr:colOff>
                    <xdr:row>19</xdr:row>
                    <xdr:rowOff>137160</xdr:rowOff>
                  </from>
                  <to>
                    <xdr:col>8</xdr:col>
                    <xdr:colOff>228600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289560</xdr:colOff>
                    <xdr:row>13</xdr:row>
                    <xdr:rowOff>99060</xdr:rowOff>
                  </from>
                  <to>
                    <xdr:col>8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22860</xdr:colOff>
                    <xdr:row>3</xdr:row>
                    <xdr:rowOff>137160</xdr:rowOff>
                  </from>
                  <to>
                    <xdr:col>8</xdr:col>
                    <xdr:colOff>175260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373380</xdr:colOff>
                    <xdr:row>3</xdr:row>
                    <xdr:rowOff>160020</xdr:rowOff>
                  </from>
                  <to>
                    <xdr:col>10</xdr:col>
                    <xdr:colOff>68580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289560</xdr:colOff>
                    <xdr:row>23</xdr:row>
                    <xdr:rowOff>83820</xdr:rowOff>
                  </from>
                  <to>
                    <xdr:col>8</xdr:col>
                    <xdr:colOff>228600</xdr:colOff>
                    <xdr:row>26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topLeftCell="A17" zoomScaleNormal="100" workbookViewId="0">
      <pane xSplit="1" topLeftCell="B1" activePane="topRight" state="frozen"/>
      <selection activeCell="H37" sqref="H37"/>
      <selection pane="topRight" activeCell="B43" sqref="B43"/>
    </sheetView>
  </sheetViews>
  <sheetFormatPr defaultColWidth="9.109375" defaultRowHeight="13.2"/>
  <cols>
    <col min="1" max="1" width="85.44140625" style="19" customWidth="1"/>
    <col min="2" max="2" width="17.6640625" style="88" customWidth="1"/>
    <col min="3" max="3" width="18.6640625" style="89" customWidth="1"/>
    <col min="4" max="4" width="18.33203125" style="89" customWidth="1"/>
    <col min="5" max="5" width="27.33203125" style="106" bestFit="1" customWidth="1"/>
    <col min="6" max="16384" width="9.109375" style="76"/>
  </cols>
  <sheetData>
    <row r="1" spans="1:5" ht="19.95" customHeight="1">
      <c r="A1" s="75" t="s">
        <v>528</v>
      </c>
      <c r="B1" s="88">
        <v>1</v>
      </c>
      <c r="C1" s="89">
        <v>2</v>
      </c>
      <c r="D1" s="89">
        <v>3</v>
      </c>
      <c r="E1" s="105">
        <v>98</v>
      </c>
    </row>
    <row r="2" spans="1:5" ht="19.95" customHeight="1">
      <c r="A2" s="75" t="s">
        <v>53</v>
      </c>
      <c r="B2" s="82" t="s">
        <v>72</v>
      </c>
      <c r="C2" s="82" t="s">
        <v>99</v>
      </c>
      <c r="D2" s="82" t="s">
        <v>123</v>
      </c>
      <c r="E2" s="82" t="s">
        <v>124</v>
      </c>
    </row>
    <row r="3" spans="1:5" ht="19.95" customHeight="1">
      <c r="A3" s="77" t="s">
        <v>270</v>
      </c>
      <c r="B3" s="88">
        <v>184</v>
      </c>
      <c r="C3" s="89">
        <v>163</v>
      </c>
      <c r="D3" s="89">
        <v>154</v>
      </c>
      <c r="E3" s="105">
        <v>154</v>
      </c>
    </row>
    <row r="4" spans="1:5" ht="19.95" customHeight="1">
      <c r="A4" s="77" t="s">
        <v>529</v>
      </c>
      <c r="B4" s="88">
        <v>2018</v>
      </c>
      <c r="C4" s="19">
        <v>2019</v>
      </c>
      <c r="D4" s="19">
        <v>2020</v>
      </c>
      <c r="E4" s="19">
        <v>2020</v>
      </c>
    </row>
    <row r="5" spans="1:5" ht="19.95" customHeight="1">
      <c r="A5" s="77" t="s">
        <v>530</v>
      </c>
      <c r="B5" s="82" t="s">
        <v>423</v>
      </c>
      <c r="C5" s="82" t="s">
        <v>434</v>
      </c>
      <c r="D5" s="82" t="s">
        <v>440</v>
      </c>
      <c r="E5" s="82" t="s">
        <v>440</v>
      </c>
    </row>
    <row r="6" spans="1:5" ht="19.95" customHeight="1">
      <c r="A6" s="77" t="s">
        <v>137</v>
      </c>
      <c r="B6" s="57" t="s">
        <v>531</v>
      </c>
      <c r="C6" s="57" t="s">
        <v>531</v>
      </c>
      <c r="D6" s="57" t="s">
        <v>531</v>
      </c>
      <c r="E6" s="57" t="s">
        <v>531</v>
      </c>
    </row>
    <row r="7" spans="1:5" ht="19.95" customHeight="1">
      <c r="A7" s="77" t="s">
        <v>205</v>
      </c>
      <c r="B7" s="82" t="s">
        <v>532</v>
      </c>
      <c r="C7" s="82" t="s">
        <v>532</v>
      </c>
      <c r="D7" s="82" t="s">
        <v>532</v>
      </c>
      <c r="E7" s="82" t="s">
        <v>532</v>
      </c>
    </row>
    <row r="8" spans="1:5" ht="19.95" customHeight="1">
      <c r="A8" s="77" t="s">
        <v>533</v>
      </c>
      <c r="B8" s="82" t="s">
        <v>534</v>
      </c>
      <c r="C8" s="82" t="s">
        <v>535</v>
      </c>
      <c r="D8" s="82" t="s">
        <v>536</v>
      </c>
      <c r="E8" s="82" t="s">
        <v>537</v>
      </c>
    </row>
    <row r="9" spans="1:5" ht="19.95" customHeight="1">
      <c r="A9" s="77" t="s">
        <v>296</v>
      </c>
      <c r="B9" s="99">
        <v>30</v>
      </c>
      <c r="C9" s="89">
        <v>20</v>
      </c>
      <c r="D9" s="89">
        <v>20</v>
      </c>
      <c r="E9" s="113">
        <v>20</v>
      </c>
    </row>
    <row r="10" spans="1:5" ht="19.95" customHeight="1">
      <c r="A10" s="77" t="s">
        <v>297</v>
      </c>
      <c r="B10" s="99">
        <v>25</v>
      </c>
      <c r="C10" s="89">
        <v>22</v>
      </c>
      <c r="D10" s="89">
        <v>30</v>
      </c>
      <c r="E10" s="113">
        <v>30</v>
      </c>
    </row>
    <row r="11" spans="1:5" ht="19.95" customHeight="1">
      <c r="A11" s="77" t="s">
        <v>298</v>
      </c>
      <c r="B11" s="99">
        <v>35</v>
      </c>
      <c r="C11" s="89">
        <v>35</v>
      </c>
      <c r="D11" s="89">
        <v>45</v>
      </c>
      <c r="E11" s="113">
        <v>45</v>
      </c>
    </row>
    <row r="12" spans="1:5" ht="19.95" customHeight="1">
      <c r="A12" s="77" t="s">
        <v>299</v>
      </c>
      <c r="B12" s="99">
        <v>25</v>
      </c>
      <c r="C12" s="89">
        <v>30</v>
      </c>
      <c r="D12" s="89">
        <v>25</v>
      </c>
      <c r="E12" s="113">
        <v>20</v>
      </c>
    </row>
    <row r="13" spans="1:5" ht="19.95" customHeight="1">
      <c r="A13" s="77" t="s">
        <v>300</v>
      </c>
      <c r="B13" s="88">
        <v>21</v>
      </c>
      <c r="C13" s="89">
        <v>39</v>
      </c>
      <c r="D13" s="89">
        <v>21</v>
      </c>
      <c r="E13" s="112">
        <v>25</v>
      </c>
    </row>
    <row r="14" spans="1:5" ht="19.95" customHeight="1">
      <c r="A14" s="77" t="s">
        <v>301</v>
      </c>
      <c r="B14" s="88">
        <v>0</v>
      </c>
      <c r="C14" s="89">
        <v>0</v>
      </c>
      <c r="D14" s="89">
        <v>0</v>
      </c>
      <c r="E14" s="105">
        <v>0</v>
      </c>
    </row>
    <row r="15" spans="1:5" ht="19.95" customHeight="1">
      <c r="A15" s="77" t="s">
        <v>302</v>
      </c>
      <c r="B15" s="88">
        <v>0</v>
      </c>
      <c r="C15" s="89">
        <v>0</v>
      </c>
      <c r="D15" s="89">
        <v>0</v>
      </c>
      <c r="E15" s="105">
        <v>0</v>
      </c>
    </row>
    <row r="16" spans="1:5" ht="19.95" customHeight="1">
      <c r="A16" s="77" t="s">
        <v>303</v>
      </c>
      <c r="B16" s="88">
        <v>0</v>
      </c>
      <c r="C16" s="89">
        <v>0</v>
      </c>
      <c r="D16" s="89">
        <v>0</v>
      </c>
      <c r="E16" s="105">
        <v>0</v>
      </c>
    </row>
    <row r="17" spans="1:5" ht="19.95" customHeight="1">
      <c r="A17" s="77" t="s">
        <v>538</v>
      </c>
      <c r="B17" s="88">
        <v>320</v>
      </c>
      <c r="C17" s="89">
        <v>309</v>
      </c>
      <c r="D17" s="89">
        <v>295</v>
      </c>
      <c r="E17" s="105">
        <v>295</v>
      </c>
    </row>
    <row r="18" spans="1:5" ht="19.95" customHeight="1">
      <c r="A18" s="77" t="s">
        <v>305</v>
      </c>
      <c r="B18" s="99">
        <v>0.15</v>
      </c>
      <c r="C18" s="89">
        <v>0.15</v>
      </c>
      <c r="D18" s="89">
        <v>0.4</v>
      </c>
      <c r="E18" s="105">
        <v>0.3</v>
      </c>
    </row>
    <row r="19" spans="1:5" ht="19.95" customHeight="1">
      <c r="A19" s="77" t="s">
        <v>306</v>
      </c>
      <c r="B19" s="99">
        <v>1</v>
      </c>
      <c r="C19" s="104">
        <v>0.45</v>
      </c>
      <c r="D19" s="104">
        <v>1.29</v>
      </c>
      <c r="E19" s="107">
        <v>1.1499999999999999</v>
      </c>
    </row>
    <row r="20" spans="1:5" ht="19.95" customHeight="1">
      <c r="A20" s="77" t="s">
        <v>307</v>
      </c>
      <c r="B20" s="99">
        <v>0.3</v>
      </c>
      <c r="C20" s="104">
        <v>0.1</v>
      </c>
      <c r="D20" s="104">
        <v>0.5</v>
      </c>
      <c r="E20" s="107">
        <v>0.3</v>
      </c>
    </row>
    <row r="21" spans="1:5" ht="19.95" customHeight="1">
      <c r="A21" s="77" t="s">
        <v>308</v>
      </c>
      <c r="B21" s="88">
        <v>0</v>
      </c>
      <c r="C21" s="89">
        <v>0</v>
      </c>
      <c r="D21" s="89">
        <v>0</v>
      </c>
      <c r="E21" s="105">
        <v>0</v>
      </c>
    </row>
    <row r="22" spans="1:5" ht="19.95" customHeight="1">
      <c r="A22" s="77" t="s">
        <v>309</v>
      </c>
      <c r="B22" s="88">
        <v>0</v>
      </c>
      <c r="C22" s="89">
        <v>0</v>
      </c>
      <c r="D22" s="89">
        <v>0</v>
      </c>
      <c r="E22" s="105">
        <v>0</v>
      </c>
    </row>
    <row r="23" spans="1:5" ht="19.95" customHeight="1">
      <c r="A23" s="77" t="s">
        <v>310</v>
      </c>
      <c r="B23" s="99">
        <v>30</v>
      </c>
      <c r="C23" s="89">
        <v>30</v>
      </c>
      <c r="D23" s="89">
        <v>20</v>
      </c>
      <c r="E23" s="105">
        <v>20</v>
      </c>
    </row>
    <row r="24" spans="1:5" ht="19.95" customHeight="1">
      <c r="A24" s="77" t="s">
        <v>311</v>
      </c>
      <c r="B24" s="99">
        <v>25</v>
      </c>
      <c r="C24" s="89">
        <v>20</v>
      </c>
      <c r="D24" s="89">
        <v>30</v>
      </c>
      <c r="E24" s="105">
        <v>30</v>
      </c>
    </row>
    <row r="25" spans="1:5" ht="19.95" customHeight="1">
      <c r="A25" s="77" t="s">
        <v>312</v>
      </c>
      <c r="B25" s="99">
        <v>35</v>
      </c>
      <c r="C25" s="89">
        <v>40</v>
      </c>
      <c r="D25" s="89">
        <v>45</v>
      </c>
      <c r="E25" s="105">
        <v>40</v>
      </c>
    </row>
    <row r="26" spans="1:5" ht="19.95" customHeight="1">
      <c r="A26" s="77" t="s">
        <v>313</v>
      </c>
      <c r="B26" s="99">
        <v>25</v>
      </c>
      <c r="C26" s="89">
        <v>56</v>
      </c>
      <c r="D26" s="89">
        <v>46</v>
      </c>
      <c r="E26" s="105">
        <v>50</v>
      </c>
    </row>
    <row r="27" spans="1:5" ht="19.95" customHeight="1">
      <c r="A27" s="77" t="s">
        <v>314</v>
      </c>
      <c r="B27" s="88">
        <v>0.9</v>
      </c>
      <c r="C27" s="88">
        <v>0.95</v>
      </c>
      <c r="D27" s="88">
        <v>0.9</v>
      </c>
      <c r="E27" s="105">
        <v>0.9</v>
      </c>
    </row>
    <row r="28" spans="1:5" ht="19.95" customHeight="1">
      <c r="A28" s="77" t="s">
        <v>315</v>
      </c>
      <c r="B28" s="88">
        <v>0.03</v>
      </c>
      <c r="C28" s="88">
        <v>0.2</v>
      </c>
      <c r="D28" s="88">
        <v>0.15</v>
      </c>
      <c r="E28" s="105">
        <v>0.25</v>
      </c>
    </row>
    <row r="29" spans="1:5" ht="19.95" customHeight="1">
      <c r="A29" s="77" t="s">
        <v>316</v>
      </c>
      <c r="B29" s="88">
        <v>0.03</v>
      </c>
      <c r="C29" s="88">
        <v>0.03</v>
      </c>
      <c r="D29" s="88">
        <v>0.03</v>
      </c>
      <c r="E29" s="105">
        <v>0.03</v>
      </c>
    </row>
    <row r="30" spans="1:5" ht="19.95" customHeight="1">
      <c r="A30" s="77" t="s">
        <v>317</v>
      </c>
      <c r="B30" s="88">
        <v>25</v>
      </c>
      <c r="C30" s="88">
        <v>56</v>
      </c>
      <c r="D30" s="88">
        <v>46</v>
      </c>
      <c r="E30" s="105">
        <v>50</v>
      </c>
    </row>
    <row r="31" spans="1:5" ht="19.95" customHeight="1">
      <c r="A31" s="77" t="s">
        <v>318</v>
      </c>
      <c r="B31" s="88">
        <v>0.15</v>
      </c>
      <c r="C31" s="88">
        <v>0.3</v>
      </c>
      <c r="D31" s="88">
        <v>0.45</v>
      </c>
      <c r="E31" s="105">
        <v>0.45</v>
      </c>
    </row>
    <row r="32" spans="1:5" ht="19.95" customHeight="1">
      <c r="A32" s="77" t="s">
        <v>319</v>
      </c>
      <c r="B32" s="88">
        <v>0.82</v>
      </c>
      <c r="C32" s="88">
        <v>0.25</v>
      </c>
      <c r="D32" s="88">
        <v>0.85</v>
      </c>
      <c r="E32" s="105">
        <v>0.85</v>
      </c>
    </row>
    <row r="33" spans="1:5" ht="19.95" customHeight="1">
      <c r="A33" s="77" t="s">
        <v>320</v>
      </c>
      <c r="B33" s="88">
        <v>0.8</v>
      </c>
      <c r="C33" s="88">
        <v>0.65</v>
      </c>
      <c r="D33" s="88">
        <v>1</v>
      </c>
      <c r="E33" s="105">
        <v>1</v>
      </c>
    </row>
    <row r="34" spans="1:5" ht="19.95" customHeight="1">
      <c r="A34" s="77" t="s">
        <v>321</v>
      </c>
      <c r="B34" s="88">
        <v>0.1</v>
      </c>
      <c r="C34" s="88">
        <v>0.05</v>
      </c>
      <c r="D34" s="88">
        <v>0.3</v>
      </c>
      <c r="E34" s="105">
        <v>0.3</v>
      </c>
    </row>
    <row r="35" spans="1:5" ht="19.95" customHeight="1">
      <c r="A35" s="77" t="s">
        <v>322</v>
      </c>
      <c r="B35" s="88">
        <v>0.8</v>
      </c>
      <c r="C35" s="88">
        <v>0.65</v>
      </c>
      <c r="D35" s="88">
        <v>1</v>
      </c>
      <c r="E35" s="105">
        <v>1</v>
      </c>
    </row>
    <row r="36" spans="1:5" ht="19.95" customHeight="1">
      <c r="A36" s="77" t="s">
        <v>323</v>
      </c>
      <c r="B36" s="88">
        <v>0.75</v>
      </c>
      <c r="C36" s="88">
        <v>0.63</v>
      </c>
      <c r="D36" s="88">
        <v>0.85</v>
      </c>
      <c r="E36" s="105">
        <v>0.85</v>
      </c>
    </row>
    <row r="37" spans="1:5" ht="19.95" customHeight="1">
      <c r="A37" s="77" t="s">
        <v>324</v>
      </c>
      <c r="B37" s="88">
        <v>0.8</v>
      </c>
      <c r="C37" s="88">
        <v>0.65</v>
      </c>
      <c r="D37" s="88">
        <v>0.7</v>
      </c>
      <c r="E37" s="105">
        <v>0.7</v>
      </c>
    </row>
    <row r="38" spans="1:5" ht="19.95" customHeight="1">
      <c r="A38" s="77" t="s">
        <v>325</v>
      </c>
      <c r="B38" s="88" t="b">
        <v>0</v>
      </c>
      <c r="C38" s="89" t="b">
        <v>0</v>
      </c>
      <c r="D38" s="89" t="b">
        <v>0</v>
      </c>
      <c r="E38" s="105" t="b">
        <v>0</v>
      </c>
    </row>
    <row r="39" spans="1:5" ht="19.95" customHeight="1">
      <c r="A39" s="77" t="s">
        <v>326</v>
      </c>
      <c r="B39" s="88">
        <v>2</v>
      </c>
      <c r="C39" s="89">
        <v>2</v>
      </c>
      <c r="D39" s="89">
        <v>2</v>
      </c>
      <c r="E39" s="105">
        <v>2</v>
      </c>
    </row>
    <row r="40" spans="1:5" ht="19.95" customHeight="1">
      <c r="A40" s="111" t="s">
        <v>539</v>
      </c>
      <c r="B40" s="88">
        <v>1</v>
      </c>
      <c r="C40" s="19"/>
      <c r="D40" s="19"/>
      <c r="E40" s="76"/>
    </row>
    <row r="41" spans="1:5" ht="19.95" customHeight="1">
      <c r="A41" s="77" t="s">
        <v>327</v>
      </c>
      <c r="B41" s="88">
        <v>1</v>
      </c>
      <c r="C41" s="88">
        <v>1</v>
      </c>
      <c r="D41" s="88">
        <v>1</v>
      </c>
      <c r="E41" s="19">
        <v>1</v>
      </c>
    </row>
    <row r="42" spans="1:5" ht="19.95" customHeight="1">
      <c r="A42" s="77" t="s">
        <v>328</v>
      </c>
      <c r="B42" s="88">
        <v>0</v>
      </c>
      <c r="C42" s="88">
        <v>0</v>
      </c>
      <c r="D42" s="88">
        <v>0</v>
      </c>
      <c r="E42" s="19">
        <v>0</v>
      </c>
    </row>
    <row r="43" spans="1:5" ht="19.95" customHeight="1">
      <c r="A43" s="77" t="s">
        <v>329</v>
      </c>
      <c r="B43" s="88">
        <v>0</v>
      </c>
      <c r="C43" s="88">
        <v>0</v>
      </c>
      <c r="D43" s="88">
        <v>0</v>
      </c>
      <c r="E43" s="19">
        <v>0</v>
      </c>
    </row>
    <row r="44" spans="1:5" ht="19.95" customHeight="1">
      <c r="A44" s="77" t="s">
        <v>330</v>
      </c>
      <c r="B44" s="88">
        <v>0</v>
      </c>
      <c r="C44" s="88">
        <v>0</v>
      </c>
      <c r="D44" s="88">
        <v>0</v>
      </c>
      <c r="E44" s="19">
        <v>0</v>
      </c>
    </row>
    <row r="45" spans="1:5" ht="19.95" customHeight="1">
      <c r="A45" s="77" t="s">
        <v>331</v>
      </c>
      <c r="B45" s="88" t="b">
        <v>0</v>
      </c>
      <c r="C45" s="89" t="b">
        <v>0</v>
      </c>
      <c r="D45" s="89" t="b">
        <v>0</v>
      </c>
      <c r="E45" s="105" t="b">
        <v>0</v>
      </c>
    </row>
    <row r="46" spans="1:5" ht="19.95" customHeight="1">
      <c r="A46" s="77" t="s">
        <v>332</v>
      </c>
      <c r="B46" s="88" t="b">
        <v>0</v>
      </c>
      <c r="C46" s="89" t="b">
        <v>0</v>
      </c>
      <c r="D46" s="89" t="b">
        <v>0</v>
      </c>
      <c r="E46" s="105" t="b">
        <v>0</v>
      </c>
    </row>
    <row r="47" spans="1:5" ht="19.95" customHeight="1">
      <c r="A47" s="77" t="s">
        <v>333</v>
      </c>
      <c r="B47" s="88" t="b">
        <v>1</v>
      </c>
      <c r="C47" s="89" t="b">
        <v>1</v>
      </c>
      <c r="D47" s="89" t="b">
        <v>1</v>
      </c>
      <c r="E47" s="105" t="b">
        <v>1</v>
      </c>
    </row>
    <row r="48" spans="1:5" ht="19.95" customHeight="1">
      <c r="A48" s="77" t="s">
        <v>334</v>
      </c>
      <c r="B48" s="88" t="s">
        <v>426</v>
      </c>
      <c r="C48" s="89" t="s">
        <v>426</v>
      </c>
      <c r="D48" s="89" t="s">
        <v>426</v>
      </c>
      <c r="E48" s="105" t="s">
        <v>426</v>
      </c>
    </row>
    <row r="49" spans="1:5" ht="19.95" customHeight="1">
      <c r="A49" s="77" t="s">
        <v>540</v>
      </c>
      <c r="B49" s="88">
        <v>14</v>
      </c>
      <c r="C49" s="89">
        <v>7</v>
      </c>
      <c r="D49" s="89">
        <v>8</v>
      </c>
      <c r="E49" s="105">
        <v>8</v>
      </c>
    </row>
    <row r="50" spans="1:5" ht="19.95" customHeight="1">
      <c r="A50" s="77" t="s">
        <v>335</v>
      </c>
      <c r="B50" s="88" t="b">
        <v>0</v>
      </c>
      <c r="C50" s="89" t="b">
        <v>0</v>
      </c>
      <c r="D50" s="89" t="b">
        <v>0</v>
      </c>
      <c r="E50" s="105" t="b">
        <v>0</v>
      </c>
    </row>
    <row r="51" spans="1:5" ht="19.95" customHeight="1">
      <c r="A51" s="77" t="s">
        <v>336</v>
      </c>
      <c r="B51" s="88" t="b">
        <v>1</v>
      </c>
      <c r="C51" s="89" t="b">
        <v>1</v>
      </c>
      <c r="D51" s="89" t="b">
        <v>1</v>
      </c>
      <c r="E51" s="105" t="b">
        <v>1</v>
      </c>
    </row>
    <row r="52" spans="1:5" ht="19.95" customHeight="1">
      <c r="A52" s="77" t="s">
        <v>541</v>
      </c>
      <c r="B52" s="88" t="b">
        <v>1</v>
      </c>
      <c r="C52" s="89" t="b">
        <v>1</v>
      </c>
      <c r="D52" s="89" t="b">
        <v>1</v>
      </c>
      <c r="E52" s="105" t="b">
        <v>0</v>
      </c>
    </row>
    <row r="53" spans="1:5" ht="19.95" customHeight="1">
      <c r="A53" s="77" t="s">
        <v>542</v>
      </c>
      <c r="B53" s="88">
        <v>166</v>
      </c>
      <c r="C53" s="89">
        <v>135</v>
      </c>
      <c r="D53" s="89">
        <v>136</v>
      </c>
      <c r="E53" s="105"/>
    </row>
    <row r="54" spans="1:5" ht="19.95" customHeight="1">
      <c r="A54" s="77" t="s">
        <v>337</v>
      </c>
      <c r="B54" s="88">
        <v>0.5</v>
      </c>
      <c r="C54" s="89">
        <v>0.5</v>
      </c>
      <c r="D54" s="89">
        <v>0.5</v>
      </c>
      <c r="E54" s="105">
        <v>0.5</v>
      </c>
    </row>
    <row r="55" spans="1:5" ht="19.95" customHeight="1">
      <c r="A55" s="77" t="s">
        <v>338</v>
      </c>
      <c r="B55" s="88" t="b">
        <v>0</v>
      </c>
      <c r="C55" s="89" t="b">
        <v>0</v>
      </c>
      <c r="D55" s="89" t="b">
        <v>0</v>
      </c>
      <c r="E55" s="105" t="b">
        <v>0</v>
      </c>
    </row>
    <row r="56" spans="1:5" ht="19.95" customHeight="1">
      <c r="A56" s="77" t="s">
        <v>339</v>
      </c>
      <c r="B56" s="88">
        <v>10000</v>
      </c>
      <c r="C56" s="89">
        <v>10000</v>
      </c>
      <c r="D56" s="89">
        <v>10000</v>
      </c>
      <c r="E56" s="105">
        <v>10000</v>
      </c>
    </row>
    <row r="57" spans="1:5" ht="19.95" customHeight="1">
      <c r="A57" s="77" t="s">
        <v>340</v>
      </c>
      <c r="B57" s="88">
        <v>1</v>
      </c>
      <c r="C57" s="89">
        <v>1</v>
      </c>
      <c r="D57" s="89">
        <v>1</v>
      </c>
      <c r="E57" s="105">
        <v>1</v>
      </c>
    </row>
    <row r="58" spans="1:5" ht="19.95" customHeight="1">
      <c r="A58" s="77" t="s">
        <v>341</v>
      </c>
      <c r="B58" s="88">
        <v>1.1000000000000001</v>
      </c>
      <c r="C58" s="89">
        <v>1.1000000000000001</v>
      </c>
      <c r="D58" s="89">
        <v>1.1000000000000001</v>
      </c>
      <c r="E58" s="105">
        <v>1.1000000000000001</v>
      </c>
    </row>
    <row r="59" spans="1:5" ht="19.95" customHeight="1">
      <c r="A59" s="77" t="s">
        <v>342</v>
      </c>
      <c r="B59" s="88">
        <v>1.1000000000000001</v>
      </c>
      <c r="C59" s="89">
        <v>1.1000000000000001</v>
      </c>
      <c r="D59" s="89">
        <v>1.1000000000000001</v>
      </c>
      <c r="E59" s="105">
        <v>1.1000000000000001</v>
      </c>
    </row>
    <row r="60" spans="1:5" ht="19.95" customHeight="1">
      <c r="A60" s="77" t="s">
        <v>343</v>
      </c>
      <c r="B60" s="88">
        <v>0.4</v>
      </c>
      <c r="C60" s="89">
        <v>0.4</v>
      </c>
      <c r="D60" s="89">
        <v>0.4</v>
      </c>
      <c r="E60" s="105">
        <v>0.4</v>
      </c>
    </row>
    <row r="61" spans="1:5" ht="19.95" customHeight="1">
      <c r="A61" s="77" t="s">
        <v>344</v>
      </c>
      <c r="B61" s="88">
        <v>1</v>
      </c>
      <c r="C61" s="89">
        <v>1</v>
      </c>
      <c r="D61" s="89">
        <v>1</v>
      </c>
      <c r="E61" s="105">
        <v>1</v>
      </c>
    </row>
    <row r="62" spans="1:5" ht="19.95" customHeight="1">
      <c r="A62" s="77"/>
    </row>
    <row r="63" spans="1:5" ht="19.95" customHeight="1">
      <c r="A63" s="77" t="s">
        <v>345</v>
      </c>
      <c r="B63" s="88" t="b">
        <v>0</v>
      </c>
      <c r="C63" s="89" t="b">
        <v>0</v>
      </c>
      <c r="D63" s="89" t="b">
        <v>0</v>
      </c>
      <c r="E63" s="105" t="b">
        <v>0</v>
      </c>
    </row>
    <row r="64" spans="1:5" ht="19.95" customHeight="1">
      <c r="A64" s="77" t="s">
        <v>346</v>
      </c>
      <c r="B64" s="88" t="b">
        <v>0</v>
      </c>
      <c r="C64" s="89" t="b">
        <v>0</v>
      </c>
      <c r="D64" s="89" t="b">
        <v>0</v>
      </c>
      <c r="E64" s="105" t="b">
        <v>0</v>
      </c>
    </row>
    <row r="65" spans="1:5" ht="19.95" customHeight="1">
      <c r="A65" s="77" t="s">
        <v>347</v>
      </c>
      <c r="B65" s="88" t="b">
        <v>0</v>
      </c>
      <c r="C65" s="89" t="b">
        <v>0</v>
      </c>
      <c r="D65" s="89" t="b">
        <v>0</v>
      </c>
      <c r="E65" s="105" t="b">
        <v>0</v>
      </c>
    </row>
    <row r="66" spans="1:5" ht="19.95" customHeight="1">
      <c r="A66" s="77" t="s">
        <v>348</v>
      </c>
      <c r="B66" s="88" t="b">
        <v>0</v>
      </c>
      <c r="C66" s="89" t="b">
        <v>0</v>
      </c>
      <c r="D66" s="89" t="b">
        <v>0</v>
      </c>
      <c r="E66" s="105" t="b">
        <v>0</v>
      </c>
    </row>
    <row r="67" spans="1:5" ht="19.95" customHeight="1">
      <c r="A67" s="77" t="s">
        <v>349</v>
      </c>
      <c r="B67" s="88" t="b">
        <v>0</v>
      </c>
      <c r="C67" s="89" t="b">
        <v>0</v>
      </c>
      <c r="D67" s="89" t="b">
        <v>0</v>
      </c>
      <c r="E67" s="105" t="b">
        <v>0</v>
      </c>
    </row>
    <row r="68" spans="1:5" ht="19.95" customHeight="1">
      <c r="A68" s="77"/>
      <c r="E68" s="105"/>
    </row>
    <row r="69" spans="1:5" ht="19.95" customHeight="1">
      <c r="A69" s="77" t="s">
        <v>350</v>
      </c>
      <c r="B69" s="88" t="b">
        <v>0</v>
      </c>
      <c r="C69" s="89" t="b">
        <v>0</v>
      </c>
      <c r="D69" s="89" t="b">
        <v>0</v>
      </c>
      <c r="E69" s="105" t="b">
        <v>0</v>
      </c>
    </row>
    <row r="70" spans="1:5" ht="19.95" customHeight="1">
      <c r="A70" s="77" t="s">
        <v>351</v>
      </c>
      <c r="B70" s="88" t="b">
        <v>0</v>
      </c>
      <c r="C70" s="89" t="b">
        <v>0</v>
      </c>
      <c r="D70" s="89" t="b">
        <v>0</v>
      </c>
      <c r="E70" s="105" t="b">
        <v>0</v>
      </c>
    </row>
    <row r="71" spans="1:5" ht="19.95" customHeight="1">
      <c r="A71" s="77" t="s">
        <v>352</v>
      </c>
      <c r="B71" s="19">
        <v>0.9</v>
      </c>
      <c r="C71" s="19">
        <v>0.9</v>
      </c>
      <c r="D71" s="19">
        <v>0.9</v>
      </c>
      <c r="E71" s="19">
        <v>0.9</v>
      </c>
    </row>
    <row r="72" spans="1:5" ht="19.95" customHeight="1">
      <c r="A72" s="77" t="s">
        <v>353</v>
      </c>
      <c r="B72" s="19">
        <v>0.9</v>
      </c>
      <c r="C72" s="19">
        <v>0.9</v>
      </c>
      <c r="D72" s="19">
        <v>0.9</v>
      </c>
      <c r="E72" s="19">
        <v>0.9</v>
      </c>
    </row>
    <row r="73" spans="1:5" ht="19.95" customHeight="1">
      <c r="A73" s="77" t="s">
        <v>543</v>
      </c>
      <c r="B73" s="19" t="b">
        <v>0</v>
      </c>
      <c r="C73" s="19" t="b">
        <v>0</v>
      </c>
      <c r="D73" s="19" t="b">
        <v>0</v>
      </c>
      <c r="E73" s="19" t="b">
        <v>0</v>
      </c>
    </row>
    <row r="74" spans="1:5" ht="19.95" customHeight="1">
      <c r="A74" s="77" t="s">
        <v>544</v>
      </c>
      <c r="B74" s="19">
        <v>200</v>
      </c>
      <c r="C74" s="19">
        <v>200</v>
      </c>
      <c r="D74" s="19">
        <v>200</v>
      </c>
      <c r="E74" s="19">
        <v>200</v>
      </c>
    </row>
    <row r="75" spans="1:5" ht="19.95" customHeight="1">
      <c r="A75" s="77" t="s">
        <v>356</v>
      </c>
      <c r="B75" s="19">
        <v>1</v>
      </c>
      <c r="C75" s="19">
        <v>1</v>
      </c>
      <c r="D75" s="19">
        <v>1</v>
      </c>
      <c r="E75" s="19">
        <v>1</v>
      </c>
    </row>
    <row r="76" spans="1:5" ht="19.95" customHeight="1">
      <c r="A76" s="77" t="s">
        <v>357</v>
      </c>
      <c r="B76" s="19">
        <v>800</v>
      </c>
      <c r="C76" s="19">
        <v>800</v>
      </c>
      <c r="D76" s="19">
        <v>800</v>
      </c>
      <c r="E76" s="19">
        <v>800</v>
      </c>
    </row>
    <row r="77" spans="1:5" ht="19.95" customHeight="1">
      <c r="A77" s="77" t="s">
        <v>358</v>
      </c>
      <c r="B77" s="19">
        <v>800</v>
      </c>
      <c r="C77" s="19">
        <v>800</v>
      </c>
      <c r="D77" s="19">
        <v>800</v>
      </c>
      <c r="E77" s="19">
        <v>800</v>
      </c>
    </row>
    <row r="78" spans="1:5" ht="19.95" customHeight="1">
      <c r="A78" s="77" t="s">
        <v>359</v>
      </c>
      <c r="B78" s="19">
        <v>800</v>
      </c>
      <c r="C78" s="19">
        <v>800</v>
      </c>
      <c r="D78" s="19">
        <v>800</v>
      </c>
      <c r="E78" s="19">
        <v>800</v>
      </c>
    </row>
    <row r="79" spans="1:5" ht="19.95" customHeight="1">
      <c r="A79" s="77" t="s">
        <v>360</v>
      </c>
      <c r="B79" s="19">
        <v>800</v>
      </c>
      <c r="C79" s="19">
        <v>800</v>
      </c>
      <c r="D79" s="19">
        <v>800</v>
      </c>
      <c r="E79" s="19">
        <v>800</v>
      </c>
    </row>
    <row r="80" spans="1:5" ht="19.95" customHeight="1">
      <c r="A80" s="77" t="s">
        <v>361</v>
      </c>
      <c r="B80" s="19">
        <v>800</v>
      </c>
      <c r="C80" s="19">
        <v>800</v>
      </c>
      <c r="D80" s="19">
        <v>800</v>
      </c>
      <c r="E80" s="19">
        <v>800</v>
      </c>
    </row>
    <row r="81" spans="1:5" ht="19.95" customHeight="1">
      <c r="A81" s="77" t="s">
        <v>362</v>
      </c>
      <c r="B81" s="19" t="s">
        <v>426</v>
      </c>
      <c r="C81" s="19" t="s">
        <v>426</v>
      </c>
      <c r="D81" s="19" t="s">
        <v>426</v>
      </c>
      <c r="E81" s="19" t="s">
        <v>426</v>
      </c>
    </row>
    <row r="82" spans="1:5" ht="19.95" customHeight="1">
      <c r="A82" s="77" t="s">
        <v>363</v>
      </c>
      <c r="B82" s="19" t="s">
        <v>426</v>
      </c>
      <c r="C82" s="19" t="s">
        <v>426</v>
      </c>
      <c r="D82" s="19" t="s">
        <v>426</v>
      </c>
      <c r="E82" s="19" t="s">
        <v>426</v>
      </c>
    </row>
    <row r="83" spans="1:5" ht="19.95" customHeight="1">
      <c r="A83" s="77" t="s">
        <v>364</v>
      </c>
      <c r="B83" s="19" t="s">
        <v>426</v>
      </c>
      <c r="C83" s="19" t="s">
        <v>426</v>
      </c>
      <c r="D83" s="19" t="s">
        <v>426</v>
      </c>
      <c r="E83" s="19" t="s">
        <v>426</v>
      </c>
    </row>
    <row r="84" spans="1:5" ht="19.95" customHeight="1">
      <c r="A84" s="77" t="s">
        <v>365</v>
      </c>
      <c r="B84" s="19" t="s">
        <v>426</v>
      </c>
      <c r="C84" s="19" t="s">
        <v>426</v>
      </c>
      <c r="D84" s="19" t="s">
        <v>426</v>
      </c>
      <c r="E84" s="19" t="s">
        <v>426</v>
      </c>
    </row>
    <row r="85" spans="1:5" ht="19.95" customHeight="1">
      <c r="A85" s="77" t="s">
        <v>366</v>
      </c>
      <c r="B85" s="19" t="s">
        <v>426</v>
      </c>
      <c r="C85" s="19" t="s">
        <v>426</v>
      </c>
      <c r="D85" s="19" t="s">
        <v>426</v>
      </c>
      <c r="E85" s="19" t="s">
        <v>426</v>
      </c>
    </row>
    <row r="86" spans="1:5" ht="19.95" customHeight="1">
      <c r="A86" s="108" t="s">
        <v>545</v>
      </c>
      <c r="B86" s="88" t="s">
        <v>546</v>
      </c>
      <c r="C86" s="89" t="s">
        <v>546</v>
      </c>
      <c r="D86" s="89" t="s">
        <v>546</v>
      </c>
      <c r="E86" s="105" t="s">
        <v>546</v>
      </c>
    </row>
    <row r="87" spans="1:5" ht="19.95" customHeight="1">
      <c r="A87" s="108" t="s">
        <v>547</v>
      </c>
      <c r="B87" s="88">
        <v>22</v>
      </c>
      <c r="C87" s="89">
        <v>22</v>
      </c>
      <c r="D87" s="89">
        <v>22</v>
      </c>
      <c r="E87" s="105">
        <v>22</v>
      </c>
    </row>
    <row r="88" spans="1:5" ht="19.95" customHeight="1">
      <c r="A88" s="108" t="s">
        <v>465</v>
      </c>
      <c r="B88" s="88">
        <v>10</v>
      </c>
      <c r="C88" s="89">
        <v>10</v>
      </c>
      <c r="D88" s="89">
        <v>10</v>
      </c>
      <c r="E88" s="105">
        <v>10</v>
      </c>
    </row>
    <row r="89" spans="1:5" ht="19.95" customHeight="1">
      <c r="A89" s="108" t="s">
        <v>548</v>
      </c>
      <c r="B89" s="88">
        <v>12</v>
      </c>
      <c r="C89" s="89">
        <v>6</v>
      </c>
      <c r="D89" s="89">
        <v>6</v>
      </c>
      <c r="E89" s="105">
        <v>6</v>
      </c>
    </row>
    <row r="90" spans="1:5" ht="19.95" customHeight="1">
      <c r="A90" s="108" t="s">
        <v>549</v>
      </c>
      <c r="B90" s="88">
        <v>22</v>
      </c>
      <c r="C90" s="89">
        <v>12</v>
      </c>
      <c r="D90" s="89">
        <v>14</v>
      </c>
      <c r="E90" s="105">
        <v>14</v>
      </c>
    </row>
    <row r="91" spans="1:5" ht="19.95" customHeight="1">
      <c r="A91" s="108"/>
      <c r="E91" s="105"/>
    </row>
    <row r="92" spans="1:5" ht="19.95" customHeight="1">
      <c r="A92" s="110" t="s">
        <v>550</v>
      </c>
      <c r="E92" s="105"/>
    </row>
    <row r="93" spans="1:5" ht="19.95" customHeight="1">
      <c r="A93" s="108"/>
    </row>
    <row r="94" spans="1:5" ht="19.95" customHeight="1">
      <c r="A94" s="108" t="s">
        <v>551</v>
      </c>
      <c r="B94" s="88">
        <v>4</v>
      </c>
      <c r="C94" s="89">
        <v>4</v>
      </c>
      <c r="D94" s="89">
        <v>4</v>
      </c>
      <c r="E94" s="105">
        <v>4</v>
      </c>
    </row>
    <row r="95" spans="1:5" ht="19.95" customHeight="1">
      <c r="A95" s="108" t="s">
        <v>552</v>
      </c>
      <c r="B95" s="88">
        <v>0.67</v>
      </c>
      <c r="C95" s="89">
        <v>0.67</v>
      </c>
      <c r="D95" s="89">
        <v>0.67</v>
      </c>
      <c r="E95" s="105">
        <v>0.67</v>
      </c>
    </row>
    <row r="96" spans="1:5" ht="19.95" customHeight="1">
      <c r="A96" s="108"/>
      <c r="E96" s="105"/>
    </row>
    <row r="97" spans="1:5" ht="19.95" customHeight="1">
      <c r="A97" s="108" t="s">
        <v>553</v>
      </c>
      <c r="B97" s="88">
        <v>7</v>
      </c>
      <c r="C97" s="89">
        <v>7</v>
      </c>
      <c r="D97" s="89">
        <v>7</v>
      </c>
      <c r="E97" s="105">
        <v>7</v>
      </c>
    </row>
    <row r="98" spans="1:5" ht="19.95" customHeight="1">
      <c r="A98" s="62" t="s">
        <v>554</v>
      </c>
      <c r="B98" s="88">
        <v>10</v>
      </c>
      <c r="C98" s="89">
        <v>10</v>
      </c>
      <c r="D98" s="89">
        <v>10</v>
      </c>
      <c r="E98" s="105">
        <v>10</v>
      </c>
    </row>
    <row r="99" spans="1:5" ht="19.95" customHeight="1">
      <c r="A99" s="63" t="s">
        <v>471</v>
      </c>
      <c r="B99" s="88">
        <v>20</v>
      </c>
      <c r="C99" s="89">
        <v>20</v>
      </c>
      <c r="D99" s="89">
        <v>20</v>
      </c>
      <c r="E99" s="105">
        <v>20</v>
      </c>
    </row>
    <row r="100" spans="1:5" ht="19.95" customHeight="1">
      <c r="A100" s="63" t="s">
        <v>555</v>
      </c>
      <c r="B100" s="88">
        <v>40</v>
      </c>
      <c r="C100" s="89">
        <v>40</v>
      </c>
      <c r="D100" s="89">
        <v>40</v>
      </c>
      <c r="E100" s="105">
        <v>40</v>
      </c>
    </row>
    <row r="101" spans="1:5" ht="19.95" customHeight="1">
      <c r="A101" s="63" t="s">
        <v>556</v>
      </c>
      <c r="B101" s="88">
        <v>60</v>
      </c>
      <c r="C101" s="89">
        <v>60</v>
      </c>
      <c r="D101" s="89">
        <v>60</v>
      </c>
      <c r="E101" s="105">
        <v>60</v>
      </c>
    </row>
    <row r="102" spans="1:5" ht="19.95" customHeight="1">
      <c r="A102" s="63" t="s">
        <v>557</v>
      </c>
      <c r="B102" s="88">
        <v>80</v>
      </c>
      <c r="C102" s="89">
        <v>80</v>
      </c>
      <c r="D102" s="89">
        <v>80</v>
      </c>
      <c r="E102" s="105">
        <v>80</v>
      </c>
    </row>
    <row r="103" spans="1:5" ht="19.95" customHeight="1">
      <c r="A103" s="63" t="s">
        <v>558</v>
      </c>
      <c r="B103" s="88">
        <v>100</v>
      </c>
      <c r="C103" s="89">
        <v>100</v>
      </c>
      <c r="D103" s="89">
        <v>100</v>
      </c>
      <c r="E103" s="105">
        <v>100</v>
      </c>
    </row>
    <row r="104" spans="1:5" ht="19.95" customHeight="1">
      <c r="A104" s="63" t="s">
        <v>559</v>
      </c>
      <c r="B104" s="88">
        <v>120</v>
      </c>
      <c r="C104" s="89">
        <v>120</v>
      </c>
      <c r="D104" s="89">
        <v>120</v>
      </c>
      <c r="E104" s="105">
        <v>120</v>
      </c>
    </row>
    <row r="105" spans="1:5" ht="19.95" customHeight="1">
      <c r="A105" s="63" t="s">
        <v>560</v>
      </c>
      <c r="B105" s="88">
        <v>140</v>
      </c>
      <c r="C105" s="89">
        <v>140</v>
      </c>
      <c r="D105" s="89">
        <v>140</v>
      </c>
      <c r="E105" s="105">
        <v>140</v>
      </c>
    </row>
    <row r="106" spans="1:5" ht="19.95" customHeight="1">
      <c r="A106" s="63" t="s">
        <v>561</v>
      </c>
      <c r="E106" s="105"/>
    </row>
    <row r="107" spans="1:5" ht="19.95" customHeight="1">
      <c r="A107" s="63" t="s">
        <v>562</v>
      </c>
      <c r="E107" s="105"/>
    </row>
    <row r="108" spans="1:5" ht="19.95" customHeight="1">
      <c r="A108" s="63" t="s">
        <v>563</v>
      </c>
      <c r="E108" s="105"/>
    </row>
    <row r="109" spans="1:5" ht="19.95" customHeight="1">
      <c r="A109" s="63" t="s">
        <v>564</v>
      </c>
      <c r="E109" s="105"/>
    </row>
    <row r="110" spans="1:5" ht="19.95" customHeight="1">
      <c r="A110" s="63" t="s">
        <v>565</v>
      </c>
      <c r="C110" s="89" t="s">
        <v>566</v>
      </c>
      <c r="E110" s="105"/>
    </row>
    <row r="111" spans="1:5" ht="19.95" customHeight="1">
      <c r="A111" s="109" t="s">
        <v>567</v>
      </c>
      <c r="E111" s="105"/>
    </row>
    <row r="112" spans="1:5" ht="19.95" customHeight="1">
      <c r="A112" s="64" t="s">
        <v>568</v>
      </c>
      <c r="E112" s="105"/>
    </row>
    <row r="113" spans="1:5" ht="19.95" customHeight="1">
      <c r="A113" s="64" t="s">
        <v>569</v>
      </c>
      <c r="E113" s="105"/>
    </row>
    <row r="114" spans="1:5" ht="19.95" customHeight="1">
      <c r="A114" s="64" t="s">
        <v>471</v>
      </c>
      <c r="E114" s="105"/>
    </row>
    <row r="115" spans="1:5" ht="19.95" customHeight="1">
      <c r="A115" s="64" t="s">
        <v>555</v>
      </c>
      <c r="E115" s="105"/>
    </row>
    <row r="116" spans="1:5" ht="19.95" customHeight="1">
      <c r="A116" s="64" t="s">
        <v>556</v>
      </c>
      <c r="E116" s="105"/>
    </row>
    <row r="117" spans="1:5" ht="19.95" customHeight="1">
      <c r="A117" s="64" t="s">
        <v>557</v>
      </c>
      <c r="E117" s="105"/>
    </row>
    <row r="118" spans="1:5" ht="19.95" customHeight="1">
      <c r="A118" s="64" t="s">
        <v>558</v>
      </c>
      <c r="E118" s="105"/>
    </row>
    <row r="119" spans="1:5" ht="19.95" customHeight="1">
      <c r="A119" s="64" t="s">
        <v>559</v>
      </c>
      <c r="E119" s="105"/>
    </row>
    <row r="120" spans="1:5" ht="19.95" customHeight="1">
      <c r="A120" s="64" t="s">
        <v>560</v>
      </c>
      <c r="E120" s="105"/>
    </row>
    <row r="121" spans="1:5" ht="19.95" customHeight="1">
      <c r="A121" s="64" t="s">
        <v>561</v>
      </c>
      <c r="E121" s="105"/>
    </row>
    <row r="122" spans="1:5" ht="19.95" customHeight="1">
      <c r="A122" s="64" t="s">
        <v>562</v>
      </c>
      <c r="E122" s="105"/>
    </row>
    <row r="123" spans="1:5" ht="19.95" customHeight="1">
      <c r="A123" s="64" t="s">
        <v>563</v>
      </c>
      <c r="E123" s="105"/>
    </row>
    <row r="124" spans="1:5" ht="19.95" customHeight="1">
      <c r="A124" s="64" t="s">
        <v>564</v>
      </c>
      <c r="E124" s="105"/>
    </row>
    <row r="125" spans="1:5" ht="19.95" customHeight="1">
      <c r="A125" s="64" t="s">
        <v>565</v>
      </c>
      <c r="E125" s="105"/>
    </row>
    <row r="126" spans="1:5" ht="19.95" customHeight="1">
      <c r="A126" s="65" t="s">
        <v>570</v>
      </c>
      <c r="E126" s="105"/>
    </row>
    <row r="127" spans="1:5" ht="19.95" customHeight="1">
      <c r="A127" s="64" t="s">
        <v>569</v>
      </c>
      <c r="B127" s="88">
        <v>30</v>
      </c>
      <c r="C127" s="88">
        <v>35</v>
      </c>
      <c r="D127" s="88">
        <v>35</v>
      </c>
      <c r="E127" s="105">
        <v>31</v>
      </c>
    </row>
    <row r="128" spans="1:5" ht="19.95" customHeight="1">
      <c r="A128" s="63" t="s">
        <v>471</v>
      </c>
      <c r="B128" s="88">
        <v>30</v>
      </c>
      <c r="C128" s="88">
        <v>34</v>
      </c>
      <c r="D128" s="88">
        <v>30</v>
      </c>
      <c r="E128" s="105">
        <v>31</v>
      </c>
    </row>
    <row r="129" spans="1:5" ht="19.95" customHeight="1">
      <c r="A129" s="63" t="s">
        <v>555</v>
      </c>
      <c r="B129" s="88">
        <v>30</v>
      </c>
      <c r="C129" s="88">
        <v>34</v>
      </c>
      <c r="D129" s="88">
        <v>30</v>
      </c>
      <c r="E129" s="105">
        <v>27</v>
      </c>
    </row>
    <row r="130" spans="1:5" ht="19.95" customHeight="1">
      <c r="A130" s="63" t="s">
        <v>556</v>
      </c>
      <c r="B130" s="88">
        <v>30</v>
      </c>
      <c r="C130" s="88">
        <v>30</v>
      </c>
      <c r="D130" s="88">
        <v>27</v>
      </c>
      <c r="E130" s="105">
        <v>24</v>
      </c>
    </row>
    <row r="131" spans="1:5" ht="19.95" customHeight="1">
      <c r="A131" s="63" t="s">
        <v>557</v>
      </c>
      <c r="B131" s="88">
        <v>30</v>
      </c>
      <c r="C131" s="88">
        <v>20</v>
      </c>
      <c r="D131" s="88">
        <v>22</v>
      </c>
      <c r="E131" s="105">
        <v>20</v>
      </c>
    </row>
    <row r="132" spans="1:5" ht="19.95" customHeight="1">
      <c r="A132" s="63" t="s">
        <v>558</v>
      </c>
      <c r="B132" s="88">
        <v>30</v>
      </c>
      <c r="C132" s="88">
        <v>16</v>
      </c>
      <c r="D132" s="88">
        <v>19</v>
      </c>
      <c r="E132" s="105">
        <v>23</v>
      </c>
    </row>
    <row r="133" spans="1:5" ht="19.95" customHeight="1">
      <c r="A133" s="63" t="s">
        <v>559</v>
      </c>
      <c r="B133" s="88">
        <v>26</v>
      </c>
      <c r="C133" s="88">
        <v>15</v>
      </c>
      <c r="D133" s="88">
        <v>20</v>
      </c>
      <c r="E133" s="105">
        <v>27</v>
      </c>
    </row>
    <row r="134" spans="1:5" ht="19.95" customHeight="1">
      <c r="A134" s="63" t="s">
        <v>560</v>
      </c>
      <c r="B134" s="88">
        <v>30</v>
      </c>
      <c r="C134" s="88">
        <v>19</v>
      </c>
      <c r="D134" s="88">
        <v>25</v>
      </c>
      <c r="E134" s="105">
        <v>29</v>
      </c>
    </row>
    <row r="135" spans="1:5" ht="19.95" customHeight="1">
      <c r="A135" s="63" t="s">
        <v>561</v>
      </c>
      <c r="E135" s="105"/>
    </row>
    <row r="136" spans="1:5" ht="19.95" customHeight="1">
      <c r="A136" s="63" t="s">
        <v>562</v>
      </c>
      <c r="E136" s="105"/>
    </row>
    <row r="137" spans="1:5" ht="19.95" customHeight="1">
      <c r="A137" s="63" t="s">
        <v>563</v>
      </c>
      <c r="E137" s="105"/>
    </row>
    <row r="138" spans="1:5" ht="19.95" customHeight="1">
      <c r="A138" s="63" t="s">
        <v>564</v>
      </c>
      <c r="E138" s="105"/>
    </row>
    <row r="139" spans="1:5" ht="19.95" customHeight="1">
      <c r="A139" s="63" t="s">
        <v>565</v>
      </c>
      <c r="E139" s="105"/>
    </row>
    <row r="140" spans="1:5" ht="19.95" customHeight="1">
      <c r="A140" s="62"/>
      <c r="E140" s="105"/>
    </row>
    <row r="141" spans="1:5" ht="19.95" customHeight="1">
      <c r="A141" s="66" t="s">
        <v>571</v>
      </c>
      <c r="E141" s="105"/>
    </row>
    <row r="142" spans="1:5" ht="19.95" customHeight="1">
      <c r="A142" s="78" t="s">
        <v>569</v>
      </c>
      <c r="B142" s="88">
        <v>33</v>
      </c>
      <c r="C142" s="88">
        <v>35</v>
      </c>
      <c r="D142" s="88">
        <v>35</v>
      </c>
      <c r="E142" s="105">
        <v>35</v>
      </c>
    </row>
    <row r="143" spans="1:5" ht="19.95" customHeight="1">
      <c r="A143" s="63" t="s">
        <v>471</v>
      </c>
      <c r="B143" s="88">
        <v>33</v>
      </c>
      <c r="C143" s="88">
        <v>34</v>
      </c>
      <c r="D143" s="88">
        <v>34</v>
      </c>
      <c r="E143" s="105">
        <v>34</v>
      </c>
    </row>
    <row r="144" spans="1:5" ht="19.95" customHeight="1">
      <c r="A144" s="63" t="s">
        <v>555</v>
      </c>
      <c r="B144" s="88">
        <v>33</v>
      </c>
      <c r="C144" s="88">
        <v>35</v>
      </c>
      <c r="D144" s="88">
        <v>36</v>
      </c>
      <c r="E144" s="105">
        <v>35</v>
      </c>
    </row>
    <row r="145" spans="1:5" ht="19.95" customHeight="1">
      <c r="A145" s="63" t="s">
        <v>556</v>
      </c>
      <c r="B145" s="88">
        <v>32</v>
      </c>
      <c r="C145" s="88">
        <v>30</v>
      </c>
      <c r="D145" s="88">
        <v>27</v>
      </c>
      <c r="E145" s="105">
        <v>30</v>
      </c>
    </row>
    <row r="146" spans="1:5" ht="19.95" customHeight="1">
      <c r="A146" s="63" t="s">
        <v>557</v>
      </c>
      <c r="B146" s="88">
        <v>30</v>
      </c>
      <c r="C146" s="88">
        <v>25</v>
      </c>
      <c r="D146" s="88">
        <v>22</v>
      </c>
      <c r="E146" s="105">
        <v>26</v>
      </c>
    </row>
    <row r="147" spans="1:5" ht="19.95" customHeight="1">
      <c r="A147" s="63" t="s">
        <v>558</v>
      </c>
      <c r="B147" s="88">
        <v>26</v>
      </c>
      <c r="C147" s="88">
        <v>17</v>
      </c>
      <c r="D147" s="88">
        <v>20</v>
      </c>
      <c r="E147" s="105">
        <v>25</v>
      </c>
    </row>
    <row r="148" spans="1:5" ht="19.95" customHeight="1">
      <c r="A148" s="63" t="s">
        <v>559</v>
      </c>
      <c r="B148" s="88">
        <v>26</v>
      </c>
      <c r="C148" s="88">
        <v>17</v>
      </c>
      <c r="D148" s="88">
        <v>21</v>
      </c>
      <c r="E148" s="105">
        <v>27</v>
      </c>
    </row>
    <row r="149" spans="1:5" ht="19.95" customHeight="1">
      <c r="A149" s="63" t="s">
        <v>560</v>
      </c>
      <c r="B149" s="88">
        <v>26</v>
      </c>
      <c r="C149" s="88">
        <v>20</v>
      </c>
      <c r="D149" s="88">
        <v>25</v>
      </c>
      <c r="E149" s="105">
        <v>26</v>
      </c>
    </row>
    <row r="150" spans="1:5" ht="19.95" customHeight="1">
      <c r="A150" s="63" t="s">
        <v>561</v>
      </c>
      <c r="E150" s="105"/>
    </row>
    <row r="151" spans="1:5" ht="19.95" customHeight="1">
      <c r="A151" s="63" t="s">
        <v>562</v>
      </c>
      <c r="E151" s="105"/>
    </row>
    <row r="152" spans="1:5" ht="19.95" customHeight="1">
      <c r="A152" s="63" t="s">
        <v>563</v>
      </c>
      <c r="E152" s="105"/>
    </row>
    <row r="153" spans="1:5" ht="19.95" customHeight="1">
      <c r="A153" s="63" t="s">
        <v>564</v>
      </c>
      <c r="E153" s="105"/>
    </row>
    <row r="154" spans="1:5" ht="19.95" customHeight="1">
      <c r="A154" s="63" t="s">
        <v>565</v>
      </c>
      <c r="E154" s="105"/>
    </row>
    <row r="155" spans="1:5" ht="19.95" customHeight="1">
      <c r="A155" s="65" t="s">
        <v>572</v>
      </c>
      <c r="E155" s="105"/>
    </row>
    <row r="156" spans="1:5" ht="19.95" customHeight="1">
      <c r="A156" s="79" t="s">
        <v>569</v>
      </c>
      <c r="B156" s="88">
        <v>20</v>
      </c>
      <c r="C156" s="88">
        <v>23</v>
      </c>
      <c r="D156" s="88">
        <v>20</v>
      </c>
      <c r="E156" s="105">
        <v>20</v>
      </c>
    </row>
    <row r="157" spans="1:5" ht="19.95" customHeight="1">
      <c r="A157" s="63" t="s">
        <v>471</v>
      </c>
      <c r="B157" s="88">
        <v>20</v>
      </c>
      <c r="C157" s="88">
        <v>22</v>
      </c>
      <c r="D157" s="88">
        <v>20</v>
      </c>
      <c r="E157" s="105">
        <v>19</v>
      </c>
    </row>
    <row r="158" spans="1:5" ht="19.95" customHeight="1">
      <c r="A158" s="63" t="s">
        <v>555</v>
      </c>
      <c r="B158" s="88">
        <v>20</v>
      </c>
      <c r="C158" s="88">
        <v>22</v>
      </c>
      <c r="D158" s="88">
        <v>21</v>
      </c>
      <c r="E158" s="105">
        <v>20</v>
      </c>
    </row>
    <row r="159" spans="1:5" ht="19.95" customHeight="1">
      <c r="A159" s="63" t="s">
        <v>556</v>
      </c>
      <c r="B159" s="88">
        <v>20</v>
      </c>
      <c r="C159" s="88">
        <v>19</v>
      </c>
      <c r="D159" s="88">
        <v>21</v>
      </c>
      <c r="E159" s="105">
        <v>19</v>
      </c>
    </row>
    <row r="160" spans="1:5" ht="19.95" customHeight="1">
      <c r="A160" s="63" t="s">
        <v>557</v>
      </c>
      <c r="B160" s="88">
        <v>20</v>
      </c>
      <c r="C160" s="88">
        <v>19</v>
      </c>
      <c r="D160" s="88">
        <v>21</v>
      </c>
      <c r="E160" s="105">
        <v>19</v>
      </c>
    </row>
    <row r="161" spans="1:5" ht="19.95" customHeight="1">
      <c r="A161" s="63" t="s">
        <v>558</v>
      </c>
      <c r="B161" s="88">
        <v>15</v>
      </c>
      <c r="C161" s="88">
        <v>15</v>
      </c>
      <c r="D161" s="88">
        <v>15</v>
      </c>
      <c r="E161" s="105">
        <v>20</v>
      </c>
    </row>
    <row r="162" spans="1:5" ht="19.95" customHeight="1">
      <c r="A162" s="63" t="s">
        <v>559</v>
      </c>
      <c r="B162" s="88">
        <v>15</v>
      </c>
      <c r="C162" s="88">
        <v>15</v>
      </c>
      <c r="D162" s="88">
        <v>15</v>
      </c>
      <c r="E162" s="105">
        <v>20</v>
      </c>
    </row>
    <row r="163" spans="1:5" ht="19.95" customHeight="1">
      <c r="A163" s="63" t="s">
        <v>560</v>
      </c>
      <c r="B163" s="88">
        <v>15</v>
      </c>
      <c r="C163" s="88">
        <v>15</v>
      </c>
      <c r="D163" s="88">
        <v>15</v>
      </c>
      <c r="E163" s="105">
        <v>21</v>
      </c>
    </row>
    <row r="164" spans="1:5" ht="19.95" customHeight="1">
      <c r="A164" s="63" t="s">
        <v>561</v>
      </c>
      <c r="E164" s="105"/>
    </row>
    <row r="165" spans="1:5" ht="19.95" customHeight="1">
      <c r="A165" s="63" t="s">
        <v>562</v>
      </c>
      <c r="E165" s="105"/>
    </row>
    <row r="166" spans="1:5" ht="19.95" customHeight="1">
      <c r="A166" s="63" t="s">
        <v>563</v>
      </c>
      <c r="E166" s="105"/>
    </row>
    <row r="167" spans="1:5" ht="19.95" customHeight="1">
      <c r="A167" s="63" t="s">
        <v>564</v>
      </c>
      <c r="E167" s="105"/>
    </row>
    <row r="168" spans="1:5" ht="19.95" customHeight="1">
      <c r="A168" s="63" t="s">
        <v>565</v>
      </c>
      <c r="E168" s="105"/>
    </row>
    <row r="169" spans="1:5" ht="19.95" customHeight="1">
      <c r="A169" s="66" t="s">
        <v>573</v>
      </c>
      <c r="E169" s="105"/>
    </row>
    <row r="170" spans="1:5" ht="19.95" customHeight="1">
      <c r="A170" s="62" t="s">
        <v>569</v>
      </c>
      <c r="B170" s="88">
        <v>35</v>
      </c>
      <c r="C170" s="88">
        <v>42</v>
      </c>
      <c r="D170" s="88">
        <v>36</v>
      </c>
      <c r="E170" s="105">
        <v>36</v>
      </c>
    </row>
    <row r="171" spans="1:5" ht="19.95" customHeight="1">
      <c r="A171" s="63" t="s">
        <v>471</v>
      </c>
      <c r="B171" s="88">
        <v>35</v>
      </c>
      <c r="C171" s="88">
        <v>42</v>
      </c>
      <c r="D171" s="88">
        <v>36.5</v>
      </c>
      <c r="E171" s="105">
        <v>36</v>
      </c>
    </row>
    <row r="172" spans="1:5" ht="19.95" customHeight="1">
      <c r="A172" s="63" t="s">
        <v>555</v>
      </c>
      <c r="B172" s="88">
        <v>36</v>
      </c>
      <c r="C172" s="88">
        <v>40</v>
      </c>
      <c r="D172" s="88">
        <v>38</v>
      </c>
      <c r="E172" s="105">
        <v>38</v>
      </c>
    </row>
    <row r="173" spans="1:5" ht="19.95" customHeight="1">
      <c r="A173" s="63" t="s">
        <v>556</v>
      </c>
      <c r="B173" s="88">
        <v>35</v>
      </c>
      <c r="C173" s="88">
        <v>35</v>
      </c>
      <c r="D173" s="88">
        <v>32</v>
      </c>
      <c r="E173" s="105">
        <v>37</v>
      </c>
    </row>
    <row r="174" spans="1:5" ht="19.95" customHeight="1">
      <c r="A174" s="63" t="s">
        <v>557</v>
      </c>
      <c r="B174" s="88">
        <v>33</v>
      </c>
      <c r="C174" s="88">
        <v>32</v>
      </c>
      <c r="D174" s="88">
        <v>28</v>
      </c>
      <c r="E174" s="105">
        <v>36</v>
      </c>
    </row>
    <row r="175" spans="1:5" ht="19.95" customHeight="1">
      <c r="A175" s="63" t="s">
        <v>558</v>
      </c>
      <c r="B175" s="88">
        <v>30</v>
      </c>
      <c r="C175" s="88">
        <v>26</v>
      </c>
      <c r="D175" s="88">
        <v>26</v>
      </c>
      <c r="E175" s="105">
        <v>31</v>
      </c>
    </row>
    <row r="176" spans="1:5" ht="19.95" customHeight="1">
      <c r="A176" s="63" t="s">
        <v>559</v>
      </c>
      <c r="B176" s="88">
        <v>30</v>
      </c>
      <c r="C176" s="88">
        <v>21</v>
      </c>
      <c r="D176" s="88">
        <v>25</v>
      </c>
      <c r="E176" s="105">
        <v>30</v>
      </c>
    </row>
    <row r="177" spans="1:5" ht="19.95" customHeight="1">
      <c r="A177" s="63" t="s">
        <v>560</v>
      </c>
      <c r="B177" s="88">
        <v>33</v>
      </c>
      <c r="C177" s="88">
        <v>25</v>
      </c>
      <c r="D177" s="88">
        <v>30</v>
      </c>
      <c r="E177" s="105">
        <v>35</v>
      </c>
    </row>
    <row r="178" spans="1:5" ht="19.95" customHeight="1">
      <c r="A178" s="63" t="s">
        <v>561</v>
      </c>
      <c r="E178" s="105"/>
    </row>
    <row r="179" spans="1:5" ht="19.95" customHeight="1">
      <c r="A179" s="63" t="s">
        <v>562</v>
      </c>
      <c r="E179" s="105"/>
    </row>
    <row r="180" spans="1:5" ht="19.95" customHeight="1">
      <c r="A180" s="63" t="s">
        <v>563</v>
      </c>
      <c r="E180" s="105"/>
    </row>
    <row r="181" spans="1:5" ht="19.95" customHeight="1">
      <c r="A181" s="63" t="s">
        <v>564</v>
      </c>
      <c r="E181" s="105"/>
    </row>
    <row r="182" spans="1:5" ht="19.95" customHeight="1">
      <c r="A182" s="63" t="s">
        <v>565</v>
      </c>
      <c r="E182" s="105"/>
    </row>
    <row r="183" spans="1:5" ht="19.95" customHeight="1">
      <c r="A183" s="63"/>
      <c r="E183" s="105"/>
    </row>
    <row r="184" spans="1:5" ht="19.95" customHeight="1">
      <c r="A184" s="67"/>
      <c r="E184" s="105"/>
    </row>
    <row r="185" spans="1:5" ht="19.95" customHeight="1">
      <c r="A185" s="67"/>
      <c r="E185" s="105"/>
    </row>
    <row r="186" spans="1:5" ht="19.95" customHeight="1">
      <c r="A186" s="67"/>
      <c r="E186" s="105"/>
    </row>
    <row r="187" spans="1:5" ht="19.95" customHeight="1">
      <c r="A187" s="68" t="s">
        <v>574</v>
      </c>
      <c r="E187" s="105"/>
    </row>
    <row r="188" spans="1:5" ht="19.95" customHeight="1">
      <c r="A188" s="67" t="s">
        <v>569</v>
      </c>
      <c r="B188" s="88">
        <v>3</v>
      </c>
      <c r="C188" s="89">
        <v>10</v>
      </c>
      <c r="D188" s="89">
        <v>10</v>
      </c>
      <c r="E188" s="105">
        <v>10</v>
      </c>
    </row>
    <row r="189" spans="1:5" ht="19.95" customHeight="1">
      <c r="A189" s="63" t="s">
        <v>471</v>
      </c>
      <c r="B189" s="88">
        <v>3</v>
      </c>
      <c r="C189" s="89">
        <v>12</v>
      </c>
      <c r="D189" s="89">
        <v>12</v>
      </c>
      <c r="E189" s="105">
        <v>12</v>
      </c>
    </row>
    <row r="190" spans="1:5" ht="19.95" customHeight="1">
      <c r="A190" s="63" t="s">
        <v>555</v>
      </c>
      <c r="B190" s="88">
        <v>3</v>
      </c>
      <c r="C190" s="89">
        <v>12</v>
      </c>
      <c r="D190" s="89">
        <v>12</v>
      </c>
      <c r="E190" s="105">
        <v>12</v>
      </c>
    </row>
    <row r="191" spans="1:5" ht="19.95" customHeight="1">
      <c r="A191" s="63" t="s">
        <v>556</v>
      </c>
      <c r="B191" s="88">
        <v>3</v>
      </c>
      <c r="C191" s="89">
        <v>10</v>
      </c>
      <c r="D191" s="89">
        <v>10</v>
      </c>
      <c r="E191" s="105">
        <v>10</v>
      </c>
    </row>
    <row r="192" spans="1:5" ht="19.95" customHeight="1">
      <c r="A192" s="63" t="s">
        <v>557</v>
      </c>
      <c r="B192" s="88">
        <v>3</v>
      </c>
      <c r="C192" s="89">
        <v>10</v>
      </c>
      <c r="D192" s="89">
        <v>10</v>
      </c>
      <c r="E192" s="105">
        <v>10</v>
      </c>
    </row>
    <row r="193" spans="1:5" ht="19.95" customHeight="1">
      <c r="A193" s="63" t="s">
        <v>558</v>
      </c>
      <c r="B193" s="88">
        <v>3</v>
      </c>
      <c r="C193" s="89">
        <v>10</v>
      </c>
      <c r="D193" s="89">
        <v>10</v>
      </c>
      <c r="E193" s="105">
        <v>10</v>
      </c>
    </row>
    <row r="194" spans="1:5" ht="19.95" customHeight="1">
      <c r="A194" s="63" t="s">
        <v>559</v>
      </c>
      <c r="B194" s="88">
        <v>3</v>
      </c>
      <c r="C194" s="89">
        <v>10</v>
      </c>
      <c r="D194" s="89">
        <v>12</v>
      </c>
      <c r="E194" s="105">
        <v>12</v>
      </c>
    </row>
    <row r="195" spans="1:5" ht="19.95" customHeight="1">
      <c r="A195" s="63" t="s">
        <v>560</v>
      </c>
      <c r="B195" s="88">
        <v>3</v>
      </c>
      <c r="C195" s="89">
        <v>10</v>
      </c>
      <c r="D195" s="89">
        <v>10</v>
      </c>
      <c r="E195" s="105">
        <v>10</v>
      </c>
    </row>
    <row r="196" spans="1:5" ht="19.95" customHeight="1">
      <c r="A196" s="63" t="s">
        <v>561</v>
      </c>
      <c r="E196" s="105"/>
    </row>
    <row r="197" spans="1:5" ht="19.95" customHeight="1">
      <c r="A197" s="63" t="s">
        <v>562</v>
      </c>
      <c r="E197" s="105"/>
    </row>
    <row r="198" spans="1:5" ht="19.95" customHeight="1">
      <c r="A198" s="63" t="s">
        <v>563</v>
      </c>
      <c r="E198" s="105"/>
    </row>
    <row r="199" spans="1:5" ht="19.95" customHeight="1">
      <c r="A199" s="63" t="s">
        <v>564</v>
      </c>
      <c r="E199" s="105"/>
    </row>
    <row r="200" spans="1:5" ht="19.95" customHeight="1">
      <c r="A200" s="63" t="s">
        <v>565</v>
      </c>
      <c r="E200" s="105"/>
    </row>
    <row r="201" spans="1:5" ht="19.95" customHeight="1">
      <c r="A201" s="68" t="s">
        <v>575</v>
      </c>
      <c r="E201" s="105"/>
    </row>
    <row r="202" spans="1:5" ht="19.95" customHeight="1">
      <c r="A202" s="67" t="s">
        <v>569</v>
      </c>
      <c r="B202" s="88">
        <v>1.5799999237060547E-2</v>
      </c>
      <c r="C202" s="89">
        <v>1.5799999237060547E-2</v>
      </c>
      <c r="D202" s="89">
        <v>1.5799999237060547E-2</v>
      </c>
      <c r="E202" s="105">
        <v>1.5799999237060547E-2</v>
      </c>
    </row>
    <row r="203" spans="1:5" ht="19.95" customHeight="1">
      <c r="A203" s="63" t="s">
        <v>471</v>
      </c>
      <c r="B203" s="88">
        <v>1.5799999237060547E-2</v>
      </c>
      <c r="C203" s="89">
        <v>1.5799999237060547E-2</v>
      </c>
      <c r="D203" s="89">
        <v>1.5799999237060547E-2</v>
      </c>
      <c r="E203" s="105">
        <v>1.5799999237060547E-2</v>
      </c>
    </row>
    <row r="204" spans="1:5" ht="19.95" customHeight="1">
      <c r="A204" s="63" t="s">
        <v>555</v>
      </c>
      <c r="B204" s="88">
        <v>1.5799999237060547E-2</v>
      </c>
      <c r="C204" s="89">
        <v>1.5799999237060547E-2</v>
      </c>
      <c r="D204" s="89">
        <v>1.5799999237060547E-2</v>
      </c>
      <c r="E204" s="105">
        <v>1.5799999237060547E-2</v>
      </c>
    </row>
    <row r="205" spans="1:5" ht="19.95" customHeight="1">
      <c r="A205" s="63" t="s">
        <v>556</v>
      </c>
      <c r="B205" s="88">
        <v>1.5799999237060547E-2</v>
      </c>
      <c r="C205" s="89">
        <v>1.5799999237060547E-2</v>
      </c>
      <c r="D205" s="89">
        <v>1.5799999237060547E-2</v>
      </c>
      <c r="E205" s="105">
        <v>1.5799999237060547E-2</v>
      </c>
    </row>
    <row r="206" spans="1:5" ht="19.95" customHeight="1">
      <c r="A206" s="63" t="s">
        <v>557</v>
      </c>
      <c r="B206" s="88">
        <v>1.5799999237060547E-2</v>
      </c>
      <c r="C206" s="89">
        <v>1.5799999237060547E-2</v>
      </c>
      <c r="D206" s="89">
        <v>1.5799999237060547E-2</v>
      </c>
      <c r="E206" s="105">
        <v>1.5799999237060547E-2</v>
      </c>
    </row>
    <row r="207" spans="1:5" ht="19.95" customHeight="1">
      <c r="A207" s="63" t="s">
        <v>558</v>
      </c>
      <c r="B207" s="88">
        <v>1.5799999237060547E-2</v>
      </c>
      <c r="C207" s="89">
        <v>1.5799999237060547E-2</v>
      </c>
      <c r="D207" s="89">
        <v>1.5799999237060547E-2</v>
      </c>
      <c r="E207" s="105">
        <v>1.5799999237060547E-2</v>
      </c>
    </row>
    <row r="208" spans="1:5" ht="19.95" customHeight="1">
      <c r="A208" s="63" t="s">
        <v>559</v>
      </c>
      <c r="B208" s="88">
        <v>1.5799999237060547E-2</v>
      </c>
      <c r="C208" s="89">
        <v>1.5799999237060547E-2</v>
      </c>
      <c r="D208" s="89">
        <v>1.5799999237060547E-2</v>
      </c>
      <c r="E208" s="105">
        <v>1.5799999237060547E-2</v>
      </c>
    </row>
    <row r="209" spans="1:5" ht="19.95" customHeight="1">
      <c r="A209" s="63" t="s">
        <v>560</v>
      </c>
      <c r="B209" s="88">
        <v>1.5799999237060547E-2</v>
      </c>
      <c r="C209" s="89">
        <v>1.5799999237060547E-2</v>
      </c>
      <c r="D209" s="89">
        <v>1.5799999237060547E-2</v>
      </c>
      <c r="E209" s="105">
        <v>1.5799999237060547E-2</v>
      </c>
    </row>
    <row r="210" spans="1:5" ht="19.95" customHeight="1">
      <c r="A210" s="63" t="s">
        <v>561</v>
      </c>
      <c r="E210" s="105"/>
    </row>
    <row r="211" spans="1:5" ht="19.95" customHeight="1">
      <c r="A211" s="63" t="s">
        <v>562</v>
      </c>
      <c r="E211" s="105"/>
    </row>
    <row r="212" spans="1:5" ht="19.95" customHeight="1">
      <c r="A212" s="63" t="s">
        <v>563</v>
      </c>
      <c r="E212" s="105"/>
    </row>
    <row r="213" spans="1:5" ht="19.95" customHeight="1">
      <c r="A213" s="63" t="s">
        <v>564</v>
      </c>
      <c r="E213" s="105"/>
    </row>
    <row r="214" spans="1:5" ht="19.95" customHeight="1">
      <c r="A214" s="63" t="s">
        <v>565</v>
      </c>
      <c r="E214" s="105"/>
    </row>
    <row r="215" spans="1:5" ht="19.95" customHeight="1">
      <c r="A215" s="68" t="s">
        <v>576</v>
      </c>
      <c r="B215" s="88">
        <v>1.4199999570846558</v>
      </c>
      <c r="C215" s="89">
        <v>1.4199999570846558</v>
      </c>
      <c r="D215" s="89">
        <v>1.4199999570846558</v>
      </c>
      <c r="E215" s="105">
        <v>1.4199999570846558</v>
      </c>
    </row>
    <row r="216" spans="1:5" ht="19.95" customHeight="1">
      <c r="A216" s="63" t="s">
        <v>471</v>
      </c>
      <c r="B216" s="88">
        <v>1.4199999570846558</v>
      </c>
      <c r="C216" s="89">
        <v>1.4199999570846558</v>
      </c>
      <c r="D216" s="89">
        <v>1.4199999570846558</v>
      </c>
      <c r="E216" s="105">
        <v>1.4199999570846558</v>
      </c>
    </row>
    <row r="217" spans="1:5" ht="19.95" customHeight="1">
      <c r="A217" s="63" t="s">
        <v>555</v>
      </c>
      <c r="B217" s="88">
        <v>1.4199999570846558</v>
      </c>
      <c r="C217" s="89">
        <v>1.4199999570846558</v>
      </c>
      <c r="D217" s="89">
        <v>1.4199999570846558</v>
      </c>
      <c r="E217" s="105">
        <v>1.4199999570846558</v>
      </c>
    </row>
    <row r="218" spans="1:5" ht="19.95" customHeight="1">
      <c r="A218" s="63" t="s">
        <v>556</v>
      </c>
      <c r="B218" s="88">
        <v>1.4199999570846558</v>
      </c>
      <c r="C218" s="89">
        <v>1.4199999570846558</v>
      </c>
      <c r="D218" s="89">
        <v>1.4199999570846558</v>
      </c>
      <c r="E218" s="105">
        <v>1.4199999570846558</v>
      </c>
    </row>
    <row r="219" spans="1:5" ht="19.95" customHeight="1">
      <c r="A219" s="63" t="s">
        <v>557</v>
      </c>
      <c r="B219" s="88">
        <v>1.4199999570846558</v>
      </c>
      <c r="C219" s="89">
        <v>1.4199999570846558</v>
      </c>
      <c r="D219" s="89">
        <v>1.4199999570846558</v>
      </c>
      <c r="E219" s="105">
        <v>1.4199999570846558</v>
      </c>
    </row>
    <row r="220" spans="1:5" ht="19.95" customHeight="1">
      <c r="A220" s="63" t="s">
        <v>558</v>
      </c>
      <c r="B220" s="88">
        <v>1.4199999570846558</v>
      </c>
      <c r="C220" s="89">
        <v>1.4199999570846558</v>
      </c>
      <c r="D220" s="89">
        <v>1.4199999570846558</v>
      </c>
      <c r="E220" s="105">
        <v>1.4199999570846558</v>
      </c>
    </row>
    <row r="221" spans="1:5" ht="19.95" customHeight="1">
      <c r="A221" s="63" t="s">
        <v>559</v>
      </c>
      <c r="B221" s="88">
        <v>1.4199999570846558</v>
      </c>
      <c r="C221" s="89">
        <v>1.4199999570846558</v>
      </c>
      <c r="D221" s="89">
        <v>1.4199999570846558</v>
      </c>
      <c r="E221" s="105">
        <v>1.4199999570846558</v>
      </c>
    </row>
    <row r="222" spans="1:5" ht="19.95" customHeight="1">
      <c r="A222" s="63" t="s">
        <v>560</v>
      </c>
      <c r="B222" s="88">
        <v>1.4199999570846558</v>
      </c>
      <c r="C222" s="89">
        <v>1.4199999570846558</v>
      </c>
      <c r="D222" s="89">
        <v>1.4199999570846558</v>
      </c>
      <c r="E222" s="105">
        <v>1.4199999570846558</v>
      </c>
    </row>
    <row r="223" spans="1:5" ht="19.95" customHeight="1">
      <c r="A223" s="63" t="s">
        <v>561</v>
      </c>
      <c r="E223" s="105"/>
    </row>
    <row r="224" spans="1:5" ht="19.95" customHeight="1">
      <c r="A224" s="63" t="s">
        <v>562</v>
      </c>
      <c r="E224" s="105"/>
    </row>
    <row r="225" spans="1:5" ht="19.95" customHeight="1">
      <c r="A225" s="63" t="s">
        <v>563</v>
      </c>
      <c r="E225" s="105"/>
    </row>
    <row r="226" spans="1:5" ht="19.95" customHeight="1">
      <c r="A226" s="63" t="s">
        <v>564</v>
      </c>
      <c r="E226" s="105"/>
    </row>
    <row r="227" spans="1:5" ht="19.95" customHeight="1">
      <c r="A227" s="63" t="s">
        <v>565</v>
      </c>
      <c r="E227" s="105"/>
    </row>
    <row r="228" spans="1:5" ht="19.95" customHeight="1">
      <c r="A228" s="66" t="s">
        <v>577</v>
      </c>
      <c r="E228" s="105"/>
    </row>
    <row r="229" spans="1:5" ht="19.95" customHeight="1">
      <c r="A229" s="63" t="s">
        <v>578</v>
      </c>
      <c r="B229" s="88">
        <v>7.9000000953674316</v>
      </c>
      <c r="C229" s="89">
        <v>7.9000000953674316</v>
      </c>
      <c r="D229" s="89">
        <v>7.9000000953674316</v>
      </c>
      <c r="E229" s="105">
        <v>7.9000000953674316</v>
      </c>
    </row>
    <row r="230" spans="1:5" ht="19.95" customHeight="1">
      <c r="A230" s="63" t="s">
        <v>471</v>
      </c>
      <c r="B230" s="88">
        <v>7.9000000953674316</v>
      </c>
      <c r="C230" s="89">
        <v>7.9000000953674316</v>
      </c>
      <c r="D230" s="89">
        <v>7.9000000953674316</v>
      </c>
      <c r="E230" s="105">
        <v>7.9000000953674316</v>
      </c>
    </row>
    <row r="231" spans="1:5" ht="19.95" customHeight="1">
      <c r="A231" s="63" t="s">
        <v>555</v>
      </c>
      <c r="B231" s="88">
        <v>7.9000000953674316</v>
      </c>
      <c r="C231" s="89">
        <v>7.9000000953674316</v>
      </c>
      <c r="D231" s="89">
        <v>7.9000000953674316</v>
      </c>
      <c r="E231" s="105">
        <v>7.9000000953674316</v>
      </c>
    </row>
    <row r="232" spans="1:5" ht="19.95" customHeight="1">
      <c r="A232" s="63" t="s">
        <v>556</v>
      </c>
      <c r="B232" s="88">
        <v>7.9000000953674316</v>
      </c>
      <c r="C232" s="89">
        <v>7.9000000953674316</v>
      </c>
      <c r="D232" s="89">
        <v>7.9000000953674316</v>
      </c>
      <c r="E232" s="105">
        <v>7.9000000953674316</v>
      </c>
    </row>
    <row r="233" spans="1:5" ht="19.95" customHeight="1">
      <c r="A233" s="63" t="s">
        <v>557</v>
      </c>
      <c r="B233" s="88">
        <v>7.9000000953674316</v>
      </c>
      <c r="C233" s="89">
        <v>7.9000000953674316</v>
      </c>
      <c r="D233" s="89">
        <v>7.9000000953674316</v>
      </c>
      <c r="E233" s="105">
        <v>7.9000000953674316</v>
      </c>
    </row>
    <row r="234" spans="1:5" ht="19.95" customHeight="1">
      <c r="A234" s="63" t="s">
        <v>558</v>
      </c>
      <c r="B234" s="88">
        <v>7.9000000953674316</v>
      </c>
      <c r="C234" s="89">
        <v>7.9000000953674316</v>
      </c>
      <c r="D234" s="89">
        <v>7.9000000953674316</v>
      </c>
      <c r="E234" s="105">
        <v>7.9000000953674316</v>
      </c>
    </row>
    <row r="235" spans="1:5" ht="19.95" customHeight="1">
      <c r="A235" s="63" t="s">
        <v>559</v>
      </c>
      <c r="B235" s="88">
        <v>7.9000000953674316</v>
      </c>
      <c r="C235" s="89">
        <v>7.9000000953674316</v>
      </c>
      <c r="D235" s="89">
        <v>7.9000000953674316</v>
      </c>
      <c r="E235" s="105">
        <v>7.9000000953674316</v>
      </c>
    </row>
    <row r="236" spans="1:5" ht="19.95" customHeight="1">
      <c r="A236" s="63" t="s">
        <v>560</v>
      </c>
      <c r="B236" s="88">
        <v>7.9000000953674316</v>
      </c>
      <c r="C236" s="89">
        <v>7.9000000953674316</v>
      </c>
      <c r="D236" s="89">
        <v>7.9000000953674316</v>
      </c>
      <c r="E236" s="105">
        <v>7.9000000953674316</v>
      </c>
    </row>
    <row r="237" spans="1:5" ht="19.95" customHeight="1">
      <c r="A237" s="63" t="s">
        <v>561</v>
      </c>
      <c r="E237" s="105"/>
    </row>
    <row r="238" spans="1:5" ht="19.95" customHeight="1">
      <c r="A238" s="63" t="s">
        <v>562</v>
      </c>
      <c r="E238" s="105"/>
    </row>
    <row r="239" spans="1:5" ht="19.95" customHeight="1">
      <c r="A239" s="63" t="s">
        <v>563</v>
      </c>
      <c r="E239" s="105"/>
    </row>
    <row r="240" spans="1:5" ht="19.95" customHeight="1">
      <c r="A240" s="63" t="s">
        <v>564</v>
      </c>
      <c r="E240" s="105"/>
    </row>
    <row r="241" spans="1:5" ht="19.95" customHeight="1">
      <c r="A241" s="63" t="s">
        <v>565</v>
      </c>
      <c r="E241" s="105"/>
    </row>
    <row r="242" spans="1:5" ht="19.95" customHeight="1">
      <c r="A242" s="68" t="s">
        <v>579</v>
      </c>
      <c r="E242" s="105"/>
    </row>
    <row r="243" spans="1:5" ht="19.95" customHeight="1">
      <c r="A243" s="63" t="s">
        <v>569</v>
      </c>
      <c r="B243" s="88">
        <v>-0.76300001144409202</v>
      </c>
      <c r="C243" s="89">
        <v>-0.76300001144409202</v>
      </c>
      <c r="D243" s="89">
        <v>-0.76300001144409202</v>
      </c>
      <c r="E243" s="105">
        <v>-0.76300001144409202</v>
      </c>
    </row>
    <row r="244" spans="1:5" ht="19.95" customHeight="1">
      <c r="A244" s="63" t="s">
        <v>471</v>
      </c>
      <c r="B244" s="88">
        <v>-0.76300001144409202</v>
      </c>
      <c r="C244" s="89">
        <v>-0.76300001144409202</v>
      </c>
      <c r="D244" s="89">
        <v>-0.76300001144409202</v>
      </c>
      <c r="E244" s="105">
        <v>-0.76300001144409202</v>
      </c>
    </row>
    <row r="245" spans="1:5" ht="19.95" customHeight="1">
      <c r="A245" s="63" t="s">
        <v>555</v>
      </c>
      <c r="B245" s="88">
        <v>-0.76300001144409202</v>
      </c>
      <c r="C245" s="89">
        <v>-0.76300001144409202</v>
      </c>
      <c r="D245" s="89">
        <v>-0.76300001144409202</v>
      </c>
      <c r="E245" s="105">
        <v>-0.76300001144409202</v>
      </c>
    </row>
    <row r="246" spans="1:5" ht="19.95" customHeight="1">
      <c r="A246" s="63" t="s">
        <v>556</v>
      </c>
      <c r="B246" s="88">
        <v>-0.76300001144409202</v>
      </c>
      <c r="C246" s="89">
        <v>-0.76300001144409202</v>
      </c>
      <c r="D246" s="89">
        <v>-0.76300001144409202</v>
      </c>
      <c r="E246" s="105">
        <v>-0.76300001144409202</v>
      </c>
    </row>
    <row r="247" spans="1:5" ht="19.95" customHeight="1">
      <c r="A247" s="63" t="s">
        <v>557</v>
      </c>
      <c r="B247" s="88">
        <v>-0.76300001144409202</v>
      </c>
      <c r="C247" s="89">
        <v>-0.76300001144409202</v>
      </c>
      <c r="D247" s="89">
        <v>-0.76300001144409202</v>
      </c>
      <c r="E247" s="105">
        <v>-0.76300001144409202</v>
      </c>
    </row>
    <row r="248" spans="1:5" ht="19.95" customHeight="1">
      <c r="A248" s="63" t="s">
        <v>558</v>
      </c>
      <c r="B248" s="88">
        <v>-0.76300001144409202</v>
      </c>
      <c r="C248" s="89">
        <v>-0.76300001144409202</v>
      </c>
      <c r="D248" s="89">
        <v>-0.76300001144409202</v>
      </c>
      <c r="E248" s="105">
        <v>-0.76300001144409202</v>
      </c>
    </row>
    <row r="249" spans="1:5" ht="19.95" customHeight="1">
      <c r="A249" s="63" t="s">
        <v>559</v>
      </c>
      <c r="B249" s="88">
        <v>-0.76300001144409202</v>
      </c>
      <c r="C249" s="89">
        <v>-0.76300001144409202</v>
      </c>
      <c r="D249" s="89">
        <v>-0.76300001144409202</v>
      </c>
      <c r="E249" s="105">
        <v>-0.76300001144409202</v>
      </c>
    </row>
    <row r="250" spans="1:5" ht="19.95" customHeight="1">
      <c r="A250" s="63" t="s">
        <v>560</v>
      </c>
      <c r="B250" s="88">
        <v>-0.76300001144409202</v>
      </c>
      <c r="C250" s="89">
        <v>-0.76300001144409202</v>
      </c>
      <c r="D250" s="89">
        <v>-0.76300001144409202</v>
      </c>
      <c r="E250" s="105">
        <v>-0.76300001144409202</v>
      </c>
    </row>
    <row r="251" spans="1:5" ht="19.95" customHeight="1">
      <c r="A251" s="63" t="s">
        <v>561</v>
      </c>
      <c r="E251" s="105"/>
    </row>
    <row r="252" spans="1:5" ht="19.95" customHeight="1">
      <c r="A252" s="63" t="s">
        <v>562</v>
      </c>
      <c r="E252" s="105"/>
    </row>
    <row r="253" spans="1:5" ht="19.95" customHeight="1">
      <c r="A253" s="63" t="s">
        <v>563</v>
      </c>
      <c r="E253" s="105"/>
    </row>
    <row r="254" spans="1:5" ht="19.95" customHeight="1">
      <c r="A254" s="63" t="s">
        <v>564</v>
      </c>
      <c r="E254" s="105"/>
    </row>
    <row r="255" spans="1:5" ht="19.95" customHeight="1">
      <c r="A255" s="63" t="s">
        <v>565</v>
      </c>
      <c r="E255" s="105"/>
    </row>
    <row r="256" spans="1:5" ht="19.95" customHeight="1">
      <c r="A256" s="66" t="s">
        <v>580</v>
      </c>
      <c r="E256" s="105"/>
    </row>
    <row r="257" spans="1:5" ht="19.95" customHeight="1">
      <c r="A257" s="62" t="s">
        <v>569</v>
      </c>
      <c r="B257" s="88">
        <v>5</v>
      </c>
      <c r="C257" s="88">
        <v>4</v>
      </c>
      <c r="D257" s="88">
        <v>4</v>
      </c>
      <c r="E257" s="105">
        <v>4</v>
      </c>
    </row>
    <row r="258" spans="1:5" ht="19.95" customHeight="1">
      <c r="A258" s="63" t="s">
        <v>471</v>
      </c>
      <c r="B258" s="88">
        <v>5</v>
      </c>
      <c r="C258" s="88">
        <v>5</v>
      </c>
      <c r="D258" s="88">
        <v>5</v>
      </c>
      <c r="E258" s="105">
        <v>5</v>
      </c>
    </row>
    <row r="259" spans="1:5" ht="19.95" customHeight="1">
      <c r="A259" s="63" t="s">
        <v>555</v>
      </c>
      <c r="B259" s="88">
        <v>5</v>
      </c>
      <c r="C259" s="88">
        <v>5</v>
      </c>
      <c r="D259" s="88">
        <v>5</v>
      </c>
      <c r="E259" s="105">
        <v>5</v>
      </c>
    </row>
    <row r="260" spans="1:5" ht="19.95" customHeight="1">
      <c r="A260" s="63" t="s">
        <v>556</v>
      </c>
      <c r="B260" s="88">
        <v>5</v>
      </c>
      <c r="C260" s="88">
        <v>4</v>
      </c>
      <c r="D260" s="88">
        <v>2</v>
      </c>
      <c r="E260" s="105">
        <v>2</v>
      </c>
    </row>
    <row r="261" spans="1:5" ht="19.95" customHeight="1">
      <c r="A261" s="63" t="s">
        <v>557</v>
      </c>
      <c r="B261" s="88">
        <v>5</v>
      </c>
      <c r="C261" s="88">
        <v>4</v>
      </c>
      <c r="D261" s="88">
        <v>4</v>
      </c>
      <c r="E261" s="105">
        <v>4</v>
      </c>
    </row>
    <row r="262" spans="1:5" ht="19.95" customHeight="1">
      <c r="A262" s="63" t="s">
        <v>558</v>
      </c>
      <c r="B262" s="88">
        <v>2</v>
      </c>
      <c r="C262" s="88">
        <v>3</v>
      </c>
      <c r="D262" s="88">
        <v>3</v>
      </c>
      <c r="E262" s="105">
        <v>3</v>
      </c>
    </row>
    <row r="263" spans="1:5" ht="19.95" customHeight="1">
      <c r="A263" s="63" t="s">
        <v>559</v>
      </c>
      <c r="B263" s="88">
        <v>3</v>
      </c>
      <c r="C263" s="88">
        <v>1</v>
      </c>
      <c r="D263" s="88">
        <v>3</v>
      </c>
      <c r="E263" s="105">
        <v>3</v>
      </c>
    </row>
    <row r="264" spans="1:5" ht="19.95" customHeight="1">
      <c r="A264" s="63" t="s">
        <v>560</v>
      </c>
      <c r="B264" s="88">
        <v>3</v>
      </c>
      <c r="C264" s="88">
        <v>1</v>
      </c>
      <c r="D264" s="88">
        <v>2</v>
      </c>
      <c r="E264" s="105">
        <v>2</v>
      </c>
    </row>
    <row r="265" spans="1:5" ht="19.95" customHeight="1">
      <c r="A265" s="63" t="s">
        <v>561</v>
      </c>
      <c r="E265" s="105"/>
    </row>
    <row r="266" spans="1:5" ht="19.95" customHeight="1">
      <c r="A266" s="63" t="s">
        <v>562</v>
      </c>
      <c r="E266" s="105"/>
    </row>
    <row r="267" spans="1:5" ht="19.95" customHeight="1">
      <c r="A267" s="63" t="s">
        <v>563</v>
      </c>
      <c r="E267" s="105"/>
    </row>
    <row r="268" spans="1:5" ht="19.95" customHeight="1">
      <c r="A268" s="63" t="s">
        <v>564</v>
      </c>
      <c r="E268" s="105"/>
    </row>
    <row r="269" spans="1:5" ht="19.95" customHeight="1">
      <c r="A269" s="63" t="s">
        <v>565</v>
      </c>
      <c r="E269" s="105"/>
    </row>
    <row r="270" spans="1:5" ht="19.95" customHeight="1">
      <c r="A270" s="114" t="s">
        <v>581</v>
      </c>
      <c r="E270" s="105"/>
    </row>
    <row r="271" spans="1:5" ht="19.95" customHeight="1">
      <c r="A271" s="108" t="s">
        <v>582</v>
      </c>
      <c r="B271" s="88" t="b">
        <v>0</v>
      </c>
      <c r="C271" s="89" t="b">
        <v>0</v>
      </c>
      <c r="D271" s="89" t="b">
        <v>0</v>
      </c>
      <c r="E271" s="105" t="b">
        <v>0</v>
      </c>
    </row>
    <row r="272" spans="1:5" ht="19.95" customHeight="1">
      <c r="A272" s="108" t="s">
        <v>583</v>
      </c>
      <c r="B272" s="88" t="b">
        <v>1</v>
      </c>
      <c r="C272" s="89" t="b">
        <v>1</v>
      </c>
      <c r="D272" s="89" t="b">
        <v>1</v>
      </c>
      <c r="E272" s="105" t="b">
        <v>1</v>
      </c>
    </row>
    <row r="273" spans="1:5" s="80" customFormat="1" ht="19.95" customHeight="1">
      <c r="A273" s="108" t="s">
        <v>584</v>
      </c>
      <c r="B273" s="88">
        <v>0.5</v>
      </c>
      <c r="C273" s="89">
        <v>0.5</v>
      </c>
      <c r="D273" s="89">
        <v>0.5</v>
      </c>
      <c r="E273" s="105">
        <v>0.5</v>
      </c>
    </row>
    <row r="274" spans="1:5" ht="19.95" customHeight="1">
      <c r="A274" s="108" t="s">
        <v>585</v>
      </c>
      <c r="B274" s="88">
        <v>0</v>
      </c>
      <c r="C274" s="89">
        <v>0</v>
      </c>
      <c r="D274" s="89">
        <v>0</v>
      </c>
      <c r="E274" s="105">
        <v>0</v>
      </c>
    </row>
    <row r="275" spans="1:5" ht="19.95" customHeight="1">
      <c r="A275" s="108" t="s">
        <v>586</v>
      </c>
      <c r="B275" s="88" t="b">
        <v>0</v>
      </c>
      <c r="C275" s="89" t="b">
        <v>0</v>
      </c>
      <c r="D275" s="89" t="b">
        <v>0</v>
      </c>
      <c r="E275" s="105" t="b">
        <v>0</v>
      </c>
    </row>
    <row r="276" spans="1:5" ht="19.95" customHeight="1">
      <c r="A276" s="110" t="s">
        <v>587</v>
      </c>
      <c r="E276" s="105"/>
    </row>
    <row r="277" spans="1:5" ht="19.95" customHeight="1">
      <c r="A277" s="108" t="s">
        <v>588</v>
      </c>
      <c r="B277" s="88">
        <v>0.01</v>
      </c>
      <c r="C277" s="89">
        <v>0.01</v>
      </c>
      <c r="D277" s="89">
        <v>0.01</v>
      </c>
      <c r="E277" s="105">
        <v>0.01</v>
      </c>
    </row>
    <row r="278" spans="1:5" ht="19.95" customHeight="1">
      <c r="A278" s="108" t="s">
        <v>589</v>
      </c>
      <c r="B278" s="88">
        <v>3</v>
      </c>
      <c r="C278" s="89">
        <v>3</v>
      </c>
      <c r="D278" s="89">
        <v>3</v>
      </c>
      <c r="E278" s="105">
        <v>3</v>
      </c>
    </row>
    <row r="279" spans="1:5" ht="19.95" customHeight="1">
      <c r="A279" s="108" t="s">
        <v>590</v>
      </c>
      <c r="B279" s="88">
        <v>50</v>
      </c>
      <c r="C279" s="89">
        <v>50</v>
      </c>
      <c r="D279" s="89">
        <v>50</v>
      </c>
      <c r="E279" s="105">
        <v>50</v>
      </c>
    </row>
    <row r="280" spans="1:5" ht="19.95" customHeight="1">
      <c r="A280" s="108" t="s">
        <v>591</v>
      </c>
      <c r="B280" s="88">
        <v>2</v>
      </c>
      <c r="C280" s="89">
        <v>2</v>
      </c>
      <c r="D280" s="89">
        <v>2</v>
      </c>
      <c r="E280" s="105">
        <v>2</v>
      </c>
    </row>
    <row r="281" spans="1:5" ht="19.95" customHeight="1">
      <c r="A281" s="108" t="s">
        <v>592</v>
      </c>
      <c r="B281" s="88">
        <v>0.05</v>
      </c>
      <c r="C281" s="89">
        <v>0.05</v>
      </c>
      <c r="D281" s="89">
        <v>0.05</v>
      </c>
      <c r="E281" s="105">
        <v>0.05</v>
      </c>
    </row>
    <row r="282" spans="1:5" ht="19.95" customHeight="1">
      <c r="A282" s="108" t="s">
        <v>593</v>
      </c>
      <c r="B282" s="88">
        <v>20</v>
      </c>
      <c r="C282" s="89">
        <v>20</v>
      </c>
      <c r="D282" s="89">
        <v>20</v>
      </c>
      <c r="E282" s="105">
        <v>20</v>
      </c>
    </row>
    <row r="283" spans="1:5" ht="19.95" customHeight="1">
      <c r="A283" s="108" t="s">
        <v>594</v>
      </c>
      <c r="B283" s="88">
        <v>2.3786619999999998</v>
      </c>
      <c r="C283" s="89">
        <v>2.3786619999999998</v>
      </c>
      <c r="D283" s="89">
        <v>2.3786619999999998</v>
      </c>
      <c r="E283" s="105">
        <v>2.3786619999999998</v>
      </c>
    </row>
    <row r="284" spans="1:5" ht="19.95" customHeight="1">
      <c r="A284" s="108" t="s">
        <v>595</v>
      </c>
      <c r="B284" s="88">
        <v>4</v>
      </c>
      <c r="C284" s="89">
        <v>4</v>
      </c>
      <c r="D284" s="89">
        <v>4</v>
      </c>
      <c r="E284" s="105">
        <v>4</v>
      </c>
    </row>
    <row r="285" spans="1:5" s="80" customFormat="1" ht="19.95" customHeight="1">
      <c r="A285" s="108" t="s">
        <v>596</v>
      </c>
      <c r="B285" s="88">
        <v>4</v>
      </c>
      <c r="C285" s="89">
        <v>4</v>
      </c>
      <c r="D285" s="89">
        <v>4</v>
      </c>
      <c r="E285" s="105">
        <v>4</v>
      </c>
    </row>
    <row r="286" spans="1:5" ht="19.95" customHeight="1">
      <c r="A286" s="108" t="s">
        <v>597</v>
      </c>
      <c r="B286" s="88" t="b">
        <v>0</v>
      </c>
      <c r="C286" s="89" t="b">
        <v>0</v>
      </c>
      <c r="D286" s="89" t="b">
        <v>0</v>
      </c>
      <c r="E286" s="105" t="b">
        <v>0</v>
      </c>
    </row>
    <row r="287" spans="1:5" s="80" customFormat="1" ht="19.95" customHeight="1">
      <c r="A287" s="108" t="s">
        <v>598</v>
      </c>
      <c r="B287" s="88">
        <v>0.75</v>
      </c>
      <c r="C287" s="89">
        <v>0.75</v>
      </c>
      <c r="D287" s="89">
        <v>1.75</v>
      </c>
      <c r="E287" s="105">
        <v>1.75</v>
      </c>
    </row>
    <row r="288" spans="1:5" ht="19.95" customHeight="1">
      <c r="A288" s="108" t="s">
        <v>599</v>
      </c>
      <c r="B288" s="88" t="b">
        <v>0</v>
      </c>
      <c r="C288" s="89" t="b">
        <v>0</v>
      </c>
      <c r="D288" s="89" t="b">
        <v>0</v>
      </c>
      <c r="E288" s="105" t="b">
        <v>0</v>
      </c>
    </row>
    <row r="289" spans="1:25" s="80" customFormat="1" ht="19.95" customHeight="1">
      <c r="A289" s="114" t="s">
        <v>600</v>
      </c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</row>
    <row r="290" spans="1:25" s="80" customFormat="1" ht="19.95" customHeight="1">
      <c r="A290" s="77" t="s">
        <v>367</v>
      </c>
      <c r="B290" s="88">
        <v>1</v>
      </c>
      <c r="C290" s="89">
        <v>1</v>
      </c>
      <c r="D290" s="89">
        <v>1</v>
      </c>
      <c r="E290" s="105">
        <v>1</v>
      </c>
    </row>
    <row r="291" spans="1:25" s="80" customFormat="1" ht="19.95" customHeight="1">
      <c r="A291" s="77" t="s">
        <v>368</v>
      </c>
      <c r="B291" s="88">
        <v>200</v>
      </c>
      <c r="C291" s="89">
        <v>200</v>
      </c>
      <c r="D291" s="89">
        <v>200</v>
      </c>
      <c r="E291" s="105">
        <v>200</v>
      </c>
    </row>
    <row r="292" spans="1:25" s="80" customFormat="1" ht="19.95" customHeight="1">
      <c r="A292" s="77" t="s">
        <v>601</v>
      </c>
      <c r="B292" s="88">
        <v>170</v>
      </c>
      <c r="C292" s="89">
        <v>170</v>
      </c>
      <c r="D292" s="89">
        <v>170</v>
      </c>
      <c r="E292" s="105">
        <v>170</v>
      </c>
    </row>
    <row r="293" spans="1:25" s="80" customFormat="1" ht="19.95" customHeight="1">
      <c r="A293" s="77" t="s">
        <v>370</v>
      </c>
      <c r="B293" s="88">
        <v>1</v>
      </c>
      <c r="C293" s="89">
        <v>1</v>
      </c>
      <c r="D293" s="89">
        <v>1</v>
      </c>
      <c r="E293" s="105">
        <v>1</v>
      </c>
    </row>
    <row r="294" spans="1:25" s="80" customFormat="1" ht="19.95" customHeight="1">
      <c r="A294" s="77" t="s">
        <v>371</v>
      </c>
      <c r="B294" s="88">
        <v>0.05</v>
      </c>
      <c r="C294" s="89">
        <v>0.05</v>
      </c>
      <c r="D294" s="89">
        <v>0.05</v>
      </c>
      <c r="E294" s="105">
        <v>0.05</v>
      </c>
    </row>
    <row r="295" spans="1:25" s="80" customFormat="1" ht="19.95" customHeight="1">
      <c r="A295" s="77" t="s">
        <v>372</v>
      </c>
      <c r="B295" s="88">
        <v>1.7</v>
      </c>
      <c r="C295" s="89">
        <v>1.7</v>
      </c>
      <c r="D295" s="89">
        <v>1.7</v>
      </c>
      <c r="E295" s="105">
        <v>1.7</v>
      </c>
    </row>
    <row r="296" spans="1:25" s="80" customFormat="1" ht="19.95" customHeight="1">
      <c r="A296" s="77" t="s">
        <v>373</v>
      </c>
      <c r="B296" s="88">
        <v>12</v>
      </c>
      <c r="C296" s="89">
        <v>12</v>
      </c>
      <c r="D296" s="89">
        <v>12</v>
      </c>
      <c r="E296" s="105">
        <v>12</v>
      </c>
    </row>
    <row r="297" spans="1:25" s="80" customFormat="1" ht="19.95" customHeight="1">
      <c r="A297" s="77"/>
      <c r="B297" s="88"/>
      <c r="C297" s="89"/>
      <c r="D297" s="89"/>
      <c r="E297" s="105"/>
    </row>
    <row r="298" spans="1:25" s="80" customFormat="1" ht="19.95" customHeight="1">
      <c r="A298" s="77"/>
      <c r="B298" s="88"/>
      <c r="C298" s="89"/>
      <c r="D298" s="89"/>
      <c r="E298" s="105"/>
    </row>
    <row r="299" spans="1:25" s="80" customFormat="1" ht="19.95" customHeight="1">
      <c r="A299" s="114" t="s">
        <v>602</v>
      </c>
      <c r="B299" s="88"/>
      <c r="C299" s="89"/>
      <c r="D299" s="89"/>
      <c r="E299" s="105"/>
    </row>
    <row r="300" spans="1:25" s="80" customFormat="1" ht="19.95" customHeight="1">
      <c r="A300" s="115" t="s">
        <v>603</v>
      </c>
      <c r="B300" s="88"/>
      <c r="C300" s="89"/>
      <c r="D300" s="89"/>
      <c r="E300" s="105"/>
    </row>
    <row r="301" spans="1:25" s="80" customFormat="1" ht="19.95" customHeight="1">
      <c r="A301" s="63" t="s">
        <v>569</v>
      </c>
      <c r="B301" s="88">
        <v>1.0329999999999999</v>
      </c>
      <c r="C301" s="89">
        <v>1.0329999999999999</v>
      </c>
      <c r="D301" s="89">
        <v>1.0329999999999999</v>
      </c>
      <c r="E301" s="105">
        <v>1.0329999999999999</v>
      </c>
    </row>
    <row r="302" spans="1:25" s="80" customFormat="1" ht="19.95" customHeight="1">
      <c r="A302" s="63" t="s">
        <v>471</v>
      </c>
      <c r="B302" s="88">
        <v>1.0329999999999999</v>
      </c>
      <c r="C302" s="89">
        <v>1.0329999999999999</v>
      </c>
      <c r="D302" s="89">
        <v>1.0329999999999999</v>
      </c>
      <c r="E302" s="105">
        <v>1.0329999999999999</v>
      </c>
    </row>
    <row r="303" spans="1:25" s="80" customFormat="1" ht="19.95" customHeight="1">
      <c r="A303" s="63" t="s">
        <v>555</v>
      </c>
      <c r="B303" s="88">
        <v>1.0329999999999999</v>
      </c>
      <c r="C303" s="89">
        <v>1.0329999999999999</v>
      </c>
      <c r="D303" s="89">
        <v>1.0329999999999999</v>
      </c>
      <c r="E303" s="105">
        <v>1.0329999999999999</v>
      </c>
    </row>
    <row r="304" spans="1:25" s="80" customFormat="1" ht="19.95" customHeight="1">
      <c r="A304" s="63" t="s">
        <v>556</v>
      </c>
      <c r="B304" s="88">
        <v>1.0329999999999999</v>
      </c>
      <c r="C304" s="89">
        <v>1.0329999999999999</v>
      </c>
      <c r="D304" s="89">
        <v>1.0329999999999999</v>
      </c>
      <c r="E304" s="105">
        <v>1.0329999999999999</v>
      </c>
    </row>
    <row r="305" spans="1:5" s="80" customFormat="1" ht="19.95" customHeight="1">
      <c r="A305" s="63" t="s">
        <v>557</v>
      </c>
      <c r="B305" s="88">
        <v>1.0329999999999999</v>
      </c>
      <c r="C305" s="89">
        <v>1.0329999999999999</v>
      </c>
      <c r="D305" s="89">
        <v>1.0329999999999999</v>
      </c>
      <c r="E305" s="105">
        <v>1.0329999999999999</v>
      </c>
    </row>
    <row r="306" spans="1:5" s="80" customFormat="1" ht="19.95" customHeight="1">
      <c r="A306" s="63" t="s">
        <v>558</v>
      </c>
      <c r="B306" s="88">
        <v>1</v>
      </c>
      <c r="C306" s="89">
        <v>1</v>
      </c>
      <c r="D306" s="89">
        <v>1</v>
      </c>
      <c r="E306" s="105">
        <v>1</v>
      </c>
    </row>
    <row r="307" spans="1:5" s="80" customFormat="1" ht="19.95" customHeight="1">
      <c r="A307" s="63" t="s">
        <v>559</v>
      </c>
      <c r="B307" s="88">
        <v>0.1</v>
      </c>
      <c r="C307" s="89">
        <v>0.1</v>
      </c>
      <c r="D307" s="89">
        <v>0.1</v>
      </c>
      <c r="E307" s="105">
        <v>0.1</v>
      </c>
    </row>
    <row r="308" spans="1:5" s="80" customFormat="1" ht="19.95" customHeight="1">
      <c r="A308" s="63" t="s">
        <v>560</v>
      </c>
      <c r="B308" s="88">
        <v>0.1</v>
      </c>
      <c r="C308" s="89">
        <v>0.1</v>
      </c>
      <c r="D308" s="89">
        <v>0.1</v>
      </c>
      <c r="E308" s="105">
        <v>0.1</v>
      </c>
    </row>
    <row r="309" spans="1:5" s="80" customFormat="1" ht="19.95" customHeight="1">
      <c r="A309" s="63" t="s">
        <v>561</v>
      </c>
      <c r="B309" s="88">
        <v>0.1</v>
      </c>
      <c r="C309" s="89">
        <v>0.1</v>
      </c>
      <c r="D309" s="89">
        <v>0.1</v>
      </c>
      <c r="E309" s="105">
        <v>0.1</v>
      </c>
    </row>
    <row r="310" spans="1:5" s="80" customFormat="1" ht="19.95" customHeight="1">
      <c r="A310" s="63" t="s">
        <v>562</v>
      </c>
      <c r="B310" s="88">
        <v>0.1</v>
      </c>
      <c r="C310" s="89">
        <v>0.1</v>
      </c>
      <c r="D310" s="89">
        <v>0.1</v>
      </c>
      <c r="E310" s="105">
        <v>0.1</v>
      </c>
    </row>
    <row r="311" spans="1:5" s="80" customFormat="1" ht="19.95" customHeight="1">
      <c r="A311" s="63" t="s">
        <v>563</v>
      </c>
      <c r="B311" s="88">
        <v>0.1</v>
      </c>
      <c r="C311" s="89">
        <v>0.1</v>
      </c>
      <c r="D311" s="89">
        <v>0.1</v>
      </c>
      <c r="E311" s="105">
        <v>0.1</v>
      </c>
    </row>
    <row r="312" spans="1:5" s="80" customFormat="1" ht="19.95" customHeight="1">
      <c r="A312" s="63" t="s">
        <v>564</v>
      </c>
      <c r="B312" s="88">
        <v>0.1</v>
      </c>
      <c r="C312" s="89">
        <v>0.1</v>
      </c>
      <c r="D312" s="89">
        <v>0.1</v>
      </c>
      <c r="E312" s="105">
        <v>0.1</v>
      </c>
    </row>
    <row r="313" spans="1:5" s="80" customFormat="1" ht="19.95" customHeight="1">
      <c r="A313" s="63" t="s">
        <v>565</v>
      </c>
      <c r="B313" s="88">
        <v>0.1</v>
      </c>
      <c r="C313" s="89">
        <v>0.1</v>
      </c>
      <c r="D313" s="89">
        <v>0.1</v>
      </c>
      <c r="E313" s="105">
        <v>0.1</v>
      </c>
    </row>
    <row r="314" spans="1:5" s="80" customFormat="1" ht="19.95" customHeight="1">
      <c r="A314" s="63"/>
      <c r="B314" s="88"/>
      <c r="C314" s="89"/>
      <c r="D314" s="89"/>
      <c r="E314" s="105"/>
    </row>
    <row r="315" spans="1:5" s="80" customFormat="1" ht="19.95" customHeight="1">
      <c r="A315" s="115" t="s">
        <v>604</v>
      </c>
      <c r="B315" s="88"/>
      <c r="C315" s="89"/>
      <c r="D315" s="89"/>
      <c r="E315" s="105"/>
    </row>
    <row r="316" spans="1:5" s="80" customFormat="1" ht="19.95" customHeight="1">
      <c r="A316" s="63" t="s">
        <v>569</v>
      </c>
      <c r="B316" s="88">
        <v>0.9</v>
      </c>
      <c r="C316" s="89">
        <v>0.9</v>
      </c>
      <c r="D316" s="89">
        <v>0.9</v>
      </c>
      <c r="E316" s="105">
        <v>0.9</v>
      </c>
    </row>
    <row r="317" spans="1:5" s="80" customFormat="1" ht="19.95" customHeight="1">
      <c r="A317" s="63" t="s">
        <v>471</v>
      </c>
      <c r="B317" s="88">
        <v>1</v>
      </c>
      <c r="C317" s="89">
        <v>1</v>
      </c>
      <c r="D317" s="89">
        <v>1</v>
      </c>
      <c r="E317" s="105">
        <v>1</v>
      </c>
    </row>
    <row r="318" spans="1:5" s="80" customFormat="1" ht="19.95" customHeight="1">
      <c r="A318" s="63" t="s">
        <v>555</v>
      </c>
      <c r="B318" s="88">
        <v>1.1000000000000001</v>
      </c>
      <c r="C318" s="89">
        <v>1.1000000000000001</v>
      </c>
      <c r="D318" s="89">
        <v>1.1000000000000001</v>
      </c>
      <c r="E318" s="105">
        <v>1.1000000000000001</v>
      </c>
    </row>
    <row r="319" spans="1:5" s="80" customFormat="1" ht="19.95" customHeight="1">
      <c r="A319" s="63" t="s">
        <v>556</v>
      </c>
      <c r="B319" s="88">
        <v>1.2</v>
      </c>
      <c r="C319" s="89">
        <v>1.2</v>
      </c>
      <c r="D319" s="89">
        <v>1.2</v>
      </c>
      <c r="E319" s="105">
        <v>1.2</v>
      </c>
    </row>
    <row r="320" spans="1:5" s="80" customFormat="1" ht="19.95" customHeight="1">
      <c r="A320" s="63" t="s">
        <v>557</v>
      </c>
      <c r="B320" s="88">
        <v>1.3</v>
      </c>
      <c r="C320" s="89">
        <v>1.3</v>
      </c>
      <c r="D320" s="89">
        <v>1.3</v>
      </c>
      <c r="E320" s="105">
        <v>1.3</v>
      </c>
    </row>
    <row r="321" spans="1:5" s="80" customFormat="1" ht="19.95" customHeight="1">
      <c r="A321" s="63" t="s">
        <v>558</v>
      </c>
      <c r="B321" s="88">
        <v>1.4</v>
      </c>
      <c r="C321" s="89">
        <v>1.4</v>
      </c>
      <c r="D321" s="89">
        <v>1.4</v>
      </c>
      <c r="E321" s="105">
        <v>1.4</v>
      </c>
    </row>
    <row r="322" spans="1:5" s="80" customFormat="1" ht="19.95" customHeight="1">
      <c r="A322" s="63" t="s">
        <v>559</v>
      </c>
      <c r="B322" s="88">
        <v>1.5</v>
      </c>
      <c r="C322" s="89">
        <v>1.5</v>
      </c>
      <c r="D322" s="89">
        <v>1.5</v>
      </c>
      <c r="E322" s="105">
        <v>1.5</v>
      </c>
    </row>
    <row r="323" spans="1:5" s="80" customFormat="1" ht="19.95" customHeight="1">
      <c r="A323" s="63" t="s">
        <v>560</v>
      </c>
      <c r="B323" s="88">
        <v>1.6</v>
      </c>
      <c r="C323" s="89">
        <v>1.6</v>
      </c>
      <c r="D323" s="89">
        <v>1.6</v>
      </c>
      <c r="E323" s="105">
        <v>1.6</v>
      </c>
    </row>
    <row r="324" spans="1:5" s="80" customFormat="1" ht="19.95" customHeight="1">
      <c r="A324" s="63" t="s">
        <v>561</v>
      </c>
      <c r="B324" s="88">
        <v>1.7</v>
      </c>
      <c r="C324" s="89">
        <v>1.7</v>
      </c>
      <c r="D324" s="89">
        <v>1.7</v>
      </c>
      <c r="E324" s="105">
        <v>1.7</v>
      </c>
    </row>
    <row r="325" spans="1:5" s="80" customFormat="1" ht="19.95" customHeight="1">
      <c r="A325" s="63" t="s">
        <v>562</v>
      </c>
      <c r="B325" s="88">
        <v>1.8</v>
      </c>
      <c r="C325" s="89">
        <v>1.8</v>
      </c>
      <c r="D325" s="89">
        <v>1.8</v>
      </c>
      <c r="E325" s="105">
        <v>1.8</v>
      </c>
    </row>
    <row r="326" spans="1:5" s="80" customFormat="1" ht="19.95" customHeight="1">
      <c r="A326" s="63" t="s">
        <v>563</v>
      </c>
      <c r="B326" s="88">
        <v>1.9</v>
      </c>
      <c r="C326" s="89">
        <v>1.9</v>
      </c>
      <c r="D326" s="89">
        <v>1.9</v>
      </c>
      <c r="E326" s="105">
        <v>1.9</v>
      </c>
    </row>
    <row r="327" spans="1:5" s="80" customFormat="1" ht="19.95" customHeight="1">
      <c r="A327" s="63" t="s">
        <v>564</v>
      </c>
      <c r="B327" s="88">
        <v>2</v>
      </c>
      <c r="C327" s="89">
        <v>2</v>
      </c>
      <c r="D327" s="89">
        <v>2</v>
      </c>
      <c r="E327" s="105">
        <v>2</v>
      </c>
    </row>
    <row r="328" spans="1:5" s="80" customFormat="1" ht="19.95" customHeight="1">
      <c r="A328" s="63" t="s">
        <v>565</v>
      </c>
      <c r="B328" s="88">
        <v>2.1</v>
      </c>
      <c r="C328" s="89">
        <v>2.1</v>
      </c>
      <c r="D328" s="89">
        <v>2.1</v>
      </c>
      <c r="E328" s="105">
        <v>2.1</v>
      </c>
    </row>
    <row r="329" spans="1:5" s="80" customFormat="1" ht="19.95" customHeight="1">
      <c r="A329" s="63"/>
      <c r="B329" s="88"/>
      <c r="C329" s="89"/>
      <c r="D329" s="89"/>
      <c r="E329" s="105"/>
    </row>
    <row r="330" spans="1:5" s="80" customFormat="1" ht="19.95" customHeight="1">
      <c r="A330" s="63"/>
      <c r="B330" s="88"/>
      <c r="C330" s="89"/>
      <c r="D330" s="89"/>
      <c r="E330" s="105"/>
    </row>
    <row r="331" spans="1:5" s="80" customFormat="1" ht="19.95" customHeight="1">
      <c r="A331" s="63"/>
      <c r="B331" s="88"/>
      <c r="C331" s="89"/>
      <c r="D331" s="89"/>
      <c r="E331" s="105"/>
    </row>
    <row r="332" spans="1:5" s="80" customFormat="1" ht="19.95" customHeight="1">
      <c r="A332" s="63"/>
      <c r="B332" s="88"/>
      <c r="C332" s="89"/>
      <c r="D332" s="89"/>
      <c r="E332" s="105"/>
    </row>
    <row r="333" spans="1:5" s="80" customFormat="1" ht="19.95" customHeight="1">
      <c r="A333" s="63"/>
      <c r="B333" s="88"/>
      <c r="C333" s="89"/>
      <c r="D333" s="89"/>
      <c r="E333" s="105"/>
    </row>
    <row r="334" spans="1:5" s="80" customFormat="1" ht="19.95" customHeight="1">
      <c r="A334" s="63"/>
      <c r="B334" s="88"/>
      <c r="C334" s="89"/>
      <c r="D334" s="89"/>
      <c r="E334" s="105"/>
    </row>
    <row r="335" spans="1:5" s="80" customFormat="1" ht="19.95" customHeight="1">
      <c r="A335" s="63"/>
      <c r="B335" s="88"/>
      <c r="C335" s="89"/>
      <c r="D335" s="89"/>
      <c r="E335" s="105"/>
    </row>
    <row r="336" spans="1:5" ht="19.95" customHeight="1">
      <c r="A336" s="63"/>
      <c r="E336" s="105"/>
    </row>
    <row r="337" spans="1:6" s="80" customFormat="1" ht="19.95" customHeight="1">
      <c r="A337" s="63"/>
      <c r="B337" s="88"/>
      <c r="C337" s="89"/>
      <c r="D337" s="89"/>
      <c r="E337" s="105"/>
    </row>
    <row r="338" spans="1:6" s="80" customFormat="1" ht="19.95" customHeight="1">
      <c r="A338" s="63"/>
      <c r="B338" s="88"/>
      <c r="C338" s="89"/>
      <c r="D338" s="89"/>
      <c r="E338" s="105"/>
    </row>
    <row r="339" spans="1:6" s="80" customFormat="1" ht="19.95" customHeight="1">
      <c r="A339" s="114" t="s">
        <v>605</v>
      </c>
      <c r="B339" s="19"/>
      <c r="C339" s="19"/>
      <c r="D339" s="19"/>
      <c r="E339" s="19"/>
    </row>
    <row r="340" spans="1:6" s="80" customFormat="1" ht="19.95" customHeight="1">
      <c r="A340" s="77"/>
      <c r="B340" s="88"/>
      <c r="C340" s="89"/>
      <c r="D340" s="89"/>
      <c r="E340" s="105"/>
    </row>
    <row r="341" spans="1:6" s="80" customFormat="1" ht="19.95" customHeight="1">
      <c r="A341" s="77" t="s">
        <v>374</v>
      </c>
      <c r="B341" s="88">
        <v>1</v>
      </c>
      <c r="C341" s="89">
        <v>1</v>
      </c>
      <c r="D341" s="89">
        <v>1</v>
      </c>
      <c r="E341" s="105">
        <v>1</v>
      </c>
    </row>
    <row r="342" spans="1:6" s="80" customFormat="1" ht="19.95" customHeight="1">
      <c r="A342" s="77" t="s">
        <v>606</v>
      </c>
      <c r="B342" s="88">
        <v>2.0000000000000001E-4</v>
      </c>
      <c r="C342" s="89">
        <v>2.0000000000000001E-4</v>
      </c>
      <c r="D342" s="89">
        <v>2.0000000000000001E-4</v>
      </c>
      <c r="E342" s="105">
        <v>2.0000000000000001E-4</v>
      </c>
    </row>
    <row r="343" spans="1:6" s="80" customFormat="1" ht="19.95" customHeight="1">
      <c r="A343" s="77" t="s">
        <v>607</v>
      </c>
      <c r="B343" s="88">
        <v>0.15</v>
      </c>
      <c r="C343" s="89">
        <v>0.15</v>
      </c>
      <c r="D343" s="89">
        <v>0.15</v>
      </c>
      <c r="E343" s="105">
        <v>0.15</v>
      </c>
    </row>
    <row r="344" spans="1:6" s="80" customFormat="1" ht="19.95" customHeight="1">
      <c r="A344" s="77" t="s">
        <v>608</v>
      </c>
      <c r="B344" s="88">
        <v>0.22</v>
      </c>
      <c r="C344" s="89">
        <v>0.22</v>
      </c>
      <c r="D344" s="89">
        <v>0.22</v>
      </c>
      <c r="E344" s="105">
        <v>0.22</v>
      </c>
    </row>
    <row r="345" spans="1:6" s="80" customFormat="1" ht="19.95" customHeight="1">
      <c r="A345" s="77" t="s">
        <v>378</v>
      </c>
      <c r="B345" s="88">
        <v>3</v>
      </c>
      <c r="C345" s="89">
        <v>3</v>
      </c>
      <c r="D345" s="89">
        <v>3</v>
      </c>
      <c r="E345" s="105">
        <v>3</v>
      </c>
    </row>
    <row r="346" spans="1:6" s="80" customFormat="1" ht="19.95" customHeight="1">
      <c r="A346" s="77" t="s">
        <v>379</v>
      </c>
      <c r="B346" s="88">
        <v>3000</v>
      </c>
      <c r="C346" s="89">
        <v>3000</v>
      </c>
      <c r="D346" s="89">
        <v>3000</v>
      </c>
      <c r="E346" s="105">
        <v>3000</v>
      </c>
    </row>
    <row r="347" spans="1:6" s="80" customFormat="1" ht="19.95" customHeight="1">
      <c r="A347" s="77" t="s">
        <v>380</v>
      </c>
      <c r="B347" s="88">
        <v>2.5000000000000001E-2</v>
      </c>
      <c r="C347" s="89">
        <v>2.5000000000000001E-2</v>
      </c>
      <c r="D347" s="89">
        <v>2.5000000000000001E-2</v>
      </c>
      <c r="E347" s="105">
        <v>2.5000000000000001E-2</v>
      </c>
    </row>
    <row r="348" spans="1:6" s="80" customFormat="1" ht="19.95" customHeight="1">
      <c r="A348" s="77" t="s">
        <v>381</v>
      </c>
      <c r="B348" s="88">
        <v>0</v>
      </c>
      <c r="C348" s="89">
        <v>0</v>
      </c>
      <c r="D348" s="89">
        <v>0</v>
      </c>
      <c r="E348" s="105">
        <v>0</v>
      </c>
    </row>
    <row r="349" spans="1:6" s="80" customFormat="1" ht="19.95" customHeight="1">
      <c r="A349" s="77"/>
      <c r="B349" s="88"/>
      <c r="C349" s="89"/>
      <c r="D349" s="89"/>
      <c r="E349" s="105"/>
    </row>
    <row r="350" spans="1:6" s="80" customFormat="1" ht="19.95" customHeight="1">
      <c r="A350" s="77" t="s">
        <v>382</v>
      </c>
      <c r="B350" s="88">
        <v>2</v>
      </c>
      <c r="C350" s="89">
        <v>2</v>
      </c>
      <c r="D350" s="89">
        <v>2</v>
      </c>
      <c r="E350" s="105">
        <v>2</v>
      </c>
      <c r="F350" s="76"/>
    </row>
    <row r="351" spans="1:6" s="80" customFormat="1" ht="19.95" customHeight="1">
      <c r="A351" s="77" t="s">
        <v>383</v>
      </c>
      <c r="B351" s="88">
        <v>1.3</v>
      </c>
      <c r="C351" s="89">
        <v>1.3</v>
      </c>
      <c r="D351" s="89">
        <v>1.3</v>
      </c>
      <c r="E351" s="105">
        <v>1.3</v>
      </c>
      <c r="F351" s="76"/>
    </row>
    <row r="352" spans="1:6" s="80" customFormat="1" ht="19.95" customHeight="1">
      <c r="A352" s="77" t="s">
        <v>384</v>
      </c>
      <c r="B352" s="88">
        <v>0.75</v>
      </c>
      <c r="C352" s="89">
        <v>0.75</v>
      </c>
      <c r="D352" s="89">
        <v>0.75</v>
      </c>
      <c r="E352" s="105">
        <v>0.75</v>
      </c>
      <c r="F352" s="76"/>
    </row>
    <row r="353" spans="1:6" s="80" customFormat="1" ht="19.95" customHeight="1">
      <c r="A353" s="77" t="s">
        <v>385</v>
      </c>
      <c r="B353" s="88">
        <v>50</v>
      </c>
      <c r="C353" s="89">
        <v>50</v>
      </c>
      <c r="D353" s="89">
        <v>50</v>
      </c>
      <c r="E353" s="105">
        <v>50</v>
      </c>
      <c r="F353" s="76"/>
    </row>
    <row r="354" spans="1:6" s="80" customFormat="1" ht="19.95" customHeight="1">
      <c r="A354" s="77" t="s">
        <v>609</v>
      </c>
      <c r="B354" s="88">
        <v>1</v>
      </c>
      <c r="C354" s="89">
        <v>1</v>
      </c>
      <c r="D354" s="89">
        <v>1</v>
      </c>
      <c r="E354" s="105">
        <v>1</v>
      </c>
      <c r="F354" s="76"/>
    </row>
    <row r="355" spans="1:6" s="80" customFormat="1" ht="19.95" customHeight="1">
      <c r="A355" s="77" t="s">
        <v>389</v>
      </c>
      <c r="B355" s="88">
        <v>20</v>
      </c>
      <c r="C355" s="89">
        <v>20</v>
      </c>
      <c r="D355" s="89">
        <v>20</v>
      </c>
      <c r="E355" s="105">
        <v>20</v>
      </c>
      <c r="F355" s="76"/>
    </row>
    <row r="356" spans="1:6" s="80" customFormat="1" ht="19.95" customHeight="1">
      <c r="A356" s="77" t="s">
        <v>610</v>
      </c>
      <c r="B356" s="88">
        <v>200</v>
      </c>
      <c r="C356" s="89">
        <v>200</v>
      </c>
      <c r="D356" s="89">
        <v>200</v>
      </c>
      <c r="E356" s="105">
        <v>200</v>
      </c>
      <c r="F356" s="76"/>
    </row>
    <row r="357" spans="1:6" s="80" customFormat="1" ht="19.95" customHeight="1">
      <c r="A357" s="77" t="s">
        <v>390</v>
      </c>
      <c r="B357" s="88">
        <v>30</v>
      </c>
      <c r="C357" s="89">
        <v>30</v>
      </c>
      <c r="D357" s="89">
        <v>30</v>
      </c>
      <c r="E357" s="105">
        <v>30</v>
      </c>
      <c r="F357" s="76"/>
    </row>
    <row r="358" spans="1:6" s="80" customFormat="1" ht="19.95" customHeight="1">
      <c r="A358" s="77" t="s">
        <v>611</v>
      </c>
      <c r="B358" s="88">
        <v>230</v>
      </c>
      <c r="C358" s="89">
        <v>230</v>
      </c>
      <c r="D358" s="89">
        <v>230</v>
      </c>
      <c r="E358" s="105">
        <v>230</v>
      </c>
      <c r="F358" s="76"/>
    </row>
    <row r="359" spans="1:6" s="80" customFormat="1" ht="19.95" customHeight="1">
      <c r="A359" s="77" t="s">
        <v>391</v>
      </c>
      <c r="B359" s="88">
        <v>30</v>
      </c>
      <c r="C359" s="89">
        <v>30</v>
      </c>
      <c r="D359" s="89">
        <v>30</v>
      </c>
      <c r="E359" s="105">
        <v>30</v>
      </c>
      <c r="F359" s="76"/>
    </row>
    <row r="360" spans="1:6" s="80" customFormat="1" ht="19.95" customHeight="1">
      <c r="A360" s="77" t="s">
        <v>392</v>
      </c>
      <c r="B360" s="88">
        <v>0.2</v>
      </c>
      <c r="C360" s="89">
        <v>0.2</v>
      </c>
      <c r="D360" s="89">
        <v>0.2</v>
      </c>
      <c r="E360" s="105">
        <v>0.2</v>
      </c>
      <c r="F360" s="76"/>
    </row>
    <row r="361" spans="1:6" s="80" customFormat="1" ht="19.95" customHeight="1">
      <c r="A361" s="77" t="s">
        <v>393</v>
      </c>
      <c r="B361" s="88">
        <v>1</v>
      </c>
      <c r="C361" s="89">
        <v>1</v>
      </c>
      <c r="D361" s="89">
        <v>1</v>
      </c>
      <c r="E361" s="105">
        <v>1</v>
      </c>
      <c r="F361" s="76"/>
    </row>
    <row r="362" spans="1:6" s="80" customFormat="1" ht="19.95" customHeight="1">
      <c r="A362" s="77" t="s">
        <v>394</v>
      </c>
      <c r="B362" s="88" t="b">
        <v>0</v>
      </c>
      <c r="C362" s="89" t="b">
        <v>0</v>
      </c>
      <c r="D362" s="89" t="b">
        <v>0</v>
      </c>
      <c r="E362" s="105" t="b">
        <v>0</v>
      </c>
      <c r="F362" s="76"/>
    </row>
    <row r="363" spans="1:6" s="80" customFormat="1" ht="19.95" customHeight="1">
      <c r="A363" s="77" t="s">
        <v>395</v>
      </c>
      <c r="B363" s="88" t="b">
        <v>1</v>
      </c>
      <c r="C363" s="89" t="b">
        <v>1</v>
      </c>
      <c r="D363" s="89" t="b">
        <v>1</v>
      </c>
      <c r="E363" s="105" t="b">
        <v>1</v>
      </c>
      <c r="F363" s="76"/>
    </row>
    <row r="364" spans="1:6" s="80" customFormat="1" ht="19.95" customHeight="1">
      <c r="A364" s="77" t="s">
        <v>396</v>
      </c>
      <c r="B364" s="88" t="b">
        <v>0</v>
      </c>
      <c r="C364" s="89" t="b">
        <v>0</v>
      </c>
      <c r="D364" s="89" t="b">
        <v>0</v>
      </c>
      <c r="E364" s="105" t="b">
        <v>0</v>
      </c>
      <c r="F364" s="76"/>
    </row>
    <row r="365" spans="1:6" s="80" customFormat="1" ht="19.95" customHeight="1">
      <c r="A365" s="77" t="s">
        <v>397</v>
      </c>
      <c r="B365" s="88">
        <v>30</v>
      </c>
      <c r="C365" s="89">
        <v>30</v>
      </c>
      <c r="D365" s="89">
        <v>30</v>
      </c>
      <c r="E365" s="105">
        <v>30</v>
      </c>
      <c r="F365" s="76"/>
    </row>
    <row r="366" spans="1:6" s="80" customFormat="1" ht="19.95" customHeight="1">
      <c r="A366" s="77" t="s">
        <v>398</v>
      </c>
      <c r="B366" s="88">
        <v>0.15</v>
      </c>
      <c r="C366" s="89">
        <v>0.15</v>
      </c>
      <c r="D366" s="89">
        <v>0.15</v>
      </c>
      <c r="E366" s="105">
        <v>0.15</v>
      </c>
      <c r="F366" s="76"/>
    </row>
    <row r="367" spans="1:6" s="80" customFormat="1" ht="19.95" customHeight="1">
      <c r="A367" s="77" t="s">
        <v>399</v>
      </c>
      <c r="B367" s="88">
        <v>0.75</v>
      </c>
      <c r="C367" s="89">
        <v>0.75</v>
      </c>
      <c r="D367" s="89">
        <v>0.75</v>
      </c>
      <c r="E367" s="105">
        <v>0.75</v>
      </c>
      <c r="F367" s="76"/>
    </row>
    <row r="368" spans="1:6" s="80" customFormat="1" ht="19.95" customHeight="1">
      <c r="A368" s="77" t="s">
        <v>400</v>
      </c>
      <c r="B368" s="88">
        <v>0.1</v>
      </c>
      <c r="C368" s="89">
        <v>0.1</v>
      </c>
      <c r="D368" s="89">
        <v>0.1</v>
      </c>
      <c r="E368" s="105">
        <v>0.1</v>
      </c>
      <c r="F368" s="76"/>
    </row>
    <row r="369" spans="1:6" s="80" customFormat="1" ht="19.95" customHeight="1">
      <c r="A369" s="77" t="s">
        <v>401</v>
      </c>
      <c r="B369" s="88">
        <v>10</v>
      </c>
      <c r="C369" s="89">
        <v>10</v>
      </c>
      <c r="D369" s="89">
        <v>10</v>
      </c>
      <c r="E369" s="105">
        <v>10</v>
      </c>
      <c r="F369" s="76"/>
    </row>
    <row r="370" spans="1:6" s="80" customFormat="1" ht="19.95" customHeight="1">
      <c r="A370" s="77" t="s">
        <v>402</v>
      </c>
      <c r="B370" s="88">
        <v>0.15</v>
      </c>
      <c r="C370" s="89">
        <v>0.15</v>
      </c>
      <c r="D370" s="89">
        <v>0.15</v>
      </c>
      <c r="E370" s="105">
        <v>0.15</v>
      </c>
      <c r="F370" s="76"/>
    </row>
    <row r="371" spans="1:6" s="80" customFormat="1" ht="19.95" customHeight="1">
      <c r="A371" s="77"/>
      <c r="B371" s="88"/>
      <c r="C371" s="89"/>
      <c r="D371" s="89"/>
      <c r="E371" s="105"/>
      <c r="F371" s="76"/>
    </row>
    <row r="372" spans="1:6" ht="19.95" customHeight="1">
      <c r="A372" s="77"/>
      <c r="E372" s="105"/>
    </row>
    <row r="373" spans="1:6" ht="19.95" customHeight="1">
      <c r="A373" s="77" t="s">
        <v>403</v>
      </c>
      <c r="B373" s="88">
        <v>0.15</v>
      </c>
      <c r="C373" s="89">
        <v>0.15</v>
      </c>
      <c r="D373" s="89">
        <v>0.15</v>
      </c>
      <c r="E373" s="105">
        <v>0.15</v>
      </c>
    </row>
    <row r="374" spans="1:6" ht="19.95" customHeight="1">
      <c r="A374" s="77" t="s">
        <v>404</v>
      </c>
      <c r="B374" s="88">
        <v>0.15</v>
      </c>
      <c r="C374" s="89">
        <v>0.15</v>
      </c>
      <c r="D374" s="89">
        <v>0.15</v>
      </c>
      <c r="E374" s="105">
        <v>0.15</v>
      </c>
    </row>
    <row r="375" spans="1:6" ht="19.95" customHeight="1">
      <c r="A375" s="77" t="s">
        <v>405</v>
      </c>
      <c r="B375" s="19" t="b">
        <v>0</v>
      </c>
      <c r="C375" s="19" t="b">
        <v>0</v>
      </c>
      <c r="D375" s="19" t="b">
        <v>0</v>
      </c>
      <c r="E375" s="19" t="b">
        <v>0</v>
      </c>
    </row>
    <row r="376" spans="1:6" ht="19.95" customHeight="1">
      <c r="A376" s="77"/>
      <c r="E376" s="105"/>
    </row>
    <row r="377" spans="1:6" ht="19.95" customHeight="1">
      <c r="A377" s="77"/>
      <c r="E377" s="105"/>
    </row>
    <row r="378" spans="1:6" ht="19.95" customHeight="1">
      <c r="A378" s="77" t="s">
        <v>612</v>
      </c>
      <c r="E378" s="105"/>
    </row>
    <row r="379" spans="1:6" ht="19.95" customHeight="1">
      <c r="A379" s="77" t="s">
        <v>406</v>
      </c>
      <c r="B379" s="88">
        <v>100</v>
      </c>
      <c r="C379" s="89">
        <v>100</v>
      </c>
      <c r="D379" s="89">
        <v>100</v>
      </c>
      <c r="E379" s="105">
        <v>100</v>
      </c>
    </row>
    <row r="380" spans="1:6" ht="19.95" customHeight="1">
      <c r="A380" s="77" t="s">
        <v>407</v>
      </c>
      <c r="B380" s="88">
        <v>21</v>
      </c>
      <c r="C380" s="89">
        <v>21</v>
      </c>
      <c r="D380" s="89">
        <v>21</v>
      </c>
      <c r="E380" s="105">
        <v>21</v>
      </c>
    </row>
    <row r="381" spans="1:6" ht="19.95" customHeight="1">
      <c r="A381" s="77" t="s">
        <v>408</v>
      </c>
      <c r="B381" s="88">
        <v>17.100000000000001</v>
      </c>
      <c r="C381" s="89">
        <v>17.100000000000001</v>
      </c>
      <c r="D381" s="89">
        <v>17.100000000000001</v>
      </c>
      <c r="E381" s="105">
        <v>17.100000000000001</v>
      </c>
    </row>
    <row r="382" spans="1:6" ht="19.95" customHeight="1">
      <c r="A382" s="77" t="s">
        <v>613</v>
      </c>
      <c r="B382" s="19">
        <v>1</v>
      </c>
      <c r="C382" s="19">
        <v>1</v>
      </c>
      <c r="D382" s="19">
        <v>1</v>
      </c>
      <c r="E382" s="19">
        <v>1</v>
      </c>
    </row>
    <row r="383" spans="1:6" ht="19.95" customHeight="1">
      <c r="A383" s="77" t="s">
        <v>409</v>
      </c>
    </row>
    <row r="384" spans="1:6" ht="19.95" customHeight="1">
      <c r="A384" s="114" t="s">
        <v>614</v>
      </c>
    </row>
    <row r="385" spans="1:5" ht="19.95" customHeight="1">
      <c r="A385" s="116" t="s">
        <v>615</v>
      </c>
    </row>
    <row r="386" spans="1:5" s="80" customFormat="1" ht="19.95" customHeight="1">
      <c r="A386" s="63" t="s">
        <v>616</v>
      </c>
      <c r="B386" s="88">
        <v>35</v>
      </c>
      <c r="C386" s="89">
        <v>35</v>
      </c>
      <c r="D386" s="89">
        <v>35</v>
      </c>
      <c r="E386" s="105">
        <v>35</v>
      </c>
    </row>
    <row r="387" spans="1:5" s="80" customFormat="1" ht="19.95" customHeight="1">
      <c r="A387" s="63" t="s">
        <v>471</v>
      </c>
      <c r="B387" s="88">
        <v>30</v>
      </c>
      <c r="C387" s="89">
        <v>30</v>
      </c>
      <c r="D387" s="89">
        <v>30</v>
      </c>
      <c r="E387" s="105">
        <v>30</v>
      </c>
    </row>
    <row r="388" spans="1:5" s="80" customFormat="1" ht="19.95" customHeight="1">
      <c r="A388" s="63" t="s">
        <v>555</v>
      </c>
      <c r="B388" s="88">
        <v>25</v>
      </c>
      <c r="C388" s="89">
        <v>25</v>
      </c>
      <c r="D388" s="89">
        <v>25</v>
      </c>
      <c r="E388" s="105">
        <v>25</v>
      </c>
    </row>
    <row r="389" spans="1:5" ht="19.95" customHeight="1">
      <c r="A389" s="63" t="s">
        <v>556</v>
      </c>
      <c r="B389" s="88">
        <v>20</v>
      </c>
      <c r="C389" s="89">
        <v>20</v>
      </c>
      <c r="D389" s="89">
        <v>20</v>
      </c>
      <c r="E389" s="105">
        <v>20</v>
      </c>
    </row>
    <row r="390" spans="1:5" ht="19.95" customHeight="1">
      <c r="A390" s="63" t="s">
        <v>557</v>
      </c>
      <c r="B390" s="88">
        <v>10</v>
      </c>
      <c r="C390" s="89">
        <v>10</v>
      </c>
      <c r="D390" s="89">
        <v>10</v>
      </c>
      <c r="E390" s="105">
        <v>10</v>
      </c>
    </row>
    <row r="391" spans="1:5" ht="19.95" customHeight="1">
      <c r="A391" s="63" t="s">
        <v>558</v>
      </c>
      <c r="B391" s="88">
        <v>10</v>
      </c>
      <c r="C391" s="89">
        <v>10</v>
      </c>
      <c r="D391" s="89">
        <v>10</v>
      </c>
      <c r="E391" s="105">
        <v>10</v>
      </c>
    </row>
    <row r="392" spans="1:5" ht="19.95" customHeight="1">
      <c r="A392" s="63" t="s">
        <v>559</v>
      </c>
      <c r="B392" s="88">
        <v>10</v>
      </c>
      <c r="C392" s="89">
        <v>10</v>
      </c>
      <c r="D392" s="89">
        <v>10</v>
      </c>
      <c r="E392" s="105">
        <v>10</v>
      </c>
    </row>
    <row r="393" spans="1:5" ht="19.95" customHeight="1">
      <c r="A393" s="63" t="s">
        <v>560</v>
      </c>
      <c r="B393" s="88">
        <v>10</v>
      </c>
      <c r="C393" s="89">
        <v>10</v>
      </c>
      <c r="D393" s="89">
        <v>10</v>
      </c>
      <c r="E393" s="105">
        <v>10</v>
      </c>
    </row>
    <row r="394" spans="1:5" ht="19.95" customHeight="1">
      <c r="A394" s="63" t="s">
        <v>561</v>
      </c>
      <c r="B394" s="88">
        <v>10</v>
      </c>
      <c r="C394" s="89">
        <v>10</v>
      </c>
      <c r="D394" s="89">
        <v>10</v>
      </c>
      <c r="E394" s="105">
        <v>10</v>
      </c>
    </row>
    <row r="395" spans="1:5" ht="19.95" customHeight="1">
      <c r="A395" s="63" t="s">
        <v>562</v>
      </c>
      <c r="B395" s="88">
        <v>10</v>
      </c>
      <c r="C395" s="89">
        <v>10</v>
      </c>
      <c r="D395" s="89">
        <v>10</v>
      </c>
      <c r="E395" s="105">
        <v>10</v>
      </c>
    </row>
    <row r="396" spans="1:5" ht="19.95" customHeight="1">
      <c r="A396" s="63" t="s">
        <v>563</v>
      </c>
      <c r="B396" s="88">
        <v>10</v>
      </c>
      <c r="C396" s="89">
        <v>10</v>
      </c>
      <c r="D396" s="89">
        <v>10</v>
      </c>
      <c r="E396" s="105">
        <v>10</v>
      </c>
    </row>
    <row r="397" spans="1:5" ht="19.95" customHeight="1">
      <c r="A397" s="63" t="s">
        <v>564</v>
      </c>
      <c r="B397" s="88">
        <v>10</v>
      </c>
      <c r="C397" s="89">
        <v>10</v>
      </c>
      <c r="D397" s="89">
        <v>10</v>
      </c>
      <c r="E397" s="105">
        <v>10</v>
      </c>
    </row>
    <row r="398" spans="1:5" ht="19.95" customHeight="1">
      <c r="A398" s="63" t="s">
        <v>565</v>
      </c>
      <c r="B398" s="19">
        <v>10</v>
      </c>
      <c r="C398" s="19">
        <v>10</v>
      </c>
      <c r="D398" s="19">
        <v>10</v>
      </c>
      <c r="E398" s="19">
        <v>10</v>
      </c>
    </row>
    <row r="399" spans="1:5" ht="19.95" customHeight="1">
      <c r="A399" s="63"/>
      <c r="B399" s="19"/>
      <c r="C399" s="19"/>
      <c r="D399" s="19"/>
      <c r="E399" s="19"/>
    </row>
    <row r="400" spans="1:5" ht="19.95" customHeight="1">
      <c r="A400" s="117" t="s">
        <v>617</v>
      </c>
      <c r="E400" s="105"/>
    </row>
    <row r="401" spans="1:5" ht="19.95" customHeight="1">
      <c r="A401" s="63" t="s">
        <v>616</v>
      </c>
      <c r="B401" s="88">
        <v>2962.73291015625</v>
      </c>
      <c r="C401" s="89">
        <v>2962.73291015625</v>
      </c>
      <c r="D401" s="89">
        <v>2962.73291015625</v>
      </c>
      <c r="E401" s="76">
        <v>2962.73291015625</v>
      </c>
    </row>
    <row r="402" spans="1:5" ht="19.95" customHeight="1">
      <c r="A402" s="63" t="s">
        <v>471</v>
      </c>
      <c r="B402" s="88">
        <v>1585.83703613281</v>
      </c>
      <c r="C402" s="89">
        <v>1585.83703613281</v>
      </c>
      <c r="D402" s="89">
        <v>1585.83703613281</v>
      </c>
      <c r="E402" s="105">
        <v>1585.83703613281</v>
      </c>
    </row>
    <row r="403" spans="1:5" ht="19.95" customHeight="1">
      <c r="A403" s="63" t="s">
        <v>555</v>
      </c>
      <c r="B403" s="88">
        <v>460.06491088867102</v>
      </c>
      <c r="C403" s="89">
        <v>460.06491088867102</v>
      </c>
      <c r="D403" s="89">
        <v>460.06491088867102</v>
      </c>
      <c r="E403" s="105">
        <v>460.06491088867102</v>
      </c>
    </row>
    <row r="404" spans="1:5" ht="19.95" customHeight="1">
      <c r="A404" s="63" t="s">
        <v>556</v>
      </c>
      <c r="B404" s="88">
        <v>131.81080627441401</v>
      </c>
      <c r="C404" s="89">
        <v>131.81080627441401</v>
      </c>
      <c r="D404" s="89">
        <v>131.81080627441401</v>
      </c>
      <c r="E404" s="105">
        <v>131.81080627441401</v>
      </c>
    </row>
    <row r="405" spans="1:5" ht="19.95" customHeight="1">
      <c r="A405" s="63" t="s">
        <v>557</v>
      </c>
      <c r="B405" s="88">
        <v>37.764419555663999</v>
      </c>
      <c r="C405" s="89">
        <v>37.764419555663999</v>
      </c>
      <c r="D405" s="89">
        <v>37.764419555663999</v>
      </c>
      <c r="E405" s="105">
        <v>37.764419555663999</v>
      </c>
    </row>
    <row r="406" spans="1:5" ht="19.95" customHeight="1">
      <c r="A406" s="63" t="s">
        <v>558</v>
      </c>
      <c r="B406" s="88">
        <v>36.219879149999997</v>
      </c>
      <c r="C406" s="89">
        <v>36.219879149999997</v>
      </c>
      <c r="D406" s="89">
        <v>36.219879149999997</v>
      </c>
      <c r="E406" s="105">
        <v>36.219879149999997</v>
      </c>
    </row>
    <row r="407" spans="1:5" ht="19.95" customHeight="1">
      <c r="A407" s="63" t="s">
        <v>559</v>
      </c>
      <c r="B407" s="88">
        <v>36.219879149999997</v>
      </c>
      <c r="C407" s="89">
        <v>36.219879149999997</v>
      </c>
      <c r="D407" s="89">
        <v>36.219879149999997</v>
      </c>
      <c r="E407" s="105">
        <v>36.219879149999997</v>
      </c>
    </row>
    <row r="408" spans="1:5" ht="19.95" customHeight="1">
      <c r="A408" s="63" t="s">
        <v>560</v>
      </c>
      <c r="B408" s="88">
        <v>36.219879149999997</v>
      </c>
      <c r="C408" s="89">
        <v>36.219879149999997</v>
      </c>
      <c r="D408" s="89">
        <v>36.219879149999997</v>
      </c>
      <c r="E408" s="105">
        <v>36.219879149999997</v>
      </c>
    </row>
    <row r="409" spans="1:5" ht="19.95" customHeight="1">
      <c r="A409" s="63" t="s">
        <v>561</v>
      </c>
      <c r="B409" s="88">
        <v>36.219879149999997</v>
      </c>
      <c r="C409" s="89">
        <v>36.219879149999997</v>
      </c>
      <c r="D409" s="89">
        <v>36.219879149999997</v>
      </c>
      <c r="E409" s="105">
        <v>36.219879149999997</v>
      </c>
    </row>
    <row r="410" spans="1:5" ht="19.95" customHeight="1">
      <c r="A410" s="63" t="s">
        <v>562</v>
      </c>
      <c r="B410" s="88">
        <v>36.219879149999997</v>
      </c>
      <c r="C410" s="89">
        <v>36.219879149999997</v>
      </c>
      <c r="D410" s="89">
        <v>36.219879149999997</v>
      </c>
      <c r="E410" s="105">
        <v>36.219879149999997</v>
      </c>
    </row>
    <row r="411" spans="1:5" ht="19.95" customHeight="1">
      <c r="A411" s="63" t="s">
        <v>563</v>
      </c>
      <c r="B411" s="88">
        <v>36.219879149999997</v>
      </c>
      <c r="C411" s="89">
        <v>36.219879149999997</v>
      </c>
      <c r="D411" s="89">
        <v>36.219879149999997</v>
      </c>
      <c r="E411" s="105">
        <v>36.219879149999997</v>
      </c>
    </row>
    <row r="412" spans="1:5" ht="19.95" customHeight="1">
      <c r="A412" s="63" t="s">
        <v>564</v>
      </c>
      <c r="B412" s="88">
        <v>36.219879149999997</v>
      </c>
      <c r="C412" s="89">
        <v>36.219879149999997</v>
      </c>
      <c r="D412" s="89">
        <v>36.219879149999997</v>
      </c>
      <c r="E412" s="105">
        <v>36.219879149999997</v>
      </c>
    </row>
    <row r="413" spans="1:5" ht="19.95" customHeight="1">
      <c r="A413" s="63" t="s">
        <v>565</v>
      </c>
      <c r="B413" s="88">
        <v>36.219879149999997</v>
      </c>
      <c r="C413" s="89">
        <v>36.219879149999997</v>
      </c>
      <c r="D413" s="89">
        <v>36.219879149999997</v>
      </c>
      <c r="E413" s="105">
        <v>36.219879149999997</v>
      </c>
    </row>
    <row r="414" spans="1:5" ht="19.95" customHeight="1">
      <c r="A414" s="63"/>
      <c r="E414" s="105"/>
    </row>
    <row r="415" spans="1:5" ht="19.95" customHeight="1">
      <c r="A415" s="116" t="s">
        <v>618</v>
      </c>
      <c r="E415" s="105"/>
    </row>
    <row r="416" spans="1:5" ht="19.95" customHeight="1">
      <c r="A416" s="63" t="s">
        <v>616</v>
      </c>
      <c r="B416" s="88">
        <v>35</v>
      </c>
      <c r="C416" s="89">
        <v>35</v>
      </c>
      <c r="D416" s="89">
        <v>35</v>
      </c>
      <c r="E416" s="105">
        <v>35</v>
      </c>
    </row>
    <row r="417" spans="1:5" ht="19.95" customHeight="1">
      <c r="A417" s="63" t="s">
        <v>471</v>
      </c>
      <c r="B417" s="88">
        <v>30</v>
      </c>
      <c r="C417" s="89">
        <v>30</v>
      </c>
      <c r="D417" s="89">
        <v>30</v>
      </c>
      <c r="E417" s="105">
        <v>30</v>
      </c>
    </row>
    <row r="418" spans="1:5" ht="19.95" customHeight="1">
      <c r="A418" s="63" t="s">
        <v>555</v>
      </c>
      <c r="B418" s="88">
        <v>25</v>
      </c>
      <c r="C418" s="89">
        <v>25</v>
      </c>
      <c r="D418" s="89">
        <v>25</v>
      </c>
      <c r="E418" s="105">
        <v>25</v>
      </c>
    </row>
    <row r="419" spans="1:5" ht="19.95" customHeight="1">
      <c r="A419" s="63" t="s">
        <v>556</v>
      </c>
      <c r="B419" s="88">
        <v>20</v>
      </c>
      <c r="C419" s="89">
        <v>20</v>
      </c>
      <c r="D419" s="89">
        <v>20</v>
      </c>
      <c r="E419" s="105">
        <v>20</v>
      </c>
    </row>
    <row r="420" spans="1:5" ht="19.95" customHeight="1">
      <c r="A420" s="63" t="s">
        <v>557</v>
      </c>
      <c r="B420" s="88">
        <v>10</v>
      </c>
      <c r="C420" s="89">
        <v>10</v>
      </c>
      <c r="D420" s="89">
        <v>10</v>
      </c>
      <c r="E420" s="105">
        <v>10</v>
      </c>
    </row>
    <row r="421" spans="1:5" ht="19.95" customHeight="1">
      <c r="A421" s="63" t="s">
        <v>558</v>
      </c>
      <c r="B421" s="88">
        <v>10</v>
      </c>
      <c r="C421" s="89">
        <v>10</v>
      </c>
      <c r="D421" s="89">
        <v>10</v>
      </c>
      <c r="E421" s="105">
        <v>10</v>
      </c>
    </row>
    <row r="422" spans="1:5" ht="19.95" customHeight="1">
      <c r="A422" s="63" t="s">
        <v>559</v>
      </c>
      <c r="B422" s="88">
        <v>10</v>
      </c>
      <c r="C422" s="89">
        <v>10</v>
      </c>
      <c r="D422" s="89">
        <v>10</v>
      </c>
      <c r="E422" s="105">
        <v>10</v>
      </c>
    </row>
    <row r="423" spans="1:5" ht="19.95" customHeight="1">
      <c r="A423" s="63" t="s">
        <v>560</v>
      </c>
      <c r="B423" s="88">
        <v>10</v>
      </c>
      <c r="C423" s="89">
        <v>10</v>
      </c>
      <c r="D423" s="89">
        <v>10</v>
      </c>
      <c r="E423" s="105">
        <v>10</v>
      </c>
    </row>
    <row r="424" spans="1:5" ht="19.95" customHeight="1">
      <c r="A424" s="63" t="s">
        <v>561</v>
      </c>
      <c r="B424" s="88">
        <v>10</v>
      </c>
      <c r="C424" s="89">
        <v>10</v>
      </c>
      <c r="D424" s="89">
        <v>10</v>
      </c>
      <c r="E424" s="105">
        <v>10</v>
      </c>
    </row>
    <row r="425" spans="1:5" ht="19.95" customHeight="1">
      <c r="A425" s="63" t="s">
        <v>562</v>
      </c>
      <c r="B425" s="88">
        <v>10</v>
      </c>
      <c r="C425" s="89">
        <v>10</v>
      </c>
      <c r="D425" s="89">
        <v>10</v>
      </c>
      <c r="E425" s="105">
        <v>10</v>
      </c>
    </row>
    <row r="426" spans="1:5" ht="19.95" customHeight="1">
      <c r="A426" s="63" t="s">
        <v>563</v>
      </c>
      <c r="B426" s="88">
        <v>10</v>
      </c>
      <c r="C426" s="89">
        <v>10</v>
      </c>
      <c r="D426" s="89">
        <v>10</v>
      </c>
      <c r="E426" s="105">
        <v>10</v>
      </c>
    </row>
    <row r="427" spans="1:5" ht="19.95" customHeight="1">
      <c r="A427" s="63" t="s">
        <v>564</v>
      </c>
      <c r="B427" s="88">
        <v>10</v>
      </c>
      <c r="C427" s="89">
        <v>10</v>
      </c>
      <c r="D427" s="89">
        <v>10</v>
      </c>
      <c r="E427" s="105">
        <v>10</v>
      </c>
    </row>
    <row r="428" spans="1:5" ht="19.95" customHeight="1">
      <c r="A428" s="63" t="s">
        <v>565</v>
      </c>
      <c r="B428" s="19">
        <v>10</v>
      </c>
      <c r="C428" s="19">
        <v>10</v>
      </c>
      <c r="D428" s="19">
        <v>10</v>
      </c>
      <c r="E428" s="19">
        <v>10</v>
      </c>
    </row>
    <row r="429" spans="1:5" ht="19.95" customHeight="1">
      <c r="A429" s="63"/>
      <c r="E429" s="105"/>
    </row>
  </sheetData>
  <phoneticPr fontId="35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99060</xdr:colOff>
                    <xdr:row>0</xdr:row>
                    <xdr:rowOff>60960</xdr:rowOff>
                  </from>
                  <to>
                    <xdr:col>0</xdr:col>
                    <xdr:colOff>1127760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175260</xdr:rowOff>
                  </from>
                  <to>
                    <xdr:col>0</xdr:col>
                    <xdr:colOff>1127760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99060</xdr:colOff>
                    <xdr:row>2</xdr:row>
                    <xdr:rowOff>289560</xdr:rowOff>
                  </from>
                  <to>
                    <xdr:col>0</xdr:col>
                    <xdr:colOff>1143000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90"/>
  <sheetViews>
    <sheetView zoomScale="85" zoomScaleNormal="85" workbookViewId="0">
      <selection activeCell="V36" sqref="V36"/>
    </sheetView>
  </sheetViews>
  <sheetFormatPr defaultColWidth="8.6640625" defaultRowHeight="13.2"/>
  <cols>
    <col min="3" max="3" width="14" customWidth="1"/>
    <col min="21" max="21" width="20.44140625" customWidth="1"/>
    <col min="22" max="22" width="23.109375" customWidth="1"/>
    <col min="23" max="23" width="23" customWidth="1"/>
    <col min="73" max="73" width="16.6640625" customWidth="1"/>
    <col min="74" max="74" width="14.44140625" customWidth="1"/>
    <col min="75" max="75" width="22.44140625" customWidth="1"/>
    <col min="76" max="76" width="18.44140625" customWidth="1"/>
    <col min="77" max="77" width="19.109375" customWidth="1"/>
    <col min="79" max="79" width="23" customWidth="1"/>
    <col min="99" max="99" width="16.44140625" customWidth="1"/>
    <col min="100" max="100" width="17.109375" customWidth="1"/>
    <col min="101" max="101" width="29" customWidth="1"/>
    <col min="102" max="102" width="16.6640625" customWidth="1"/>
    <col min="103" max="103" width="25.109375" customWidth="1"/>
    <col min="104" max="104" width="16.44140625" customWidth="1"/>
    <col min="105" max="105" width="21.33203125" customWidth="1"/>
    <col min="107" max="107" width="16" customWidth="1"/>
    <col min="108" max="108" width="21.109375" customWidth="1"/>
    <col min="109" max="109" width="21" customWidth="1"/>
    <col min="110" max="110" width="20.33203125" customWidth="1"/>
    <col min="111" max="111" width="14" customWidth="1"/>
    <col min="116" max="116" width="12.33203125" customWidth="1"/>
    <col min="117" max="117" width="14" customWidth="1"/>
    <col min="118" max="118" width="18.44140625" customWidth="1"/>
    <col min="121" max="121" width="25.33203125" customWidth="1"/>
    <col min="122" max="122" width="22.6640625" customWidth="1"/>
    <col min="125" max="125" width="10" customWidth="1"/>
    <col min="126" max="126" width="18.6640625" customWidth="1"/>
    <col min="129" max="129" width="27.109375" customWidth="1"/>
    <col min="130" max="130" width="15.6640625" customWidth="1"/>
    <col min="131" max="131" width="15" customWidth="1"/>
  </cols>
  <sheetData>
    <row r="1" spans="1:132" ht="15" thickBot="1">
      <c r="A1" s="10"/>
      <c r="B1" s="10"/>
      <c r="C1" s="10"/>
      <c r="D1" s="10"/>
      <c r="E1" s="10"/>
      <c r="F1" s="11"/>
      <c r="G1" s="10"/>
      <c r="H1" s="10"/>
      <c r="I1" s="11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55"/>
      <c r="X1" s="155"/>
      <c r="Y1" s="155"/>
      <c r="Z1" s="155"/>
      <c r="AC1" t="s">
        <v>619</v>
      </c>
      <c r="AQ1" t="s">
        <v>620</v>
      </c>
      <c r="BE1" t="s">
        <v>621</v>
      </c>
      <c r="BS1" t="s">
        <v>622</v>
      </c>
      <c r="CG1" t="s">
        <v>623</v>
      </c>
      <c r="CT1" t="s">
        <v>624</v>
      </c>
      <c r="CU1" t="s">
        <v>625</v>
      </c>
      <c r="CV1" t="s">
        <v>626</v>
      </c>
      <c r="CW1" t="s">
        <v>627</v>
      </c>
      <c r="CX1" t="s">
        <v>628</v>
      </c>
      <c r="CY1" t="s">
        <v>629</v>
      </c>
      <c r="CZ1" t="s">
        <v>630</v>
      </c>
      <c r="DA1" t="s">
        <v>631</v>
      </c>
      <c r="DB1" t="s">
        <v>2</v>
      </c>
      <c r="DC1" t="s">
        <v>632</v>
      </c>
      <c r="DD1" t="s">
        <v>633</v>
      </c>
      <c r="DE1" t="s">
        <v>634</v>
      </c>
      <c r="DF1" t="s">
        <v>635</v>
      </c>
      <c r="DG1" t="s">
        <v>636</v>
      </c>
      <c r="DH1" t="s">
        <v>637</v>
      </c>
      <c r="DI1" t="s">
        <v>638</v>
      </c>
      <c r="DQ1" t="s">
        <v>639</v>
      </c>
      <c r="DR1" t="s">
        <v>640</v>
      </c>
      <c r="DS1" t="s">
        <v>641</v>
      </c>
      <c r="DT1" t="s">
        <v>642</v>
      </c>
      <c r="DU1" t="s">
        <v>643</v>
      </c>
      <c r="DV1" t="s">
        <v>644</v>
      </c>
      <c r="DW1" t="s">
        <v>630</v>
      </c>
      <c r="DX1" t="s">
        <v>645</v>
      </c>
      <c r="DY1" t="s">
        <v>646</v>
      </c>
      <c r="DZ1" t="s">
        <v>647</v>
      </c>
      <c r="EA1" t="s">
        <v>648</v>
      </c>
      <c r="EB1" t="s">
        <v>649</v>
      </c>
    </row>
    <row r="2" spans="1:132" ht="18" customHeight="1">
      <c r="A2" s="10"/>
      <c r="B2" s="10"/>
      <c r="C2" s="10"/>
      <c r="D2" s="10"/>
      <c r="E2" s="10"/>
      <c r="F2" s="11"/>
      <c r="G2" s="10"/>
      <c r="H2" s="10"/>
      <c r="I2" s="10"/>
      <c r="J2" s="10"/>
      <c r="K2" s="10"/>
      <c r="L2" s="10"/>
      <c r="M2" s="10"/>
      <c r="N2" s="10"/>
      <c r="O2" s="11"/>
      <c r="P2" s="10"/>
      <c r="Q2" s="10"/>
      <c r="R2" s="10"/>
      <c r="S2" s="10"/>
      <c r="T2" s="10"/>
      <c r="U2" s="26" t="s">
        <v>650</v>
      </c>
      <c r="V2" s="28">
        <v>160</v>
      </c>
      <c r="AA2" t="s">
        <v>2</v>
      </c>
      <c r="AB2" t="s">
        <v>651</v>
      </c>
      <c r="AC2" t="s">
        <v>652</v>
      </c>
      <c r="AD2" t="s">
        <v>653</v>
      </c>
      <c r="AE2" t="s">
        <v>654</v>
      </c>
      <c r="AF2" t="s">
        <v>655</v>
      </c>
      <c r="AG2" t="s">
        <v>656</v>
      </c>
      <c r="AH2" t="s">
        <v>657</v>
      </c>
      <c r="AI2" t="s">
        <v>658</v>
      </c>
      <c r="AJ2" t="s">
        <v>219</v>
      </c>
      <c r="AP2" t="s">
        <v>651</v>
      </c>
      <c r="AQ2" t="s">
        <v>652</v>
      </c>
      <c r="AR2" t="s">
        <v>653</v>
      </c>
      <c r="AS2" t="s">
        <v>654</v>
      </c>
      <c r="AT2" t="s">
        <v>655</v>
      </c>
      <c r="AU2" t="s">
        <v>656</v>
      </c>
      <c r="AV2" t="s">
        <v>657</v>
      </c>
      <c r="AW2" t="s">
        <v>658</v>
      </c>
      <c r="AX2" t="s">
        <v>219</v>
      </c>
      <c r="BD2" t="s">
        <v>651</v>
      </c>
      <c r="BE2" t="s">
        <v>652</v>
      </c>
      <c r="BF2" t="s">
        <v>653</v>
      </c>
      <c r="BG2" t="s">
        <v>654</v>
      </c>
      <c r="BH2" t="s">
        <v>655</v>
      </c>
      <c r="BI2" t="s">
        <v>656</v>
      </c>
      <c r="BJ2" t="s">
        <v>657</v>
      </c>
      <c r="BK2" t="s">
        <v>658</v>
      </c>
      <c r="BL2" t="s">
        <v>219</v>
      </c>
      <c r="BR2" t="s">
        <v>651</v>
      </c>
      <c r="BS2" t="s">
        <v>652</v>
      </c>
      <c r="BT2" t="s">
        <v>653</v>
      </c>
      <c r="BU2" t="s">
        <v>654</v>
      </c>
      <c r="BV2" t="s">
        <v>655</v>
      </c>
      <c r="BW2" t="s">
        <v>656</v>
      </c>
      <c r="BX2" t="s">
        <v>657</v>
      </c>
      <c r="BY2" t="s">
        <v>658</v>
      </c>
      <c r="BZ2" t="s">
        <v>219</v>
      </c>
      <c r="CF2" t="s">
        <v>651</v>
      </c>
      <c r="CG2" t="s">
        <v>652</v>
      </c>
      <c r="CH2" t="s">
        <v>653</v>
      </c>
      <c r="CI2" t="s">
        <v>654</v>
      </c>
      <c r="CJ2" t="s">
        <v>655</v>
      </c>
      <c r="CK2" t="s">
        <v>656</v>
      </c>
      <c r="CL2" t="s">
        <v>657</v>
      </c>
      <c r="CM2" t="s">
        <v>658</v>
      </c>
      <c r="CN2" t="s">
        <v>219</v>
      </c>
    </row>
    <row r="3" spans="1:132" ht="17.25" customHeight="1" thickBo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27" t="s">
        <v>659</v>
      </c>
      <c r="V3" s="29">
        <v>320</v>
      </c>
    </row>
    <row r="4" spans="1:132" ht="19.5" customHeight="1" thickBo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27" t="s">
        <v>660</v>
      </c>
      <c r="V4" s="132">
        <v>8</v>
      </c>
      <c r="AA4">
        <v>122</v>
      </c>
      <c r="AB4">
        <v>0.10999999940395355</v>
      </c>
      <c r="AC4">
        <v>0.11000019311904907</v>
      </c>
      <c r="AD4">
        <v>0.11000588536262512</v>
      </c>
      <c r="AE4">
        <v>0.1099669560790062</v>
      </c>
      <c r="AF4">
        <v>0.11002696305513382</v>
      </c>
      <c r="AG4">
        <v>0.10999999940395355</v>
      </c>
      <c r="AH4">
        <v>0.10999999940395355</v>
      </c>
      <c r="AI4">
        <v>0.10999999940395355</v>
      </c>
      <c r="AJ4">
        <v>4.5605398714542389E-2</v>
      </c>
      <c r="AK4">
        <v>8.8535130023956299E-2</v>
      </c>
      <c r="AP4">
        <v>16.600006103515625</v>
      </c>
      <c r="AQ4">
        <v>16.599966049194336</v>
      </c>
      <c r="AR4">
        <v>13.998819351196289</v>
      </c>
      <c r="AS4">
        <v>9.806610107421875</v>
      </c>
      <c r="AT4">
        <v>9.7946062088012695</v>
      </c>
      <c r="AU4">
        <v>10.800000190734863</v>
      </c>
      <c r="AV4">
        <v>19.399999618530273</v>
      </c>
      <c r="AW4">
        <v>20.000001907348633</v>
      </c>
      <c r="AX4">
        <v>16.439460754394531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0.90909087657928467</v>
      </c>
      <c r="BK4">
        <v>9.0909093618392944E-2</v>
      </c>
      <c r="BL4">
        <v>0</v>
      </c>
      <c r="BR4">
        <v>0</v>
      </c>
      <c r="BS4">
        <v>2.4215026428464625E-7</v>
      </c>
      <c r="BT4">
        <v>3.8373276765923947E-5</v>
      </c>
      <c r="BU4">
        <v>1.2161481427028775E-3</v>
      </c>
      <c r="BV4">
        <v>-5.3925993852317333E-3</v>
      </c>
      <c r="BW4">
        <v>0</v>
      </c>
      <c r="BX4">
        <v>0</v>
      </c>
      <c r="BY4">
        <v>0</v>
      </c>
      <c r="BZ4">
        <v>0</v>
      </c>
      <c r="CF4">
        <v>89.247314453125</v>
      </c>
      <c r="CG4">
        <v>89.247108459472656</v>
      </c>
      <c r="CH4">
        <v>69.994117736816406</v>
      </c>
      <c r="CI4">
        <v>55.093303680419922</v>
      </c>
      <c r="CJ4">
        <v>55.025882720947266</v>
      </c>
      <c r="CK4">
        <v>100</v>
      </c>
      <c r="CL4">
        <v>100</v>
      </c>
      <c r="CM4">
        <v>100</v>
      </c>
      <c r="CN4">
        <v>164.39460754394531</v>
      </c>
      <c r="CS4">
        <v>1.3711041901842691E-7</v>
      </c>
      <c r="CT4">
        <v>0</v>
      </c>
      <c r="CU4">
        <v>0</v>
      </c>
      <c r="CV4">
        <v>0</v>
      </c>
      <c r="CW4">
        <v>0</v>
      </c>
      <c r="CX4">
        <v>0</v>
      </c>
      <c r="CY4">
        <v>-6.4394621849060059</v>
      </c>
      <c r="CZ4">
        <v>-6.4394598007202148</v>
      </c>
      <c r="DA4">
        <v>-6.4394598007202148</v>
      </c>
      <c r="DB4">
        <v>122</v>
      </c>
      <c r="DC4">
        <v>400</v>
      </c>
      <c r="DD4">
        <v>0</v>
      </c>
      <c r="DE4">
        <v>55.839462280273438</v>
      </c>
      <c r="DF4">
        <v>100.00001525878906</v>
      </c>
      <c r="DG4">
        <v>0</v>
      </c>
      <c r="DH4">
        <v>0.44999998807907104</v>
      </c>
      <c r="DI4">
        <v>0</v>
      </c>
      <c r="DQ4">
        <v>5.000000074505806E-2</v>
      </c>
      <c r="DR4">
        <v>1</v>
      </c>
      <c r="DS4">
        <v>0.15000000596046448</v>
      </c>
      <c r="DT4">
        <v>0.92082309722900391</v>
      </c>
      <c r="DU4">
        <v>6.4394598007202148</v>
      </c>
      <c r="DV4">
        <v>1.4382518997990701E-7</v>
      </c>
      <c r="DW4">
        <v>6.4394598007202148</v>
      </c>
      <c r="DX4">
        <v>1.048973560333252</v>
      </c>
      <c r="DY4">
        <v>1.048973560333252</v>
      </c>
      <c r="DZ4">
        <v>1.4382518997990701E-7</v>
      </c>
      <c r="EA4">
        <v>6.9931564331054688</v>
      </c>
      <c r="EB4">
        <v>0.89999997615814209</v>
      </c>
    </row>
    <row r="5" spans="1:132" ht="18.45" customHeight="1" thickBot="1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27" t="s">
        <v>661</v>
      </c>
      <c r="V5" s="133" t="s">
        <v>259</v>
      </c>
      <c r="AA5">
        <v>123</v>
      </c>
      <c r="AB5">
        <v>0.19300000369548798</v>
      </c>
      <c r="AC5">
        <v>0.19300000369548798</v>
      </c>
      <c r="AD5">
        <v>0.18000000715255737</v>
      </c>
      <c r="AE5">
        <v>0.15899999439716339</v>
      </c>
      <c r="AF5">
        <v>0.15899999439716339</v>
      </c>
      <c r="AG5">
        <v>0.164000004529953</v>
      </c>
      <c r="AH5">
        <v>0.2070000022649765</v>
      </c>
      <c r="AI5">
        <v>0.20999999344348907</v>
      </c>
      <c r="AJ5">
        <v>0.20999999344348907</v>
      </c>
      <c r="AK5">
        <v>0.20999999344348907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0.90909087657928467</v>
      </c>
      <c r="BK5">
        <v>9.0909093618392944E-2</v>
      </c>
      <c r="BL5">
        <v>0</v>
      </c>
      <c r="BR5">
        <v>9.1534366607666016</v>
      </c>
      <c r="BS5">
        <v>25.753442764282227</v>
      </c>
      <c r="BT5">
        <v>42.353404998779297</v>
      </c>
      <c r="BU5">
        <v>56.352226257324219</v>
      </c>
      <c r="BV5">
        <v>66.158836364746094</v>
      </c>
      <c r="BW5">
        <v>75.953437805175781</v>
      </c>
      <c r="BX5">
        <v>86.753433227539063</v>
      </c>
      <c r="BY5">
        <v>106.15343475341797</v>
      </c>
      <c r="BZ5">
        <v>126.1534423828125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S5">
        <v>0</v>
      </c>
      <c r="CT5">
        <v>0</v>
      </c>
      <c r="CU5">
        <v>0.20000004768371582</v>
      </c>
      <c r="CV5">
        <v>1</v>
      </c>
      <c r="CW5">
        <v>142.5928955078125</v>
      </c>
      <c r="CX5">
        <v>-9.1534366607666016</v>
      </c>
      <c r="CY5">
        <v>133.43946838378906</v>
      </c>
      <c r="CZ5">
        <v>0</v>
      </c>
      <c r="DA5">
        <v>133.439453125</v>
      </c>
      <c r="DB5">
        <v>123</v>
      </c>
      <c r="DC5">
        <v>400</v>
      </c>
      <c r="DD5">
        <v>0</v>
      </c>
      <c r="DE5">
        <v>0</v>
      </c>
      <c r="DF5">
        <v>0</v>
      </c>
      <c r="DG5">
        <v>142.5928955078125</v>
      </c>
      <c r="DH5">
        <v>0.44999998807907104</v>
      </c>
      <c r="DI5">
        <v>0</v>
      </c>
      <c r="DQ5">
        <v>5.000000074505806E-2</v>
      </c>
      <c r="DR5">
        <v>1</v>
      </c>
      <c r="DS5">
        <v>0.15000000596046448</v>
      </c>
      <c r="DT5">
        <v>0</v>
      </c>
      <c r="DU5">
        <v>0</v>
      </c>
      <c r="DV5">
        <v>0</v>
      </c>
      <c r="DW5">
        <v>0</v>
      </c>
      <c r="DX5">
        <v>1.2018940448760986</v>
      </c>
      <c r="DY5">
        <v>2.2508676052093506</v>
      </c>
      <c r="DZ5">
        <v>1.4382518997990701E-7</v>
      </c>
      <c r="EA5">
        <v>8.0126266479492188</v>
      </c>
      <c r="EB5">
        <v>0.89999997615814209</v>
      </c>
    </row>
    <row r="6" spans="1:132" ht="17.25" customHeight="1" thickBot="1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27" t="s">
        <v>662</v>
      </c>
      <c r="V6" s="133">
        <v>32</v>
      </c>
      <c r="AA6">
        <v>124</v>
      </c>
      <c r="AB6">
        <v>0.19300000369548798</v>
      </c>
      <c r="AC6">
        <v>0.19300000369548798</v>
      </c>
      <c r="AD6">
        <v>0.18000000715255737</v>
      </c>
      <c r="AE6">
        <v>0.15899999439716339</v>
      </c>
      <c r="AF6">
        <v>0.15899999439716339</v>
      </c>
      <c r="AG6">
        <v>0.164000004529953</v>
      </c>
      <c r="AH6">
        <v>0.20243187248706818</v>
      </c>
      <c r="AI6">
        <v>0.20850013196468353</v>
      </c>
      <c r="AJ6">
        <v>0.12279444187879562</v>
      </c>
      <c r="AK6">
        <v>0.17993156611919403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0.91362589597702026</v>
      </c>
      <c r="AW6">
        <v>0.29997232556343079</v>
      </c>
      <c r="AX6">
        <v>8.720555305480957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0.90909087657928467</v>
      </c>
      <c r="BK6">
        <v>9.0909093618392944E-2</v>
      </c>
      <c r="BL6">
        <v>0</v>
      </c>
      <c r="BR6">
        <v>0.11793676018714905</v>
      </c>
      <c r="BS6">
        <v>0.11793676018714905</v>
      </c>
      <c r="BT6">
        <v>0.11793668568134308</v>
      </c>
      <c r="BU6">
        <v>0.11793676018714905</v>
      </c>
      <c r="BV6">
        <v>0.11793672293424606</v>
      </c>
      <c r="BW6">
        <v>0.11793672293424606</v>
      </c>
      <c r="BX6">
        <v>0.11793725937604904</v>
      </c>
      <c r="BY6">
        <v>0.27695357799530029</v>
      </c>
      <c r="BZ6">
        <v>8.4244683384895325E-2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4.7094120979309082</v>
      </c>
      <c r="CM6">
        <v>1.4998615980148315</v>
      </c>
      <c r="CN6">
        <v>87.205558776855469</v>
      </c>
      <c r="CS6">
        <v>1</v>
      </c>
      <c r="CT6">
        <v>0</v>
      </c>
      <c r="CU6">
        <v>0</v>
      </c>
      <c r="CV6">
        <v>0</v>
      </c>
      <c r="CW6">
        <v>0</v>
      </c>
      <c r="CX6">
        <v>-0.11793676018714905</v>
      </c>
      <c r="CY6">
        <v>-9.9341278076171875</v>
      </c>
      <c r="CZ6">
        <v>-9.8162174224853516</v>
      </c>
      <c r="DA6">
        <v>-9.9341545104980469</v>
      </c>
      <c r="DB6">
        <v>124</v>
      </c>
      <c r="DC6">
        <v>400</v>
      </c>
      <c r="DD6">
        <v>0</v>
      </c>
      <c r="DE6">
        <v>9.9341535568237305</v>
      </c>
      <c r="DF6">
        <v>3.0801982879638672</v>
      </c>
      <c r="DG6">
        <v>0</v>
      </c>
      <c r="DH6">
        <v>0.44999998807907104</v>
      </c>
      <c r="DI6">
        <v>0</v>
      </c>
      <c r="DQ6">
        <v>5.000000074505806E-2</v>
      </c>
      <c r="DR6">
        <v>1</v>
      </c>
      <c r="DS6">
        <v>0.15000000596046448</v>
      </c>
      <c r="DT6">
        <v>1.0979225635528564</v>
      </c>
      <c r="DU6">
        <v>8.6363105773925781</v>
      </c>
      <c r="DV6">
        <v>1.1799070835113525</v>
      </c>
      <c r="DW6">
        <v>9.8162174224853516</v>
      </c>
      <c r="DX6">
        <v>1.1799070835113525</v>
      </c>
      <c r="DY6">
        <v>3.4307746887207031</v>
      </c>
      <c r="DZ6">
        <v>1.1799072027206421</v>
      </c>
      <c r="EA6">
        <v>7.8660469055175781</v>
      </c>
      <c r="EB6">
        <v>0.89999997615814209</v>
      </c>
    </row>
    <row r="7" spans="1:132" ht="18" thickBot="1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27" t="s">
        <v>663</v>
      </c>
      <c r="V7" s="133">
        <v>12</v>
      </c>
      <c r="AA7">
        <v>125</v>
      </c>
      <c r="AB7">
        <v>0.19300000369548798</v>
      </c>
      <c r="AC7">
        <v>0.19300000369548798</v>
      </c>
      <c r="AD7">
        <v>0.18000000715255737</v>
      </c>
      <c r="AE7">
        <v>0.15899999439716339</v>
      </c>
      <c r="AF7">
        <v>0.15899999439716339</v>
      </c>
      <c r="AG7">
        <v>0.164000004529953</v>
      </c>
      <c r="AH7">
        <v>0.19754986464977264</v>
      </c>
      <c r="AI7">
        <v>0.20679362118244171</v>
      </c>
      <c r="AJ7">
        <v>3.3226750791072845E-2</v>
      </c>
      <c r="AK7">
        <v>0.14893800020217896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1.8900274038314819</v>
      </c>
      <c r="AW7">
        <v>0.64127451181411743</v>
      </c>
      <c r="AX7">
        <v>17.677324295043945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0.90909087657928467</v>
      </c>
      <c r="BK7">
        <v>9.0909093618392944E-2</v>
      </c>
      <c r="BL7">
        <v>0</v>
      </c>
      <c r="BR7">
        <v>9.8356626927852631E-2</v>
      </c>
      <c r="BS7">
        <v>9.8356626927852631E-2</v>
      </c>
      <c r="BT7">
        <v>9.8356567323207855E-2</v>
      </c>
      <c r="BU7">
        <v>9.8356626927852631E-2</v>
      </c>
      <c r="BV7">
        <v>9.8356597125530243E-2</v>
      </c>
      <c r="BW7">
        <v>9.8356597125530243E-2</v>
      </c>
      <c r="BX7">
        <v>9.8357327282428741E-2</v>
      </c>
      <c r="BY7">
        <v>0.23009321093559265</v>
      </c>
      <c r="BZ7">
        <v>-3.9714810554869473E-4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9.7424097061157227</v>
      </c>
      <c r="CM7">
        <v>3.2063724994659424</v>
      </c>
      <c r="CN7">
        <v>176.77325439453125</v>
      </c>
      <c r="CS7">
        <v>1</v>
      </c>
      <c r="CT7">
        <v>0</v>
      </c>
      <c r="CU7">
        <v>0</v>
      </c>
      <c r="CV7">
        <v>0</v>
      </c>
      <c r="CW7">
        <v>0</v>
      </c>
      <c r="CX7">
        <v>-9.8356626927852631E-2</v>
      </c>
      <c r="CY7">
        <v>-10.274499893188477</v>
      </c>
      <c r="CZ7">
        <v>-10.176119804382324</v>
      </c>
      <c r="DA7">
        <v>-10.274476051330566</v>
      </c>
      <c r="DB7">
        <v>125</v>
      </c>
      <c r="DC7">
        <v>400</v>
      </c>
      <c r="DD7">
        <v>0</v>
      </c>
      <c r="DE7">
        <v>20.208627700805664</v>
      </c>
      <c r="DF7">
        <v>6.4246253967285156</v>
      </c>
      <c r="DG7">
        <v>0</v>
      </c>
      <c r="DH7">
        <v>0.44999998807907104</v>
      </c>
      <c r="DI7">
        <v>0</v>
      </c>
      <c r="DQ7">
        <v>5.000000074505806E-2</v>
      </c>
      <c r="DR7">
        <v>1</v>
      </c>
      <c r="DS7">
        <v>0.15000000596046448</v>
      </c>
      <c r="DT7">
        <v>1.1022371053695679</v>
      </c>
      <c r="DU7">
        <v>8.9571666717529297</v>
      </c>
      <c r="DV7">
        <v>1.2189528942108154</v>
      </c>
      <c r="DW7">
        <v>10.176119804382324</v>
      </c>
      <c r="DX7">
        <v>1.2189528942108154</v>
      </c>
      <c r="DY7">
        <v>4.6497278213500977</v>
      </c>
      <c r="DZ7">
        <v>2.398859977722168</v>
      </c>
      <c r="EA7">
        <v>8.1263523101806641</v>
      </c>
      <c r="EB7">
        <v>0.89999997615814209</v>
      </c>
    </row>
    <row r="8" spans="1:132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AA8">
        <v>126</v>
      </c>
      <c r="AB8">
        <v>0.19300000369548798</v>
      </c>
      <c r="AC8">
        <v>0.19300000369548798</v>
      </c>
      <c r="AD8">
        <v>0.18000000715255737</v>
      </c>
      <c r="AE8">
        <v>0.15899999439716339</v>
      </c>
      <c r="AF8">
        <v>0.15899999439716339</v>
      </c>
      <c r="AG8">
        <v>0.164000004529953</v>
      </c>
      <c r="AH8">
        <v>0.19416056573390961</v>
      </c>
      <c r="AI8">
        <v>0.2054704874753952</v>
      </c>
      <c r="AJ8">
        <v>3.3226750791072845E-2</v>
      </c>
      <c r="AK8">
        <v>0.14805591106414795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2.5678870677947998</v>
      </c>
      <c r="AW8">
        <v>0.90590125322341919</v>
      </c>
      <c r="AX8">
        <v>17.677324295043945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0.90909087657928467</v>
      </c>
      <c r="BK8">
        <v>9.0909093618392944E-2</v>
      </c>
      <c r="BL8">
        <v>0</v>
      </c>
      <c r="BR8">
        <v>7.6609864830970764E-2</v>
      </c>
      <c r="BS8">
        <v>7.6609864830970764E-2</v>
      </c>
      <c r="BT8">
        <v>7.6609820127487183E-2</v>
      </c>
      <c r="BU8">
        <v>7.6609864830970764E-2</v>
      </c>
      <c r="BV8">
        <v>7.6609842479228973E-2</v>
      </c>
      <c r="BW8">
        <v>7.6609842479228973E-2</v>
      </c>
      <c r="BX8">
        <v>7.660963386297226E-2</v>
      </c>
      <c r="BY8">
        <v>0.18590940535068512</v>
      </c>
      <c r="BZ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13.236532211303711</v>
      </c>
      <c r="CM8">
        <v>4.5295062065124512</v>
      </c>
      <c r="CN8">
        <v>176.77325439453125</v>
      </c>
      <c r="CS8">
        <v>1</v>
      </c>
      <c r="CT8">
        <v>0</v>
      </c>
      <c r="CU8">
        <v>0</v>
      </c>
      <c r="CV8">
        <v>0</v>
      </c>
      <c r="CW8">
        <v>0</v>
      </c>
      <c r="CX8">
        <v>-7.6609864830970764E-2</v>
      </c>
      <c r="CY8">
        <v>-0.94249844551086426</v>
      </c>
      <c r="CZ8">
        <v>-0.86587512493133545</v>
      </c>
      <c r="DA8">
        <v>-0.94248497486114502</v>
      </c>
      <c r="DB8">
        <v>126</v>
      </c>
      <c r="DC8">
        <v>400</v>
      </c>
      <c r="DD8">
        <v>0</v>
      </c>
      <c r="DE8">
        <v>21.151111602783203</v>
      </c>
      <c r="DF8">
        <v>8.8167200088500977</v>
      </c>
      <c r="DG8">
        <v>0</v>
      </c>
      <c r="DH8">
        <v>0.44999998807907104</v>
      </c>
      <c r="DI8">
        <v>0</v>
      </c>
      <c r="DQ8">
        <v>5.000000074505806E-2</v>
      </c>
      <c r="DR8">
        <v>1</v>
      </c>
      <c r="DS8">
        <v>0.15000000596046448</v>
      </c>
      <c r="DT8">
        <v>0</v>
      </c>
      <c r="DU8">
        <v>0</v>
      </c>
      <c r="DV8">
        <v>0.86587512493133545</v>
      </c>
      <c r="DW8">
        <v>0.86587512493133545</v>
      </c>
      <c r="DX8">
        <v>0.86587512493133545</v>
      </c>
      <c r="DY8">
        <v>5.5156030654907227</v>
      </c>
      <c r="DZ8">
        <v>3.264735221862793</v>
      </c>
      <c r="EA8">
        <v>5.7725005149841309</v>
      </c>
      <c r="EB8">
        <v>0.89999997615814209</v>
      </c>
    </row>
    <row r="9" spans="1:132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AA9">
        <v>127</v>
      </c>
      <c r="AB9">
        <v>0.19300000369548798</v>
      </c>
      <c r="AC9">
        <v>0.19300000369548798</v>
      </c>
      <c r="AD9">
        <v>0.18000000715255737</v>
      </c>
      <c r="AE9">
        <v>0.15899999439716339</v>
      </c>
      <c r="AF9">
        <v>0.15899999439716339</v>
      </c>
      <c r="AG9">
        <v>0.164000004529953</v>
      </c>
      <c r="AH9">
        <v>0.2070000022649765</v>
      </c>
      <c r="AI9">
        <v>0.20999999344348907</v>
      </c>
      <c r="AJ9">
        <v>0.20999999344348907</v>
      </c>
      <c r="AK9">
        <v>0.20999999344348907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0.90909087657928467</v>
      </c>
      <c r="BK9">
        <v>9.0909093618392944E-2</v>
      </c>
      <c r="BL9">
        <v>0</v>
      </c>
      <c r="BR9">
        <v>29.020074844360352</v>
      </c>
      <c r="BS9">
        <v>29.020074844360352</v>
      </c>
      <c r="BT9">
        <v>29.020072937011719</v>
      </c>
      <c r="BU9">
        <v>29.020074844360352</v>
      </c>
      <c r="BV9">
        <v>29.020072937011719</v>
      </c>
      <c r="BW9">
        <v>29.020074844360352</v>
      </c>
      <c r="BX9">
        <v>29.020072937011719</v>
      </c>
      <c r="BY9">
        <v>32.511604309082031</v>
      </c>
      <c r="BZ9">
        <v>33.509868621826172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S9">
        <v>1</v>
      </c>
      <c r="CT9">
        <v>0</v>
      </c>
      <c r="CU9">
        <v>0.20000004768371582</v>
      </c>
      <c r="CV9">
        <v>1</v>
      </c>
      <c r="CW9">
        <v>51.18719482421875</v>
      </c>
      <c r="CX9">
        <v>-29.020074844360352</v>
      </c>
      <c r="CY9">
        <v>21.151124954223633</v>
      </c>
      <c r="CZ9">
        <v>-1.0160059928894043</v>
      </c>
      <c r="DA9">
        <v>21.151113510131836</v>
      </c>
      <c r="DB9">
        <v>127</v>
      </c>
      <c r="DC9">
        <v>400</v>
      </c>
      <c r="DD9">
        <v>0</v>
      </c>
      <c r="DE9">
        <v>0</v>
      </c>
      <c r="DF9">
        <v>0</v>
      </c>
      <c r="DG9">
        <v>51.18719482421875</v>
      </c>
      <c r="DH9">
        <v>0.44999998807907104</v>
      </c>
      <c r="DI9">
        <v>0</v>
      </c>
      <c r="DQ9">
        <v>5.000000074505806E-2</v>
      </c>
      <c r="DR9">
        <v>1</v>
      </c>
      <c r="DS9">
        <v>0.15000000596046448</v>
      </c>
      <c r="DT9">
        <v>0</v>
      </c>
      <c r="DU9">
        <v>0</v>
      </c>
      <c r="DV9">
        <v>1.0160059928894043</v>
      </c>
      <c r="DW9">
        <v>1.0160059928894043</v>
      </c>
      <c r="DX9">
        <v>1.0160059928894043</v>
      </c>
      <c r="DY9">
        <v>6.531609058380127</v>
      </c>
      <c r="DZ9">
        <v>4.2807412147521973</v>
      </c>
      <c r="EA9">
        <v>6.7733726501464844</v>
      </c>
      <c r="EB9">
        <v>0.89999997615814209</v>
      </c>
    </row>
    <row r="10" spans="1:132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AA10">
        <v>128</v>
      </c>
      <c r="AB10">
        <v>0.19300000369548798</v>
      </c>
      <c r="AC10">
        <v>0.19300000369548798</v>
      </c>
      <c r="AD10">
        <v>0.18000000715255737</v>
      </c>
      <c r="AE10">
        <v>0.15899999439716339</v>
      </c>
      <c r="AF10">
        <v>0.15899999439716339</v>
      </c>
      <c r="AG10">
        <v>0.164000004529953</v>
      </c>
      <c r="AH10">
        <v>0.20261101424694061</v>
      </c>
      <c r="AI10">
        <v>0.20851804316043854</v>
      </c>
      <c r="AJ10">
        <v>0.12699125707149506</v>
      </c>
      <c r="AK10">
        <v>0.18134245276451111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0.87779754400253296</v>
      </c>
      <c r="AW10">
        <v>0.29639008641242981</v>
      </c>
      <c r="AX10">
        <v>8.3008737564086914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0.90909087657928467</v>
      </c>
      <c r="BK10">
        <v>9.0909093618392944E-2</v>
      </c>
      <c r="BL10">
        <v>0</v>
      </c>
      <c r="BR10">
        <v>0.11793676018714905</v>
      </c>
      <c r="BS10">
        <v>0.11793676018714905</v>
      </c>
      <c r="BT10">
        <v>0.11793668568134308</v>
      </c>
      <c r="BU10">
        <v>0.11793676018714905</v>
      </c>
      <c r="BV10">
        <v>0.11793672293424606</v>
      </c>
      <c r="BW10">
        <v>0.11793672293424606</v>
      </c>
      <c r="BX10">
        <v>0.11793725937604904</v>
      </c>
      <c r="BY10">
        <v>0.27695357799530029</v>
      </c>
      <c r="BZ10">
        <v>8.4244683384895325E-2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4.5247297286987305</v>
      </c>
      <c r="CM10">
        <v>1.4819504022598267</v>
      </c>
      <c r="CN10">
        <v>83.008743286132813</v>
      </c>
      <c r="CS10">
        <v>1</v>
      </c>
      <c r="CT10">
        <v>0</v>
      </c>
      <c r="CU10">
        <v>0</v>
      </c>
      <c r="CV10">
        <v>0</v>
      </c>
      <c r="CW10">
        <v>0</v>
      </c>
      <c r="CX10">
        <v>-0.11793676018714905</v>
      </c>
      <c r="CY10">
        <v>-9.4750518798828125</v>
      </c>
      <c r="CZ10">
        <v>-9.3571262359619141</v>
      </c>
      <c r="DA10">
        <v>-9.475062370300293</v>
      </c>
      <c r="DB10">
        <v>128</v>
      </c>
      <c r="DC10">
        <v>400</v>
      </c>
      <c r="DD10">
        <v>0</v>
      </c>
      <c r="DE10">
        <v>9.4750604629516602</v>
      </c>
      <c r="DF10">
        <v>2.9801697731018066</v>
      </c>
      <c r="DG10">
        <v>0</v>
      </c>
      <c r="DH10">
        <v>0.44999998807907104</v>
      </c>
      <c r="DI10">
        <v>0</v>
      </c>
      <c r="DQ10">
        <v>5.000000074505806E-2</v>
      </c>
      <c r="DR10">
        <v>1</v>
      </c>
      <c r="DS10">
        <v>0.15000000596046448</v>
      </c>
      <c r="DT10">
        <v>1.0806643962860107</v>
      </c>
      <c r="DU10">
        <v>8.2166290283203125</v>
      </c>
      <c r="DV10">
        <v>1.1404968500137329</v>
      </c>
      <c r="DW10">
        <v>9.3571262359619141</v>
      </c>
      <c r="DX10">
        <v>1.1404968500137329</v>
      </c>
      <c r="DY10">
        <v>7.6721057891845703</v>
      </c>
      <c r="DZ10">
        <v>5.4212379455566406</v>
      </c>
      <c r="EA10">
        <v>7.6033120155334473</v>
      </c>
      <c r="EB10">
        <v>0.89999997615814209</v>
      </c>
    </row>
    <row r="11" spans="1:132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AA11">
        <v>129</v>
      </c>
      <c r="AB11">
        <v>0.19300000369548798</v>
      </c>
      <c r="AC11">
        <v>0.19300000369548798</v>
      </c>
      <c r="AD11">
        <v>0.18000000715255737</v>
      </c>
      <c r="AE11">
        <v>0.15899999439716339</v>
      </c>
      <c r="AF11">
        <v>0.15899999439716339</v>
      </c>
      <c r="AG11">
        <v>0.164000004529953</v>
      </c>
      <c r="AH11">
        <v>0.19859397411346436</v>
      </c>
      <c r="AI11">
        <v>0.20688910782337189</v>
      </c>
      <c r="AJ11">
        <v>5.3443606942892075E-2</v>
      </c>
      <c r="AK11">
        <v>0.15574060380458832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1.6812056303024292</v>
      </c>
      <c r="AW11">
        <v>0.62217718362808228</v>
      </c>
      <c r="AX11">
        <v>15.655638694763184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0.90909087657928467</v>
      </c>
      <c r="BK11">
        <v>9.0909093618392944E-2</v>
      </c>
      <c r="BL11">
        <v>0</v>
      </c>
      <c r="BR11">
        <v>9.9143408238887787E-2</v>
      </c>
      <c r="BS11">
        <v>9.9143408238887787E-2</v>
      </c>
      <c r="BT11">
        <v>9.9143348634243011E-2</v>
      </c>
      <c r="BU11">
        <v>9.9143408238887787E-2</v>
      </c>
      <c r="BV11">
        <v>9.9143378436565399E-2</v>
      </c>
      <c r="BW11">
        <v>9.9143378436565399E-2</v>
      </c>
      <c r="BX11">
        <v>9.9143922328948975E-2</v>
      </c>
      <c r="BY11">
        <v>0.23137575387954712</v>
      </c>
      <c r="BZ11">
        <v>-8.481909753754735E-4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8.6660079956054688</v>
      </c>
      <c r="CM11">
        <v>3.1108858585357666</v>
      </c>
      <c r="CN11">
        <v>156.556396484375</v>
      </c>
      <c r="CS11">
        <v>1</v>
      </c>
      <c r="CT11">
        <v>0</v>
      </c>
      <c r="CU11">
        <v>0</v>
      </c>
      <c r="CV11">
        <v>0</v>
      </c>
      <c r="CW11">
        <v>0</v>
      </c>
      <c r="CX11">
        <v>-9.9143408238887787E-2</v>
      </c>
      <c r="CY11">
        <v>-8.4839763641357422</v>
      </c>
      <c r="CZ11">
        <v>-8.3848161697387695</v>
      </c>
      <c r="DA11">
        <v>-8.4839601516723633</v>
      </c>
      <c r="DB11">
        <v>129</v>
      </c>
      <c r="DC11">
        <v>400</v>
      </c>
      <c r="DD11">
        <v>0</v>
      </c>
      <c r="DE11">
        <v>17.959020614624023</v>
      </c>
      <c r="DF11">
        <v>5.8461470603942871</v>
      </c>
      <c r="DG11">
        <v>0</v>
      </c>
      <c r="DH11">
        <v>0.44999998807907104</v>
      </c>
      <c r="DI11">
        <v>0</v>
      </c>
      <c r="DQ11">
        <v>5.000000074505806E-2</v>
      </c>
      <c r="DR11">
        <v>1</v>
      </c>
      <c r="DS11">
        <v>0.15000000596046448</v>
      </c>
      <c r="DT11">
        <v>1.0720353126525879</v>
      </c>
      <c r="DU11">
        <v>7.3556132316589355</v>
      </c>
      <c r="DV11">
        <v>1.0292030572891235</v>
      </c>
      <c r="DW11">
        <v>8.3848161697387695</v>
      </c>
      <c r="DX11">
        <v>1.0292030572891235</v>
      </c>
      <c r="DY11">
        <v>8.7013092041015625</v>
      </c>
      <c r="DZ11">
        <v>6.4504408836364746</v>
      </c>
      <c r="EA11">
        <v>6.8613533973693848</v>
      </c>
      <c r="EB11">
        <v>0.89999997615814209</v>
      </c>
    </row>
    <row r="12" spans="1:13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AA12">
        <v>130</v>
      </c>
      <c r="AB12">
        <v>0.19300000369548798</v>
      </c>
      <c r="AC12">
        <v>0.19300000369548798</v>
      </c>
      <c r="AD12">
        <v>0.18000000715255737</v>
      </c>
      <c r="AE12">
        <v>0.15899999439716339</v>
      </c>
      <c r="AF12">
        <v>0.15899999439716339</v>
      </c>
      <c r="AG12">
        <v>0.164000004529953</v>
      </c>
      <c r="AH12">
        <v>0.2070000022649765</v>
      </c>
      <c r="AI12">
        <v>0.20999999344348907</v>
      </c>
      <c r="AJ12">
        <v>0.20999999344348907</v>
      </c>
      <c r="AK12">
        <v>0.20999999344348907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0.90909087657928467</v>
      </c>
      <c r="BK12">
        <v>9.0909093618392944E-2</v>
      </c>
      <c r="BL12">
        <v>0</v>
      </c>
      <c r="BR12">
        <v>30.127798080444336</v>
      </c>
      <c r="BS12">
        <v>30.127798080444336</v>
      </c>
      <c r="BT12">
        <v>30.127796173095703</v>
      </c>
      <c r="BU12">
        <v>30.127798080444336</v>
      </c>
      <c r="BV12">
        <v>30.127796173095703</v>
      </c>
      <c r="BW12">
        <v>30.127798080444336</v>
      </c>
      <c r="BX12">
        <v>30.127796173095703</v>
      </c>
      <c r="BY12">
        <v>32.813102722167969</v>
      </c>
      <c r="BZ12">
        <v>33.535690307617188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S12">
        <v>1</v>
      </c>
      <c r="CT12">
        <v>0</v>
      </c>
      <c r="CU12">
        <v>0.20000004768371582</v>
      </c>
      <c r="CV12">
        <v>1</v>
      </c>
      <c r="CW12">
        <v>49.359081268310547</v>
      </c>
      <c r="CX12">
        <v>-30.127798080444336</v>
      </c>
      <c r="CY12">
        <v>17.959028244018555</v>
      </c>
      <c r="CZ12">
        <v>-1.2722671031951904</v>
      </c>
      <c r="DA12">
        <v>17.959016799926758</v>
      </c>
      <c r="DB12">
        <v>130</v>
      </c>
      <c r="DC12">
        <v>400</v>
      </c>
      <c r="DD12">
        <v>0</v>
      </c>
      <c r="DE12">
        <v>0</v>
      </c>
      <c r="DF12">
        <v>0</v>
      </c>
      <c r="DG12">
        <v>49.359081268310547</v>
      </c>
      <c r="DH12">
        <v>0.44999998807907104</v>
      </c>
      <c r="DI12">
        <v>0</v>
      </c>
      <c r="DQ12">
        <v>5.000000074505806E-2</v>
      </c>
      <c r="DR12">
        <v>1</v>
      </c>
      <c r="DS12">
        <v>0.15000000596046448</v>
      </c>
      <c r="DT12">
        <v>2.2781811654567719E-2</v>
      </c>
      <c r="DU12">
        <v>0.16775232553482056</v>
      </c>
      <c r="DV12">
        <v>1.1045148372650146</v>
      </c>
      <c r="DW12">
        <v>1.2722671031951904</v>
      </c>
      <c r="DX12">
        <v>1.1045148372650146</v>
      </c>
      <c r="DY12">
        <v>9.8058242797851563</v>
      </c>
      <c r="DZ12">
        <v>7.5549554824829102</v>
      </c>
      <c r="EA12">
        <v>7.3634319305419922</v>
      </c>
      <c r="EB12">
        <v>0.89999997615814209</v>
      </c>
    </row>
    <row r="13" spans="1:13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AA13">
        <v>131</v>
      </c>
      <c r="AB13">
        <v>0.19300000369548798</v>
      </c>
      <c r="AC13">
        <v>0.19300000369548798</v>
      </c>
      <c r="AD13">
        <v>0.18000000715255737</v>
      </c>
      <c r="AE13">
        <v>0.15899999439716339</v>
      </c>
      <c r="AF13">
        <v>0.15899999439716339</v>
      </c>
      <c r="AG13">
        <v>0.164000004529953</v>
      </c>
      <c r="AH13">
        <v>0.20183868706226349</v>
      </c>
      <c r="AI13">
        <v>0.20844081044197083</v>
      </c>
      <c r="AJ13">
        <v>0.11475022882223129</v>
      </c>
      <c r="AK13">
        <v>0.17721061408519745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1.032262921333313</v>
      </c>
      <c r="AW13">
        <v>0.31183663010597229</v>
      </c>
      <c r="AX13">
        <v>9.5249767303466797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0.90909087657928467</v>
      </c>
      <c r="BK13">
        <v>9.0909093618392944E-2</v>
      </c>
      <c r="BL13">
        <v>0</v>
      </c>
      <c r="BR13">
        <v>0.11793676018714905</v>
      </c>
      <c r="BS13">
        <v>0.11793676018714905</v>
      </c>
      <c r="BT13">
        <v>0.11793668568134308</v>
      </c>
      <c r="BU13">
        <v>0.11793676018714905</v>
      </c>
      <c r="BV13">
        <v>0.11793672293424606</v>
      </c>
      <c r="BW13">
        <v>0.11793672293424606</v>
      </c>
      <c r="BX13">
        <v>0.11793725937604904</v>
      </c>
      <c r="BY13">
        <v>0.27695357799530029</v>
      </c>
      <c r="BZ13">
        <v>8.4244683384895325E-2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5.3209433555603027</v>
      </c>
      <c r="CM13">
        <v>1.5591831207275391</v>
      </c>
      <c r="CN13">
        <v>95.249771118164063</v>
      </c>
      <c r="CS13">
        <v>1</v>
      </c>
      <c r="CT13">
        <v>0</v>
      </c>
      <c r="CU13">
        <v>0</v>
      </c>
      <c r="CV13">
        <v>0</v>
      </c>
      <c r="CW13">
        <v>0</v>
      </c>
      <c r="CX13">
        <v>-0.11793676018714905</v>
      </c>
      <c r="CY13">
        <v>-10.86905574798584</v>
      </c>
      <c r="CZ13">
        <v>-10.751138687133789</v>
      </c>
      <c r="DA13">
        <v>-10.869075775146484</v>
      </c>
      <c r="DB13">
        <v>131</v>
      </c>
      <c r="DC13">
        <v>400</v>
      </c>
      <c r="DD13">
        <v>0</v>
      </c>
      <c r="DE13">
        <v>10.869076728820801</v>
      </c>
      <c r="DF13">
        <v>3.4114208221435547</v>
      </c>
      <c r="DG13">
        <v>0</v>
      </c>
      <c r="DH13">
        <v>0.44999998807907104</v>
      </c>
      <c r="DI13">
        <v>0</v>
      </c>
      <c r="DQ13">
        <v>5.000000074505806E-2</v>
      </c>
      <c r="DR13">
        <v>1</v>
      </c>
      <c r="DS13">
        <v>0.15000000596046448</v>
      </c>
      <c r="DT13">
        <v>1.0806643962860107</v>
      </c>
      <c r="DU13">
        <v>9.4407320022583008</v>
      </c>
      <c r="DV13">
        <v>1.3104066848754883</v>
      </c>
      <c r="DW13">
        <v>10.751138687133789</v>
      </c>
      <c r="DX13">
        <v>1.3104066848754883</v>
      </c>
      <c r="DY13">
        <v>11.116230964660645</v>
      </c>
      <c r="DZ13">
        <v>8.8653621673583984</v>
      </c>
      <c r="EA13">
        <v>8.7360439300537109</v>
      </c>
      <c r="EB13">
        <v>0.89999997615814209</v>
      </c>
    </row>
    <row r="14" spans="1:13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AA14">
        <v>132</v>
      </c>
      <c r="AB14">
        <v>0.19300000369548798</v>
      </c>
      <c r="AC14">
        <v>0.19300000369548798</v>
      </c>
      <c r="AD14">
        <v>0.18000000715255737</v>
      </c>
      <c r="AE14">
        <v>0.15899999439716339</v>
      </c>
      <c r="AF14">
        <v>0.15899999439716339</v>
      </c>
      <c r="AG14">
        <v>0.164000004529953</v>
      </c>
      <c r="AH14">
        <v>0.19660438597202301</v>
      </c>
      <c r="AI14">
        <v>0.20672285556793213</v>
      </c>
      <c r="AJ14">
        <v>2.8679393231868744E-2</v>
      </c>
      <c r="AK14">
        <v>0.14737503230571747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2.0791232585906982</v>
      </c>
      <c r="AW14">
        <v>0.65542763471603394</v>
      </c>
      <c r="AX14">
        <v>18.132061004638672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0.90909087657928467</v>
      </c>
      <c r="BK14">
        <v>9.0909093618392944E-2</v>
      </c>
      <c r="BL14">
        <v>0</v>
      </c>
      <c r="BR14">
        <v>9.5742963254451752E-2</v>
      </c>
      <c r="BS14">
        <v>9.5742963254451752E-2</v>
      </c>
      <c r="BT14">
        <v>9.5742911100387573E-2</v>
      </c>
      <c r="BU14">
        <v>9.5742963254451752E-2</v>
      </c>
      <c r="BV14">
        <v>9.5742933452129364E-2</v>
      </c>
      <c r="BW14">
        <v>9.5742933452129364E-2</v>
      </c>
      <c r="BX14">
        <v>9.5744244754314423E-2</v>
      </c>
      <c r="BY14">
        <v>0.22583910822868347</v>
      </c>
      <c r="BZ14">
        <v>-5.5209511629072949E-5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10.717129707336426</v>
      </c>
      <c r="CM14">
        <v>3.2771379947662354</v>
      </c>
      <c r="CN14">
        <v>181.32061767578125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-9.5742963254451752E-2</v>
      </c>
      <c r="CY14">
        <v>-9.9975471496582031</v>
      </c>
      <c r="CZ14">
        <v>-9.901789665222168</v>
      </c>
      <c r="DA14">
        <v>-9.997532844543457</v>
      </c>
      <c r="DB14">
        <v>132</v>
      </c>
      <c r="DC14">
        <v>400</v>
      </c>
      <c r="DD14">
        <v>0</v>
      </c>
      <c r="DE14">
        <v>20.866611480712891</v>
      </c>
      <c r="DF14">
        <v>6.9404864311218262</v>
      </c>
      <c r="DG14">
        <v>0</v>
      </c>
      <c r="DH14">
        <v>0.44999998807907104</v>
      </c>
      <c r="DI14">
        <v>0</v>
      </c>
      <c r="DQ14">
        <v>5.000000074505806E-2</v>
      </c>
      <c r="DR14">
        <v>1</v>
      </c>
      <c r="DS14">
        <v>0.15000000596046448</v>
      </c>
      <c r="DT14">
        <v>0.99723446369171143</v>
      </c>
      <c r="DU14">
        <v>8.6071386337280273</v>
      </c>
      <c r="DV14">
        <v>1.2946512699127197</v>
      </c>
      <c r="DW14">
        <v>9.901789665222168</v>
      </c>
      <c r="DX14">
        <v>1.2946512699127197</v>
      </c>
      <c r="DY14">
        <v>12.410881996154785</v>
      </c>
      <c r="DZ14">
        <v>10.160013198852539</v>
      </c>
      <c r="EA14">
        <v>8.6310081481933594</v>
      </c>
      <c r="EB14">
        <v>0.89999997615814209</v>
      </c>
    </row>
    <row r="15" spans="1:132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AA15">
        <v>133</v>
      </c>
      <c r="AB15">
        <v>0.19300000369548798</v>
      </c>
      <c r="AC15">
        <v>0.19300000369548798</v>
      </c>
      <c r="AD15">
        <v>0.18000000715255737</v>
      </c>
      <c r="AE15">
        <v>0.15899999439716339</v>
      </c>
      <c r="AF15">
        <v>0.15899999439716339</v>
      </c>
      <c r="AG15">
        <v>0.164000004529953</v>
      </c>
      <c r="AH15">
        <v>0.19129730761051178</v>
      </c>
      <c r="AI15">
        <v>0.20523837208747864</v>
      </c>
      <c r="AJ15">
        <v>2.8679393231868744E-2</v>
      </c>
      <c r="AK15">
        <v>0.14638538658618927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3.1405386924743652</v>
      </c>
      <c r="AW15">
        <v>0.95232439041137695</v>
      </c>
      <c r="AX15">
        <v>18.132061004638672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0.90909087657928467</v>
      </c>
      <c r="BK15">
        <v>9.0909093618392944E-2</v>
      </c>
      <c r="BL15">
        <v>0</v>
      </c>
      <c r="BR15">
        <v>7.237793505191803E-2</v>
      </c>
      <c r="BS15">
        <v>7.237793505191803E-2</v>
      </c>
      <c r="BT15">
        <v>7.2377890348434448E-2</v>
      </c>
      <c r="BU15">
        <v>7.237793505191803E-2</v>
      </c>
      <c r="BV15">
        <v>7.2377912700176239E-2</v>
      </c>
      <c r="BW15">
        <v>7.2377912700176239E-2</v>
      </c>
      <c r="BX15">
        <v>7.237938791513443E-2</v>
      </c>
      <c r="BY15">
        <v>0.17999312281608582</v>
      </c>
      <c r="BZ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16.188344955444336</v>
      </c>
      <c r="CM15">
        <v>4.7616214752197266</v>
      </c>
      <c r="CN15">
        <v>181.32061767578125</v>
      </c>
      <c r="CS15">
        <v>1</v>
      </c>
      <c r="CT15">
        <v>0</v>
      </c>
      <c r="CU15">
        <v>0</v>
      </c>
      <c r="CV15">
        <v>0</v>
      </c>
      <c r="CW15">
        <v>0</v>
      </c>
      <c r="CX15">
        <v>-7.237793505191803E-2</v>
      </c>
      <c r="CY15">
        <v>-1.3583004474639893</v>
      </c>
      <c r="CZ15">
        <v>-1.2859328985214233</v>
      </c>
      <c r="DA15">
        <v>-1.3583108186721802</v>
      </c>
      <c r="DB15">
        <v>133</v>
      </c>
      <c r="DC15">
        <v>400</v>
      </c>
      <c r="DD15">
        <v>0</v>
      </c>
      <c r="DE15">
        <v>22.224924087524414</v>
      </c>
      <c r="DF15">
        <v>10.387977600097656</v>
      </c>
      <c r="DG15">
        <v>0</v>
      </c>
      <c r="DH15">
        <v>0.44999998807907104</v>
      </c>
      <c r="DI15">
        <v>0</v>
      </c>
      <c r="DQ15">
        <v>5.000000074505806E-2</v>
      </c>
      <c r="DR15">
        <v>1</v>
      </c>
      <c r="DS15">
        <v>0.15000000596046448</v>
      </c>
      <c r="DT15">
        <v>0</v>
      </c>
      <c r="DU15">
        <v>0</v>
      </c>
      <c r="DV15">
        <v>1.2859328985214233</v>
      </c>
      <c r="DW15">
        <v>1.2859328985214233</v>
      </c>
      <c r="DX15">
        <v>1.2859328985214233</v>
      </c>
      <c r="DY15">
        <v>13.69681453704834</v>
      </c>
      <c r="DZ15">
        <v>11.445945739746094</v>
      </c>
      <c r="EA15">
        <v>8.5728855133056641</v>
      </c>
      <c r="EB15">
        <v>0.89999997615814209</v>
      </c>
    </row>
    <row r="16" spans="1:132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AA16">
        <v>134</v>
      </c>
      <c r="AB16">
        <v>0.19300000369548798</v>
      </c>
      <c r="AC16">
        <v>0.19300000369548798</v>
      </c>
      <c r="AD16">
        <v>0.18000000715255737</v>
      </c>
      <c r="AE16">
        <v>0.15899999439716339</v>
      </c>
      <c r="AF16">
        <v>0.15899999439716339</v>
      </c>
      <c r="AG16">
        <v>0.164000004529953</v>
      </c>
      <c r="AH16">
        <v>0.1858392059803009</v>
      </c>
      <c r="AI16">
        <v>0.20393562316894531</v>
      </c>
      <c r="AJ16">
        <v>2.8679393231868744E-2</v>
      </c>
      <c r="AK16">
        <v>0.14551688730716705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4.2321586608886719</v>
      </c>
      <c r="AW16">
        <v>1.212874174118042</v>
      </c>
      <c r="AX16">
        <v>18.132061004638672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0.90909087657928467</v>
      </c>
      <c r="BK16">
        <v>9.0909093618392944E-2</v>
      </c>
      <c r="BL16">
        <v>0</v>
      </c>
      <c r="BR16">
        <v>4.9212586134672165E-2</v>
      </c>
      <c r="BS16">
        <v>4.9212586134672165E-2</v>
      </c>
      <c r="BT16">
        <v>4.9212560057640076E-2</v>
      </c>
      <c r="BU16">
        <v>4.9212586134672165E-2</v>
      </c>
      <c r="BV16">
        <v>4.9212571233510971E-2</v>
      </c>
      <c r="BW16">
        <v>4.9212571233510971E-2</v>
      </c>
      <c r="BX16">
        <v>4.9213048070669174E-2</v>
      </c>
      <c r="BY16">
        <v>0.1420992910861969</v>
      </c>
      <c r="BZ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21.815254211425781</v>
      </c>
      <c r="CM16">
        <v>6.0643706321716309</v>
      </c>
      <c r="CN16">
        <v>181.32061767578125</v>
      </c>
      <c r="CS16">
        <v>1</v>
      </c>
      <c r="CT16">
        <v>0</v>
      </c>
      <c r="CU16">
        <v>0</v>
      </c>
      <c r="CV16">
        <v>0</v>
      </c>
      <c r="CW16">
        <v>0</v>
      </c>
      <c r="CX16">
        <v>-4.9212586134672165E-2</v>
      </c>
      <c r="CY16">
        <v>-1.3521909713745117</v>
      </c>
      <c r="CZ16">
        <v>-1.3029588460922241</v>
      </c>
      <c r="DA16">
        <v>-1.3521714210510254</v>
      </c>
      <c r="DB16">
        <v>134</v>
      </c>
      <c r="DC16">
        <v>400</v>
      </c>
      <c r="DD16">
        <v>0</v>
      </c>
      <c r="DE16">
        <v>23.577095031738281</v>
      </c>
      <c r="DF16">
        <v>13.819882392883301</v>
      </c>
      <c r="DG16">
        <v>0</v>
      </c>
      <c r="DH16">
        <v>0.44999998807907104</v>
      </c>
      <c r="DI16">
        <v>0</v>
      </c>
      <c r="DQ16">
        <v>5.000000074505806E-2</v>
      </c>
      <c r="DR16">
        <v>1</v>
      </c>
      <c r="DS16">
        <v>0.15000000596046448</v>
      </c>
      <c r="DT16">
        <v>0</v>
      </c>
      <c r="DU16">
        <v>0</v>
      </c>
      <c r="DV16">
        <v>1.3029588460922241</v>
      </c>
      <c r="DW16">
        <v>1.3029588460922241</v>
      </c>
      <c r="DX16">
        <v>1.3029588460922241</v>
      </c>
      <c r="DY16">
        <v>14.999773025512695</v>
      </c>
      <c r="DZ16">
        <v>12.748904228210449</v>
      </c>
      <c r="EA16">
        <v>8.6863918304443359</v>
      </c>
      <c r="EB16">
        <v>0.89999997615814209</v>
      </c>
    </row>
    <row r="17" spans="1:132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AA17">
        <v>135</v>
      </c>
      <c r="AB17">
        <v>0.19300000369548798</v>
      </c>
      <c r="AC17">
        <v>0.19300000369548798</v>
      </c>
      <c r="AD17">
        <v>0.18000000715255737</v>
      </c>
      <c r="AE17">
        <v>0.15899999439716339</v>
      </c>
      <c r="AF17">
        <v>0.15899999439716339</v>
      </c>
      <c r="AG17">
        <v>0.164000004529953</v>
      </c>
      <c r="AH17">
        <v>0.18103280663490295</v>
      </c>
      <c r="AI17">
        <v>0.20286460220813751</v>
      </c>
      <c r="AJ17">
        <v>2.8679393231868744E-2</v>
      </c>
      <c r="AK17">
        <v>0.14480286836624146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5.1934390068054199</v>
      </c>
      <c r="AW17">
        <v>1.4270783662796021</v>
      </c>
      <c r="AX17">
        <v>18.132061004638672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0.90909087657928467</v>
      </c>
      <c r="BK17">
        <v>9.0909093618392944E-2</v>
      </c>
      <c r="BL17">
        <v>0</v>
      </c>
      <c r="BR17">
        <v>2.7865178883075714E-2</v>
      </c>
      <c r="BS17">
        <v>2.7865178883075714E-2</v>
      </c>
      <c r="BT17">
        <v>2.7865162119269371E-2</v>
      </c>
      <c r="BU17">
        <v>2.7865178883075714E-2</v>
      </c>
      <c r="BV17">
        <v>2.7865169569849968E-2</v>
      </c>
      <c r="BW17">
        <v>2.7865169569849968E-2</v>
      </c>
      <c r="BX17">
        <v>2.7866356074810028E-2</v>
      </c>
      <c r="BY17">
        <v>0.10987450182437897</v>
      </c>
      <c r="BZ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26.770303726196289</v>
      </c>
      <c r="CM17">
        <v>7.1353917121887207</v>
      </c>
      <c r="CN17">
        <v>181.32061767578125</v>
      </c>
      <c r="CS17">
        <v>0.95041978359222412</v>
      </c>
      <c r="CT17">
        <v>0</v>
      </c>
      <c r="CU17">
        <v>0</v>
      </c>
      <c r="CV17">
        <v>0</v>
      </c>
      <c r="CW17">
        <v>0</v>
      </c>
      <c r="CX17">
        <v>-2.7865178883075714E-2</v>
      </c>
      <c r="CY17">
        <v>-1.1754930019378662</v>
      </c>
      <c r="CZ17">
        <v>-1.1476184129714966</v>
      </c>
      <c r="DA17">
        <v>-1.1754835844039917</v>
      </c>
      <c r="DB17">
        <v>135</v>
      </c>
      <c r="DC17">
        <v>400</v>
      </c>
      <c r="DD17">
        <v>0</v>
      </c>
      <c r="DE17">
        <v>24.75257682800293</v>
      </c>
      <c r="DF17">
        <v>16.803342819213867</v>
      </c>
      <c r="DG17">
        <v>0</v>
      </c>
      <c r="DH17">
        <v>0.44999998807907104</v>
      </c>
      <c r="DI17">
        <v>0</v>
      </c>
      <c r="DQ17">
        <v>5.000000074505806E-2</v>
      </c>
      <c r="DR17">
        <v>1</v>
      </c>
      <c r="DS17">
        <v>0.15000000596046448</v>
      </c>
      <c r="DT17">
        <v>0</v>
      </c>
      <c r="DU17">
        <v>0</v>
      </c>
      <c r="DV17">
        <v>1.1476184129714966</v>
      </c>
      <c r="DW17">
        <v>1.1476184129714966</v>
      </c>
      <c r="DX17">
        <v>1.2074857950210571</v>
      </c>
      <c r="DY17">
        <v>16.207258224487305</v>
      </c>
      <c r="DZ17">
        <v>13.896522521972656</v>
      </c>
      <c r="EA17">
        <v>8.0499048233032227</v>
      </c>
      <c r="EB17">
        <v>0.89999997615814209</v>
      </c>
    </row>
    <row r="18" spans="1:132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AA18">
        <v>136</v>
      </c>
      <c r="AB18">
        <v>0.19300000369548798</v>
      </c>
      <c r="AC18">
        <v>0.19300000369548798</v>
      </c>
      <c r="AD18">
        <v>0.18000000715255737</v>
      </c>
      <c r="AE18">
        <v>0.15899999439716339</v>
      </c>
      <c r="AF18">
        <v>0.15899999439716339</v>
      </c>
      <c r="AG18">
        <v>0.164000004529953</v>
      </c>
      <c r="AH18">
        <v>0.17646300792694092</v>
      </c>
      <c r="AI18">
        <v>0.2019408792257309</v>
      </c>
      <c r="AJ18">
        <v>2.8679393231868744E-2</v>
      </c>
      <c r="AK18">
        <v>0.14418704807758331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6.107398509979248</v>
      </c>
      <c r="AW18">
        <v>1.6118229627609253</v>
      </c>
      <c r="AX18">
        <v>18.132061004638672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0.90909087657928467</v>
      </c>
      <c r="BK18">
        <v>9.0909093618392944E-2</v>
      </c>
      <c r="BL18">
        <v>0</v>
      </c>
      <c r="BR18">
        <v>1.2636187486350536E-2</v>
      </c>
      <c r="BS18">
        <v>1.2636187486350536E-2</v>
      </c>
      <c r="BT18">
        <v>1.2636180035769939E-2</v>
      </c>
      <c r="BU18">
        <v>1.2636187486350536E-2</v>
      </c>
      <c r="BV18">
        <v>1.2636183761060238E-2</v>
      </c>
      <c r="BW18">
        <v>1.2636183761060238E-2</v>
      </c>
      <c r="BX18">
        <v>1.2634878046810627E-2</v>
      </c>
      <c r="BY18">
        <v>8.6011536419391632E-2</v>
      </c>
      <c r="BZ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31.481435775756836</v>
      </c>
      <c r="CM18">
        <v>8.0591144561767578</v>
      </c>
      <c r="CN18">
        <v>181.32061767578125</v>
      </c>
      <c r="CS18">
        <v>0.90715575218200684</v>
      </c>
      <c r="CT18">
        <v>0</v>
      </c>
      <c r="CU18">
        <v>0</v>
      </c>
      <c r="CV18">
        <v>0</v>
      </c>
      <c r="CW18">
        <v>0</v>
      </c>
      <c r="CX18">
        <v>-1.2636187486350536E-2</v>
      </c>
      <c r="CY18">
        <v>-1.0986924171447754</v>
      </c>
      <c r="CZ18">
        <v>-1.0860675573348999</v>
      </c>
      <c r="DA18">
        <v>-1.0987037420272827</v>
      </c>
      <c r="DB18">
        <v>136</v>
      </c>
      <c r="DC18">
        <v>400</v>
      </c>
      <c r="DD18">
        <v>0</v>
      </c>
      <c r="DE18">
        <v>25.851284027099609</v>
      </c>
      <c r="DF18">
        <v>19.591934204101563</v>
      </c>
      <c r="DG18">
        <v>0</v>
      </c>
      <c r="DH18">
        <v>0.44999998807907104</v>
      </c>
      <c r="DI18">
        <v>0</v>
      </c>
      <c r="DQ18">
        <v>5.000000074505806E-2</v>
      </c>
      <c r="DR18">
        <v>1</v>
      </c>
      <c r="DS18">
        <v>0.15000000596046448</v>
      </c>
      <c r="DT18">
        <v>0</v>
      </c>
      <c r="DU18">
        <v>0</v>
      </c>
      <c r="DV18">
        <v>1.0860675573348999</v>
      </c>
      <c r="DW18">
        <v>1.0860675573348999</v>
      </c>
      <c r="DX18">
        <v>1.1972228288650513</v>
      </c>
      <c r="DY18">
        <v>17.404481887817383</v>
      </c>
      <c r="DZ18">
        <v>14.982589721679688</v>
      </c>
      <c r="EA18">
        <v>7.9814853668212891</v>
      </c>
      <c r="EB18">
        <v>0.89999997615814209</v>
      </c>
    </row>
    <row r="19" spans="1:132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AA19">
        <v>137</v>
      </c>
      <c r="AB19">
        <v>0.19300000369548798</v>
      </c>
      <c r="AC19">
        <v>0.19300000369548798</v>
      </c>
      <c r="AD19">
        <v>0.18000000715255737</v>
      </c>
      <c r="AE19">
        <v>0.15899999439716339</v>
      </c>
      <c r="AF19">
        <v>0.15899999439716339</v>
      </c>
      <c r="AG19">
        <v>0.164000004529953</v>
      </c>
      <c r="AH19">
        <v>0.17177537083625793</v>
      </c>
      <c r="AI19">
        <v>0.20110468566417694</v>
      </c>
      <c r="AJ19">
        <v>2.8679393231868744E-2</v>
      </c>
      <c r="AK19">
        <v>0.14362959563732147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7.0449256896972656</v>
      </c>
      <c r="AW19">
        <v>1.7790617942810059</v>
      </c>
      <c r="AX19">
        <v>18.132061004638672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0.90909087657928467</v>
      </c>
      <c r="BK19">
        <v>9.0909093618392944E-2</v>
      </c>
      <c r="BL19">
        <v>0</v>
      </c>
      <c r="BR19">
        <v>1.9967560656368732E-3</v>
      </c>
      <c r="BS19">
        <v>1.9967560656368732E-3</v>
      </c>
      <c r="BT19">
        <v>1.996754901483655E-3</v>
      </c>
      <c r="BU19">
        <v>1.9967560656368732E-3</v>
      </c>
      <c r="BV19">
        <v>1.9967553671449423E-3</v>
      </c>
      <c r="BW19">
        <v>1.9967553671449423E-3</v>
      </c>
      <c r="BX19">
        <v>1.9959562923759222E-3</v>
      </c>
      <c r="BY19">
        <v>6.6987656056880951E-2</v>
      </c>
      <c r="BZ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36.314052581787109</v>
      </c>
      <c r="CM19">
        <v>8.8953084945678711</v>
      </c>
      <c r="CN19">
        <v>181.32061767578125</v>
      </c>
      <c r="CS19">
        <v>0.86671757698059082</v>
      </c>
      <c r="CT19">
        <v>0</v>
      </c>
      <c r="CU19">
        <v>0</v>
      </c>
      <c r="CV19">
        <v>0</v>
      </c>
      <c r="CW19">
        <v>0</v>
      </c>
      <c r="CX19">
        <v>-1.9967560656368732E-3</v>
      </c>
      <c r="CY19">
        <v>-1.1047720909118652</v>
      </c>
      <c r="CZ19">
        <v>-1.1027698516845703</v>
      </c>
      <c r="DA19">
        <v>-1.1047666072845459</v>
      </c>
      <c r="DB19">
        <v>137</v>
      </c>
      <c r="DC19">
        <v>400</v>
      </c>
      <c r="DD19">
        <v>0</v>
      </c>
      <c r="DE19">
        <v>26.956047058105469</v>
      </c>
      <c r="DF19">
        <v>22.395906448364258</v>
      </c>
      <c r="DG19">
        <v>0</v>
      </c>
      <c r="DH19">
        <v>0.44999998807907104</v>
      </c>
      <c r="DI19">
        <v>0</v>
      </c>
      <c r="DQ19">
        <v>5.000000074505806E-2</v>
      </c>
      <c r="DR19">
        <v>1</v>
      </c>
      <c r="DS19">
        <v>0.15000000596046448</v>
      </c>
      <c r="DT19">
        <v>0</v>
      </c>
      <c r="DU19">
        <v>0</v>
      </c>
      <c r="DV19">
        <v>1.1027698516845703</v>
      </c>
      <c r="DW19">
        <v>1.1027698516845703</v>
      </c>
      <c r="DX19">
        <v>1.2723519802093506</v>
      </c>
      <c r="DY19">
        <v>18.676834106445313</v>
      </c>
      <c r="DZ19">
        <v>16.085359573364258</v>
      </c>
      <c r="EA19">
        <v>8.4823465347290039</v>
      </c>
      <c r="EB19">
        <v>0.89999997615814209</v>
      </c>
    </row>
    <row r="20" spans="1:132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AA20">
        <v>138</v>
      </c>
      <c r="AB20">
        <v>0.19300000369548798</v>
      </c>
      <c r="AC20">
        <v>0.19300000369548798</v>
      </c>
      <c r="AD20">
        <v>0.18000000715255737</v>
      </c>
      <c r="AE20">
        <v>0.15899999439716339</v>
      </c>
      <c r="AF20">
        <v>0.15327365696430206</v>
      </c>
      <c r="AG20">
        <v>0.1649322509765625</v>
      </c>
      <c r="AH20">
        <v>0.16763140261173248</v>
      </c>
      <c r="AI20">
        <v>0.20040811598300934</v>
      </c>
      <c r="AJ20">
        <v>2.8679393231868744E-2</v>
      </c>
      <c r="AK20">
        <v>0.1431652158498764</v>
      </c>
      <c r="AP20">
        <v>0</v>
      </c>
      <c r="AQ20">
        <v>0</v>
      </c>
      <c r="AR20">
        <v>0</v>
      </c>
      <c r="AS20">
        <v>0</v>
      </c>
      <c r="AT20">
        <v>1.1452673673629761</v>
      </c>
      <c r="AU20">
        <v>-0.18644927442073822</v>
      </c>
      <c r="AV20">
        <v>7.8737196922302246</v>
      </c>
      <c r="AW20">
        <v>1.9183756113052368</v>
      </c>
      <c r="AX20">
        <v>18.132061004638672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0.90909087657928467</v>
      </c>
      <c r="BK20">
        <v>9.0909093618392944E-2</v>
      </c>
      <c r="BL20">
        <v>0</v>
      </c>
      <c r="BR20">
        <v>0.95383846759796143</v>
      </c>
      <c r="BS20">
        <v>0.95383846759796143</v>
      </c>
      <c r="BT20">
        <v>0.95383787155151367</v>
      </c>
      <c r="BU20">
        <v>0.95383846759796143</v>
      </c>
      <c r="BV20">
        <v>0.95383816957473755</v>
      </c>
      <c r="BW20">
        <v>-0.19143040478229523</v>
      </c>
      <c r="BX20">
        <v>-4.9791848286986351E-3</v>
      </c>
      <c r="BY20">
        <v>5.0850581377744675E-2</v>
      </c>
      <c r="BZ20">
        <v>0</v>
      </c>
      <c r="CF20">
        <v>0</v>
      </c>
      <c r="CG20">
        <v>0</v>
      </c>
      <c r="CH20">
        <v>0</v>
      </c>
      <c r="CI20">
        <v>0</v>
      </c>
      <c r="CJ20">
        <v>6.4340872764587402</v>
      </c>
      <c r="CK20">
        <v>-1.7263821363449097</v>
      </c>
      <c r="CL20">
        <v>40.586185455322266</v>
      </c>
      <c r="CM20">
        <v>9.5918779373168945</v>
      </c>
      <c r="CN20">
        <v>181.32061767578125</v>
      </c>
      <c r="CS20">
        <v>0.82605642080307007</v>
      </c>
      <c r="CT20">
        <v>0</v>
      </c>
      <c r="CU20">
        <v>0</v>
      </c>
      <c r="CV20">
        <v>0</v>
      </c>
      <c r="CW20">
        <v>0</v>
      </c>
      <c r="CX20">
        <v>-0.95383846759796143</v>
      </c>
      <c r="CY20">
        <v>-1.9269287586212158</v>
      </c>
      <c r="CZ20">
        <v>-0.97308778762817383</v>
      </c>
      <c r="DA20">
        <v>-1.9269262552261353</v>
      </c>
      <c r="DB20">
        <v>138</v>
      </c>
      <c r="DC20">
        <v>400</v>
      </c>
      <c r="DD20">
        <v>0</v>
      </c>
      <c r="DE20">
        <v>27.924156188964844</v>
      </c>
      <c r="DF20">
        <v>24.853033065795898</v>
      </c>
      <c r="DG20">
        <v>0</v>
      </c>
      <c r="DH20">
        <v>0.44999998807907104</v>
      </c>
      <c r="DI20">
        <v>0</v>
      </c>
      <c r="DQ20">
        <v>5.000000074505806E-2</v>
      </c>
      <c r="DR20">
        <v>1</v>
      </c>
      <c r="DS20">
        <v>0.15000000596046448</v>
      </c>
      <c r="DT20">
        <v>0</v>
      </c>
      <c r="DU20">
        <v>0</v>
      </c>
      <c r="DV20">
        <v>0.97308778762817383</v>
      </c>
      <c r="DW20">
        <v>0.97308778762817383</v>
      </c>
      <c r="DX20">
        <v>1.1779918670654297</v>
      </c>
      <c r="DY20">
        <v>19.854825973510742</v>
      </c>
      <c r="DZ20">
        <v>17.058446884155273</v>
      </c>
      <c r="EA20">
        <v>7.8532791137695313</v>
      </c>
      <c r="EB20">
        <v>0.89999997615814209</v>
      </c>
    </row>
    <row r="21" spans="1:132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AA21">
        <v>139</v>
      </c>
      <c r="AB21">
        <v>0.19300000369548798</v>
      </c>
      <c r="AC21">
        <v>0.19300000369548798</v>
      </c>
      <c r="AD21">
        <v>0.18000000715255737</v>
      </c>
      <c r="AE21">
        <v>0.15899999439716339</v>
      </c>
      <c r="AF21">
        <v>0.15167775750160217</v>
      </c>
      <c r="AG21">
        <v>0.164000004529953</v>
      </c>
      <c r="AH21">
        <v>0.16389341652393341</v>
      </c>
      <c r="AI21">
        <v>0.19981466233730316</v>
      </c>
      <c r="AJ21">
        <v>2.8679393231868744E-2</v>
      </c>
      <c r="AK21">
        <v>0.14276957511901855</v>
      </c>
      <c r="AP21">
        <v>0</v>
      </c>
      <c r="AQ21">
        <v>0</v>
      </c>
      <c r="AR21">
        <v>0</v>
      </c>
      <c r="AS21">
        <v>0</v>
      </c>
      <c r="AT21">
        <v>1.4644472599029541</v>
      </c>
      <c r="AU21">
        <v>0</v>
      </c>
      <c r="AV21">
        <v>8.6213159561157227</v>
      </c>
      <c r="AW21">
        <v>2.0370664596557617</v>
      </c>
      <c r="AX21">
        <v>18.132061004638672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0.90909087657928467</v>
      </c>
      <c r="BK21">
        <v>9.0909093618392944E-2</v>
      </c>
      <c r="BL21">
        <v>0</v>
      </c>
      <c r="BR21">
        <v>0.4965604841709137</v>
      </c>
      <c r="BS21">
        <v>0.4965604841709137</v>
      </c>
      <c r="BT21">
        <v>0.49656018614768982</v>
      </c>
      <c r="BU21">
        <v>0.4965604841709137</v>
      </c>
      <c r="BV21">
        <v>0.49656158685684204</v>
      </c>
      <c r="BW21">
        <v>0.17738042771816254</v>
      </c>
      <c r="BX21">
        <v>-9.0691223740577698E-3</v>
      </c>
      <c r="BY21">
        <v>3.9113622158765793E-2</v>
      </c>
      <c r="BZ21">
        <v>0</v>
      </c>
      <c r="CF21">
        <v>0</v>
      </c>
      <c r="CG21">
        <v>0</v>
      </c>
      <c r="CH21">
        <v>0</v>
      </c>
      <c r="CI21">
        <v>0</v>
      </c>
      <c r="CJ21">
        <v>8.2272329330444336</v>
      </c>
      <c r="CK21">
        <v>0</v>
      </c>
      <c r="CL21">
        <v>44.439777374267578</v>
      </c>
      <c r="CM21">
        <v>10.185331344604492</v>
      </c>
      <c r="CN21">
        <v>181.32061767578125</v>
      </c>
      <c r="CS21">
        <v>0.7904248833656311</v>
      </c>
      <c r="CT21">
        <v>0</v>
      </c>
      <c r="CU21">
        <v>0</v>
      </c>
      <c r="CV21">
        <v>0</v>
      </c>
      <c r="CW21">
        <v>0</v>
      </c>
      <c r="CX21">
        <v>-0.4965604841709137</v>
      </c>
      <c r="CY21">
        <v>-1.371920108795166</v>
      </c>
      <c r="CZ21">
        <v>-0.8753589391708374</v>
      </c>
      <c r="DA21">
        <v>-1.3719193935394287</v>
      </c>
      <c r="DB21">
        <v>139</v>
      </c>
      <c r="DC21">
        <v>400</v>
      </c>
      <c r="DD21">
        <v>0</v>
      </c>
      <c r="DE21">
        <v>28.790443420410156</v>
      </c>
      <c r="DF21">
        <v>27.051734924316406</v>
      </c>
      <c r="DG21">
        <v>0</v>
      </c>
      <c r="DH21">
        <v>0.44999998807907104</v>
      </c>
      <c r="DI21">
        <v>0</v>
      </c>
      <c r="DQ21">
        <v>5.000000074505806E-2</v>
      </c>
      <c r="DR21">
        <v>1</v>
      </c>
      <c r="DS21">
        <v>0.15000000596046448</v>
      </c>
      <c r="DT21">
        <v>0</v>
      </c>
      <c r="DU21">
        <v>0</v>
      </c>
      <c r="DV21">
        <v>0.8753589391708374</v>
      </c>
      <c r="DW21">
        <v>0.8753589391708374</v>
      </c>
      <c r="DX21">
        <v>1.1074537038803101</v>
      </c>
      <c r="DY21">
        <v>20.9622802734375</v>
      </c>
      <c r="DZ21">
        <v>17.933805465698242</v>
      </c>
      <c r="EA21">
        <v>7.3830242156982422</v>
      </c>
      <c r="EB21">
        <v>0.89999997615814209</v>
      </c>
    </row>
    <row r="22" spans="1:132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AA22">
        <v>140</v>
      </c>
      <c r="AB22">
        <v>0.19300000369548798</v>
      </c>
      <c r="AC22">
        <v>0.19300000369548798</v>
      </c>
      <c r="AD22">
        <v>0.18000000715255737</v>
      </c>
      <c r="AE22">
        <v>0.15899999439716339</v>
      </c>
      <c r="AF22">
        <v>0.14922086894512177</v>
      </c>
      <c r="AG22">
        <v>0.16437284648418427</v>
      </c>
      <c r="AH22">
        <v>0.15956595540046692</v>
      </c>
      <c r="AI22">
        <v>0.19921019673347473</v>
      </c>
      <c r="AJ22">
        <v>2.8679393231868744E-2</v>
      </c>
      <c r="AK22">
        <v>0.14236660301685333</v>
      </c>
      <c r="AP22">
        <v>0</v>
      </c>
      <c r="AQ22">
        <v>0</v>
      </c>
      <c r="AR22">
        <v>0</v>
      </c>
      <c r="AS22">
        <v>0</v>
      </c>
      <c r="AT22">
        <v>1.9558248519897461</v>
      </c>
      <c r="AU22">
        <v>-7.4568383395671844E-2</v>
      </c>
      <c r="AV22">
        <v>9.4868087768554688</v>
      </c>
      <c r="AW22">
        <v>2.1579596996307373</v>
      </c>
      <c r="AX22">
        <v>18.132061004638672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0.90909087657928467</v>
      </c>
      <c r="BK22">
        <v>9.0909093618392944E-2</v>
      </c>
      <c r="BL22">
        <v>0</v>
      </c>
      <c r="BR22">
        <v>0.40742763876914978</v>
      </c>
      <c r="BS22">
        <v>0.40742763876914978</v>
      </c>
      <c r="BT22">
        <v>0.40742740035057068</v>
      </c>
      <c r="BU22">
        <v>0.40742763876914978</v>
      </c>
      <c r="BV22">
        <v>0.40742769837379456</v>
      </c>
      <c r="BW22">
        <v>-8.3950869739055634E-2</v>
      </c>
      <c r="BX22">
        <v>-9.3803089112043381E-3</v>
      </c>
      <c r="BY22">
        <v>3.0367130413651466E-2</v>
      </c>
      <c r="BZ22">
        <v>0</v>
      </c>
      <c r="CF22">
        <v>0</v>
      </c>
      <c r="CG22">
        <v>0</v>
      </c>
      <c r="CH22">
        <v>0</v>
      </c>
      <c r="CI22">
        <v>0</v>
      </c>
      <c r="CJ22">
        <v>10.98778247833252</v>
      </c>
      <c r="CK22">
        <v>-0.69044798612594604</v>
      </c>
      <c r="CL22">
        <v>48.901077270507813</v>
      </c>
      <c r="CM22">
        <v>10.789797782897949</v>
      </c>
      <c r="CN22">
        <v>181.32061767578125</v>
      </c>
      <c r="CS22">
        <v>0.75854092836380005</v>
      </c>
      <c r="CT22">
        <v>0</v>
      </c>
      <c r="CU22">
        <v>0</v>
      </c>
      <c r="CV22">
        <v>0</v>
      </c>
      <c r="CW22">
        <v>0</v>
      </c>
      <c r="CX22">
        <v>-0.40742763876914978</v>
      </c>
      <c r="CY22">
        <v>-1.4031827449798584</v>
      </c>
      <c r="CZ22">
        <v>-0.99576407670974731</v>
      </c>
      <c r="DA22">
        <v>-1.4031916856765747</v>
      </c>
      <c r="DB22">
        <v>140</v>
      </c>
      <c r="DC22">
        <v>400</v>
      </c>
      <c r="DD22">
        <v>0</v>
      </c>
      <c r="DE22">
        <v>29.776830673217773</v>
      </c>
      <c r="DF22">
        <v>29.555252075195313</v>
      </c>
      <c r="DG22">
        <v>0</v>
      </c>
      <c r="DH22">
        <v>0.44999998807907104</v>
      </c>
      <c r="DI22">
        <v>0</v>
      </c>
      <c r="DQ22">
        <v>5.000000074505806E-2</v>
      </c>
      <c r="DR22">
        <v>1</v>
      </c>
      <c r="DS22">
        <v>0.15000000596046448</v>
      </c>
      <c r="DT22">
        <v>0</v>
      </c>
      <c r="DU22">
        <v>0</v>
      </c>
      <c r="DV22">
        <v>0.99576407670974731</v>
      </c>
      <c r="DW22">
        <v>0.99576407670974731</v>
      </c>
      <c r="DX22">
        <v>1.3127360343933105</v>
      </c>
      <c r="DY22">
        <v>22.275016784667969</v>
      </c>
      <c r="DZ22">
        <v>18.929569244384766</v>
      </c>
      <c r="EA22">
        <v>8.7515735626220703</v>
      </c>
      <c r="EB22">
        <v>0.89999997615814209</v>
      </c>
    </row>
    <row r="23" spans="1:132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AA23">
        <v>141</v>
      </c>
      <c r="AB23">
        <v>0.19300000369548798</v>
      </c>
      <c r="AC23">
        <v>0.19300000369548798</v>
      </c>
      <c r="AD23">
        <v>0.18000000715255737</v>
      </c>
      <c r="AE23">
        <v>0.15899999439716339</v>
      </c>
      <c r="AF23">
        <v>0.14807160198688507</v>
      </c>
      <c r="AG23">
        <v>0.164000004529953</v>
      </c>
      <c r="AH23">
        <v>0.15498311817646027</v>
      </c>
      <c r="AI23">
        <v>0.198589026927948</v>
      </c>
      <c r="AJ23">
        <v>2.8679393231868744E-2</v>
      </c>
      <c r="AK23">
        <v>0.14195248484611511</v>
      </c>
      <c r="AP23">
        <v>0</v>
      </c>
      <c r="AQ23">
        <v>0</v>
      </c>
      <c r="AR23">
        <v>0</v>
      </c>
      <c r="AS23">
        <v>0</v>
      </c>
      <c r="AT23">
        <v>2.185678243637085</v>
      </c>
      <c r="AU23">
        <v>0</v>
      </c>
      <c r="AV23">
        <v>10.403375625610352</v>
      </c>
      <c r="AW23">
        <v>2.2821934223175049</v>
      </c>
      <c r="AX23">
        <v>18.132061004638672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0.90282505750656128</v>
      </c>
      <c r="BK23">
        <v>9.7175009548664093E-2</v>
      </c>
      <c r="BL23">
        <v>0</v>
      </c>
      <c r="BR23">
        <v>0.29506987333297729</v>
      </c>
      <c r="BS23">
        <v>0.29506987333297729</v>
      </c>
      <c r="BT23">
        <v>0.29506969451904297</v>
      </c>
      <c r="BU23">
        <v>0.29506987333297729</v>
      </c>
      <c r="BV23">
        <v>0.29507100582122803</v>
      </c>
      <c r="BW23">
        <v>6.5216414630413055E-2</v>
      </c>
      <c r="BX23">
        <v>-9.3515105545520782E-3</v>
      </c>
      <c r="BY23">
        <v>2.2184854373335838E-2</v>
      </c>
      <c r="BZ23">
        <v>0</v>
      </c>
      <c r="CF23">
        <v>0</v>
      </c>
      <c r="CG23">
        <v>0</v>
      </c>
      <c r="CH23">
        <v>0</v>
      </c>
      <c r="CI23">
        <v>0</v>
      </c>
      <c r="CJ23">
        <v>12.279093742370605</v>
      </c>
      <c r="CK23">
        <v>0</v>
      </c>
      <c r="CL23">
        <v>53.625652313232422</v>
      </c>
      <c r="CM23">
        <v>11.410966873168945</v>
      </c>
      <c r="CN23">
        <v>181.32061767578125</v>
      </c>
      <c r="CS23">
        <v>0.72223669290542603</v>
      </c>
      <c r="CT23">
        <v>0</v>
      </c>
      <c r="CU23">
        <v>0</v>
      </c>
      <c r="CV23">
        <v>0</v>
      </c>
      <c r="CW23">
        <v>0</v>
      </c>
      <c r="CX23">
        <v>-0.29506987333297729</v>
      </c>
      <c r="CY23">
        <v>-1.345217227935791</v>
      </c>
      <c r="CZ23">
        <v>-1.0501524209976196</v>
      </c>
      <c r="DA23">
        <v>-1.3452223539352417</v>
      </c>
      <c r="DB23">
        <v>141</v>
      </c>
      <c r="DC23">
        <v>400</v>
      </c>
      <c r="DD23">
        <v>0</v>
      </c>
      <c r="DE23">
        <v>30.817628860473633</v>
      </c>
      <c r="DF23">
        <v>32.196876525878906</v>
      </c>
      <c r="DG23">
        <v>0</v>
      </c>
      <c r="DH23">
        <v>0.44999998807907104</v>
      </c>
      <c r="DI23">
        <v>0</v>
      </c>
      <c r="DQ23">
        <v>5.000000074505806E-2</v>
      </c>
      <c r="DR23">
        <v>1</v>
      </c>
      <c r="DS23">
        <v>0.15000000596046448</v>
      </c>
      <c r="DT23">
        <v>0</v>
      </c>
      <c r="DU23">
        <v>0</v>
      </c>
      <c r="DV23">
        <v>1.0501524209976196</v>
      </c>
      <c r="DW23">
        <v>1.0501524209976196</v>
      </c>
      <c r="DX23">
        <v>1.4540280103683472</v>
      </c>
      <c r="DY23">
        <v>23.729043960571289</v>
      </c>
      <c r="DZ23">
        <v>19.979721069335938</v>
      </c>
      <c r="EA23">
        <v>9.6935195922851563</v>
      </c>
      <c r="EB23">
        <v>0.89999997615814209</v>
      </c>
    </row>
    <row r="24" spans="1:13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AA24">
        <v>142</v>
      </c>
      <c r="AB24">
        <v>0.19300000369548798</v>
      </c>
      <c r="AC24">
        <v>0.19300000369548798</v>
      </c>
      <c r="AD24">
        <v>0.18000000715255737</v>
      </c>
      <c r="AE24">
        <v>0.15899999439716339</v>
      </c>
      <c r="AF24">
        <v>0.14666330814361572</v>
      </c>
      <c r="AG24">
        <v>0.16411101818084717</v>
      </c>
      <c r="AH24">
        <v>0.15117837488651276</v>
      </c>
      <c r="AI24">
        <v>0.19804655015468597</v>
      </c>
      <c r="AJ24">
        <v>2.8679393231868744E-2</v>
      </c>
      <c r="AK24">
        <v>0.14159083366394043</v>
      </c>
      <c r="AP24">
        <v>0</v>
      </c>
      <c r="AQ24">
        <v>0</v>
      </c>
      <c r="AR24">
        <v>0</v>
      </c>
      <c r="AS24">
        <v>0</v>
      </c>
      <c r="AT24">
        <v>2.4673371315002441</v>
      </c>
      <c r="AU24">
        <v>-2.2202728316187859E-2</v>
      </c>
      <c r="AV24">
        <v>11.164324760437012</v>
      </c>
      <c r="AW24">
        <v>2.3906888961791992</v>
      </c>
      <c r="AX24">
        <v>18.132061004638672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0.89397454261779785</v>
      </c>
      <c r="BK24">
        <v>0.10602543503046036</v>
      </c>
      <c r="BL24">
        <v>0</v>
      </c>
      <c r="BR24">
        <v>0.25147205591201782</v>
      </c>
      <c r="BS24">
        <v>0.25147205591201782</v>
      </c>
      <c r="BT24">
        <v>0.25147190690040588</v>
      </c>
      <c r="BU24">
        <v>0.25147205591201782</v>
      </c>
      <c r="BV24">
        <v>0.25147202610969543</v>
      </c>
      <c r="BW24">
        <v>-3.018750436604023E-2</v>
      </c>
      <c r="BX24">
        <v>-7.9829525202512741E-3</v>
      </c>
      <c r="BY24">
        <v>1.5465830452740192E-2</v>
      </c>
      <c r="BZ24">
        <v>0</v>
      </c>
      <c r="CF24">
        <v>0</v>
      </c>
      <c r="CG24">
        <v>0</v>
      </c>
      <c r="CH24">
        <v>0</v>
      </c>
      <c r="CI24">
        <v>0</v>
      </c>
      <c r="CJ24">
        <v>13.861446380615234</v>
      </c>
      <c r="CK24">
        <v>-0.20558081567287445</v>
      </c>
      <c r="CL24">
        <v>57.548069000244141</v>
      </c>
      <c r="CM24">
        <v>11.95344352722168</v>
      </c>
      <c r="CN24">
        <v>181.32061767578125</v>
      </c>
      <c r="CS24">
        <v>0.68392974138259888</v>
      </c>
      <c r="CT24">
        <v>0</v>
      </c>
      <c r="CU24">
        <v>0</v>
      </c>
      <c r="CV24">
        <v>0</v>
      </c>
      <c r="CW24">
        <v>0</v>
      </c>
      <c r="CX24">
        <v>-0.25147205591201782</v>
      </c>
      <c r="CY24">
        <v>-1.1289119720458984</v>
      </c>
      <c r="CZ24">
        <v>-0.87742739915847778</v>
      </c>
      <c r="DA24">
        <v>-1.1288994550704956</v>
      </c>
      <c r="DB24">
        <v>142</v>
      </c>
      <c r="DC24">
        <v>400</v>
      </c>
      <c r="DD24">
        <v>0</v>
      </c>
      <c r="DE24">
        <v>31.68707275390625</v>
      </c>
      <c r="DF24">
        <v>34.403583526611328</v>
      </c>
      <c r="DG24">
        <v>0</v>
      </c>
      <c r="DH24">
        <v>0.44999998807907104</v>
      </c>
      <c r="DI24">
        <v>0</v>
      </c>
      <c r="DQ24">
        <v>5.000000074505806E-2</v>
      </c>
      <c r="DR24">
        <v>1</v>
      </c>
      <c r="DS24">
        <v>0.15000000596046448</v>
      </c>
      <c r="DT24">
        <v>0</v>
      </c>
      <c r="DU24">
        <v>0</v>
      </c>
      <c r="DV24">
        <v>0.87742739915847778</v>
      </c>
      <c r="DW24">
        <v>0.87742739915847778</v>
      </c>
      <c r="DX24">
        <v>1.2829203605651855</v>
      </c>
      <c r="DY24">
        <v>25.011964797973633</v>
      </c>
      <c r="DZ24">
        <v>20.857149124145508</v>
      </c>
      <c r="EA24">
        <v>8.5528020858764648</v>
      </c>
      <c r="EB24">
        <v>0.89999997615814209</v>
      </c>
    </row>
    <row r="25" spans="1:132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AA25">
        <v>143</v>
      </c>
      <c r="AB25">
        <v>0.19300000369548798</v>
      </c>
      <c r="AC25">
        <v>0.19300000369548798</v>
      </c>
      <c r="AD25">
        <v>0.18000000715255737</v>
      </c>
      <c r="AE25">
        <v>0.15899999439716339</v>
      </c>
      <c r="AF25">
        <v>0.14571720361709595</v>
      </c>
      <c r="AG25">
        <v>0.164000004529953</v>
      </c>
      <c r="AH25">
        <v>0.14823243021965027</v>
      </c>
      <c r="AI25">
        <v>0.19759745895862579</v>
      </c>
      <c r="AJ25">
        <v>2.8679393231868744E-2</v>
      </c>
      <c r="AK25">
        <v>0.14129143953323364</v>
      </c>
      <c r="AP25">
        <v>0</v>
      </c>
      <c r="AQ25">
        <v>0</v>
      </c>
      <c r="AR25">
        <v>0</v>
      </c>
      <c r="AS25">
        <v>0</v>
      </c>
      <c r="AT25">
        <v>2.6565580368041992</v>
      </c>
      <c r="AU25">
        <v>0</v>
      </c>
      <c r="AV25">
        <v>11.753513336181641</v>
      </c>
      <c r="AW25">
        <v>2.4805071353912354</v>
      </c>
      <c r="AX25">
        <v>18.132061004638672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0.88530176877975464</v>
      </c>
      <c r="BK25">
        <v>0.11469820141792297</v>
      </c>
      <c r="BL25">
        <v>0</v>
      </c>
      <c r="BR25">
        <v>0.20479565858840942</v>
      </c>
      <c r="BS25">
        <v>0.20479565858840942</v>
      </c>
      <c r="BT25">
        <v>0.20479552447795868</v>
      </c>
      <c r="BU25">
        <v>0.20479565858840942</v>
      </c>
      <c r="BV25">
        <v>0.20479671657085419</v>
      </c>
      <c r="BW25">
        <v>1.5574692748486996E-2</v>
      </c>
      <c r="BX25">
        <v>-6.6291536204516888E-3</v>
      </c>
      <c r="BY25">
        <v>1.117677241563797E-2</v>
      </c>
      <c r="BZ25">
        <v>0</v>
      </c>
      <c r="CF25">
        <v>0</v>
      </c>
      <c r="CG25">
        <v>0</v>
      </c>
      <c r="CH25">
        <v>0</v>
      </c>
      <c r="CI25">
        <v>0</v>
      </c>
      <c r="CJ25">
        <v>14.924485206604004</v>
      </c>
      <c r="CK25">
        <v>0</v>
      </c>
      <c r="CL25">
        <v>60.585124969482422</v>
      </c>
      <c r="CM25">
        <v>12.402535438537598</v>
      </c>
      <c r="CN25">
        <v>181.32061767578125</v>
      </c>
      <c r="CS25">
        <v>0.65192961692810059</v>
      </c>
      <c r="CT25">
        <v>0</v>
      </c>
      <c r="CU25">
        <v>0</v>
      </c>
      <c r="CV25">
        <v>0</v>
      </c>
      <c r="CW25">
        <v>0</v>
      </c>
      <c r="CX25">
        <v>-0.20479565858840942</v>
      </c>
      <c r="CY25">
        <v>-0.89043378829956055</v>
      </c>
      <c r="CZ25">
        <v>-0.68563449382781982</v>
      </c>
      <c r="DA25">
        <v>-0.89043015241622925</v>
      </c>
      <c r="DB25">
        <v>143</v>
      </c>
      <c r="DC25">
        <v>400</v>
      </c>
      <c r="DD25">
        <v>0</v>
      </c>
      <c r="DE25">
        <v>32.366081237792969</v>
      </c>
      <c r="DF25">
        <v>36.126956939697266</v>
      </c>
      <c r="DG25">
        <v>0</v>
      </c>
      <c r="DH25">
        <v>0.44999998807907104</v>
      </c>
      <c r="DI25">
        <v>0</v>
      </c>
      <c r="DQ25">
        <v>5.000000074505806E-2</v>
      </c>
      <c r="DR25">
        <v>1</v>
      </c>
      <c r="DS25">
        <v>0.15000000596046448</v>
      </c>
      <c r="DT25">
        <v>0</v>
      </c>
      <c r="DU25">
        <v>0</v>
      </c>
      <c r="DV25">
        <v>0.68563449382781982</v>
      </c>
      <c r="DW25">
        <v>0.68563449382781982</v>
      </c>
      <c r="DX25">
        <v>1.051700234413147</v>
      </c>
      <c r="DY25">
        <v>26.063665390014648</v>
      </c>
      <c r="DZ25">
        <v>21.542783737182617</v>
      </c>
      <c r="EA25">
        <v>7.0113344192504883</v>
      </c>
      <c r="EB25">
        <v>0.89999997615814209</v>
      </c>
    </row>
    <row r="26" spans="1:132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AA26">
        <v>144</v>
      </c>
      <c r="AB26">
        <v>0.19300000369548798</v>
      </c>
      <c r="AC26">
        <v>0.19300000369548798</v>
      </c>
      <c r="AD26">
        <v>0.18000000715255737</v>
      </c>
      <c r="AE26">
        <v>0.15899999439716339</v>
      </c>
      <c r="AF26">
        <v>0.1448349803686142</v>
      </c>
      <c r="AG26">
        <v>0.16396865248680115</v>
      </c>
      <c r="AH26">
        <v>0.14526422321796417</v>
      </c>
      <c r="AI26">
        <v>0.19713078439235687</v>
      </c>
      <c r="AJ26">
        <v>2.8679393231868744E-2</v>
      </c>
      <c r="AK26">
        <v>0.1409803181886673</v>
      </c>
      <c r="AP26">
        <v>0</v>
      </c>
      <c r="AQ26">
        <v>0</v>
      </c>
      <c r="AR26">
        <v>0</v>
      </c>
      <c r="AS26">
        <v>0</v>
      </c>
      <c r="AT26">
        <v>2.8330028057098389</v>
      </c>
      <c r="AU26">
        <v>6.2704086303710938E-3</v>
      </c>
      <c r="AV26">
        <v>12.347155570983887</v>
      </c>
      <c r="AW26">
        <v>2.5738420486450195</v>
      </c>
      <c r="AX26">
        <v>18.132061004638672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0.87754613161087036</v>
      </c>
      <c r="BK26">
        <v>0.12245386838912964</v>
      </c>
      <c r="BL26">
        <v>0</v>
      </c>
      <c r="BR26">
        <v>0.17721061408519745</v>
      </c>
      <c r="BS26">
        <v>0.17721061408519745</v>
      </c>
      <c r="BT26">
        <v>0.17721050977706909</v>
      </c>
      <c r="BU26">
        <v>0.17721061408519745</v>
      </c>
      <c r="BV26">
        <v>0.17721198499202728</v>
      </c>
      <c r="BW26">
        <v>7.6480675488710403E-4</v>
      </c>
      <c r="BX26">
        <v>-5.5054444819688797E-3</v>
      </c>
      <c r="BY26">
        <v>8.5380896925926208E-3</v>
      </c>
      <c r="BZ26">
        <v>0</v>
      </c>
      <c r="CF26">
        <v>0</v>
      </c>
      <c r="CG26">
        <v>0</v>
      </c>
      <c r="CH26">
        <v>0</v>
      </c>
      <c r="CI26">
        <v>0</v>
      </c>
      <c r="CJ26">
        <v>15.915746688842773</v>
      </c>
      <c r="CK26">
        <v>5.8059334754943848E-2</v>
      </c>
      <c r="CL26">
        <v>63.645130157470703</v>
      </c>
      <c r="CM26">
        <v>12.869210243225098</v>
      </c>
      <c r="CN26">
        <v>181.32061767578125</v>
      </c>
      <c r="CS26">
        <v>0.62693846225738525</v>
      </c>
      <c r="CT26">
        <v>0</v>
      </c>
      <c r="CU26">
        <v>0</v>
      </c>
      <c r="CV26">
        <v>0</v>
      </c>
      <c r="CW26">
        <v>0</v>
      </c>
      <c r="CX26">
        <v>-0.17721061408519745</v>
      </c>
      <c r="CY26">
        <v>-0.86969137191772461</v>
      </c>
      <c r="CZ26">
        <v>-0.69247949123382568</v>
      </c>
      <c r="DA26">
        <v>-0.86969012022018433</v>
      </c>
      <c r="DB26">
        <v>144</v>
      </c>
      <c r="DC26">
        <v>400</v>
      </c>
      <c r="DD26">
        <v>0</v>
      </c>
      <c r="DE26">
        <v>33.053058624267578</v>
      </c>
      <c r="DF26">
        <v>37.870552062988281</v>
      </c>
      <c r="DG26">
        <v>0</v>
      </c>
      <c r="DH26">
        <v>0.44999998807907104</v>
      </c>
      <c r="DI26">
        <v>0</v>
      </c>
      <c r="DQ26">
        <v>5.000000074505806E-2</v>
      </c>
      <c r="DR26">
        <v>1</v>
      </c>
      <c r="DS26">
        <v>0.15000000596046448</v>
      </c>
      <c r="DT26">
        <v>0</v>
      </c>
      <c r="DU26">
        <v>0</v>
      </c>
      <c r="DV26">
        <v>0.69247949123382568</v>
      </c>
      <c r="DW26">
        <v>0.69247949123382568</v>
      </c>
      <c r="DX26">
        <v>1.1045414209365845</v>
      </c>
      <c r="DY26">
        <v>27.168207168579102</v>
      </c>
      <c r="DZ26">
        <v>22.235263824462891</v>
      </c>
      <c r="EA26">
        <v>7.3636088371276855</v>
      </c>
      <c r="EB26">
        <v>0.89999997615814209</v>
      </c>
    </row>
    <row r="27" spans="1:132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AA27">
        <v>145</v>
      </c>
      <c r="AB27">
        <v>0.19300000369548798</v>
      </c>
      <c r="AC27">
        <v>0.19300000369548798</v>
      </c>
      <c r="AD27">
        <v>0.18000000715255737</v>
      </c>
      <c r="AE27">
        <v>0.15899999439716339</v>
      </c>
      <c r="AF27">
        <v>0.14407879114151001</v>
      </c>
      <c r="AG27">
        <v>0.16393280029296875</v>
      </c>
      <c r="AH27">
        <v>0.14202401041984558</v>
      </c>
      <c r="AI27">
        <v>0.19660040736198425</v>
      </c>
      <c r="AJ27">
        <v>2.8679393231868744E-2</v>
      </c>
      <c r="AK27">
        <v>0.14062674343585968</v>
      </c>
      <c r="AP27">
        <v>0</v>
      </c>
      <c r="AQ27">
        <v>0</v>
      </c>
      <c r="AR27">
        <v>0</v>
      </c>
      <c r="AS27">
        <v>0</v>
      </c>
      <c r="AT27">
        <v>2.9842405319213867</v>
      </c>
      <c r="AU27">
        <v>1.3440846465528011E-2</v>
      </c>
      <c r="AV27">
        <v>12.995197296142578</v>
      </c>
      <c r="AW27">
        <v>2.679917573928833</v>
      </c>
      <c r="AX27">
        <v>18.132061004638672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0.86859351396560669</v>
      </c>
      <c r="BK27">
        <v>0.13140647113323212</v>
      </c>
      <c r="BL27">
        <v>0</v>
      </c>
      <c r="BR27">
        <v>0.15397374331951141</v>
      </c>
      <c r="BS27">
        <v>0.15397374331951141</v>
      </c>
      <c r="BT27">
        <v>0.15397363901138306</v>
      </c>
      <c r="BU27">
        <v>0.15397374331951141</v>
      </c>
      <c r="BV27">
        <v>0.15397240221500397</v>
      </c>
      <c r="BW27">
        <v>2.7346881106495857E-3</v>
      </c>
      <c r="BX27">
        <v>-4.4347685761749744E-3</v>
      </c>
      <c r="BY27">
        <v>6.3955853693187237E-3</v>
      </c>
      <c r="BZ27">
        <v>0</v>
      </c>
      <c r="CF27">
        <v>0</v>
      </c>
      <c r="CG27">
        <v>0</v>
      </c>
      <c r="CH27">
        <v>0</v>
      </c>
      <c r="CI27">
        <v>0</v>
      </c>
      <c r="CJ27">
        <v>16.765398025512695</v>
      </c>
      <c r="CK27">
        <v>0.12445227801799774</v>
      </c>
      <c r="CL27">
        <v>66.985557556152344</v>
      </c>
      <c r="CM27">
        <v>13.39958667755127</v>
      </c>
      <c r="CN27">
        <v>181.32061767578125</v>
      </c>
      <c r="CS27">
        <v>0.60165411233901978</v>
      </c>
      <c r="CT27">
        <v>0</v>
      </c>
      <c r="CU27">
        <v>0</v>
      </c>
      <c r="CV27">
        <v>0</v>
      </c>
      <c r="CW27">
        <v>0</v>
      </c>
      <c r="CX27">
        <v>-0.15397374331951141</v>
      </c>
      <c r="CY27">
        <v>-0.91251730918884277</v>
      </c>
      <c r="CZ27">
        <v>-0.75855123996734619</v>
      </c>
      <c r="DA27">
        <v>-0.9125249981880188</v>
      </c>
      <c r="DB27">
        <v>145</v>
      </c>
      <c r="DC27">
        <v>400</v>
      </c>
      <c r="DD27">
        <v>0</v>
      </c>
      <c r="DE27">
        <v>33.807178497314453</v>
      </c>
      <c r="DF27">
        <v>39.784561157226563</v>
      </c>
      <c r="DG27">
        <v>0</v>
      </c>
      <c r="DH27">
        <v>0.44999998807907104</v>
      </c>
      <c r="DI27">
        <v>0</v>
      </c>
      <c r="DQ27">
        <v>5.000000074505806E-2</v>
      </c>
      <c r="DR27">
        <v>1</v>
      </c>
      <c r="DS27">
        <v>0.15000000596046448</v>
      </c>
      <c r="DT27">
        <v>0</v>
      </c>
      <c r="DU27">
        <v>0</v>
      </c>
      <c r="DV27">
        <v>0.75855123996734619</v>
      </c>
      <c r="DW27">
        <v>0.75855123996734619</v>
      </c>
      <c r="DX27">
        <v>1.2607762813568115</v>
      </c>
      <c r="DY27">
        <v>28.428983688354492</v>
      </c>
      <c r="DZ27">
        <v>22.993814468383789</v>
      </c>
      <c r="EA27">
        <v>8.4051752090454102</v>
      </c>
      <c r="EB27">
        <v>0.89999997615814209</v>
      </c>
    </row>
    <row r="28" spans="1:132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AA28">
        <v>146</v>
      </c>
      <c r="AB28">
        <v>0.19300000369548798</v>
      </c>
      <c r="AC28">
        <v>0.19300000369548798</v>
      </c>
      <c r="AD28">
        <v>0.18000000715255737</v>
      </c>
      <c r="AE28">
        <v>0.15899999439716339</v>
      </c>
      <c r="AF28">
        <v>0.14342144131660461</v>
      </c>
      <c r="AG28">
        <v>0.16389414668083191</v>
      </c>
      <c r="AH28">
        <v>0.13916985690593719</v>
      </c>
      <c r="AI28">
        <v>0.19609551131725311</v>
      </c>
      <c r="AJ28">
        <v>2.8679393231868744E-2</v>
      </c>
      <c r="AK28">
        <v>0.14029014110565186</v>
      </c>
      <c r="AP28">
        <v>0</v>
      </c>
      <c r="AQ28">
        <v>0</v>
      </c>
      <c r="AR28">
        <v>0</v>
      </c>
      <c r="AS28">
        <v>0</v>
      </c>
      <c r="AT28">
        <v>3.1157102584838867</v>
      </c>
      <c r="AU28">
        <v>2.1171567961573601E-2</v>
      </c>
      <c r="AV28">
        <v>13.566028594970703</v>
      </c>
      <c r="AW28">
        <v>2.7808966636657715</v>
      </c>
      <c r="AX28">
        <v>18.132061004638672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0.8571963906288147</v>
      </c>
      <c r="BK28">
        <v>0.14280357956886292</v>
      </c>
      <c r="BL28">
        <v>0</v>
      </c>
      <c r="BR28">
        <v>0.13581816852092743</v>
      </c>
      <c r="BS28">
        <v>0.13581816852092743</v>
      </c>
      <c r="BT28">
        <v>0.13581807911396027</v>
      </c>
      <c r="BU28">
        <v>0.13581816852092743</v>
      </c>
      <c r="BV28">
        <v>0.13581816852092743</v>
      </c>
      <c r="BW28">
        <v>4.3491409160196781E-3</v>
      </c>
      <c r="BX28">
        <v>-3.38134472258389E-3</v>
      </c>
      <c r="BY28">
        <v>4.5601585879921913E-3</v>
      </c>
      <c r="BZ28">
        <v>0</v>
      </c>
      <c r="CF28">
        <v>0</v>
      </c>
      <c r="CG28">
        <v>0</v>
      </c>
      <c r="CH28">
        <v>0</v>
      </c>
      <c r="CI28">
        <v>0</v>
      </c>
      <c r="CJ28">
        <v>17.503993988037109</v>
      </c>
      <c r="CK28">
        <v>0.19603303074836731</v>
      </c>
      <c r="CL28">
        <v>69.927986145019531</v>
      </c>
      <c r="CM28">
        <v>13.904482841491699</v>
      </c>
      <c r="CN28">
        <v>181.32061767578125</v>
      </c>
      <c r="CS28">
        <v>0.5738985538482666</v>
      </c>
      <c r="CT28">
        <v>0</v>
      </c>
      <c r="CU28">
        <v>0</v>
      </c>
      <c r="CV28">
        <v>0</v>
      </c>
      <c r="CW28">
        <v>0</v>
      </c>
      <c r="CX28">
        <v>-0.13581816852092743</v>
      </c>
      <c r="CY28">
        <v>-0.81101059913635254</v>
      </c>
      <c r="CZ28">
        <v>-0.6751941442489624</v>
      </c>
      <c r="DA28">
        <v>-0.81101232767105103</v>
      </c>
      <c r="DB28">
        <v>146</v>
      </c>
      <c r="DC28">
        <v>400</v>
      </c>
      <c r="DD28">
        <v>0</v>
      </c>
      <c r="DE28">
        <v>34.478984832763672</v>
      </c>
      <c r="DF28">
        <v>41.489654541015625</v>
      </c>
      <c r="DG28">
        <v>0</v>
      </c>
      <c r="DH28">
        <v>0.44999998807907104</v>
      </c>
      <c r="DI28">
        <v>0</v>
      </c>
      <c r="DQ28">
        <v>5.000000074505806E-2</v>
      </c>
      <c r="DR28">
        <v>1</v>
      </c>
      <c r="DS28">
        <v>0.15000000596046448</v>
      </c>
      <c r="DT28">
        <v>0</v>
      </c>
      <c r="DU28">
        <v>0</v>
      </c>
      <c r="DV28">
        <v>0.6751941442489624</v>
      </c>
      <c r="DW28">
        <v>0.6751941442489624</v>
      </c>
      <c r="DX28">
        <v>1.176504373550415</v>
      </c>
      <c r="DY28">
        <v>29.605487823486328</v>
      </c>
      <c r="DZ28">
        <v>23.669008255004883</v>
      </c>
      <c r="EA28">
        <v>7.8433623313903809</v>
      </c>
      <c r="EB28">
        <v>0.89999997615814209</v>
      </c>
    </row>
    <row r="29" spans="1:132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AA29">
        <v>147</v>
      </c>
      <c r="AB29">
        <v>0.19300000369548798</v>
      </c>
      <c r="AC29">
        <v>0.19300000369548798</v>
      </c>
      <c r="AD29">
        <v>0.18000000715255737</v>
      </c>
      <c r="AE29">
        <v>0.15899999439716339</v>
      </c>
      <c r="AF29">
        <v>0.14284352958202362</v>
      </c>
      <c r="AG29">
        <v>0.16385279595851898</v>
      </c>
      <c r="AH29">
        <v>0.13620956242084503</v>
      </c>
      <c r="AI29">
        <v>0.19553215801715851</v>
      </c>
      <c r="AJ29">
        <v>2.8679393231868744E-2</v>
      </c>
      <c r="AK29">
        <v>0.13991457223892212</v>
      </c>
      <c r="AP29">
        <v>0</v>
      </c>
      <c r="AQ29">
        <v>0</v>
      </c>
      <c r="AR29">
        <v>0</v>
      </c>
      <c r="AS29">
        <v>0</v>
      </c>
      <c r="AT29">
        <v>3.231292724609375</v>
      </c>
      <c r="AU29">
        <v>2.944171242415905E-2</v>
      </c>
      <c r="AV29">
        <v>14.158086776733398</v>
      </c>
      <c r="AW29">
        <v>2.8935673236846924</v>
      </c>
      <c r="AX29">
        <v>18.132061004638672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0.84538406133651733</v>
      </c>
      <c r="BK29">
        <v>0.15461592376232147</v>
      </c>
      <c r="BL29">
        <v>0</v>
      </c>
      <c r="BR29">
        <v>0.12127164006233215</v>
      </c>
      <c r="BS29">
        <v>0.12127164006233215</v>
      </c>
      <c r="BT29">
        <v>0.12127156555652618</v>
      </c>
      <c r="BU29">
        <v>0.12127164006233215</v>
      </c>
      <c r="BV29">
        <v>0.12127173691987991</v>
      </c>
      <c r="BW29">
        <v>5.6893895380198956E-3</v>
      </c>
      <c r="BX29">
        <v>-2.5805695913732052E-3</v>
      </c>
      <c r="BY29">
        <v>3.3093667589128017E-3</v>
      </c>
      <c r="BZ29">
        <v>0</v>
      </c>
      <c r="CF29">
        <v>0</v>
      </c>
      <c r="CG29">
        <v>0</v>
      </c>
      <c r="CH29">
        <v>0</v>
      </c>
      <c r="CI29">
        <v>0</v>
      </c>
      <c r="CJ29">
        <v>18.153331756591797</v>
      </c>
      <c r="CK29">
        <v>0.2726084291934967</v>
      </c>
      <c r="CL29">
        <v>72.979835510253906</v>
      </c>
      <c r="CM29">
        <v>14.467836380004883</v>
      </c>
      <c r="CN29">
        <v>181.32061767578125</v>
      </c>
      <c r="CS29">
        <v>0.54917246103286743</v>
      </c>
      <c r="CT29">
        <v>0</v>
      </c>
      <c r="CU29">
        <v>0</v>
      </c>
      <c r="CV29">
        <v>0</v>
      </c>
      <c r="CW29">
        <v>0</v>
      </c>
      <c r="CX29">
        <v>-0.12127164006233215</v>
      </c>
      <c r="CY29">
        <v>-0.82859396934509277</v>
      </c>
      <c r="CZ29">
        <v>-0.70731109380722046</v>
      </c>
      <c r="DA29">
        <v>-0.82858270406723022</v>
      </c>
      <c r="DB29">
        <v>147</v>
      </c>
      <c r="DC29">
        <v>400</v>
      </c>
      <c r="DD29">
        <v>0</v>
      </c>
      <c r="DE29">
        <v>35.183712005615234</v>
      </c>
      <c r="DF29">
        <v>43.278305053710938</v>
      </c>
      <c r="DG29">
        <v>0</v>
      </c>
      <c r="DH29">
        <v>0.44999998807907104</v>
      </c>
      <c r="DI29">
        <v>0</v>
      </c>
      <c r="DQ29">
        <v>5.000000074505806E-2</v>
      </c>
      <c r="DR29">
        <v>1</v>
      </c>
      <c r="DS29">
        <v>0.15000000596046448</v>
      </c>
      <c r="DT29">
        <v>0</v>
      </c>
      <c r="DU29">
        <v>0</v>
      </c>
      <c r="DV29">
        <v>0.70731109380722046</v>
      </c>
      <c r="DW29">
        <v>0.70731109380722046</v>
      </c>
      <c r="DX29">
        <v>1.287958025932312</v>
      </c>
      <c r="DY29">
        <v>30.89344596862793</v>
      </c>
      <c r="DZ29">
        <v>24.376319885253906</v>
      </c>
      <c r="EA29">
        <v>8.5863866806030273</v>
      </c>
      <c r="EB29">
        <v>0.89999997615814209</v>
      </c>
    </row>
    <row r="30" spans="1:132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AA30">
        <v>148</v>
      </c>
      <c r="AB30">
        <v>0.19300000369548798</v>
      </c>
      <c r="AC30">
        <v>0.19300000369548798</v>
      </c>
      <c r="AD30">
        <v>0.18000000715255737</v>
      </c>
      <c r="AE30">
        <v>0.15899999439716339</v>
      </c>
      <c r="AF30">
        <v>0.14233069121837616</v>
      </c>
      <c r="AG30">
        <v>0.16380932927131653</v>
      </c>
      <c r="AH30">
        <v>0.1333610862493515</v>
      </c>
      <c r="AI30">
        <v>0.19493651390075684</v>
      </c>
      <c r="AJ30">
        <v>2.8679393231868744E-2</v>
      </c>
      <c r="AK30">
        <v>0.13951747119426727</v>
      </c>
      <c r="AP30">
        <v>0</v>
      </c>
      <c r="AQ30">
        <v>0</v>
      </c>
      <c r="AR30">
        <v>0</v>
      </c>
      <c r="AS30">
        <v>0</v>
      </c>
      <c r="AT30">
        <v>3.3338606357574463</v>
      </c>
      <c r="AU30">
        <v>3.8135051727294922E-2</v>
      </c>
      <c r="AV30">
        <v>14.727782249450684</v>
      </c>
      <c r="AW30">
        <v>3.0126962661743164</v>
      </c>
      <c r="AX30">
        <v>18.132061004638672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0.83087414503097534</v>
      </c>
      <c r="BK30">
        <v>0.16912582516670227</v>
      </c>
      <c r="BL30">
        <v>0</v>
      </c>
      <c r="BR30">
        <v>0.10937455296516418</v>
      </c>
      <c r="BS30">
        <v>0.10937455296516418</v>
      </c>
      <c r="BT30">
        <v>0.10937448590993881</v>
      </c>
      <c r="BU30">
        <v>0.10937455296516418</v>
      </c>
      <c r="BV30">
        <v>0.10937560349702835</v>
      </c>
      <c r="BW30">
        <v>6.8080918863415718E-3</v>
      </c>
      <c r="BX30">
        <v>-1.8862895667552948E-3</v>
      </c>
      <c r="BY30">
        <v>2.3125091101974249E-3</v>
      </c>
      <c r="BZ30">
        <v>0</v>
      </c>
      <c r="CF30">
        <v>0</v>
      </c>
      <c r="CG30">
        <v>0</v>
      </c>
      <c r="CH30">
        <v>0</v>
      </c>
      <c r="CI30">
        <v>0</v>
      </c>
      <c r="CJ30">
        <v>18.729555130004883</v>
      </c>
      <c r="CK30">
        <v>0.35310229659080505</v>
      </c>
      <c r="CL30">
        <v>75.916404724121094</v>
      </c>
      <c r="CM30">
        <v>15.063480377197266</v>
      </c>
      <c r="CN30">
        <v>181.32061767578125</v>
      </c>
      <c r="CS30">
        <v>0.52323472499847412</v>
      </c>
      <c r="CT30">
        <v>0</v>
      </c>
      <c r="CU30">
        <v>0</v>
      </c>
      <c r="CV30">
        <v>0</v>
      </c>
      <c r="CW30">
        <v>0</v>
      </c>
      <c r="CX30">
        <v>-0.10937455296516418</v>
      </c>
      <c r="CY30">
        <v>-0.80010294914245605</v>
      </c>
      <c r="CZ30">
        <v>-0.69071072340011597</v>
      </c>
      <c r="DA30">
        <v>-0.80008524656295776</v>
      </c>
      <c r="DB30">
        <v>148</v>
      </c>
      <c r="DC30">
        <v>400</v>
      </c>
      <c r="DD30">
        <v>0</v>
      </c>
      <c r="DE30">
        <v>35.872539520263672</v>
      </c>
      <c r="DF30">
        <v>45.026599884033203</v>
      </c>
      <c r="DG30">
        <v>0</v>
      </c>
      <c r="DH30">
        <v>0.44999998807907104</v>
      </c>
      <c r="DI30">
        <v>0</v>
      </c>
      <c r="DQ30">
        <v>5.000000074505806E-2</v>
      </c>
      <c r="DR30">
        <v>1</v>
      </c>
      <c r="DS30">
        <v>0.15000000596046448</v>
      </c>
      <c r="DT30">
        <v>0</v>
      </c>
      <c r="DU30">
        <v>0</v>
      </c>
      <c r="DV30">
        <v>0.69071072340011597</v>
      </c>
      <c r="DW30">
        <v>0.69071072340011597</v>
      </c>
      <c r="DX30">
        <v>1.3200781345367432</v>
      </c>
      <c r="DY30">
        <v>32.213523864746094</v>
      </c>
      <c r="DZ30">
        <v>25.06702995300293</v>
      </c>
      <c r="EA30">
        <v>8.8005208969116211</v>
      </c>
      <c r="EB30">
        <v>0.89999997615814209</v>
      </c>
    </row>
    <row r="31" spans="1:132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AA31">
        <v>149</v>
      </c>
      <c r="AB31">
        <v>0.19300000369548798</v>
      </c>
      <c r="AC31">
        <v>0.19300000369548798</v>
      </c>
      <c r="AD31">
        <v>0.18000000715255737</v>
      </c>
      <c r="AE31">
        <v>0.15899999439716339</v>
      </c>
      <c r="AF31">
        <v>0.14187203347682953</v>
      </c>
      <c r="AG31">
        <v>0.16376385092735291</v>
      </c>
      <c r="AH31">
        <v>0.13077619671821594</v>
      </c>
      <c r="AI31">
        <v>0.19433487951755524</v>
      </c>
      <c r="AJ31">
        <v>2.8679393231868744E-2</v>
      </c>
      <c r="AK31">
        <v>0.13911639153957367</v>
      </c>
      <c r="AP31">
        <v>0</v>
      </c>
      <c r="AQ31">
        <v>0</v>
      </c>
      <c r="AR31">
        <v>0</v>
      </c>
      <c r="AS31">
        <v>0</v>
      </c>
      <c r="AT31">
        <v>3.4255921840667725</v>
      </c>
      <c r="AU31">
        <v>4.7230716794729233E-2</v>
      </c>
      <c r="AV31">
        <v>15.244760513305664</v>
      </c>
      <c r="AW31">
        <v>3.1330232620239258</v>
      </c>
      <c r="AX31">
        <v>18.132061004638672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0.81408607959747314</v>
      </c>
      <c r="BK31">
        <v>0.18591387569904327</v>
      </c>
      <c r="BL31">
        <v>0</v>
      </c>
      <c r="BR31">
        <v>9.9480174481868744E-2</v>
      </c>
      <c r="BS31">
        <v>9.9480174481868744E-2</v>
      </c>
      <c r="BT31">
        <v>9.9480114877223969E-2</v>
      </c>
      <c r="BU31">
        <v>9.9480174481868744E-2</v>
      </c>
      <c r="BV31">
        <v>9.9481523036956787E-2</v>
      </c>
      <c r="BW31">
        <v>7.7473241835832596E-3</v>
      </c>
      <c r="BX31">
        <v>-1.3473372673615813E-3</v>
      </c>
      <c r="BY31">
        <v>1.5911301597952843E-3</v>
      </c>
      <c r="BZ31">
        <v>0</v>
      </c>
      <c r="CF31">
        <v>0</v>
      </c>
      <c r="CG31">
        <v>0</v>
      </c>
      <c r="CH31">
        <v>0</v>
      </c>
      <c r="CI31">
        <v>0</v>
      </c>
      <c r="CJ31">
        <v>19.244901657104492</v>
      </c>
      <c r="CK31">
        <v>0.43732145428657532</v>
      </c>
      <c r="CL31">
        <v>78.58123779296875</v>
      </c>
      <c r="CM31">
        <v>15.665114402770996</v>
      </c>
      <c r="CN31">
        <v>181.32061767578125</v>
      </c>
      <c r="CS31">
        <v>0.49788221716880798</v>
      </c>
      <c r="CT31">
        <v>0</v>
      </c>
      <c r="CU31">
        <v>0</v>
      </c>
      <c r="CV31">
        <v>0</v>
      </c>
      <c r="CW31">
        <v>0</v>
      </c>
      <c r="CX31">
        <v>-9.9480174481868744E-2</v>
      </c>
      <c r="CY31">
        <v>-0.7381141185760498</v>
      </c>
      <c r="CZ31">
        <v>-0.63865047693252563</v>
      </c>
      <c r="DA31">
        <v>-0.73813062906265259</v>
      </c>
      <c r="DB31">
        <v>149</v>
      </c>
      <c r="DC31">
        <v>400</v>
      </c>
      <c r="DD31">
        <v>0</v>
      </c>
      <c r="DE31">
        <v>36.509845733642578</v>
      </c>
      <c r="DF31">
        <v>46.644123077392578</v>
      </c>
      <c r="DG31">
        <v>0</v>
      </c>
      <c r="DH31">
        <v>0.44999998807907104</v>
      </c>
      <c r="DI31">
        <v>0</v>
      </c>
      <c r="DQ31">
        <v>5.000000074505806E-2</v>
      </c>
      <c r="DR31">
        <v>1</v>
      </c>
      <c r="DS31">
        <v>0.15000000596046448</v>
      </c>
      <c r="DT31">
        <v>0</v>
      </c>
      <c r="DU31">
        <v>0</v>
      </c>
      <c r="DV31">
        <v>0.63865047693252563</v>
      </c>
      <c r="DW31">
        <v>0.63865047693252563</v>
      </c>
      <c r="DX31">
        <v>1.2827341556549072</v>
      </c>
      <c r="DY31">
        <v>33.496257781982422</v>
      </c>
      <c r="DZ31">
        <v>25.705680847167969</v>
      </c>
      <c r="EA31">
        <v>8.5515604019165039</v>
      </c>
      <c r="EB31">
        <v>0.89999997615814209</v>
      </c>
    </row>
    <row r="32" spans="1:132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AA32">
        <v>150</v>
      </c>
      <c r="AB32">
        <v>0.19300000369548798</v>
      </c>
      <c r="AC32">
        <v>0.19300000369548798</v>
      </c>
      <c r="AD32">
        <v>0.18000000715255737</v>
      </c>
      <c r="AE32">
        <v>0.15899999439716339</v>
      </c>
      <c r="AF32">
        <v>0.14145904779434204</v>
      </c>
      <c r="AG32">
        <v>0.16371636092662811</v>
      </c>
      <c r="AH32">
        <v>0.12858676910400391</v>
      </c>
      <c r="AI32">
        <v>0.19376452267169952</v>
      </c>
      <c r="AJ32">
        <v>2.8679393231868744E-2</v>
      </c>
      <c r="AK32">
        <v>0.13873614370822906</v>
      </c>
      <c r="AP32">
        <v>0</v>
      </c>
      <c r="AQ32">
        <v>0</v>
      </c>
      <c r="AR32">
        <v>0</v>
      </c>
      <c r="AS32">
        <v>0</v>
      </c>
      <c r="AT32">
        <v>3.5081892013549805</v>
      </c>
      <c r="AU32">
        <v>5.6728716939687729E-2</v>
      </c>
      <c r="AV32">
        <v>15.682644844055176</v>
      </c>
      <c r="AW32">
        <v>3.2470943927764893</v>
      </c>
      <c r="AX32">
        <v>18.132061004638672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0.79568147659301758</v>
      </c>
      <c r="BK32">
        <v>0.20431852340698242</v>
      </c>
      <c r="BL32">
        <v>0</v>
      </c>
      <c r="BR32">
        <v>9.1135524213314056E-2</v>
      </c>
      <c r="BS32">
        <v>9.1135524213314056E-2</v>
      </c>
      <c r="BT32">
        <v>9.1135472059249878E-2</v>
      </c>
      <c r="BU32">
        <v>9.1135524213314056E-2</v>
      </c>
      <c r="BV32">
        <v>9.1135591268539429E-2</v>
      </c>
      <c r="BW32">
        <v>8.5372496396303177E-3</v>
      </c>
      <c r="BX32">
        <v>-9.603187208995223E-4</v>
      </c>
      <c r="BY32">
        <v>1.1010485468432307E-3</v>
      </c>
      <c r="BZ32">
        <v>0</v>
      </c>
      <c r="CF32">
        <v>0</v>
      </c>
      <c r="CG32">
        <v>0</v>
      </c>
      <c r="CH32">
        <v>0</v>
      </c>
      <c r="CI32">
        <v>0</v>
      </c>
      <c r="CJ32">
        <v>19.708930969238281</v>
      </c>
      <c r="CK32">
        <v>0.52526587247848511</v>
      </c>
      <c r="CL32">
        <v>80.83837890625</v>
      </c>
      <c r="CM32">
        <v>16.235471725463867</v>
      </c>
      <c r="CN32">
        <v>181.32061767578125</v>
      </c>
      <c r="CS32">
        <v>0.4744260311126709</v>
      </c>
      <c r="CT32">
        <v>0</v>
      </c>
      <c r="CU32">
        <v>0</v>
      </c>
      <c r="CV32">
        <v>0</v>
      </c>
      <c r="CW32">
        <v>0</v>
      </c>
      <c r="CX32">
        <v>-9.1135524213314056E-2</v>
      </c>
      <c r="CY32">
        <v>-0.6440579891204834</v>
      </c>
      <c r="CZ32">
        <v>-0.5529177188873291</v>
      </c>
      <c r="DA32">
        <v>-0.64405322074890137</v>
      </c>
      <c r="DB32">
        <v>150</v>
      </c>
      <c r="DC32">
        <v>400</v>
      </c>
      <c r="DD32">
        <v>0</v>
      </c>
      <c r="DE32">
        <v>37.061798095703125</v>
      </c>
      <c r="DF32">
        <v>48.045021057128906</v>
      </c>
      <c r="DG32">
        <v>0</v>
      </c>
      <c r="DH32">
        <v>0.44999998807907104</v>
      </c>
      <c r="DI32">
        <v>0</v>
      </c>
      <c r="DQ32">
        <v>5.000000074505806E-2</v>
      </c>
      <c r="DR32">
        <v>1</v>
      </c>
      <c r="DS32">
        <v>0.15000000596046448</v>
      </c>
      <c r="DT32">
        <v>0</v>
      </c>
      <c r="DU32">
        <v>0</v>
      </c>
      <c r="DV32">
        <v>0.5529177188873291</v>
      </c>
      <c r="DW32">
        <v>0.5529177188873291</v>
      </c>
      <c r="DX32">
        <v>1.1654455661773682</v>
      </c>
      <c r="DY32">
        <v>34.661705017089844</v>
      </c>
      <c r="DZ32">
        <v>26.258598327636719</v>
      </c>
      <c r="EA32">
        <v>7.7696371078491211</v>
      </c>
      <c r="EB32">
        <v>0.89999997615814209</v>
      </c>
    </row>
    <row r="33" spans="1:132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AA33">
        <v>151</v>
      </c>
      <c r="AB33">
        <v>0.19300000369548798</v>
      </c>
      <c r="AC33">
        <v>0.19300000369548798</v>
      </c>
      <c r="AD33">
        <v>0.18000000715255737</v>
      </c>
      <c r="AE33">
        <v>0.15899999439716339</v>
      </c>
      <c r="AF33">
        <v>0.14108499884605408</v>
      </c>
      <c r="AG33">
        <v>0.16366685926914215</v>
      </c>
      <c r="AH33">
        <v>0.12648852169513702</v>
      </c>
      <c r="AI33">
        <v>0.19315619766712189</v>
      </c>
      <c r="AJ33">
        <v>2.8679393231868744E-2</v>
      </c>
      <c r="AK33">
        <v>0.13833059370517731</v>
      </c>
      <c r="AP33">
        <v>0</v>
      </c>
      <c r="AQ33">
        <v>0</v>
      </c>
      <c r="AR33">
        <v>0</v>
      </c>
      <c r="AS33">
        <v>0</v>
      </c>
      <c r="AT33">
        <v>3.5829989910125732</v>
      </c>
      <c r="AU33">
        <v>6.662905216217041E-2</v>
      </c>
      <c r="AV33">
        <v>16.102294921875</v>
      </c>
      <c r="AW33">
        <v>3.3687596321105957</v>
      </c>
      <c r="AX33">
        <v>18.132061004638672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0.77698135375976563</v>
      </c>
      <c r="BK33">
        <v>0.22301864624023438</v>
      </c>
      <c r="BL33">
        <v>0</v>
      </c>
      <c r="BR33">
        <v>8.4009788930416107E-2</v>
      </c>
      <c r="BS33">
        <v>8.4009788930416107E-2</v>
      </c>
      <c r="BT33">
        <v>8.4009736776351929E-2</v>
      </c>
      <c r="BU33">
        <v>8.4009788930416107E-2</v>
      </c>
      <c r="BV33">
        <v>8.4009483456611633E-2</v>
      </c>
      <c r="BW33">
        <v>9.2010814696550369E-3</v>
      </c>
      <c r="BX33">
        <v>-7.0089759537950158E-4</v>
      </c>
      <c r="BY33">
        <v>7.8603019937872887E-4</v>
      </c>
      <c r="BZ33">
        <v>0</v>
      </c>
      <c r="CF33">
        <v>0</v>
      </c>
      <c r="CG33">
        <v>0</v>
      </c>
      <c r="CH33">
        <v>0</v>
      </c>
      <c r="CI33">
        <v>0</v>
      </c>
      <c r="CJ33">
        <v>20.129209518432617</v>
      </c>
      <c r="CK33">
        <v>0.6169356107711792</v>
      </c>
      <c r="CL33">
        <v>83.00152587890625</v>
      </c>
      <c r="CM33">
        <v>16.84379768371582</v>
      </c>
      <c r="CN33">
        <v>181.32061767578125</v>
      </c>
      <c r="CS33">
        <v>0.45411121845245361</v>
      </c>
      <c r="CT33">
        <v>0</v>
      </c>
      <c r="CU33">
        <v>0</v>
      </c>
      <c r="CV33">
        <v>0</v>
      </c>
      <c r="CW33">
        <v>0</v>
      </c>
      <c r="CX33">
        <v>-8.4009788930416107E-2</v>
      </c>
      <c r="CY33">
        <v>-0.62602758407592773</v>
      </c>
      <c r="CZ33">
        <v>-0.5420147180557251</v>
      </c>
      <c r="DA33">
        <v>-0.62602448463439941</v>
      </c>
      <c r="DB33">
        <v>151</v>
      </c>
      <c r="DC33">
        <v>400</v>
      </c>
      <c r="DD33">
        <v>0</v>
      </c>
      <c r="DE33">
        <v>37.603118896484375</v>
      </c>
      <c r="DF33">
        <v>49.418922424316406</v>
      </c>
      <c r="DG33">
        <v>0</v>
      </c>
      <c r="DH33">
        <v>0.44999998807907104</v>
      </c>
      <c r="DI33">
        <v>0</v>
      </c>
      <c r="DQ33">
        <v>5.000000074505806E-2</v>
      </c>
      <c r="DR33">
        <v>1</v>
      </c>
      <c r="DS33">
        <v>0.15000000596046448</v>
      </c>
      <c r="DT33">
        <v>0</v>
      </c>
      <c r="DU33">
        <v>0</v>
      </c>
      <c r="DV33">
        <v>0.5420147180557251</v>
      </c>
      <c r="DW33">
        <v>0.5420147180557251</v>
      </c>
      <c r="DX33">
        <v>1.1935726404190063</v>
      </c>
      <c r="DY33">
        <v>35.855278015136719</v>
      </c>
      <c r="DZ33">
        <v>26.800613403320313</v>
      </c>
      <c r="EA33">
        <v>7.9571504592895508</v>
      </c>
      <c r="EB33">
        <v>0.89999997615814209</v>
      </c>
    </row>
    <row r="34" spans="1:132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AA34">
        <v>152</v>
      </c>
      <c r="AB34">
        <v>0.19300000369548798</v>
      </c>
      <c r="AC34">
        <v>0.19300000369548798</v>
      </c>
      <c r="AD34">
        <v>0.18000000715255737</v>
      </c>
      <c r="AE34">
        <v>0.15899999439716339</v>
      </c>
      <c r="AF34">
        <v>0.14074447751045227</v>
      </c>
      <c r="AG34">
        <v>0.16361555457115173</v>
      </c>
      <c r="AH34">
        <v>0.1241426020860672</v>
      </c>
      <c r="AI34">
        <v>0.19239267706871033</v>
      </c>
      <c r="AJ34">
        <v>2.8679393231868744E-2</v>
      </c>
      <c r="AK34">
        <v>0.13782158493995667</v>
      </c>
      <c r="AP34">
        <v>0</v>
      </c>
      <c r="AQ34">
        <v>0</v>
      </c>
      <c r="AR34">
        <v>0</v>
      </c>
      <c r="AS34">
        <v>0</v>
      </c>
      <c r="AT34">
        <v>3.6511032581329346</v>
      </c>
      <c r="AU34">
        <v>7.6889984309673309E-2</v>
      </c>
      <c r="AV34">
        <v>16.571479797363281</v>
      </c>
      <c r="AW34">
        <v>3.5214636325836182</v>
      </c>
      <c r="AX34">
        <v>18.132061004638672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0.7555389404296875</v>
      </c>
      <c r="BK34">
        <v>0.2444610595703125</v>
      </c>
      <c r="BL34">
        <v>0</v>
      </c>
      <c r="BR34">
        <v>7.7861562371253967E-2</v>
      </c>
      <c r="BS34">
        <v>7.7861562371253967E-2</v>
      </c>
      <c r="BT34">
        <v>7.7861517667770386E-2</v>
      </c>
      <c r="BU34">
        <v>7.7861562371253967E-2</v>
      </c>
      <c r="BV34">
        <v>7.7860817313194275E-2</v>
      </c>
      <c r="BW34">
        <v>9.7572002559900284E-3</v>
      </c>
      <c r="BX34">
        <v>-5.0423742504790425E-4</v>
      </c>
      <c r="BY34">
        <v>5.5488268844783306E-4</v>
      </c>
      <c r="BZ34">
        <v>0</v>
      </c>
      <c r="CF34">
        <v>0</v>
      </c>
      <c r="CG34">
        <v>0</v>
      </c>
      <c r="CH34">
        <v>0</v>
      </c>
      <c r="CI34">
        <v>0</v>
      </c>
      <c r="CJ34">
        <v>20.511817932128906</v>
      </c>
      <c r="CK34">
        <v>0.71194428205490112</v>
      </c>
      <c r="CL34">
        <v>85.419998168945313</v>
      </c>
      <c r="CM34">
        <v>17.607316970825195</v>
      </c>
      <c r="CN34">
        <v>181.32061767578125</v>
      </c>
      <c r="CS34">
        <v>0.43418782949447632</v>
      </c>
      <c r="CT34">
        <v>0</v>
      </c>
      <c r="CU34">
        <v>0</v>
      </c>
      <c r="CV34">
        <v>0</v>
      </c>
      <c r="CW34">
        <v>0</v>
      </c>
      <c r="CX34">
        <v>-7.7861562371253967E-2</v>
      </c>
      <c r="CY34">
        <v>-0.70023536682128906</v>
      </c>
      <c r="CZ34">
        <v>-0.62239342927932739</v>
      </c>
      <c r="DA34">
        <v>-0.70025497674942017</v>
      </c>
      <c r="DB34">
        <v>152</v>
      </c>
      <c r="DC34">
        <v>400</v>
      </c>
      <c r="DD34">
        <v>0</v>
      </c>
      <c r="DE34">
        <v>38.225002288818359</v>
      </c>
      <c r="DF34">
        <v>50.997310638427734</v>
      </c>
      <c r="DG34">
        <v>0</v>
      </c>
      <c r="DH34">
        <v>0.44999998807907104</v>
      </c>
      <c r="DI34">
        <v>0</v>
      </c>
      <c r="DQ34">
        <v>5.000000074505806E-2</v>
      </c>
      <c r="DR34">
        <v>1</v>
      </c>
      <c r="DS34">
        <v>0.15000000596046448</v>
      </c>
      <c r="DT34">
        <v>0</v>
      </c>
      <c r="DU34">
        <v>0</v>
      </c>
      <c r="DV34">
        <v>0.62239342927932739</v>
      </c>
      <c r="DW34">
        <v>0.62239342927932739</v>
      </c>
      <c r="DX34">
        <v>1.433465838432312</v>
      </c>
      <c r="DY34">
        <v>37.288742065429688</v>
      </c>
      <c r="DZ34">
        <v>27.423006057739258</v>
      </c>
      <c r="EA34">
        <v>9.5564384460449219</v>
      </c>
      <c r="EB34">
        <v>0.89999997615814209</v>
      </c>
    </row>
    <row r="35" spans="1:132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AA35">
        <v>153</v>
      </c>
      <c r="AB35">
        <v>0.19300000369548798</v>
      </c>
      <c r="AC35">
        <v>0.19300000369548798</v>
      </c>
      <c r="AD35">
        <v>0.18000000715255737</v>
      </c>
      <c r="AE35">
        <v>0.15899999439716339</v>
      </c>
      <c r="AF35">
        <v>0.14043305814266205</v>
      </c>
      <c r="AG35">
        <v>0.16356275975704193</v>
      </c>
      <c r="AH35">
        <v>0.12216243892908096</v>
      </c>
      <c r="AI35">
        <v>0.19164256751537323</v>
      </c>
      <c r="AJ35">
        <v>2.8679393231868744E-2</v>
      </c>
      <c r="AK35">
        <v>0.13732151687145233</v>
      </c>
      <c r="AP35">
        <v>0</v>
      </c>
      <c r="AQ35">
        <v>0</v>
      </c>
      <c r="AR35">
        <v>0</v>
      </c>
      <c r="AS35">
        <v>0</v>
      </c>
      <c r="AT35">
        <v>3.7133870124816895</v>
      </c>
      <c r="AU35">
        <v>8.7448947131633759E-2</v>
      </c>
      <c r="AV35">
        <v>16.967510223388672</v>
      </c>
      <c r="AW35">
        <v>3.671485424041748</v>
      </c>
      <c r="AX35">
        <v>18.132061004638672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0.72609561681747437</v>
      </c>
      <c r="BK35">
        <v>0.27390441298484802</v>
      </c>
      <c r="BL35">
        <v>0</v>
      </c>
      <c r="BR35">
        <v>7.2506092488765717E-2</v>
      </c>
      <c r="BS35">
        <v>7.2506092488765717E-2</v>
      </c>
      <c r="BT35">
        <v>7.2506047785282135E-2</v>
      </c>
      <c r="BU35">
        <v>7.2506092488765717E-2</v>
      </c>
      <c r="BV35">
        <v>7.2506941854953766E-2</v>
      </c>
      <c r="BW35">
        <v>1.0221468284726143E-2</v>
      </c>
      <c r="BX35">
        <v>-3.3632080885581672E-4</v>
      </c>
      <c r="BY35">
        <v>3.6322828964330256E-4</v>
      </c>
      <c r="BZ35">
        <v>0</v>
      </c>
      <c r="CF35">
        <v>0</v>
      </c>
      <c r="CG35">
        <v>0</v>
      </c>
      <c r="CH35">
        <v>0</v>
      </c>
      <c r="CI35">
        <v>0</v>
      </c>
      <c r="CJ35">
        <v>20.861726760864258</v>
      </c>
      <c r="CK35">
        <v>0.80971246957778931</v>
      </c>
      <c r="CL35">
        <v>87.461402893066406</v>
      </c>
      <c r="CM35">
        <v>18.357427597045898</v>
      </c>
      <c r="CN35">
        <v>181.32061767578125</v>
      </c>
      <c r="CS35">
        <v>0.41129916906356812</v>
      </c>
      <c r="CT35">
        <v>0</v>
      </c>
      <c r="CU35">
        <v>0</v>
      </c>
      <c r="CV35">
        <v>0</v>
      </c>
      <c r="CW35">
        <v>0</v>
      </c>
      <c r="CX35">
        <v>-7.2506092488765717E-2</v>
      </c>
      <c r="CY35">
        <v>-0.61890482902526855</v>
      </c>
      <c r="CZ35">
        <v>-0.54639256000518799</v>
      </c>
      <c r="DA35">
        <v>-0.61889863014221191</v>
      </c>
      <c r="DB35">
        <v>153</v>
      </c>
      <c r="DC35">
        <v>423.33334350585938</v>
      </c>
      <c r="DD35">
        <v>0</v>
      </c>
      <c r="DE35">
        <v>38.77105712890625</v>
      </c>
      <c r="DF35">
        <v>52.383232116699219</v>
      </c>
      <c r="DG35">
        <v>0</v>
      </c>
      <c r="DH35">
        <v>0.44999998807907104</v>
      </c>
      <c r="DI35">
        <v>0</v>
      </c>
      <c r="DQ35">
        <v>6.4166665077209473E-2</v>
      </c>
      <c r="DR35">
        <v>1</v>
      </c>
      <c r="DS35">
        <v>0.17080000042915344</v>
      </c>
      <c r="DT35">
        <v>0</v>
      </c>
      <c r="DU35">
        <v>0</v>
      </c>
      <c r="DV35">
        <v>0.54639256000518799</v>
      </c>
      <c r="DW35">
        <v>0.54639256000518799</v>
      </c>
      <c r="DX35">
        <v>1.3284553289413452</v>
      </c>
      <c r="DY35">
        <v>38.617198944091797</v>
      </c>
      <c r="DZ35">
        <v>27.969398498535156</v>
      </c>
      <c r="EA35">
        <v>7.7778415679931641</v>
      </c>
      <c r="EB35">
        <v>0.88666665554046631</v>
      </c>
    </row>
    <row r="36" spans="1:132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AA36">
        <v>154</v>
      </c>
      <c r="AB36">
        <v>0.19300000369548798</v>
      </c>
      <c r="AC36">
        <v>0.19300000369548798</v>
      </c>
      <c r="AD36">
        <v>0.18000000715255737</v>
      </c>
      <c r="AE36">
        <v>0.15899999439716339</v>
      </c>
      <c r="AF36">
        <v>0.14014706015586853</v>
      </c>
      <c r="AG36">
        <v>0.1635085791349411</v>
      </c>
      <c r="AH36">
        <v>0.11989766359329224</v>
      </c>
      <c r="AI36">
        <v>0.19064687192440033</v>
      </c>
      <c r="AJ36">
        <v>2.8679393231868744E-2</v>
      </c>
      <c r="AK36">
        <v>0.13665771484375</v>
      </c>
      <c r="AP36">
        <v>0</v>
      </c>
      <c r="AQ36">
        <v>0</v>
      </c>
      <c r="AR36">
        <v>0</v>
      </c>
      <c r="AS36">
        <v>0</v>
      </c>
      <c r="AT36">
        <v>3.7705864906311035</v>
      </c>
      <c r="AU36">
        <v>9.8285079002380371E-2</v>
      </c>
      <c r="AV36">
        <v>17.420467376708984</v>
      </c>
      <c r="AW36">
        <v>3.8706245422363281</v>
      </c>
      <c r="AX36">
        <v>18.132061004638672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0.69509828090667725</v>
      </c>
      <c r="BK36">
        <v>0.30490174889564514</v>
      </c>
      <c r="BL36">
        <v>0</v>
      </c>
      <c r="BR36">
        <v>6.7806258797645569E-2</v>
      </c>
      <c r="BS36">
        <v>6.7806258797645569E-2</v>
      </c>
      <c r="BT36">
        <v>6.7806221544742584E-2</v>
      </c>
      <c r="BU36">
        <v>6.7806258797645569E-2</v>
      </c>
      <c r="BV36">
        <v>6.7807406187057495E-2</v>
      </c>
      <c r="BW36">
        <v>1.0607539676129818E-2</v>
      </c>
      <c r="BX36">
        <v>-2.3064301058184355E-4</v>
      </c>
      <c r="BY36">
        <v>2.456414804328233E-4</v>
      </c>
      <c r="BZ36">
        <v>0</v>
      </c>
      <c r="CF36">
        <v>0</v>
      </c>
      <c r="CG36">
        <v>0</v>
      </c>
      <c r="CH36">
        <v>0</v>
      </c>
      <c r="CI36">
        <v>0</v>
      </c>
      <c r="CJ36">
        <v>21.183073043823242</v>
      </c>
      <c r="CK36">
        <v>0.91004693508148193</v>
      </c>
      <c r="CL36">
        <v>89.796226501464844</v>
      </c>
      <c r="CM36">
        <v>19.353122711181641</v>
      </c>
      <c r="CN36">
        <v>181.32061767578125</v>
      </c>
      <c r="CS36">
        <v>0.39120152592658997</v>
      </c>
      <c r="CT36">
        <v>0</v>
      </c>
      <c r="CU36">
        <v>0</v>
      </c>
      <c r="CV36">
        <v>0</v>
      </c>
      <c r="CW36">
        <v>0</v>
      </c>
      <c r="CX36">
        <v>-6.7806258797645569E-2</v>
      </c>
      <c r="CY36">
        <v>-0.72011351585388184</v>
      </c>
      <c r="CZ36">
        <v>-0.65232712030410767</v>
      </c>
      <c r="DA36">
        <v>-0.72013336420059204</v>
      </c>
      <c r="DB36">
        <v>154</v>
      </c>
      <c r="DC36">
        <v>446.66665649414063</v>
      </c>
      <c r="DD36">
        <v>0</v>
      </c>
      <c r="DE36">
        <v>39.423152923583984</v>
      </c>
      <c r="DF36">
        <v>54.038303375244141</v>
      </c>
      <c r="DG36">
        <v>0</v>
      </c>
      <c r="DH36">
        <v>0.44999998807907104</v>
      </c>
      <c r="DI36">
        <v>0</v>
      </c>
      <c r="DQ36">
        <v>7.8333333134651184E-2</v>
      </c>
      <c r="DR36">
        <v>1</v>
      </c>
      <c r="DS36">
        <v>0.1916000097990036</v>
      </c>
      <c r="DT36">
        <v>0</v>
      </c>
      <c r="DU36">
        <v>0</v>
      </c>
      <c r="DV36">
        <v>0.65232712030410767</v>
      </c>
      <c r="DW36">
        <v>0.65232712030410767</v>
      </c>
      <c r="DX36">
        <v>1.6674963235855103</v>
      </c>
      <c r="DY36">
        <v>40.284694671630859</v>
      </c>
      <c r="DZ36">
        <v>28.621725082397461</v>
      </c>
      <c r="EA36">
        <v>8.703007698059082</v>
      </c>
      <c r="EB36">
        <v>0.87333333492279053</v>
      </c>
    </row>
    <row r="37" spans="1:132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AA37">
        <v>155</v>
      </c>
      <c r="AB37">
        <v>0.19300000369548798</v>
      </c>
      <c r="AC37">
        <v>0.19300000369548798</v>
      </c>
      <c r="AD37">
        <v>0.18000000715255737</v>
      </c>
      <c r="AE37">
        <v>0.15899999439716339</v>
      </c>
      <c r="AF37">
        <v>0.15899999439716339</v>
      </c>
      <c r="AG37">
        <v>0.164000004529953</v>
      </c>
      <c r="AH37">
        <v>0.2070000022649765</v>
      </c>
      <c r="AI37">
        <v>0.20999999344348907</v>
      </c>
      <c r="AJ37">
        <v>0.20999999344348907</v>
      </c>
      <c r="AK37">
        <v>0.20999999344348907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0.64976567029953003</v>
      </c>
      <c r="BK37">
        <v>0.35023432970046997</v>
      </c>
      <c r="BL37">
        <v>0</v>
      </c>
      <c r="BR37">
        <v>10.856714248657227</v>
      </c>
      <c r="BS37">
        <v>10.856714248657227</v>
      </c>
      <c r="BT37">
        <v>10.856714248657227</v>
      </c>
      <c r="BU37">
        <v>10.856714248657227</v>
      </c>
      <c r="BV37">
        <v>10.856714248657227</v>
      </c>
      <c r="BW37">
        <v>14.627301216125488</v>
      </c>
      <c r="BX37">
        <v>14.7255859375</v>
      </c>
      <c r="BY37">
        <v>32.597434997558594</v>
      </c>
      <c r="BZ37">
        <v>36.711357116699219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S37">
        <v>0.36720091104507446</v>
      </c>
      <c r="CT37">
        <v>0</v>
      </c>
      <c r="CU37">
        <v>0.20000004768371582</v>
      </c>
      <c r="CV37">
        <v>1</v>
      </c>
      <c r="CW37">
        <v>54.843421936035156</v>
      </c>
      <c r="CX37">
        <v>-10.856714248657227</v>
      </c>
      <c r="CY37">
        <v>43.292015075683594</v>
      </c>
      <c r="CZ37">
        <v>-0.69467872381210327</v>
      </c>
      <c r="DA37">
        <v>43.292030334472656</v>
      </c>
      <c r="DB37">
        <v>155</v>
      </c>
      <c r="DC37">
        <v>470</v>
      </c>
      <c r="DD37">
        <v>0</v>
      </c>
      <c r="DE37">
        <v>0</v>
      </c>
      <c r="DF37">
        <v>0</v>
      </c>
      <c r="DG37">
        <v>54.843421936035156</v>
      </c>
      <c r="DH37">
        <v>0.44999998807907104</v>
      </c>
      <c r="DI37">
        <v>0</v>
      </c>
      <c r="DQ37">
        <v>9.2500001192092896E-2</v>
      </c>
      <c r="DR37">
        <v>1</v>
      </c>
      <c r="DS37">
        <v>0.21240000426769257</v>
      </c>
      <c r="DT37">
        <v>0</v>
      </c>
      <c r="DU37">
        <v>0</v>
      </c>
      <c r="DV37">
        <v>0.69467872381210327</v>
      </c>
      <c r="DW37">
        <v>0.69467872381210327</v>
      </c>
      <c r="DX37">
        <v>1.8918218612670898</v>
      </c>
      <c r="DY37">
        <v>42.176517486572266</v>
      </c>
      <c r="DZ37">
        <v>29.316404342651367</v>
      </c>
      <c r="EA37">
        <v>8.9068822860717773</v>
      </c>
      <c r="EB37">
        <v>0.85999995470046997</v>
      </c>
    </row>
    <row r="38" spans="1:132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 t="s">
        <v>566</v>
      </c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AA38">
        <v>156</v>
      </c>
      <c r="AB38">
        <v>0.19300000369548798</v>
      </c>
      <c r="AC38">
        <v>0.19300000369548798</v>
      </c>
      <c r="AD38">
        <v>0.18000000715255737</v>
      </c>
      <c r="AE38">
        <v>0.15899999439716339</v>
      </c>
      <c r="AF38">
        <v>0.15899999439716339</v>
      </c>
      <c r="AG38">
        <v>0.164000004529953</v>
      </c>
      <c r="AH38">
        <v>0.19667156040668488</v>
      </c>
      <c r="AI38">
        <v>0.20792409777641296</v>
      </c>
      <c r="AJ38">
        <v>0.10224270820617676</v>
      </c>
      <c r="AK38">
        <v>0.17269696295261383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2.0656881332397461</v>
      </c>
      <c r="AW38">
        <v>0.41517919301986694</v>
      </c>
      <c r="AX38">
        <v>10.775729179382324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0.90909087657928467</v>
      </c>
      <c r="BK38">
        <v>9.0909093618392944E-2</v>
      </c>
      <c r="BL38">
        <v>0</v>
      </c>
      <c r="BR38">
        <v>0.11793676018714905</v>
      </c>
      <c r="BS38">
        <v>0.11793676018714905</v>
      </c>
      <c r="BT38">
        <v>0.11793668568134308</v>
      </c>
      <c r="BU38">
        <v>0.11793676018714905</v>
      </c>
      <c r="BV38">
        <v>0.11793672293424606</v>
      </c>
      <c r="BW38">
        <v>0.11793672293424606</v>
      </c>
      <c r="BX38">
        <v>0.11793725937604904</v>
      </c>
      <c r="BY38">
        <v>0.27695357799530029</v>
      </c>
      <c r="BZ38">
        <v>8.4244683384895325E-2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10.64787769317627</v>
      </c>
      <c r="CM38">
        <v>2.0758957862854004</v>
      </c>
      <c r="CN38">
        <v>107.75729370117188</v>
      </c>
      <c r="CS38">
        <v>1</v>
      </c>
      <c r="CT38">
        <v>0</v>
      </c>
      <c r="CU38">
        <v>0</v>
      </c>
      <c r="CV38">
        <v>0</v>
      </c>
      <c r="CW38">
        <v>0</v>
      </c>
      <c r="CX38">
        <v>-0.11793676018714905</v>
      </c>
      <c r="CY38">
        <v>-13.256579399108887</v>
      </c>
      <c r="CZ38">
        <v>-13.138659477233887</v>
      </c>
      <c r="DA38">
        <v>-13.256596565246582</v>
      </c>
      <c r="DB38">
        <v>156</v>
      </c>
      <c r="DC38">
        <v>493.33334350585938</v>
      </c>
      <c r="DD38">
        <v>0</v>
      </c>
      <c r="DE38">
        <v>13.256596565246582</v>
      </c>
      <c r="DF38">
        <v>4.9419674873352051</v>
      </c>
      <c r="DG38">
        <v>0</v>
      </c>
      <c r="DH38">
        <v>0.44999998807907104</v>
      </c>
      <c r="DI38">
        <v>0</v>
      </c>
      <c r="DQ38">
        <v>0.10666666924953461</v>
      </c>
      <c r="DR38">
        <v>1</v>
      </c>
      <c r="DS38">
        <v>0.23320001363754272</v>
      </c>
      <c r="DT38">
        <v>1.0188295841217041</v>
      </c>
      <c r="DU38">
        <v>10.691484451293945</v>
      </c>
      <c r="DV38">
        <v>2.4471750259399414</v>
      </c>
      <c r="DW38">
        <v>13.138659477233887</v>
      </c>
      <c r="DX38">
        <v>2.4471750259399414</v>
      </c>
      <c r="DY38">
        <v>44.623691558837891</v>
      </c>
      <c r="DZ38">
        <v>31.763580322265625</v>
      </c>
      <c r="EA38">
        <v>10.493888854980469</v>
      </c>
      <c r="EB38">
        <v>0.84666663408279419</v>
      </c>
    </row>
    <row r="39" spans="1:132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AA39">
        <v>157</v>
      </c>
      <c r="AB39">
        <v>0.19300000369548798</v>
      </c>
      <c r="AC39">
        <v>0.19300000369548798</v>
      </c>
      <c r="AD39">
        <v>0.18000000715255737</v>
      </c>
      <c r="AE39">
        <v>0.15899999439716339</v>
      </c>
      <c r="AF39">
        <v>0.15407127141952515</v>
      </c>
      <c r="AG39">
        <v>0.1593136340379715</v>
      </c>
      <c r="AH39">
        <v>0.18943840265274048</v>
      </c>
      <c r="AI39">
        <v>0.20611169934272766</v>
      </c>
      <c r="AJ39">
        <v>1.9719786942005157E-2</v>
      </c>
      <c r="AK39">
        <v>0.14398106932640076</v>
      </c>
      <c r="AP39">
        <v>0</v>
      </c>
      <c r="AQ39">
        <v>0</v>
      </c>
      <c r="AR39">
        <v>0</v>
      </c>
      <c r="AS39">
        <v>0</v>
      </c>
      <c r="AT39">
        <v>0.98574453592300415</v>
      </c>
      <c r="AU39">
        <v>0.93727403879165649</v>
      </c>
      <c r="AV39">
        <v>3.5123195648193359</v>
      </c>
      <c r="AW39">
        <v>0.77765887975692749</v>
      </c>
      <c r="AX39">
        <v>19.028020858764648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0.375</v>
      </c>
      <c r="BJ39">
        <v>0.5625</v>
      </c>
      <c r="BK39">
        <v>6.25E-2</v>
      </c>
      <c r="BL39">
        <v>0</v>
      </c>
      <c r="BR39">
        <v>0.95383846759796143</v>
      </c>
      <c r="BS39">
        <v>0.95383846759796143</v>
      </c>
      <c r="BT39">
        <v>0.95383787155151367</v>
      </c>
      <c r="BU39">
        <v>0.95383846759796143</v>
      </c>
      <c r="BV39">
        <v>0.95383816957473755</v>
      </c>
      <c r="BW39">
        <v>-3.1905066221952438E-2</v>
      </c>
      <c r="BX39">
        <v>7.26795494556427E-2</v>
      </c>
      <c r="BY39">
        <v>0.18883669376373291</v>
      </c>
      <c r="BZ39">
        <v>0</v>
      </c>
      <c r="CF39">
        <v>0</v>
      </c>
      <c r="CG39">
        <v>0</v>
      </c>
      <c r="CH39">
        <v>0</v>
      </c>
      <c r="CI39">
        <v>0</v>
      </c>
      <c r="CJ39">
        <v>5.5378913879394531</v>
      </c>
      <c r="CK39">
        <v>8.6784629821777344</v>
      </c>
      <c r="CL39">
        <v>18.104742050170898</v>
      </c>
      <c r="CM39">
        <v>3.8882942199707031</v>
      </c>
      <c r="CN39">
        <v>190.28021240234375</v>
      </c>
      <c r="CS39">
        <v>1</v>
      </c>
      <c r="CT39">
        <v>0</v>
      </c>
      <c r="CU39">
        <v>0</v>
      </c>
      <c r="CV39">
        <v>0</v>
      </c>
      <c r="CW39">
        <v>0</v>
      </c>
      <c r="CX39">
        <v>-0.95383846759796143</v>
      </c>
      <c r="CY39">
        <v>-11.984437942504883</v>
      </c>
      <c r="CZ39">
        <v>-11.030582427978516</v>
      </c>
      <c r="DA39">
        <v>-11.984420776367188</v>
      </c>
      <c r="DB39">
        <v>157</v>
      </c>
      <c r="DC39">
        <v>516.66668701171875</v>
      </c>
      <c r="DD39">
        <v>0</v>
      </c>
      <c r="DE39">
        <v>24.255271911621094</v>
      </c>
      <c r="DF39">
        <v>10.412850379943848</v>
      </c>
      <c r="DG39">
        <v>0</v>
      </c>
      <c r="DH39">
        <v>0.44999998807907104</v>
      </c>
      <c r="DI39">
        <v>0</v>
      </c>
      <c r="DQ39">
        <v>0.12083332985639572</v>
      </c>
      <c r="DR39">
        <v>1</v>
      </c>
      <c r="DS39">
        <v>0.25400000810623169</v>
      </c>
      <c r="DT39">
        <v>0.75445038080215454</v>
      </c>
      <c r="DU39">
        <v>8.2522916793823242</v>
      </c>
      <c r="DV39">
        <v>2.7782902717590332</v>
      </c>
      <c r="DW39">
        <v>11.030582427978516</v>
      </c>
      <c r="DX39">
        <v>2.7782902717590332</v>
      </c>
      <c r="DY39">
        <v>47.401981353759766</v>
      </c>
      <c r="DZ39">
        <v>34.5418701171875</v>
      </c>
      <c r="EA39">
        <v>10.938150405883789</v>
      </c>
      <c r="EB39">
        <v>0.83333331346511841</v>
      </c>
    </row>
    <row r="40" spans="1:132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AA40">
        <v>158</v>
      </c>
      <c r="AB40">
        <v>0.19300000369548798</v>
      </c>
      <c r="AC40">
        <v>0.19300000369548798</v>
      </c>
      <c r="AD40">
        <v>0.18000000715255737</v>
      </c>
      <c r="AE40">
        <v>0.15899999439716339</v>
      </c>
      <c r="AF40">
        <v>0.15118682384490967</v>
      </c>
      <c r="AG40">
        <v>0.1556016206741333</v>
      </c>
      <c r="AH40">
        <v>0.18378756940364838</v>
      </c>
      <c r="AI40">
        <v>0.20475286245346069</v>
      </c>
      <c r="AJ40">
        <v>1.9719786942005157E-2</v>
      </c>
      <c r="AK40">
        <v>0.14307516813278198</v>
      </c>
      <c r="AP40">
        <v>0</v>
      </c>
      <c r="AQ40">
        <v>0</v>
      </c>
      <c r="AR40">
        <v>0</v>
      </c>
      <c r="AS40">
        <v>0</v>
      </c>
      <c r="AT40">
        <v>1.5626339912414551</v>
      </c>
      <c r="AU40">
        <v>1.6796766519546509</v>
      </c>
      <c r="AV40">
        <v>4.6424860954284668</v>
      </c>
      <c r="AW40">
        <v>1.0494263172149658</v>
      </c>
      <c r="AX40">
        <v>19.028020858764648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0.375</v>
      </c>
      <c r="BJ40">
        <v>0.5625</v>
      </c>
      <c r="BK40">
        <v>6.25E-2</v>
      </c>
      <c r="BL40">
        <v>0</v>
      </c>
      <c r="BR40">
        <v>0.54654192924499512</v>
      </c>
      <c r="BS40">
        <v>0.54654192924499512</v>
      </c>
      <c r="BT40">
        <v>0.54654157161712646</v>
      </c>
      <c r="BU40">
        <v>0.54654192924499512</v>
      </c>
      <c r="BV40">
        <v>0.54654324054718018</v>
      </c>
      <c r="BW40">
        <v>-3.0349103733897209E-2</v>
      </c>
      <c r="BX40">
        <v>4.2756829410791397E-2</v>
      </c>
      <c r="BY40">
        <v>0.13584959506988525</v>
      </c>
      <c r="BZ40">
        <v>0</v>
      </c>
      <c r="CF40">
        <v>0</v>
      </c>
      <c r="CG40">
        <v>0</v>
      </c>
      <c r="CH40">
        <v>0</v>
      </c>
      <c r="CI40">
        <v>0</v>
      </c>
      <c r="CJ40">
        <v>8.778843879699707</v>
      </c>
      <c r="CK40">
        <v>15.552560806274414</v>
      </c>
      <c r="CL40">
        <v>23.930341720581055</v>
      </c>
      <c r="CM40">
        <v>5.24713134765625</v>
      </c>
      <c r="CN40">
        <v>190.28021240234375</v>
      </c>
      <c r="CS40">
        <v>1</v>
      </c>
      <c r="CT40">
        <v>0</v>
      </c>
      <c r="CU40">
        <v>0</v>
      </c>
      <c r="CV40">
        <v>0</v>
      </c>
      <c r="CW40">
        <v>0</v>
      </c>
      <c r="CX40">
        <v>-0.54654192924499512</v>
      </c>
      <c r="CY40">
        <v>-2.7212202548980713</v>
      </c>
      <c r="CZ40">
        <v>-2.1746835708618164</v>
      </c>
      <c r="DA40">
        <v>-2.7212255001068115</v>
      </c>
      <c r="DB40">
        <v>158</v>
      </c>
      <c r="DC40">
        <v>540</v>
      </c>
      <c r="DD40">
        <v>0</v>
      </c>
      <c r="DE40">
        <v>26.39961051940918</v>
      </c>
      <c r="DF40">
        <v>14.684440612792969</v>
      </c>
      <c r="DG40">
        <v>0</v>
      </c>
      <c r="DH40">
        <v>0.44999998807907104</v>
      </c>
      <c r="DI40">
        <v>0</v>
      </c>
      <c r="DQ40">
        <v>0.13500000536441803</v>
      </c>
      <c r="DR40">
        <v>1</v>
      </c>
      <c r="DS40">
        <v>0.27480000257492065</v>
      </c>
      <c r="DT40">
        <v>0</v>
      </c>
      <c r="DU40">
        <v>0</v>
      </c>
      <c r="DV40">
        <v>2.1746835708618164</v>
      </c>
      <c r="DW40">
        <v>2.1746835708618164</v>
      </c>
      <c r="DX40">
        <v>2.1746835708618164</v>
      </c>
      <c r="DY40">
        <v>49.576663970947266</v>
      </c>
      <c r="DZ40">
        <v>36.716552734375</v>
      </c>
      <c r="EA40">
        <v>7.9136953353881836</v>
      </c>
      <c r="EB40">
        <v>0.81999999284744263</v>
      </c>
    </row>
    <row r="41" spans="1:132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AA41">
        <v>159</v>
      </c>
      <c r="AB41">
        <v>0.19300000369548798</v>
      </c>
      <c r="AC41">
        <v>0.19300000369548798</v>
      </c>
      <c r="AD41">
        <v>0.18000000715255737</v>
      </c>
      <c r="AE41">
        <v>0.15899999439716339</v>
      </c>
      <c r="AF41">
        <v>0.14913284778594971</v>
      </c>
      <c r="AG41">
        <v>0.15144744515419006</v>
      </c>
      <c r="AH41">
        <v>0.17751078307628632</v>
      </c>
      <c r="AI41">
        <v>0.2035018652677536</v>
      </c>
      <c r="AJ41">
        <v>1.9719786942005157E-2</v>
      </c>
      <c r="AK41">
        <v>0.14224117994308472</v>
      </c>
      <c r="AP41">
        <v>0</v>
      </c>
      <c r="AQ41">
        <v>0</v>
      </c>
      <c r="AR41">
        <v>0</v>
      </c>
      <c r="AS41">
        <v>0</v>
      </c>
      <c r="AT41">
        <v>1.9734292030334473</v>
      </c>
      <c r="AU41">
        <v>2.5105118751525879</v>
      </c>
      <c r="AV41">
        <v>5.8978433609008789</v>
      </c>
      <c r="AW41">
        <v>1.2996257543563843</v>
      </c>
      <c r="AX41">
        <v>19.028020858764648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0.375</v>
      </c>
      <c r="BJ41">
        <v>0.5625</v>
      </c>
      <c r="BK41">
        <v>6.25E-2</v>
      </c>
      <c r="BL41">
        <v>0</v>
      </c>
      <c r="BR41">
        <v>0.38270363211631775</v>
      </c>
      <c r="BS41">
        <v>0.38270363211631775</v>
      </c>
      <c r="BT41">
        <v>0.38270342350006104</v>
      </c>
      <c r="BU41">
        <v>0.38270363211631775</v>
      </c>
      <c r="BV41">
        <v>0.38270369172096252</v>
      </c>
      <c r="BW41">
        <v>-2.8091192245483398E-2</v>
      </c>
      <c r="BX41">
        <v>2.7753930538892746E-2</v>
      </c>
      <c r="BY41">
        <v>0.10241922736167908</v>
      </c>
      <c r="BZ41">
        <v>0</v>
      </c>
      <c r="CF41">
        <v>0</v>
      </c>
      <c r="CG41">
        <v>0</v>
      </c>
      <c r="CH41">
        <v>0</v>
      </c>
      <c r="CI41">
        <v>0</v>
      </c>
      <c r="CJ41">
        <v>11.086682319641113</v>
      </c>
      <c r="CK41">
        <v>23.245477676391602</v>
      </c>
      <c r="CL41">
        <v>30.401256561279297</v>
      </c>
      <c r="CM41">
        <v>6.4981284141540527</v>
      </c>
      <c r="CN41">
        <v>190.28021240234375</v>
      </c>
      <c r="CS41">
        <v>1</v>
      </c>
      <c r="CT41">
        <v>0</v>
      </c>
      <c r="CU41">
        <v>0</v>
      </c>
      <c r="CV41">
        <v>0</v>
      </c>
      <c r="CW41">
        <v>0</v>
      </c>
      <c r="CX41">
        <v>-0.38270363211631775</v>
      </c>
      <c r="CY41">
        <v>-2.7471780776977539</v>
      </c>
      <c r="CZ41">
        <v>-2.3644833564758301</v>
      </c>
      <c r="DA41">
        <v>-2.7471868991851807</v>
      </c>
      <c r="DB41">
        <v>159</v>
      </c>
      <c r="DC41">
        <v>563.33331298828125</v>
      </c>
      <c r="DD41">
        <v>0</v>
      </c>
      <c r="DE41">
        <v>28.736000061035156</v>
      </c>
      <c r="DF41">
        <v>19.338603973388672</v>
      </c>
      <c r="DG41">
        <v>0</v>
      </c>
      <c r="DH41">
        <v>0.44999998807907104</v>
      </c>
      <c r="DI41">
        <v>0</v>
      </c>
      <c r="DQ41">
        <v>0.14916665852069855</v>
      </c>
      <c r="DR41">
        <v>1</v>
      </c>
      <c r="DS41">
        <v>0.29560002684593201</v>
      </c>
      <c r="DT41">
        <v>0</v>
      </c>
      <c r="DU41">
        <v>0</v>
      </c>
      <c r="DV41">
        <v>2.3644833564758301</v>
      </c>
      <c r="DW41">
        <v>2.3644833564758301</v>
      </c>
      <c r="DX41">
        <v>2.3644833564758301</v>
      </c>
      <c r="DY41">
        <v>51.941146850585938</v>
      </c>
      <c r="DZ41">
        <v>39.081035614013672</v>
      </c>
      <c r="EA41">
        <v>7.9989280700683594</v>
      </c>
      <c r="EB41">
        <v>0.80666667222976685</v>
      </c>
    </row>
    <row r="42" spans="1:132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AA42">
        <v>160</v>
      </c>
      <c r="AB42">
        <v>0.19300000369548798</v>
      </c>
      <c r="AC42">
        <v>0.19300000369548798</v>
      </c>
      <c r="AD42">
        <v>0.18000000715255737</v>
      </c>
      <c r="AE42">
        <v>0.15899999439716339</v>
      </c>
      <c r="AF42">
        <v>0.14755237102508545</v>
      </c>
      <c r="AG42">
        <v>0.1467168927192688</v>
      </c>
      <c r="AH42">
        <v>0.1703857034444809</v>
      </c>
      <c r="AI42">
        <v>0.20231407880783081</v>
      </c>
      <c r="AJ42">
        <v>1.9719786942005157E-2</v>
      </c>
      <c r="AK42">
        <v>0.14144931733608246</v>
      </c>
      <c r="AP42">
        <v>0</v>
      </c>
      <c r="AQ42">
        <v>0</v>
      </c>
      <c r="AR42">
        <v>0</v>
      </c>
      <c r="AS42">
        <v>0</v>
      </c>
      <c r="AT42">
        <v>2.2895245552062988</v>
      </c>
      <c r="AU42">
        <v>3.4566221237182617</v>
      </c>
      <c r="AV42">
        <v>7.3228592872619629</v>
      </c>
      <c r="AW42">
        <v>1.5371830463409424</v>
      </c>
      <c r="AX42">
        <v>19.028020858764648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0.375</v>
      </c>
      <c r="BJ42">
        <v>0.5625</v>
      </c>
      <c r="BK42">
        <v>6.25E-2</v>
      </c>
      <c r="BL42">
        <v>0</v>
      </c>
      <c r="BR42">
        <v>0.29154428839683533</v>
      </c>
      <c r="BS42">
        <v>0.29154428839683533</v>
      </c>
      <c r="BT42">
        <v>0.291544109582901</v>
      </c>
      <c r="BU42">
        <v>0.29154428839683533</v>
      </c>
      <c r="BV42">
        <v>0.29154396057128906</v>
      </c>
      <c r="BW42">
        <v>-2.4551913142204285E-2</v>
      </c>
      <c r="BX42">
        <v>1.6802491620182991E-2</v>
      </c>
      <c r="BY42">
        <v>7.2980605065822601E-2</v>
      </c>
      <c r="BZ42">
        <v>0</v>
      </c>
      <c r="CF42">
        <v>0</v>
      </c>
      <c r="CG42">
        <v>0</v>
      </c>
      <c r="CH42">
        <v>0</v>
      </c>
      <c r="CI42">
        <v>0</v>
      </c>
      <c r="CJ42">
        <v>12.862499237060547</v>
      </c>
      <c r="CK42">
        <v>32.005760192871094</v>
      </c>
      <c r="CL42">
        <v>37.746700286865234</v>
      </c>
      <c r="CM42">
        <v>7.6859149932861328</v>
      </c>
      <c r="CN42">
        <v>190.28021240234375</v>
      </c>
      <c r="CS42">
        <v>0.95028692483901978</v>
      </c>
      <c r="CT42">
        <v>0</v>
      </c>
      <c r="CU42">
        <v>0</v>
      </c>
      <c r="CV42">
        <v>0</v>
      </c>
      <c r="CW42">
        <v>0</v>
      </c>
      <c r="CX42">
        <v>-0.29154428839683533</v>
      </c>
      <c r="CY42">
        <v>-2.924799919128418</v>
      </c>
      <c r="CZ42">
        <v>-2.6332345008850098</v>
      </c>
      <c r="DA42">
        <v>-2.9247786998748779</v>
      </c>
      <c r="DB42">
        <v>160</v>
      </c>
      <c r="DC42">
        <v>586.66668701171875</v>
      </c>
      <c r="DD42">
        <v>0</v>
      </c>
      <c r="DE42">
        <v>31.344686508178711</v>
      </c>
      <c r="DF42">
        <v>24.535188674926758</v>
      </c>
      <c r="DG42">
        <v>0</v>
      </c>
      <c r="DH42">
        <v>0.44999998807907104</v>
      </c>
      <c r="DI42">
        <v>0</v>
      </c>
      <c r="DQ42">
        <v>0.16333332657814026</v>
      </c>
      <c r="DR42">
        <v>1</v>
      </c>
      <c r="DS42">
        <v>0.31640002131462097</v>
      </c>
      <c r="DT42">
        <v>0</v>
      </c>
      <c r="DU42">
        <v>0</v>
      </c>
      <c r="DV42">
        <v>2.6332345008850098</v>
      </c>
      <c r="DW42">
        <v>2.6332345008850098</v>
      </c>
      <c r="DX42">
        <v>2.770988941192627</v>
      </c>
      <c r="DY42">
        <v>54.712135314941406</v>
      </c>
      <c r="DZ42">
        <v>41.714271545410156</v>
      </c>
      <c r="EA42">
        <v>8.7578659057617188</v>
      </c>
      <c r="EB42">
        <v>0.79333329200744629</v>
      </c>
    </row>
    <row r="43" spans="1:132">
      <c r="A43" s="10"/>
      <c r="B43" s="11" t="s">
        <v>664</v>
      </c>
      <c r="C43" s="69" t="s">
        <v>665</v>
      </c>
      <c r="D43" s="70" t="s">
        <v>666</v>
      </c>
      <c r="E43" s="69"/>
      <c r="F43" s="69"/>
      <c r="G43" s="69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AA43">
        <v>161</v>
      </c>
      <c r="AB43">
        <v>0.19300000369548798</v>
      </c>
      <c r="AC43">
        <v>0.19300000369548798</v>
      </c>
      <c r="AD43">
        <v>0.18000000715255737</v>
      </c>
      <c r="AE43">
        <v>0.15899999439716339</v>
      </c>
      <c r="AF43">
        <v>0.14628864824771881</v>
      </c>
      <c r="AG43">
        <v>0.14205005764961243</v>
      </c>
      <c r="AH43">
        <v>0.16336414217948914</v>
      </c>
      <c r="AI43">
        <v>0.20127415657043457</v>
      </c>
      <c r="AJ43">
        <v>1.9719786942005157E-2</v>
      </c>
      <c r="AK43">
        <v>0.1407560408115387</v>
      </c>
      <c r="AP43">
        <v>0</v>
      </c>
      <c r="AQ43">
        <v>0</v>
      </c>
      <c r="AR43">
        <v>0</v>
      </c>
      <c r="AS43">
        <v>0</v>
      </c>
      <c r="AT43">
        <v>2.542269229888916</v>
      </c>
      <c r="AU43">
        <v>4.3899893760681152</v>
      </c>
      <c r="AV43">
        <v>8.7271718978881836</v>
      </c>
      <c r="AW43">
        <v>1.7451674938201904</v>
      </c>
      <c r="AX43">
        <v>19.028020858764648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0.375</v>
      </c>
      <c r="BJ43">
        <v>0.5625</v>
      </c>
      <c r="BK43">
        <v>6.25E-2</v>
      </c>
      <c r="BL43">
        <v>0</v>
      </c>
      <c r="BR43">
        <v>0.23343867063522339</v>
      </c>
      <c r="BS43">
        <v>0.23343867063522339</v>
      </c>
      <c r="BT43">
        <v>0.23343852162361145</v>
      </c>
      <c r="BU43">
        <v>0.23343867063522339</v>
      </c>
      <c r="BV43">
        <v>0.23343898355960846</v>
      </c>
      <c r="BW43">
        <v>-1.930563896894455E-2</v>
      </c>
      <c r="BX43">
        <v>9.1913053765892982E-3</v>
      </c>
      <c r="BY43">
        <v>4.7674838453531265E-2</v>
      </c>
      <c r="BZ43">
        <v>0</v>
      </c>
      <c r="CF43">
        <v>0</v>
      </c>
      <c r="CG43">
        <v>0</v>
      </c>
      <c r="CH43">
        <v>0</v>
      </c>
      <c r="CI43">
        <v>0</v>
      </c>
      <c r="CJ43">
        <v>14.282412528991699</v>
      </c>
      <c r="CK43">
        <v>40.648044586181641</v>
      </c>
      <c r="CL43">
        <v>44.985420227050781</v>
      </c>
      <c r="CM43">
        <v>8.7258377075195313</v>
      </c>
      <c r="CN43">
        <v>190.28021240234375</v>
      </c>
      <c r="CS43">
        <v>0.8714984655380249</v>
      </c>
      <c r="CT43">
        <v>0</v>
      </c>
      <c r="CU43">
        <v>0</v>
      </c>
      <c r="CV43">
        <v>0</v>
      </c>
      <c r="CW43">
        <v>0</v>
      </c>
      <c r="CX43">
        <v>-0.23343867063522339</v>
      </c>
      <c r="CY43">
        <v>-2.7984082698822021</v>
      </c>
      <c r="CZ43">
        <v>-2.5649707317352295</v>
      </c>
      <c r="DA43">
        <v>-2.7984094619750977</v>
      </c>
      <c r="DB43">
        <v>161</v>
      </c>
      <c r="DC43">
        <v>610</v>
      </c>
      <c r="DD43">
        <v>0</v>
      </c>
      <c r="DE43">
        <v>33.890350341796875</v>
      </c>
      <c r="DF43">
        <v>29.606235504150391</v>
      </c>
      <c r="DG43">
        <v>0</v>
      </c>
      <c r="DH43">
        <v>0.44999998807907104</v>
      </c>
      <c r="DI43">
        <v>0</v>
      </c>
      <c r="DQ43">
        <v>0.17749999463558197</v>
      </c>
      <c r="DR43">
        <v>1</v>
      </c>
      <c r="DS43">
        <v>0.33720001578330994</v>
      </c>
      <c r="DT43">
        <v>0</v>
      </c>
      <c r="DU43">
        <v>0</v>
      </c>
      <c r="DV43">
        <v>2.5649707317352295</v>
      </c>
      <c r="DW43">
        <v>2.5649707317352295</v>
      </c>
      <c r="DX43">
        <v>2.9431729316711426</v>
      </c>
      <c r="DY43">
        <v>57.655307769775391</v>
      </c>
      <c r="DZ43">
        <v>44.279243469238281</v>
      </c>
      <c r="EA43">
        <v>8.7282705307006836</v>
      </c>
      <c r="EB43">
        <v>0.77999997138977051</v>
      </c>
    </row>
    <row r="44" spans="1:132">
      <c r="A44" s="10"/>
      <c r="B44" s="10">
        <v>0</v>
      </c>
      <c r="C44" s="71">
        <f>MAX(DW4:DW1000)</f>
        <v>13.138659477233887</v>
      </c>
      <c r="D44" s="69" t="s">
        <v>667</v>
      </c>
      <c r="E44" s="69" t="b">
        <v>1</v>
      </c>
      <c r="F44" s="69" t="s">
        <v>668</v>
      </c>
      <c r="G44" s="69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AA44">
        <v>162</v>
      </c>
      <c r="AB44">
        <v>0.19300000369548798</v>
      </c>
      <c r="AC44">
        <v>0.19300000369548798</v>
      </c>
      <c r="AD44">
        <v>0.18000000715255737</v>
      </c>
      <c r="AE44">
        <v>0.15899999439716339</v>
      </c>
      <c r="AF44">
        <v>0.14525163173675537</v>
      </c>
      <c r="AG44">
        <v>0.137254998087883</v>
      </c>
      <c r="AH44">
        <v>0.15615558624267578</v>
      </c>
      <c r="AI44">
        <v>0.20031055808067322</v>
      </c>
      <c r="AJ44">
        <v>1.9719786942005157E-2</v>
      </c>
      <c r="AK44">
        <v>0.14011363685131073</v>
      </c>
      <c r="AP44">
        <v>0</v>
      </c>
      <c r="AQ44">
        <v>0</v>
      </c>
      <c r="AR44">
        <v>0</v>
      </c>
      <c r="AS44">
        <v>0</v>
      </c>
      <c r="AT44">
        <v>2.7496724128723145</v>
      </c>
      <c r="AU44">
        <v>5.3490009307861328</v>
      </c>
      <c r="AV44">
        <v>10.168883323669434</v>
      </c>
      <c r="AW44">
        <v>1.9378873109817505</v>
      </c>
      <c r="AX44">
        <v>19.028020858764648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0.375</v>
      </c>
      <c r="BJ44">
        <v>0.5625</v>
      </c>
      <c r="BK44">
        <v>6.25E-2</v>
      </c>
      <c r="BL44">
        <v>0</v>
      </c>
      <c r="BR44">
        <v>0.1935303807258606</v>
      </c>
      <c r="BS44">
        <v>0.1935303807258606</v>
      </c>
      <c r="BT44">
        <v>0.19353026151657104</v>
      </c>
      <c r="BU44">
        <v>0.1935303807258606</v>
      </c>
      <c r="BV44">
        <v>0.19352921843528748</v>
      </c>
      <c r="BW44">
        <v>-1.387235801666975E-2</v>
      </c>
      <c r="BX44">
        <v>4.8590595833957195E-3</v>
      </c>
      <c r="BY44">
        <v>2.976243756711483E-2</v>
      </c>
      <c r="BZ44">
        <v>0</v>
      </c>
      <c r="CF44">
        <v>0</v>
      </c>
      <c r="CG44">
        <v>0</v>
      </c>
      <c r="CH44">
        <v>0</v>
      </c>
      <c r="CI44">
        <v>0</v>
      </c>
      <c r="CJ44">
        <v>15.447599411010742</v>
      </c>
      <c r="CK44">
        <v>49.527786254882813</v>
      </c>
      <c r="CL44">
        <v>52.416923522949219</v>
      </c>
      <c r="CM44">
        <v>9.6894359588623047</v>
      </c>
      <c r="CN44">
        <v>190.28021240234375</v>
      </c>
      <c r="CS44">
        <v>0.79461336135864258</v>
      </c>
      <c r="CT44">
        <v>0</v>
      </c>
      <c r="CU44">
        <v>0</v>
      </c>
      <c r="CV44">
        <v>0</v>
      </c>
      <c r="CW44">
        <v>0</v>
      </c>
      <c r="CX44">
        <v>-0.1935303807258606</v>
      </c>
      <c r="CY44">
        <v>-2.8008222579956055</v>
      </c>
      <c r="CZ44">
        <v>-2.6073169708251953</v>
      </c>
      <c r="DA44">
        <v>-2.8008472919464111</v>
      </c>
      <c r="DB44">
        <v>162</v>
      </c>
      <c r="DC44">
        <v>633.33331298828125</v>
      </c>
      <c r="DD44">
        <v>0</v>
      </c>
      <c r="DE44">
        <v>36.483795166015625</v>
      </c>
      <c r="DF44">
        <v>34.772457122802734</v>
      </c>
      <c r="DG44">
        <v>0</v>
      </c>
      <c r="DH44">
        <v>0.44999998807907104</v>
      </c>
      <c r="DI44">
        <v>0</v>
      </c>
      <c r="DQ44">
        <v>0.19166666269302368</v>
      </c>
      <c r="DR44">
        <v>1</v>
      </c>
      <c r="DS44">
        <v>0.3580000102519989</v>
      </c>
      <c r="DT44">
        <v>0</v>
      </c>
      <c r="DU44">
        <v>0</v>
      </c>
      <c r="DV44">
        <v>2.6073169708251953</v>
      </c>
      <c r="DW44">
        <v>2.6073169708251953</v>
      </c>
      <c r="DX44">
        <v>3.2812397480010986</v>
      </c>
      <c r="DY44">
        <v>60.936546325683594</v>
      </c>
      <c r="DZ44">
        <v>46.886558532714844</v>
      </c>
      <c r="EA44">
        <v>9.1654739379882813</v>
      </c>
      <c r="EB44">
        <v>0.76666665077209473</v>
      </c>
    </row>
    <row r="45" spans="1:132">
      <c r="A45" s="10"/>
      <c r="B45" s="10">
        <f>MIN(AB3:AI1000)</f>
        <v>7.1202389895915985E-2</v>
      </c>
      <c r="C45" s="71">
        <f>MAX(AB3:AH1000)</f>
        <v>0.2070000022649765</v>
      </c>
      <c r="D45" s="69" t="s">
        <v>669</v>
      </c>
      <c r="E45" s="69" t="b">
        <v>1</v>
      </c>
      <c r="F45" s="69" t="s">
        <v>670</v>
      </c>
      <c r="G45" s="69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AA45">
        <v>163</v>
      </c>
      <c r="AB45">
        <v>0.19300000369548798</v>
      </c>
      <c r="AC45">
        <v>0.19300000369548798</v>
      </c>
      <c r="AD45">
        <v>0.18000000715255737</v>
      </c>
      <c r="AE45">
        <v>0.15899999439716339</v>
      </c>
      <c r="AF45">
        <v>0.14438338577747345</v>
      </c>
      <c r="AG45">
        <v>0.13378331065177917</v>
      </c>
      <c r="AH45">
        <v>0.15123988687992096</v>
      </c>
      <c r="AI45">
        <v>0.19958356022834778</v>
      </c>
      <c r="AJ45">
        <v>1.9719786942005157E-2</v>
      </c>
      <c r="AK45">
        <v>0.13962897658348083</v>
      </c>
      <c r="AP45">
        <v>0</v>
      </c>
      <c r="AQ45">
        <v>0</v>
      </c>
      <c r="AR45">
        <v>0</v>
      </c>
      <c r="AS45">
        <v>0</v>
      </c>
      <c r="AT45">
        <v>2.9233214855194092</v>
      </c>
      <c r="AU45">
        <v>6.0433382987976074</v>
      </c>
      <c r="AV45">
        <v>11.152022361755371</v>
      </c>
      <c r="AW45">
        <v>2.0832867622375488</v>
      </c>
      <c r="AX45">
        <v>19.028020858764648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0.38524442911148071</v>
      </c>
      <c r="BJ45">
        <v>0.5447881817817688</v>
      </c>
      <c r="BK45">
        <v>6.9967351853847504E-2</v>
      </c>
      <c r="BL45">
        <v>0</v>
      </c>
      <c r="BR45">
        <v>0.16466084122657776</v>
      </c>
      <c r="BS45">
        <v>0.16466084122657776</v>
      </c>
      <c r="BT45">
        <v>0.1646607518196106</v>
      </c>
      <c r="BU45">
        <v>0.16466084122657776</v>
      </c>
      <c r="BV45">
        <v>0.16466166079044342</v>
      </c>
      <c r="BW45">
        <v>-8.9893704280257225E-3</v>
      </c>
      <c r="BX45">
        <v>2.3904507979750633E-3</v>
      </c>
      <c r="BY45">
        <v>1.7228607088327408E-2</v>
      </c>
      <c r="BZ45">
        <v>0</v>
      </c>
      <c r="CF45">
        <v>0</v>
      </c>
      <c r="CG45">
        <v>0</v>
      </c>
      <c r="CH45">
        <v>0</v>
      </c>
      <c r="CI45">
        <v>0</v>
      </c>
      <c r="CJ45">
        <v>16.42315673828125</v>
      </c>
      <c r="CK45">
        <v>55.956836700439453</v>
      </c>
      <c r="CL45">
        <v>57.484653472900391</v>
      </c>
      <c r="CM45">
        <v>10.416434288024902</v>
      </c>
      <c r="CN45">
        <v>190.28021240234375</v>
      </c>
      <c r="CS45">
        <v>0.71628528833389282</v>
      </c>
      <c r="CT45">
        <v>0</v>
      </c>
      <c r="CU45">
        <v>0</v>
      </c>
      <c r="CV45">
        <v>0</v>
      </c>
      <c r="CW45">
        <v>0</v>
      </c>
      <c r="CX45">
        <v>-0.16466084122657776</v>
      </c>
      <c r="CY45">
        <v>-1.9965469837188721</v>
      </c>
      <c r="CZ45">
        <v>-1.831865668296814</v>
      </c>
      <c r="DA45">
        <v>-1.9965264797210693</v>
      </c>
      <c r="DB45">
        <v>163</v>
      </c>
      <c r="DC45">
        <v>656.66668701171875</v>
      </c>
      <c r="DD45">
        <v>0</v>
      </c>
      <c r="DE45">
        <v>38.306667327880859</v>
      </c>
      <c r="DF45">
        <v>38.403678894042969</v>
      </c>
      <c r="DG45">
        <v>0</v>
      </c>
      <c r="DH45">
        <v>0.44999998807907104</v>
      </c>
      <c r="DI45">
        <v>0</v>
      </c>
      <c r="DQ45">
        <v>0.20583333075046539</v>
      </c>
      <c r="DR45">
        <v>1</v>
      </c>
      <c r="DS45">
        <v>0.37880000472068787</v>
      </c>
      <c r="DT45">
        <v>0</v>
      </c>
      <c r="DU45">
        <v>0</v>
      </c>
      <c r="DV45">
        <v>1.831865668296814</v>
      </c>
      <c r="DW45">
        <v>1.831865668296814</v>
      </c>
      <c r="DX45">
        <v>2.5574526786804199</v>
      </c>
      <c r="DY45">
        <v>63.493999481201172</v>
      </c>
      <c r="DZ45">
        <v>48.718425750732422</v>
      </c>
      <c r="EA45">
        <v>6.7514586448669434</v>
      </c>
      <c r="EB45">
        <v>0.75333333015441895</v>
      </c>
    </row>
    <row r="46" spans="1:132">
      <c r="A46" s="10"/>
      <c r="B46" s="10">
        <f>MIN(AP3:AW1000)</f>
        <v>-0.18644927442073822</v>
      </c>
      <c r="C46" s="71">
        <f>MAX(AP3:AW1000)</f>
        <v>20.000001907348633</v>
      </c>
      <c r="D46" s="69" t="s">
        <v>671</v>
      </c>
      <c r="E46" s="69" t="b">
        <v>0</v>
      </c>
      <c r="F46" s="69" t="s">
        <v>672</v>
      </c>
      <c r="G46" s="69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AA46">
        <v>164</v>
      </c>
      <c r="AB46">
        <v>0.19300000369548798</v>
      </c>
      <c r="AC46">
        <v>0.19300000369548798</v>
      </c>
      <c r="AD46">
        <v>0.18000000715255737</v>
      </c>
      <c r="AE46">
        <v>0.15899999439716339</v>
      </c>
      <c r="AF46">
        <v>0.14363791048526764</v>
      </c>
      <c r="AG46">
        <v>0.12974235415458679</v>
      </c>
      <c r="AH46">
        <v>0.14538322389125824</v>
      </c>
      <c r="AI46">
        <v>0.19867786765098572</v>
      </c>
      <c r="AJ46">
        <v>1.9719786942005157E-2</v>
      </c>
      <c r="AK46">
        <v>0.13902518153190613</v>
      </c>
      <c r="AP46">
        <v>0</v>
      </c>
      <c r="AQ46">
        <v>0</v>
      </c>
      <c r="AR46">
        <v>0</v>
      </c>
      <c r="AS46">
        <v>0</v>
      </c>
      <c r="AT46">
        <v>3.0724165439605713</v>
      </c>
      <c r="AU46">
        <v>6.851529598236084</v>
      </c>
      <c r="AV46">
        <v>12.323355674743652</v>
      </c>
      <c r="AW46">
        <v>2.2644252777099609</v>
      </c>
      <c r="AX46">
        <v>19.028020858764648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0.37649250030517578</v>
      </c>
      <c r="BJ46">
        <v>0.54514837265014648</v>
      </c>
      <c r="BK46">
        <v>7.8359067440032959E-2</v>
      </c>
      <c r="BL46">
        <v>0</v>
      </c>
      <c r="BR46">
        <v>0.14294390380382538</v>
      </c>
      <c r="BS46">
        <v>0.14294390380382538</v>
      </c>
      <c r="BT46">
        <v>0.14294381439685822</v>
      </c>
      <c r="BU46">
        <v>0.14294390380382538</v>
      </c>
      <c r="BV46">
        <v>0.14294254779815674</v>
      </c>
      <c r="BW46">
        <v>-6.1513856053352356E-3</v>
      </c>
      <c r="BX46">
        <v>1.4463444240391254E-3</v>
      </c>
      <c r="BY46">
        <v>1.1350064538419247E-2</v>
      </c>
      <c r="BZ46">
        <v>0</v>
      </c>
      <c r="CF46">
        <v>0</v>
      </c>
      <c r="CG46">
        <v>0</v>
      </c>
      <c r="CH46">
        <v>0</v>
      </c>
      <c r="CI46">
        <v>0</v>
      </c>
      <c r="CJ46">
        <v>17.260768890380859</v>
      </c>
      <c r="CK46">
        <v>63.440086364746094</v>
      </c>
      <c r="CL46">
        <v>63.522449493408203</v>
      </c>
      <c r="CM46">
        <v>11.322126388549805</v>
      </c>
      <c r="CN46">
        <v>190.28021240234375</v>
      </c>
      <c r="CS46">
        <v>0.66123020648956299</v>
      </c>
      <c r="CT46">
        <v>0</v>
      </c>
      <c r="CU46">
        <v>0</v>
      </c>
      <c r="CV46">
        <v>0</v>
      </c>
      <c r="CW46">
        <v>0</v>
      </c>
      <c r="CX46">
        <v>-0.14294390380382538</v>
      </c>
      <c r="CY46">
        <v>-2.3097693920135498</v>
      </c>
      <c r="CZ46">
        <v>-2.1668152809143066</v>
      </c>
      <c r="DA46">
        <v>-2.3097591400146484</v>
      </c>
      <c r="DB46">
        <v>164</v>
      </c>
      <c r="DC46">
        <v>680</v>
      </c>
      <c r="DD46">
        <v>0</v>
      </c>
      <c r="DE46">
        <v>43.539749145507813</v>
      </c>
      <c r="DF46">
        <v>36.046657562255859</v>
      </c>
      <c r="DG46">
        <v>0</v>
      </c>
      <c r="DH46">
        <v>0.44999998807907104</v>
      </c>
      <c r="DI46">
        <v>0</v>
      </c>
      <c r="DQ46">
        <v>0.2199999988079071</v>
      </c>
      <c r="DR46">
        <v>1</v>
      </c>
      <c r="DS46">
        <v>0.39960002899169922</v>
      </c>
      <c r="DT46">
        <v>0</v>
      </c>
      <c r="DU46">
        <v>0</v>
      </c>
      <c r="DV46">
        <v>2.1668152809143066</v>
      </c>
      <c r="DW46">
        <v>2.1668152809143066</v>
      </c>
      <c r="DX46">
        <v>3.2769453525543213</v>
      </c>
      <c r="DY46">
        <v>66.770942687988281</v>
      </c>
      <c r="DZ46">
        <v>50.885242462158203</v>
      </c>
      <c r="EA46">
        <v>8.2005634307861328</v>
      </c>
      <c r="EB46">
        <v>0.74000000953674316</v>
      </c>
    </row>
    <row r="47" spans="1:132">
      <c r="A47" s="10"/>
      <c r="B47" s="10">
        <v>0</v>
      </c>
      <c r="C47" s="71">
        <f>MAX(CF3:CM1000)</f>
        <v>100.2396240234375</v>
      </c>
      <c r="D47" s="69" t="s">
        <v>673</v>
      </c>
      <c r="E47" s="69" t="b">
        <v>0</v>
      </c>
      <c r="F47" s="69" t="s">
        <v>674</v>
      </c>
      <c r="G47" s="69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AA47">
        <v>165</v>
      </c>
      <c r="AB47">
        <v>0.19300000369548798</v>
      </c>
      <c r="AC47">
        <v>0.19300000369548798</v>
      </c>
      <c r="AD47">
        <v>0.18000000715255737</v>
      </c>
      <c r="AE47">
        <v>0.15899999439716339</v>
      </c>
      <c r="AF47">
        <v>0.13836909830570221</v>
      </c>
      <c r="AG47">
        <v>0.12592507898807526</v>
      </c>
      <c r="AH47">
        <v>0.14004896581172943</v>
      </c>
      <c r="AI47">
        <v>0.19749006628990173</v>
      </c>
      <c r="AJ47">
        <v>1.9719786942005157E-2</v>
      </c>
      <c r="AK47">
        <v>0.13823330402374268</v>
      </c>
      <c r="AP47">
        <v>0</v>
      </c>
      <c r="AQ47">
        <v>0</v>
      </c>
      <c r="AR47">
        <v>0</v>
      </c>
      <c r="AS47">
        <v>0</v>
      </c>
      <c r="AT47">
        <v>4.1261792182922363</v>
      </c>
      <c r="AU47">
        <v>7.6149845123291016</v>
      </c>
      <c r="AV47">
        <v>13.390206336975098</v>
      </c>
      <c r="AW47">
        <v>2.5019857883453369</v>
      </c>
      <c r="AX47">
        <v>19.028020858764648</v>
      </c>
      <c r="BD47">
        <v>0</v>
      </c>
      <c r="BE47">
        <v>0</v>
      </c>
      <c r="BF47">
        <v>0</v>
      </c>
      <c r="BG47">
        <v>0</v>
      </c>
      <c r="BH47">
        <v>0.30849379301071167</v>
      </c>
      <c r="BI47">
        <v>0.25632968544960022</v>
      </c>
      <c r="BJ47">
        <v>0.358053058385849</v>
      </c>
      <c r="BK47">
        <v>7.7123448252677917E-2</v>
      </c>
      <c r="BL47">
        <v>0</v>
      </c>
      <c r="BR47">
        <v>0.12593868374824524</v>
      </c>
      <c r="BS47">
        <v>0.12593868374824524</v>
      </c>
      <c r="BT47">
        <v>0.12593860924243927</v>
      </c>
      <c r="BU47">
        <v>0.12593868374824524</v>
      </c>
      <c r="BV47">
        <v>0.12593971192836761</v>
      </c>
      <c r="BW47">
        <v>-3.6704335361719131E-3</v>
      </c>
      <c r="BX47">
        <v>7.5706210918724537E-4</v>
      </c>
      <c r="BY47">
        <v>6.5216245129704475E-3</v>
      </c>
      <c r="BZ47">
        <v>0</v>
      </c>
      <c r="CF47">
        <v>0</v>
      </c>
      <c r="CG47">
        <v>0</v>
      </c>
      <c r="CH47">
        <v>0</v>
      </c>
      <c r="CI47">
        <v>0</v>
      </c>
      <c r="CJ47">
        <v>23.180784225463867</v>
      </c>
      <c r="CK47">
        <v>70.509117126464844</v>
      </c>
      <c r="CL47">
        <v>69.021682739257813</v>
      </c>
      <c r="CM47">
        <v>12.509927749633789</v>
      </c>
      <c r="CN47">
        <v>190.28021240234375</v>
      </c>
      <c r="CS47">
        <v>0.80326926708221436</v>
      </c>
      <c r="CT47">
        <v>0</v>
      </c>
      <c r="CU47">
        <v>0</v>
      </c>
      <c r="CV47">
        <v>0</v>
      </c>
      <c r="CW47">
        <v>0</v>
      </c>
      <c r="CX47">
        <v>-0.12593868374824524</v>
      </c>
      <c r="CY47">
        <v>-3.1216144561767578</v>
      </c>
      <c r="CZ47">
        <v>-2.9956915378570557</v>
      </c>
      <c r="DA47">
        <v>-3.1216301918029785</v>
      </c>
      <c r="DB47">
        <v>165</v>
      </c>
      <c r="DC47">
        <v>703.33331298828125</v>
      </c>
      <c r="DD47">
        <v>0</v>
      </c>
      <c r="DE47">
        <v>46.661376953125</v>
      </c>
      <c r="DF47">
        <v>40.637287139892578</v>
      </c>
      <c r="DG47">
        <v>0</v>
      </c>
      <c r="DH47">
        <v>0.44999998807907104</v>
      </c>
      <c r="DI47">
        <v>0</v>
      </c>
      <c r="DQ47">
        <v>0.23416666686534882</v>
      </c>
      <c r="DR47">
        <v>1</v>
      </c>
      <c r="DS47">
        <v>0.42040002346038818</v>
      </c>
      <c r="DT47">
        <v>0</v>
      </c>
      <c r="DU47">
        <v>0</v>
      </c>
      <c r="DV47">
        <v>2.9956915378570557</v>
      </c>
      <c r="DW47">
        <v>2.9956915378570557</v>
      </c>
      <c r="DX47">
        <v>3.7293739318847656</v>
      </c>
      <c r="DY47">
        <v>70.500320434570313</v>
      </c>
      <c r="DZ47">
        <v>53.880935668945313</v>
      </c>
      <c r="EA47">
        <v>8.8710126876831055</v>
      </c>
      <c r="EB47">
        <v>0.72666662931442261</v>
      </c>
    </row>
    <row r="48" spans="1:132">
      <c r="A48" s="10"/>
      <c r="B48" s="10"/>
      <c r="C48" s="97">
        <v>127.58</v>
      </c>
      <c r="D48" s="98" t="s">
        <v>675</v>
      </c>
      <c r="E48" s="98" t="b">
        <v>1</v>
      </c>
      <c r="F48" s="98" t="s">
        <v>676</v>
      </c>
      <c r="G48" s="98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AA48">
        <v>166</v>
      </c>
      <c r="AB48">
        <v>0.19300000369548798</v>
      </c>
      <c r="AC48">
        <v>0.19300000369548798</v>
      </c>
      <c r="AD48">
        <v>0.18000000715255737</v>
      </c>
      <c r="AE48">
        <v>0.15899999439716339</v>
      </c>
      <c r="AF48">
        <v>0.13311055302619934</v>
      </c>
      <c r="AG48">
        <v>0.12255696952342987</v>
      </c>
      <c r="AH48">
        <v>0.13509422540664673</v>
      </c>
      <c r="AI48">
        <v>0.19621084630489349</v>
      </c>
      <c r="AJ48">
        <v>1.9719786942005157E-2</v>
      </c>
      <c r="AK48">
        <v>0.13738049566745758</v>
      </c>
      <c r="AP48">
        <v>0</v>
      </c>
      <c r="AQ48">
        <v>0</v>
      </c>
      <c r="AR48">
        <v>0</v>
      </c>
      <c r="AS48">
        <v>0</v>
      </c>
      <c r="AT48">
        <v>5.1778879165649414</v>
      </c>
      <c r="AU48">
        <v>8.2886056900024414</v>
      </c>
      <c r="AV48">
        <v>14.38115406036377</v>
      </c>
      <c r="AW48">
        <v>2.7578296661376953</v>
      </c>
      <c r="AX48">
        <v>19.028020858764648</v>
      </c>
      <c r="BD48">
        <v>0</v>
      </c>
      <c r="BE48">
        <v>0</v>
      </c>
      <c r="BF48">
        <v>0</v>
      </c>
      <c r="BG48">
        <v>0</v>
      </c>
      <c r="BH48">
        <v>0.34412500262260437</v>
      </c>
      <c r="BI48">
        <v>0.23064889013767242</v>
      </c>
      <c r="BJ48">
        <v>0.3391948938369751</v>
      </c>
      <c r="BK48">
        <v>8.6031250655651093E-2</v>
      </c>
      <c r="BL48">
        <v>0</v>
      </c>
      <c r="BR48">
        <v>4.1013967245817184E-2</v>
      </c>
      <c r="BS48">
        <v>4.1013967245817184E-2</v>
      </c>
      <c r="BT48">
        <v>4.1013941168785095E-2</v>
      </c>
      <c r="BU48">
        <v>4.1013967245817184E-2</v>
      </c>
      <c r="BV48">
        <v>4.1013244539499283E-2</v>
      </c>
      <c r="BW48">
        <v>-2.0261912140995264E-3</v>
      </c>
      <c r="BX48">
        <v>4.0839880239218473E-4</v>
      </c>
      <c r="BY48">
        <v>3.6790678277611732E-3</v>
      </c>
      <c r="BZ48">
        <v>0</v>
      </c>
      <c r="CF48">
        <v>0</v>
      </c>
      <c r="CG48">
        <v>0</v>
      </c>
      <c r="CH48">
        <v>0</v>
      </c>
      <c r="CI48">
        <v>0</v>
      </c>
      <c r="CJ48">
        <v>29.089262008666992</v>
      </c>
      <c r="CK48">
        <v>76.746353149414063</v>
      </c>
      <c r="CL48">
        <v>74.129661560058594</v>
      </c>
      <c r="CM48">
        <v>13.789148330688477</v>
      </c>
      <c r="CN48">
        <v>190.28021240234375</v>
      </c>
      <c r="CS48">
        <v>0.73050403594970703</v>
      </c>
      <c r="CT48">
        <v>0</v>
      </c>
      <c r="CU48">
        <v>0</v>
      </c>
      <c r="CV48">
        <v>0</v>
      </c>
      <c r="CW48">
        <v>0</v>
      </c>
      <c r="CX48">
        <v>-4.1013967245817184E-2</v>
      </c>
      <c r="CY48">
        <v>-2.9721260070800781</v>
      </c>
      <c r="CZ48">
        <v>-2.9311108589172363</v>
      </c>
      <c r="DA48">
        <v>-2.9721248149871826</v>
      </c>
      <c r="DB48">
        <v>166</v>
      </c>
      <c r="DC48">
        <v>726.66668701171875</v>
      </c>
      <c r="DD48">
        <v>0</v>
      </c>
      <c r="DE48">
        <v>49.633502960205078</v>
      </c>
      <c r="DF48">
        <v>45.008060455322266</v>
      </c>
      <c r="DG48">
        <v>0</v>
      </c>
      <c r="DH48">
        <v>0.44999998807907104</v>
      </c>
      <c r="DI48">
        <v>0</v>
      </c>
      <c r="DQ48">
        <v>0.24833333492279053</v>
      </c>
      <c r="DR48">
        <v>1</v>
      </c>
      <c r="DS48">
        <v>0.44120001792907715</v>
      </c>
      <c r="DT48">
        <v>0</v>
      </c>
      <c r="DU48">
        <v>0</v>
      </c>
      <c r="DV48">
        <v>2.9311108589172363</v>
      </c>
      <c r="DW48">
        <v>2.9311108589172363</v>
      </c>
      <c r="DX48">
        <v>4.0124502182006836</v>
      </c>
      <c r="DY48">
        <v>74.512771606445313</v>
      </c>
      <c r="DZ48">
        <v>56.812046051025391</v>
      </c>
      <c r="EA48">
        <v>9.0944013595581055</v>
      </c>
      <c r="EB48">
        <v>0.71333330869674683</v>
      </c>
    </row>
    <row r="49" spans="1:132">
      <c r="A49" s="10"/>
      <c r="B49" s="10"/>
      <c r="C49" s="71">
        <v>150</v>
      </c>
      <c r="D49" s="69" t="s">
        <v>677</v>
      </c>
      <c r="E49" s="69" t="b">
        <v>0</v>
      </c>
      <c r="F49" s="69" t="s">
        <v>678</v>
      </c>
      <c r="G49" s="69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AA49">
        <v>167</v>
      </c>
      <c r="AB49">
        <v>0.19300000369548798</v>
      </c>
      <c r="AC49">
        <v>0.19300000369548798</v>
      </c>
      <c r="AD49">
        <v>0.18000000715255737</v>
      </c>
      <c r="AE49">
        <v>0.15899717807769775</v>
      </c>
      <c r="AF49">
        <v>0.12753616273403168</v>
      </c>
      <c r="AG49">
        <v>0.11961894482374191</v>
      </c>
      <c r="AH49">
        <v>0.13051687180995941</v>
      </c>
      <c r="AI49">
        <v>0.19480785727500916</v>
      </c>
      <c r="AJ49">
        <v>1.9719786942005157E-2</v>
      </c>
      <c r="AK49">
        <v>0.13644516468048096</v>
      </c>
      <c r="AP49">
        <v>0</v>
      </c>
      <c r="AQ49">
        <v>0</v>
      </c>
      <c r="AR49">
        <v>0</v>
      </c>
      <c r="AS49">
        <v>5.6326406775042415E-4</v>
      </c>
      <c r="AT49">
        <v>6.2927660942077637</v>
      </c>
      <c r="AU49">
        <v>8.8762111663818359</v>
      </c>
      <c r="AV49">
        <v>15.296625137329102</v>
      </c>
      <c r="AW49">
        <v>3.0384275913238525</v>
      </c>
      <c r="AX49">
        <v>19.028020858764648</v>
      </c>
      <c r="BD49">
        <v>0</v>
      </c>
      <c r="BE49">
        <v>0</v>
      </c>
      <c r="BF49">
        <v>0</v>
      </c>
      <c r="BG49">
        <v>0</v>
      </c>
      <c r="BH49">
        <v>0.38437306880950928</v>
      </c>
      <c r="BI49">
        <v>0.20313811302185059</v>
      </c>
      <c r="BJ49">
        <v>0.31639552116394043</v>
      </c>
      <c r="BK49">
        <v>9.6093267202377319E-2</v>
      </c>
      <c r="BL49">
        <v>0</v>
      </c>
      <c r="BR49">
        <v>0</v>
      </c>
      <c r="BS49">
        <v>0</v>
      </c>
      <c r="BT49">
        <v>0</v>
      </c>
      <c r="BU49">
        <v>0</v>
      </c>
      <c r="BV49">
        <v>-5.628260551020503E-4</v>
      </c>
      <c r="BW49">
        <v>-1.1008121073246002E-3</v>
      </c>
      <c r="BX49">
        <v>2.1310315059963614E-4</v>
      </c>
      <c r="BY49">
        <v>2.0101834088563919E-3</v>
      </c>
      <c r="BZ49">
        <v>0</v>
      </c>
      <c r="CF49">
        <v>0</v>
      </c>
      <c r="CG49">
        <v>0</v>
      </c>
      <c r="CH49">
        <v>0</v>
      </c>
      <c r="CI49">
        <v>3.164404071867466E-3</v>
      </c>
      <c r="CJ49">
        <v>35.352622985839844</v>
      </c>
      <c r="CK49">
        <v>82.187141418457031</v>
      </c>
      <c r="CL49">
        <v>78.848587036132813</v>
      </c>
      <c r="CM49">
        <v>15.192136764526367</v>
      </c>
      <c r="CN49">
        <v>190.28021240234375</v>
      </c>
      <c r="CS49">
        <v>0.66122370958328247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-2.8990805149078369</v>
      </c>
      <c r="CZ49">
        <v>-2.8991084098815918</v>
      </c>
      <c r="DA49">
        <v>-2.8991084098815918</v>
      </c>
      <c r="DB49">
        <v>167</v>
      </c>
      <c r="DC49">
        <v>750</v>
      </c>
      <c r="DD49">
        <v>0</v>
      </c>
      <c r="DE49">
        <v>52.532054901123047</v>
      </c>
      <c r="DF49">
        <v>49.270637512207031</v>
      </c>
      <c r="DG49">
        <v>0</v>
      </c>
      <c r="DH49">
        <v>0.44999998807907104</v>
      </c>
      <c r="DI49">
        <v>0</v>
      </c>
      <c r="DQ49">
        <v>0.26249998807907104</v>
      </c>
      <c r="DR49">
        <v>1</v>
      </c>
      <c r="DS49">
        <v>0.46200001239776611</v>
      </c>
      <c r="DT49">
        <v>0</v>
      </c>
      <c r="DU49">
        <v>0</v>
      </c>
      <c r="DV49">
        <v>2.8991084098815918</v>
      </c>
      <c r="DW49">
        <v>2.8991084098815918</v>
      </c>
      <c r="DX49">
        <v>4.3844594955444336</v>
      </c>
      <c r="DY49">
        <v>78.897232055664063</v>
      </c>
      <c r="DZ49">
        <v>59.711154937744141</v>
      </c>
      <c r="EA49">
        <v>9.4901714324951172</v>
      </c>
      <c r="EB49">
        <v>0.69999998807907104</v>
      </c>
    </row>
    <row r="50" spans="1:132">
      <c r="A50" s="10"/>
      <c r="B50" s="10"/>
      <c r="C50" s="97">
        <v>3</v>
      </c>
      <c r="D50" s="98" t="s">
        <v>679</v>
      </c>
      <c r="E50" s="98" t="b">
        <v>0</v>
      </c>
      <c r="F50" s="98" t="s">
        <v>680</v>
      </c>
      <c r="G50" s="98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AA50">
        <v>168</v>
      </c>
      <c r="AB50">
        <v>0.19300000369548798</v>
      </c>
      <c r="AC50">
        <v>0.19300000369548798</v>
      </c>
      <c r="AD50">
        <v>0.18000000715255737</v>
      </c>
      <c r="AE50">
        <v>0.1589074432849884</v>
      </c>
      <c r="AF50">
        <v>0.12143035233020782</v>
      </c>
      <c r="AG50">
        <v>0.11711544543504715</v>
      </c>
      <c r="AH50">
        <v>0.12635403871536255</v>
      </c>
      <c r="AI50">
        <v>0.19325441122055054</v>
      </c>
      <c r="AJ50">
        <v>1.9719786942005157E-2</v>
      </c>
      <c r="AK50">
        <v>0.13540953397750854</v>
      </c>
      <c r="AP50">
        <v>0</v>
      </c>
      <c r="AQ50">
        <v>0</v>
      </c>
      <c r="AR50">
        <v>0</v>
      </c>
      <c r="AS50">
        <v>1.8510228022933006E-2</v>
      </c>
      <c r="AT50">
        <v>7.5139279365539551</v>
      </c>
      <c r="AU50">
        <v>9.3769111633300781</v>
      </c>
      <c r="AV50">
        <v>16.129192352294922</v>
      </c>
      <c r="AW50">
        <v>3.3491168022155762</v>
      </c>
      <c r="AX50">
        <v>19.028020858764648</v>
      </c>
      <c r="BD50">
        <v>0</v>
      </c>
      <c r="BE50">
        <v>0</v>
      </c>
      <c r="BF50">
        <v>0</v>
      </c>
      <c r="BG50">
        <v>0</v>
      </c>
      <c r="BH50">
        <v>0.42958328127861023</v>
      </c>
      <c r="BI50">
        <v>0.17391155660152435</v>
      </c>
      <c r="BJ50">
        <v>0.28910931944847107</v>
      </c>
      <c r="BK50">
        <v>0.10739582031965256</v>
      </c>
      <c r="BL50">
        <v>0</v>
      </c>
      <c r="BR50">
        <v>0</v>
      </c>
      <c r="BS50">
        <v>0</v>
      </c>
      <c r="BT50">
        <v>0</v>
      </c>
      <c r="BU50">
        <v>0</v>
      </c>
      <c r="BV50">
        <v>-1.7946561798453331E-2</v>
      </c>
      <c r="BW50">
        <v>-5.9262604918330908E-4</v>
      </c>
      <c r="BX50">
        <v>1.0580996604403481E-4</v>
      </c>
      <c r="BY50">
        <v>1.0605854913592339E-3</v>
      </c>
      <c r="BZ50">
        <v>0</v>
      </c>
      <c r="CF50">
        <v>0</v>
      </c>
      <c r="CG50">
        <v>0</v>
      </c>
      <c r="CH50">
        <v>0</v>
      </c>
      <c r="CI50">
        <v>0.10399001836776733</v>
      </c>
      <c r="CJ50">
        <v>42.213085174560547</v>
      </c>
      <c r="CK50">
        <v>86.823249816894531</v>
      </c>
      <c r="CL50">
        <v>83.140167236328125</v>
      </c>
      <c r="CM50">
        <v>16.745582580566406</v>
      </c>
      <c r="CN50">
        <v>190.28021240234375</v>
      </c>
      <c r="CS50">
        <v>0.59365838766098022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-2.8830766677856445</v>
      </c>
      <c r="CZ50">
        <v>-2.8830630779266357</v>
      </c>
      <c r="DA50">
        <v>-2.8830630779266357</v>
      </c>
      <c r="DB50">
        <v>168</v>
      </c>
      <c r="DC50">
        <v>773.33331298828125</v>
      </c>
      <c r="DD50">
        <v>0</v>
      </c>
      <c r="DE50">
        <v>55.397171020507813</v>
      </c>
      <c r="DF50">
        <v>53.484046936035156</v>
      </c>
      <c r="DG50">
        <v>0</v>
      </c>
      <c r="DH50">
        <v>0.44999998807907104</v>
      </c>
      <c r="DI50">
        <v>0</v>
      </c>
      <c r="DQ50">
        <v>0.27666667103767395</v>
      </c>
      <c r="DR50">
        <v>1</v>
      </c>
      <c r="DS50">
        <v>0.48280003666877747</v>
      </c>
      <c r="DT50">
        <v>0</v>
      </c>
      <c r="DU50">
        <v>0</v>
      </c>
      <c r="DV50">
        <v>2.8830630779266357</v>
      </c>
      <c r="DW50">
        <v>2.8830630779266357</v>
      </c>
      <c r="DX50">
        <v>4.8564343452453613</v>
      </c>
      <c r="DY50">
        <v>83.753669738769531</v>
      </c>
      <c r="DZ50">
        <v>62.594219207763672</v>
      </c>
      <c r="EA50">
        <v>10.058894157409668</v>
      </c>
      <c r="EB50">
        <v>0.68666666746139526</v>
      </c>
    </row>
    <row r="51" spans="1:132">
      <c r="A51" s="10"/>
      <c r="B51" s="10"/>
      <c r="C51" s="71">
        <v>110</v>
      </c>
      <c r="D51" s="69" t="s">
        <v>681</v>
      </c>
      <c r="E51" s="69" t="b">
        <v>0</v>
      </c>
      <c r="F51" s="69" t="s">
        <v>682</v>
      </c>
      <c r="G51" s="69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AA51">
        <v>169</v>
      </c>
      <c r="AB51">
        <v>0.19300000369548798</v>
      </c>
      <c r="AC51">
        <v>0.19300000369548798</v>
      </c>
      <c r="AD51">
        <v>0.18000000715255737</v>
      </c>
      <c r="AE51">
        <v>0.15899999439716339</v>
      </c>
      <c r="AF51">
        <v>0.15899999439716339</v>
      </c>
      <c r="AG51">
        <v>0.164000004529953</v>
      </c>
      <c r="AH51">
        <v>0.2070000022649765</v>
      </c>
      <c r="AI51">
        <v>0.20999999344348907</v>
      </c>
      <c r="AJ51">
        <v>0.20999999344348907</v>
      </c>
      <c r="AK51">
        <v>0.20999999344348907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BD51">
        <v>0</v>
      </c>
      <c r="BE51">
        <v>0</v>
      </c>
      <c r="BF51">
        <v>0</v>
      </c>
      <c r="BG51">
        <v>0</v>
      </c>
      <c r="BH51">
        <v>0.47940465807914734</v>
      </c>
      <c r="BI51">
        <v>0.14356805384159088</v>
      </c>
      <c r="BJ51">
        <v>0.25717619061470032</v>
      </c>
      <c r="BK51">
        <v>0.11985116451978683</v>
      </c>
      <c r="BL51">
        <v>0</v>
      </c>
      <c r="BR51">
        <v>9.827723503112793</v>
      </c>
      <c r="BS51">
        <v>9.827723503112793</v>
      </c>
      <c r="BT51">
        <v>9.827723503112793</v>
      </c>
      <c r="BU51">
        <v>9.827723503112793</v>
      </c>
      <c r="BV51">
        <v>9.8462333679199219</v>
      </c>
      <c r="BW51">
        <v>18.509206771850586</v>
      </c>
      <c r="BX51">
        <v>28.230228424072266</v>
      </c>
      <c r="BY51">
        <v>44.975826263427734</v>
      </c>
      <c r="BZ51">
        <v>48.612197875976563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S51">
        <v>0.52687245607376099</v>
      </c>
      <c r="CT51">
        <v>0</v>
      </c>
      <c r="CU51">
        <v>0.20000004768371582</v>
      </c>
      <c r="CV51">
        <v>1</v>
      </c>
      <c r="CW51">
        <v>67.640220642089844</v>
      </c>
      <c r="CX51">
        <v>-9.827723503112793</v>
      </c>
      <c r="CY51">
        <v>55.415660858154297</v>
      </c>
      <c r="CZ51">
        <v>-2.3968198299407959</v>
      </c>
      <c r="DA51">
        <v>55.415676116943359</v>
      </c>
      <c r="DB51">
        <v>169</v>
      </c>
      <c r="DC51">
        <v>796.66668701171875</v>
      </c>
      <c r="DD51">
        <v>0</v>
      </c>
      <c r="DE51">
        <v>0</v>
      </c>
      <c r="DF51">
        <v>0</v>
      </c>
      <c r="DG51">
        <v>67.640220642089844</v>
      </c>
      <c r="DH51">
        <v>0.44999998807907104</v>
      </c>
      <c r="DI51">
        <v>0</v>
      </c>
      <c r="DQ51">
        <v>0.29083332419395447</v>
      </c>
      <c r="DR51">
        <v>1</v>
      </c>
      <c r="DS51">
        <v>0.50360000133514404</v>
      </c>
      <c r="DT51">
        <v>0</v>
      </c>
      <c r="DU51">
        <v>0</v>
      </c>
      <c r="DV51">
        <v>2.3968198299407959</v>
      </c>
      <c r="DW51">
        <v>2.3968198299407959</v>
      </c>
      <c r="DX51">
        <v>4.5491461753845215</v>
      </c>
      <c r="DY51">
        <v>88.302818298339844</v>
      </c>
      <c r="DZ51">
        <v>64.991035461425781</v>
      </c>
      <c r="EA51">
        <v>9.0332527160644531</v>
      </c>
      <c r="EB51">
        <v>0.67333328723907471</v>
      </c>
    </row>
    <row r="52" spans="1:132">
      <c r="A52" s="10"/>
      <c r="B52" s="10"/>
      <c r="C52" s="71">
        <v>110</v>
      </c>
      <c r="D52" s="69" t="s">
        <v>683</v>
      </c>
      <c r="E52" s="69" t="b">
        <v>0</v>
      </c>
      <c r="F52" s="69" t="s">
        <v>684</v>
      </c>
      <c r="G52" s="69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AA52">
        <v>170</v>
      </c>
      <c r="AB52">
        <v>0.19300000369548798</v>
      </c>
      <c r="AC52">
        <v>0.19300000369548798</v>
      </c>
      <c r="AD52">
        <v>0.18000000715255737</v>
      </c>
      <c r="AE52">
        <v>0.15899999439716339</v>
      </c>
      <c r="AF52">
        <v>0.1490035355091095</v>
      </c>
      <c r="AG52">
        <v>0.15841454267501831</v>
      </c>
      <c r="AH52">
        <v>0.19892652332782745</v>
      </c>
      <c r="AI52">
        <v>0.20776951313018799</v>
      </c>
      <c r="AJ52">
        <v>0.15009059011936188</v>
      </c>
      <c r="AK52">
        <v>0.18854320049285889</v>
      </c>
      <c r="AP52">
        <v>0</v>
      </c>
      <c r="AQ52">
        <v>0</v>
      </c>
      <c r="AR52">
        <v>0</v>
      </c>
      <c r="AS52">
        <v>0</v>
      </c>
      <c r="AT52">
        <v>1.9992915391921997</v>
      </c>
      <c r="AU52">
        <v>1.1170923709869385</v>
      </c>
      <c r="AV52">
        <v>1.61469566822052</v>
      </c>
      <c r="AW52">
        <v>0.44609609246253967</v>
      </c>
      <c r="AX52">
        <v>5.9909405708312988</v>
      </c>
      <c r="BD52">
        <v>0</v>
      </c>
      <c r="BE52">
        <v>0</v>
      </c>
      <c r="BF52">
        <v>0</v>
      </c>
      <c r="BG52">
        <v>0</v>
      </c>
      <c r="BH52">
        <v>0.23529413342475891</v>
      </c>
      <c r="BI52">
        <v>0.29411765933036804</v>
      </c>
      <c r="BJ52">
        <v>0.4117647111415863</v>
      </c>
      <c r="BK52">
        <v>5.8823533356189728E-2</v>
      </c>
      <c r="BL52">
        <v>0</v>
      </c>
      <c r="BR52">
        <v>0.95383846759796143</v>
      </c>
      <c r="BS52">
        <v>0.95383846759796143</v>
      </c>
      <c r="BT52">
        <v>0.95383787155151367</v>
      </c>
      <c r="BU52">
        <v>0.95383846759796143</v>
      </c>
      <c r="BV52">
        <v>0.95383816957473755</v>
      </c>
      <c r="BW52">
        <v>-3.1905066221952438E-2</v>
      </c>
      <c r="BX52">
        <v>0.11793725937604904</v>
      </c>
      <c r="BY52">
        <v>0.27695357799530029</v>
      </c>
      <c r="BZ52">
        <v>8.4244683384895325E-2</v>
      </c>
      <c r="CF52">
        <v>0</v>
      </c>
      <c r="CG52">
        <v>0</v>
      </c>
      <c r="CH52">
        <v>0</v>
      </c>
      <c r="CI52">
        <v>0</v>
      </c>
      <c r="CJ52">
        <v>11.231977462768555</v>
      </c>
      <c r="CK52">
        <v>10.343446731567383</v>
      </c>
      <c r="CL52">
        <v>8.3231735229492188</v>
      </c>
      <c r="CM52">
        <v>2.230480432510376</v>
      </c>
      <c r="CN52">
        <v>59.909408569335938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-0.95383846759796143</v>
      </c>
      <c r="CY52">
        <v>-11.16815185546875</v>
      </c>
      <c r="CZ52">
        <v>-10.214280128479004</v>
      </c>
      <c r="DA52">
        <v>-11.168118476867676</v>
      </c>
      <c r="DB52">
        <v>170</v>
      </c>
      <c r="DC52">
        <v>820</v>
      </c>
      <c r="DD52">
        <v>0</v>
      </c>
      <c r="DE52">
        <v>11.168116569519043</v>
      </c>
      <c r="DF52">
        <v>7.6134943962097168</v>
      </c>
      <c r="DG52">
        <v>0</v>
      </c>
      <c r="DH52">
        <v>0.44999998807907104</v>
      </c>
      <c r="DI52">
        <v>0</v>
      </c>
      <c r="DQ52">
        <v>0.30500000715255737</v>
      </c>
      <c r="DR52">
        <v>1</v>
      </c>
      <c r="DS52">
        <v>0.52439999580383301</v>
      </c>
      <c r="DT52">
        <v>0.71907353401184082</v>
      </c>
      <c r="DU52">
        <v>5.9066948890686035</v>
      </c>
      <c r="DV52">
        <v>4.3075852394104004</v>
      </c>
      <c r="DW52">
        <v>10.214280128479004</v>
      </c>
      <c r="DX52">
        <v>4.3075852394104004</v>
      </c>
      <c r="DY52">
        <v>92.610404968261719</v>
      </c>
      <c r="DZ52">
        <v>69.298622131347656</v>
      </c>
      <c r="EA52">
        <v>8.2143125534057617</v>
      </c>
      <c r="EB52">
        <v>0.65999996662139893</v>
      </c>
    </row>
    <row r="53" spans="1:132" ht="13.5" customHeight="1">
      <c r="A53" s="10"/>
      <c r="B53" s="10"/>
      <c r="C53" s="71">
        <v>1</v>
      </c>
      <c r="D53" s="69" t="s">
        <v>685</v>
      </c>
      <c r="E53" s="69" t="b">
        <v>0</v>
      </c>
      <c r="F53" s="69" t="s">
        <v>686</v>
      </c>
      <c r="G53" s="69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AA53">
        <v>171</v>
      </c>
      <c r="AB53">
        <v>0.19300000369548798</v>
      </c>
      <c r="AC53">
        <v>0.19300000369548798</v>
      </c>
      <c r="AD53">
        <v>0.18000000715255737</v>
      </c>
      <c r="AE53">
        <v>0.15899999439716339</v>
      </c>
      <c r="AF53">
        <v>0.14127989113330841</v>
      </c>
      <c r="AG53">
        <v>0.15115487575531006</v>
      </c>
      <c r="AH53">
        <v>0.18879298865795135</v>
      </c>
      <c r="AI53">
        <v>0.20515604317188263</v>
      </c>
      <c r="AJ53">
        <v>8.1500999629497528E-2</v>
      </c>
      <c r="AK53">
        <v>0.16393768787384033</v>
      </c>
      <c r="AP53">
        <v>0</v>
      </c>
      <c r="AQ53">
        <v>0</v>
      </c>
      <c r="AR53">
        <v>0</v>
      </c>
      <c r="AS53">
        <v>0</v>
      </c>
      <c r="AT53">
        <v>3.544020414352417</v>
      </c>
      <c r="AU53">
        <v>2.5690255165100098</v>
      </c>
      <c r="AV53">
        <v>3.6414024829864502</v>
      </c>
      <c r="AW53">
        <v>0.96879017353057861</v>
      </c>
      <c r="AX53">
        <v>12.849900245666504</v>
      </c>
      <c r="BD53">
        <v>0</v>
      </c>
      <c r="BE53">
        <v>0</v>
      </c>
      <c r="BF53">
        <v>0</v>
      </c>
      <c r="BG53">
        <v>0</v>
      </c>
      <c r="BH53">
        <v>0.23529413342475891</v>
      </c>
      <c r="BI53">
        <v>0.29411765933036804</v>
      </c>
      <c r="BJ53">
        <v>0.4117647111415863</v>
      </c>
      <c r="BK53">
        <v>5.8823533356189728E-2</v>
      </c>
      <c r="BL53">
        <v>0</v>
      </c>
      <c r="BR53">
        <v>0.28642123937606812</v>
      </c>
      <c r="BS53">
        <v>0.28642123937606812</v>
      </c>
      <c r="BT53">
        <v>0.28642106056213379</v>
      </c>
      <c r="BU53">
        <v>0.28642123937606812</v>
      </c>
      <c r="BV53">
        <v>0.2864207923412323</v>
      </c>
      <c r="BW53">
        <v>-2.3631276562809944E-2</v>
      </c>
      <c r="BX53">
        <v>6.7781694233417511E-2</v>
      </c>
      <c r="BY53">
        <v>0.20175835490226746</v>
      </c>
      <c r="BZ53">
        <v>-1.2265653349459171E-2</v>
      </c>
      <c r="CF53">
        <v>0</v>
      </c>
      <c r="CG53">
        <v>0</v>
      </c>
      <c r="CH53">
        <v>0</v>
      </c>
      <c r="CI53">
        <v>0</v>
      </c>
      <c r="CJ53">
        <v>19.91023063659668</v>
      </c>
      <c r="CK53">
        <v>23.787273406982422</v>
      </c>
      <c r="CL53">
        <v>18.770116806030273</v>
      </c>
      <c r="CM53">
        <v>4.8439507484436035</v>
      </c>
      <c r="CN53">
        <v>128.49900817871094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-0.28642123937606812</v>
      </c>
      <c r="CY53">
        <v>-12.405008316040039</v>
      </c>
      <c r="CZ53">
        <v>-12.118597030639648</v>
      </c>
      <c r="DA53">
        <v>-12.40501880645752</v>
      </c>
      <c r="DB53">
        <v>171</v>
      </c>
      <c r="DC53">
        <v>843.33331298828125</v>
      </c>
      <c r="DD53">
        <v>0</v>
      </c>
      <c r="DE53">
        <v>23.573137283325195</v>
      </c>
      <c r="DF53">
        <v>15.769468307495117</v>
      </c>
      <c r="DG53">
        <v>0</v>
      </c>
      <c r="DH53">
        <v>0.44999998807907104</v>
      </c>
      <c r="DI53">
        <v>0</v>
      </c>
      <c r="DQ53">
        <v>0.31916666030883789</v>
      </c>
      <c r="DR53">
        <v>1</v>
      </c>
      <c r="DS53">
        <v>0.54520004987716675</v>
      </c>
      <c r="DT53">
        <v>0.71391767263412476</v>
      </c>
      <c r="DU53">
        <v>6.8712248802185059</v>
      </c>
      <c r="DV53">
        <v>5.2473726272583008</v>
      </c>
      <c r="DW53">
        <v>12.118597030639648</v>
      </c>
      <c r="DX53">
        <v>5.2473726272583008</v>
      </c>
      <c r="DY53">
        <v>97.857780456542969</v>
      </c>
      <c r="DZ53">
        <v>74.545997619628906</v>
      </c>
      <c r="EA53">
        <v>9.6246738433837891</v>
      </c>
      <c r="EB53">
        <v>0.64666664600372314</v>
      </c>
    </row>
    <row r="54" spans="1:132">
      <c r="A54" s="10"/>
      <c r="B54" s="10"/>
      <c r="C54" s="71">
        <v>110</v>
      </c>
      <c r="D54" s="69" t="s">
        <v>687</v>
      </c>
      <c r="E54" s="69" t="b">
        <v>0</v>
      </c>
      <c r="F54" s="69" t="s">
        <v>688</v>
      </c>
      <c r="G54" s="69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AA54">
        <v>172</v>
      </c>
      <c r="AB54">
        <v>0.19300000369548798</v>
      </c>
      <c r="AC54">
        <v>0.19300000369548798</v>
      </c>
      <c r="AD54">
        <v>0.18000000715255737</v>
      </c>
      <c r="AE54">
        <v>0.15899999439716339</v>
      </c>
      <c r="AF54">
        <v>0.13505835831165314</v>
      </c>
      <c r="AG54">
        <v>0.1442590057849884</v>
      </c>
      <c r="AH54">
        <v>0.17925876379013062</v>
      </c>
      <c r="AI54">
        <v>0.20308220386505127</v>
      </c>
      <c r="AJ54">
        <v>5.6127935647964478E-2</v>
      </c>
      <c r="AK54">
        <v>0.15409745275974274</v>
      </c>
      <c r="AP54">
        <v>0</v>
      </c>
      <c r="AQ54">
        <v>0</v>
      </c>
      <c r="AR54">
        <v>0</v>
      </c>
      <c r="AS54">
        <v>0</v>
      </c>
      <c r="AT54">
        <v>4.7883272171020508</v>
      </c>
      <c r="AU54">
        <v>3.9481995105743408</v>
      </c>
      <c r="AV54">
        <v>5.5482473373413086</v>
      </c>
      <c r="AW54">
        <v>1.3835580348968506</v>
      </c>
      <c r="AX54">
        <v>15.387206077575684</v>
      </c>
      <c r="BD54">
        <v>0</v>
      </c>
      <c r="BE54">
        <v>0</v>
      </c>
      <c r="BF54">
        <v>0</v>
      </c>
      <c r="BG54">
        <v>0</v>
      </c>
      <c r="BH54">
        <v>0.23529413342475891</v>
      </c>
      <c r="BI54">
        <v>0.29411765933036804</v>
      </c>
      <c r="BJ54">
        <v>0.4117647111415863</v>
      </c>
      <c r="BK54">
        <v>5.8823533356189728E-2</v>
      </c>
      <c r="BL54">
        <v>0</v>
      </c>
      <c r="BR54">
        <v>8.1029556691646576E-2</v>
      </c>
      <c r="BS54">
        <v>8.1029556691646576E-2</v>
      </c>
      <c r="BT54">
        <v>8.1029504537582397E-2</v>
      </c>
      <c r="BU54">
        <v>8.1029556691646576E-2</v>
      </c>
      <c r="BV54">
        <v>8.1028856337070465E-2</v>
      </c>
      <c r="BW54">
        <v>-1.8790934234857559E-2</v>
      </c>
      <c r="BX54">
        <v>3.2643318176269531E-2</v>
      </c>
      <c r="BY54">
        <v>0.12864701449871063</v>
      </c>
      <c r="BZ54">
        <v>0</v>
      </c>
      <c r="CF54">
        <v>0</v>
      </c>
      <c r="CG54">
        <v>0</v>
      </c>
      <c r="CH54">
        <v>0</v>
      </c>
      <c r="CI54">
        <v>0</v>
      </c>
      <c r="CJ54">
        <v>26.900716781616211</v>
      </c>
      <c r="CK54">
        <v>36.557399749755859</v>
      </c>
      <c r="CL54">
        <v>28.599214553833008</v>
      </c>
      <c r="CM54">
        <v>6.9177899360656738</v>
      </c>
      <c r="CN54">
        <v>153.8720703125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-8.1029556691646576E-2</v>
      </c>
      <c r="CY54">
        <v>-7.4824094772338867</v>
      </c>
      <c r="CZ54">
        <v>-7.4013690948486328</v>
      </c>
      <c r="DA54">
        <v>-7.4823989868164063</v>
      </c>
      <c r="DB54">
        <v>172</v>
      </c>
      <c r="DC54">
        <v>866.6666259765625</v>
      </c>
      <c r="DD54">
        <v>0</v>
      </c>
      <c r="DE54">
        <v>31.055540084838867</v>
      </c>
      <c r="DF54">
        <v>23.041667938232422</v>
      </c>
      <c r="DG54">
        <v>0</v>
      </c>
      <c r="DH54">
        <v>0.44999998807907104</v>
      </c>
      <c r="DI54">
        <v>0</v>
      </c>
      <c r="DQ54">
        <v>0.33333331346511841</v>
      </c>
      <c r="DR54">
        <v>1</v>
      </c>
      <c r="DS54">
        <v>0.56600004434585571</v>
      </c>
      <c r="DT54">
        <v>0.29525011777877808</v>
      </c>
      <c r="DU54">
        <v>2.5373060703277588</v>
      </c>
      <c r="DV54">
        <v>4.8640632629394531</v>
      </c>
      <c r="DW54">
        <v>7.4013690948486328</v>
      </c>
      <c r="DX54">
        <v>4.8640632629394531</v>
      </c>
      <c r="DY54">
        <v>102.72184753417969</v>
      </c>
      <c r="DZ54">
        <v>79.410064697265625</v>
      </c>
      <c r="EA54">
        <v>8.5937509536743164</v>
      </c>
      <c r="EB54">
        <v>0.63333332538604736</v>
      </c>
    </row>
    <row r="55" spans="1:132">
      <c r="A55" s="10"/>
      <c r="B55" s="10"/>
      <c r="C55" s="71">
        <v>7</v>
      </c>
      <c r="D55" s="69" t="s">
        <v>689</v>
      </c>
      <c r="E55" s="69" t="b">
        <v>0</v>
      </c>
      <c r="F55" s="69" t="s">
        <v>690</v>
      </c>
      <c r="G55" s="69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AA55">
        <v>173</v>
      </c>
      <c r="AB55">
        <v>0.19300000369548798</v>
      </c>
      <c r="AC55">
        <v>0.19300000369548798</v>
      </c>
      <c r="AD55">
        <v>0.18000000715255737</v>
      </c>
      <c r="AE55">
        <v>0.15899999439716339</v>
      </c>
      <c r="AF55">
        <v>0.12887305021286011</v>
      </c>
      <c r="AG55">
        <v>0.136819988489151</v>
      </c>
      <c r="AH55">
        <v>0.16896194219589233</v>
      </c>
      <c r="AI55">
        <v>0.20116978883743286</v>
      </c>
      <c r="AJ55">
        <v>5.2595749497413635E-2</v>
      </c>
      <c r="AK55">
        <v>0.15164510905742645</v>
      </c>
      <c r="AP55">
        <v>0</v>
      </c>
      <c r="AQ55">
        <v>0</v>
      </c>
      <c r="AR55">
        <v>0</v>
      </c>
      <c r="AS55">
        <v>0</v>
      </c>
      <c r="AT55">
        <v>6.025388240814209</v>
      </c>
      <c r="AU55">
        <v>5.4360027313232422</v>
      </c>
      <c r="AV55">
        <v>7.6076111793518066</v>
      </c>
      <c r="AW55">
        <v>1.7660410404205322</v>
      </c>
      <c r="AX55">
        <v>15.740424156188965</v>
      </c>
      <c r="BD55">
        <v>0</v>
      </c>
      <c r="BE55">
        <v>0</v>
      </c>
      <c r="BF55">
        <v>0</v>
      </c>
      <c r="BG55">
        <v>0</v>
      </c>
      <c r="BH55">
        <v>0.23529413342475891</v>
      </c>
      <c r="BI55">
        <v>0.29411765933036804</v>
      </c>
      <c r="BJ55">
        <v>0.4117647111415863</v>
      </c>
      <c r="BK55">
        <v>5.8823533356189728E-2</v>
      </c>
      <c r="BL55">
        <v>0</v>
      </c>
      <c r="BR55">
        <v>1.115203183144331E-2</v>
      </c>
      <c r="BS55">
        <v>1.115203183144331E-2</v>
      </c>
      <c r="BT55">
        <v>1.1152025312185287E-2</v>
      </c>
      <c r="BU55">
        <v>1.115203183144331E-2</v>
      </c>
      <c r="BV55">
        <v>1.1152142658829689E-2</v>
      </c>
      <c r="BW55">
        <v>-1.2836834415793419E-2</v>
      </c>
      <c r="BX55">
        <v>1.5700323507189751E-2</v>
      </c>
      <c r="BY55">
        <v>7.9213887453079224E-2</v>
      </c>
      <c r="BZ55">
        <v>0</v>
      </c>
      <c r="CF55">
        <v>0</v>
      </c>
      <c r="CG55">
        <v>0</v>
      </c>
      <c r="CH55">
        <v>0</v>
      </c>
      <c r="CI55">
        <v>0</v>
      </c>
      <c r="CJ55">
        <v>33.850502014160156</v>
      </c>
      <c r="CK55">
        <v>50.333358764648438</v>
      </c>
      <c r="CL55">
        <v>39.214492797851563</v>
      </c>
      <c r="CM55">
        <v>8.830204963684082</v>
      </c>
      <c r="CN55">
        <v>157.40425109863281</v>
      </c>
      <c r="CS55">
        <v>1</v>
      </c>
      <c r="CT55">
        <v>0</v>
      </c>
      <c r="CU55">
        <v>0</v>
      </c>
      <c r="CV55">
        <v>0</v>
      </c>
      <c r="CW55">
        <v>0</v>
      </c>
      <c r="CX55">
        <v>-1.115203183144331E-2</v>
      </c>
      <c r="CY55">
        <v>-5.5198965072631836</v>
      </c>
      <c r="CZ55">
        <v>-5.5087766647338867</v>
      </c>
      <c r="DA55">
        <v>-5.5199289321899414</v>
      </c>
      <c r="DB55">
        <v>173</v>
      </c>
      <c r="DC55">
        <v>890</v>
      </c>
      <c r="DD55">
        <v>0</v>
      </c>
      <c r="DE55">
        <v>36.575466156005859</v>
      </c>
      <c r="DF55">
        <v>24.28326416015625</v>
      </c>
      <c r="DG55">
        <v>0</v>
      </c>
      <c r="DH55">
        <v>0.44999998807907104</v>
      </c>
      <c r="DI55">
        <v>0</v>
      </c>
      <c r="DQ55">
        <v>0.34749999642372131</v>
      </c>
      <c r="DR55">
        <v>1</v>
      </c>
      <c r="DS55">
        <v>0.58680003881454468</v>
      </c>
      <c r="DT55">
        <v>4.0202971547842026E-2</v>
      </c>
      <c r="DU55">
        <v>0.35321870446205139</v>
      </c>
      <c r="DV55">
        <v>5.1555581092834473</v>
      </c>
      <c r="DW55">
        <v>5.5087766647338867</v>
      </c>
      <c r="DX55">
        <v>5.1555581092834473</v>
      </c>
      <c r="DY55">
        <v>107.87740325927734</v>
      </c>
      <c r="DZ55">
        <v>84.565620422363281</v>
      </c>
      <c r="EA55">
        <v>8.7858858108520508</v>
      </c>
      <c r="EB55">
        <v>0.62000000476837158</v>
      </c>
    </row>
    <row r="56" spans="1:13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AA56">
        <v>174</v>
      </c>
      <c r="AB56">
        <v>0.19300000369548798</v>
      </c>
      <c r="AC56">
        <v>0.19300000369548798</v>
      </c>
      <c r="AD56">
        <v>0.18000000715255737</v>
      </c>
      <c r="AE56">
        <v>0.15465319156646729</v>
      </c>
      <c r="AF56">
        <v>0.12464602291584015</v>
      </c>
      <c r="AG56">
        <v>0.13046233355998993</v>
      </c>
      <c r="AH56">
        <v>0.15918169915676117</v>
      </c>
      <c r="AI56">
        <v>0.19953179359436035</v>
      </c>
      <c r="AJ56">
        <v>5.2107855677604675E-2</v>
      </c>
      <c r="AK56">
        <v>0.15039047598838806</v>
      </c>
      <c r="AP56">
        <v>0</v>
      </c>
      <c r="AQ56">
        <v>0</v>
      </c>
      <c r="AR56">
        <v>0</v>
      </c>
      <c r="AS56">
        <v>0.86936074495315552</v>
      </c>
      <c r="AT56">
        <v>6.8707942962646484</v>
      </c>
      <c r="AU56">
        <v>6.7075338363647461</v>
      </c>
      <c r="AV56">
        <v>9.5636606216430664</v>
      </c>
      <c r="AW56">
        <v>2.0936400890350342</v>
      </c>
      <c r="AX56">
        <v>15.789214134216309</v>
      </c>
      <c r="BD56">
        <v>0</v>
      </c>
      <c r="BE56">
        <v>0</v>
      </c>
      <c r="BF56">
        <v>0</v>
      </c>
      <c r="BG56">
        <v>0.16202948987483978</v>
      </c>
      <c r="BH56">
        <v>0.16202948987483978</v>
      </c>
      <c r="BI56">
        <v>0.24386245012283325</v>
      </c>
      <c r="BJ56">
        <v>0.37806880474090576</v>
      </c>
      <c r="BK56">
        <v>5.4009828716516495E-2</v>
      </c>
      <c r="BL56">
        <v>0</v>
      </c>
      <c r="BR56">
        <v>0</v>
      </c>
      <c r="BS56">
        <v>0</v>
      </c>
      <c r="BT56">
        <v>0</v>
      </c>
      <c r="BU56">
        <v>0</v>
      </c>
      <c r="BV56">
        <v>-1.5474945306777954E-2</v>
      </c>
      <c r="BW56">
        <v>-6.9939317181706429E-3</v>
      </c>
      <c r="BX56">
        <v>6.6163772717118263E-3</v>
      </c>
      <c r="BY56">
        <v>4.2969211935997009E-2</v>
      </c>
      <c r="BZ56">
        <v>0</v>
      </c>
      <c r="CF56">
        <v>0</v>
      </c>
      <c r="CG56">
        <v>0</v>
      </c>
      <c r="CH56">
        <v>0</v>
      </c>
      <c r="CI56">
        <v>4.8840484619140625</v>
      </c>
      <c r="CJ56">
        <v>38.599971771240234</v>
      </c>
      <c r="CK56">
        <v>62.106792449951172</v>
      </c>
      <c r="CL56">
        <v>49.297218322753906</v>
      </c>
      <c r="CM56">
        <v>10.46820068359375</v>
      </c>
      <c r="CN56">
        <v>157.89215087890625</v>
      </c>
      <c r="CS56">
        <v>1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-5.3187313079833984</v>
      </c>
      <c r="CZ56">
        <v>-5.3187370300292969</v>
      </c>
      <c r="DA56">
        <v>-5.3187370300292969</v>
      </c>
      <c r="DB56">
        <v>174</v>
      </c>
      <c r="DC56">
        <v>913.33331298828125</v>
      </c>
      <c r="DD56">
        <v>0</v>
      </c>
      <c r="DE56">
        <v>41.894199371337891</v>
      </c>
      <c r="DF56">
        <v>30.425390243530273</v>
      </c>
      <c r="DG56">
        <v>0</v>
      </c>
      <c r="DH56">
        <v>0.44999998807907104</v>
      </c>
      <c r="DI56">
        <v>0</v>
      </c>
      <c r="DQ56">
        <v>0.36166664958000183</v>
      </c>
      <c r="DR56">
        <v>1</v>
      </c>
      <c r="DS56">
        <v>0.60760003328323364</v>
      </c>
      <c r="DT56">
        <v>5.6251999922096729E-3</v>
      </c>
      <c r="DU56">
        <v>4.8789512366056442E-2</v>
      </c>
      <c r="DV56">
        <v>5.2699475288391113</v>
      </c>
      <c r="DW56">
        <v>5.3187370300292969</v>
      </c>
      <c r="DX56">
        <v>5.2699475288391113</v>
      </c>
      <c r="DY56">
        <v>113.14735412597656</v>
      </c>
      <c r="DZ56">
        <v>89.8355712890625</v>
      </c>
      <c r="EA56">
        <v>8.6733827590942383</v>
      </c>
      <c r="EB56">
        <v>0.60666662454605103</v>
      </c>
    </row>
    <row r="57" spans="1:13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AA57">
        <v>175</v>
      </c>
      <c r="AB57">
        <v>0.19300000369548798</v>
      </c>
      <c r="AC57">
        <v>0.19300000369548798</v>
      </c>
      <c r="AD57">
        <v>0.18000000715255737</v>
      </c>
      <c r="AE57">
        <v>0.1498246043920517</v>
      </c>
      <c r="AF57">
        <v>0.11997798830270767</v>
      </c>
      <c r="AG57">
        <v>0.12505108118057251</v>
      </c>
      <c r="AH57">
        <v>0.1490810364484787</v>
      </c>
      <c r="AI57">
        <v>0.19784380495548248</v>
      </c>
      <c r="AJ57">
        <v>5.2024316042661667E-2</v>
      </c>
      <c r="AK57">
        <v>0.14923730492591858</v>
      </c>
      <c r="AP57">
        <v>0</v>
      </c>
      <c r="AQ57">
        <v>0</v>
      </c>
      <c r="AR57">
        <v>0</v>
      </c>
      <c r="AS57">
        <v>1.8350784778594971</v>
      </c>
      <c r="AT57">
        <v>7.8044009208679199</v>
      </c>
      <c r="AU57">
        <v>7.7897839546203613</v>
      </c>
      <c r="AV57">
        <v>11.583791732788086</v>
      </c>
      <c r="AW57">
        <v>2.4312379360198975</v>
      </c>
      <c r="AX57">
        <v>15.797568321228027</v>
      </c>
      <c r="BD57">
        <v>0</v>
      </c>
      <c r="BE57">
        <v>0</v>
      </c>
      <c r="BF57">
        <v>0</v>
      </c>
      <c r="BG57">
        <v>0.17753668129444122</v>
      </c>
      <c r="BH57">
        <v>0.17753668129444122</v>
      </c>
      <c r="BI57">
        <v>0.20386163890361786</v>
      </c>
      <c r="BJ57">
        <v>0.38188618421554565</v>
      </c>
      <c r="BK57">
        <v>5.9178892523050308E-2</v>
      </c>
      <c r="BL57">
        <v>0</v>
      </c>
      <c r="BR57">
        <v>0</v>
      </c>
      <c r="BS57">
        <v>0</v>
      </c>
      <c r="BT57">
        <v>0</v>
      </c>
      <c r="BU57">
        <v>0</v>
      </c>
      <c r="BV57">
        <v>-1.7794633284211159E-2</v>
      </c>
      <c r="BW57">
        <v>-3.4793128725141287E-3</v>
      </c>
      <c r="BX57">
        <v>2.7496910188347101E-3</v>
      </c>
      <c r="BY57">
        <v>2.1625332534313202E-2</v>
      </c>
      <c r="BZ57">
        <v>0</v>
      </c>
      <c r="CF57">
        <v>0</v>
      </c>
      <c r="CG57">
        <v>0</v>
      </c>
      <c r="CH57">
        <v>0</v>
      </c>
      <c r="CI57">
        <v>10.309427261352539</v>
      </c>
      <c r="CJ57">
        <v>43.844955444335938</v>
      </c>
      <c r="CK57">
        <v>72.127632141113281</v>
      </c>
      <c r="CL57">
        <v>59.710273742675781</v>
      </c>
      <c r="CM57">
        <v>12.15618896484375</v>
      </c>
      <c r="CN57">
        <v>157.97569274902344</v>
      </c>
      <c r="CS57">
        <v>1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-5.3476691246032715</v>
      </c>
      <c r="CZ57">
        <v>-5.3476557731628418</v>
      </c>
      <c r="DA57">
        <v>-5.3476557731628418</v>
      </c>
      <c r="DB57">
        <v>175</v>
      </c>
      <c r="DC57">
        <v>936.6666259765625</v>
      </c>
      <c r="DD57">
        <v>0</v>
      </c>
      <c r="DE57">
        <v>47.241863250732422</v>
      </c>
      <c r="DF57">
        <v>36.648361206054688</v>
      </c>
      <c r="DG57">
        <v>0</v>
      </c>
      <c r="DH57">
        <v>0.44999998807907104</v>
      </c>
      <c r="DI57">
        <v>0</v>
      </c>
      <c r="DQ57">
        <v>0.37583333253860474</v>
      </c>
      <c r="DR57">
        <v>1</v>
      </c>
      <c r="DS57">
        <v>0.62840002775192261</v>
      </c>
      <c r="DT57">
        <v>9.8321202676743269E-4</v>
      </c>
      <c r="DU57">
        <v>8.3540184423327446E-3</v>
      </c>
      <c r="DV57">
        <v>5.339301586151123</v>
      </c>
      <c r="DW57">
        <v>5.3476557731628418</v>
      </c>
      <c r="DX57">
        <v>5.339301586151123</v>
      </c>
      <c r="DY57">
        <v>118.48665618896484</v>
      </c>
      <c r="DZ57">
        <v>95.174873352050781</v>
      </c>
      <c r="EA57">
        <v>8.4966602325439453</v>
      </c>
      <c r="EB57">
        <v>0.59333330392837524</v>
      </c>
    </row>
    <row r="58" spans="1:13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AA58">
        <v>176</v>
      </c>
      <c r="AB58">
        <v>0.19300000369548798</v>
      </c>
      <c r="AC58">
        <v>0.19300000369548798</v>
      </c>
      <c r="AD58">
        <v>0.18000000715255737</v>
      </c>
      <c r="AE58">
        <v>0.14503300189971924</v>
      </c>
      <c r="AF58">
        <v>0.11534786969423294</v>
      </c>
      <c r="AG58">
        <v>0.12108873575925827</v>
      </c>
      <c r="AH58">
        <v>0.14107659459114075</v>
      </c>
      <c r="AI58">
        <v>0.19622859358787537</v>
      </c>
      <c r="AJ58">
        <v>5.2008047699928284E-2</v>
      </c>
      <c r="AK58">
        <v>0.14815507829189301</v>
      </c>
      <c r="AP58">
        <v>0</v>
      </c>
      <c r="AQ58">
        <v>0</v>
      </c>
      <c r="AR58">
        <v>0</v>
      </c>
      <c r="AS58">
        <v>2.7933990955352783</v>
      </c>
      <c r="AT58">
        <v>8.7304248809814453</v>
      </c>
      <c r="AU58">
        <v>8.5822534561157227</v>
      </c>
      <c r="AV58">
        <v>13.184680938720703</v>
      </c>
      <c r="AW58">
        <v>2.7542800903320313</v>
      </c>
      <c r="AX58">
        <v>15.7991943359375</v>
      </c>
      <c r="BD58">
        <v>0</v>
      </c>
      <c r="BE58">
        <v>0</v>
      </c>
      <c r="BF58">
        <v>0</v>
      </c>
      <c r="BG58">
        <v>0.20461563766002655</v>
      </c>
      <c r="BH58">
        <v>0.20461563766002655</v>
      </c>
      <c r="BI58">
        <v>0.17282189428806305</v>
      </c>
      <c r="BJ58">
        <v>0.34974154829978943</v>
      </c>
      <c r="BK58">
        <v>6.8205215036869049E-2</v>
      </c>
      <c r="BL58">
        <v>0</v>
      </c>
      <c r="BR58">
        <v>0</v>
      </c>
      <c r="BS58">
        <v>0</v>
      </c>
      <c r="BT58">
        <v>0</v>
      </c>
      <c r="BU58">
        <v>0</v>
      </c>
      <c r="BV58">
        <v>-1.6935393214225769E-2</v>
      </c>
      <c r="BW58">
        <v>-1.5741935931146145E-3</v>
      </c>
      <c r="BX58">
        <v>1.0665875161066651E-3</v>
      </c>
      <c r="BY58">
        <v>9.2489197850227356E-3</v>
      </c>
      <c r="BZ58">
        <v>0</v>
      </c>
      <c r="CF58">
        <v>0</v>
      </c>
      <c r="CG58">
        <v>0</v>
      </c>
      <c r="CH58">
        <v>0</v>
      </c>
      <c r="CI58">
        <v>15.69325065612793</v>
      </c>
      <c r="CJ58">
        <v>49.047332763671875</v>
      </c>
      <c r="CK58">
        <v>79.465301513671875</v>
      </c>
      <c r="CL58">
        <v>67.962272644042969</v>
      </c>
      <c r="CM58">
        <v>13.771400451660156</v>
      </c>
      <c r="CN58">
        <v>157.99195861816406</v>
      </c>
      <c r="CS58">
        <v>0.9215816855430603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-4.6023726463317871</v>
      </c>
      <c r="CZ58">
        <v>-4.6023721694946289</v>
      </c>
      <c r="DA58">
        <v>-4.6023721694946289</v>
      </c>
      <c r="DB58">
        <v>176</v>
      </c>
      <c r="DC58">
        <v>960</v>
      </c>
      <c r="DD58">
        <v>0</v>
      </c>
      <c r="DE58">
        <v>51.844226837158203</v>
      </c>
      <c r="DF58">
        <v>42.010524749755859</v>
      </c>
      <c r="DG58">
        <v>0</v>
      </c>
      <c r="DH58">
        <v>0.44999998807907104</v>
      </c>
      <c r="DI58">
        <v>0</v>
      </c>
      <c r="DQ58">
        <v>0.38999998569488525</v>
      </c>
      <c r="DR58">
        <v>1</v>
      </c>
      <c r="DS58">
        <v>0.64920002222061157</v>
      </c>
      <c r="DT58">
        <v>2.115755487466231E-4</v>
      </c>
      <c r="DU58">
        <v>1.6269766492769122E-3</v>
      </c>
      <c r="DV58">
        <v>4.6007452011108398</v>
      </c>
      <c r="DW58">
        <v>4.6023721694946289</v>
      </c>
      <c r="DX58">
        <v>4.9922275543212891</v>
      </c>
      <c r="DY58">
        <v>123.4788818359375</v>
      </c>
      <c r="DZ58">
        <v>99.775619506835938</v>
      </c>
      <c r="EA58">
        <v>7.6898140907287598</v>
      </c>
      <c r="EB58">
        <v>0.57999998331069946</v>
      </c>
    </row>
    <row r="59" spans="1:13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AA59">
        <v>177</v>
      </c>
      <c r="AB59">
        <v>0.19300000369548798</v>
      </c>
      <c r="AC59">
        <v>0.19300000369548798</v>
      </c>
      <c r="AD59">
        <v>0.18000000715255737</v>
      </c>
      <c r="AE59">
        <v>0.13928954303264618</v>
      </c>
      <c r="AF59">
        <v>0.11016032844781876</v>
      </c>
      <c r="AG59">
        <v>0.11756512522697449</v>
      </c>
      <c r="AH59">
        <v>0.13338516652584076</v>
      </c>
      <c r="AI59">
        <v>0.1943172812461853</v>
      </c>
      <c r="AJ59">
        <v>5.2002139389514923E-2</v>
      </c>
      <c r="AK59">
        <v>0.14687889814376831</v>
      </c>
      <c r="AP59">
        <v>0</v>
      </c>
      <c r="AQ59">
        <v>0</v>
      </c>
      <c r="AR59">
        <v>0</v>
      </c>
      <c r="AS59">
        <v>3.9420909881591797</v>
      </c>
      <c r="AT59">
        <v>9.7679328918457031</v>
      </c>
      <c r="AU59">
        <v>9.2869758605957031</v>
      </c>
      <c r="AV59">
        <v>14.722966194152832</v>
      </c>
      <c r="AW59">
        <v>3.1365425586700439</v>
      </c>
      <c r="AX59">
        <v>15.799784660339355</v>
      </c>
      <c r="BD59">
        <v>0</v>
      </c>
      <c r="BE59">
        <v>0</v>
      </c>
      <c r="BF59">
        <v>0</v>
      </c>
      <c r="BG59">
        <v>0.2357831597328186</v>
      </c>
      <c r="BH59">
        <v>0.21843236684799194</v>
      </c>
      <c r="BI59">
        <v>0.14671926200389862</v>
      </c>
      <c r="BJ59">
        <v>0.32047083973884583</v>
      </c>
      <c r="BK59">
        <v>7.8594386577606201E-2</v>
      </c>
      <c r="BL59">
        <v>0</v>
      </c>
      <c r="BR59">
        <v>0</v>
      </c>
      <c r="BS59">
        <v>0</v>
      </c>
      <c r="BT59">
        <v>0</v>
      </c>
      <c r="BU59">
        <v>0</v>
      </c>
      <c r="BV59">
        <v>-1.4229746535420418E-2</v>
      </c>
      <c r="BW59">
        <v>-7.5609498890116811E-4</v>
      </c>
      <c r="BX59">
        <v>4.5725246309302747E-4</v>
      </c>
      <c r="BY59">
        <v>4.1065625846385956E-3</v>
      </c>
      <c r="BZ59">
        <v>0</v>
      </c>
      <c r="CF59">
        <v>0</v>
      </c>
      <c r="CG59">
        <v>0</v>
      </c>
      <c r="CH59">
        <v>0</v>
      </c>
      <c r="CI59">
        <v>22.146575927734375</v>
      </c>
      <c r="CJ59">
        <v>54.876033782958984</v>
      </c>
      <c r="CK59">
        <v>85.990509033203125</v>
      </c>
      <c r="CL59">
        <v>75.891578674316406</v>
      </c>
      <c r="CM59">
        <v>15.682713508605957</v>
      </c>
      <c r="CN59">
        <v>157.99786376953125</v>
      </c>
      <c r="CS59">
        <v>0.83423370122909546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-4.8120617866516113</v>
      </c>
      <c r="CZ59">
        <v>-4.8120598793029785</v>
      </c>
      <c r="DA59">
        <v>-4.8120598793029785</v>
      </c>
      <c r="DB59">
        <v>177</v>
      </c>
      <c r="DC59">
        <v>983.33331298828125</v>
      </c>
      <c r="DD59">
        <v>0</v>
      </c>
      <c r="DE59">
        <v>56.656295776367188</v>
      </c>
      <c r="DF59">
        <v>47.618309020996094</v>
      </c>
      <c r="DG59">
        <v>0</v>
      </c>
      <c r="DH59">
        <v>0.44999998807907104</v>
      </c>
      <c r="DI59">
        <v>0</v>
      </c>
      <c r="DQ59">
        <v>0.40416666865348816</v>
      </c>
      <c r="DR59">
        <v>1</v>
      </c>
      <c r="DS59">
        <v>0.67000001668930054</v>
      </c>
      <c r="DT59">
        <v>6.8654509959742427E-5</v>
      </c>
      <c r="DU59">
        <v>5.9099553618580103E-4</v>
      </c>
      <c r="DV59">
        <v>4.8114690780639648</v>
      </c>
      <c r="DW59">
        <v>4.8120598793029785</v>
      </c>
      <c r="DX59">
        <v>5.7675313949584961</v>
      </c>
      <c r="DY59">
        <v>129.24641418457031</v>
      </c>
      <c r="DZ59">
        <v>104.58708953857422</v>
      </c>
      <c r="EA59">
        <v>8.6082553863525391</v>
      </c>
      <c r="EB59">
        <v>0.56666666269302368</v>
      </c>
    </row>
    <row r="60" spans="1:132" s="55" customFormat="1">
      <c r="W60"/>
      <c r="X60"/>
      <c r="Y60"/>
      <c r="Z60"/>
      <c r="AA60">
        <v>178</v>
      </c>
      <c r="AB60">
        <v>0.19300000369548798</v>
      </c>
      <c r="AC60">
        <v>0.19300000369548798</v>
      </c>
      <c r="AD60">
        <v>0.18000000715255737</v>
      </c>
      <c r="AE60">
        <v>0.13280761241912842</v>
      </c>
      <c r="AF60">
        <v>0.10493568331003189</v>
      </c>
      <c r="AG60">
        <v>0.11483811587095261</v>
      </c>
      <c r="AH60">
        <v>0.1268160492181778</v>
      </c>
      <c r="AI60">
        <v>0.19216607511043549</v>
      </c>
      <c r="AJ60">
        <v>5.2000530064105988E-2</v>
      </c>
      <c r="AK60">
        <v>0.14544422924518585</v>
      </c>
      <c r="AL60"/>
      <c r="AM60"/>
      <c r="AN60"/>
      <c r="AO60"/>
      <c r="AP60">
        <v>0</v>
      </c>
      <c r="AQ60">
        <v>0</v>
      </c>
      <c r="AR60">
        <v>0</v>
      </c>
      <c r="AS60">
        <v>5.2384777069091797</v>
      </c>
      <c r="AT60">
        <v>10.812861442565918</v>
      </c>
      <c r="AU60">
        <v>9.8323774337768555</v>
      </c>
      <c r="AV60">
        <v>16.036788940429688</v>
      </c>
      <c r="AW60">
        <v>3.566784143447876</v>
      </c>
      <c r="AX60">
        <v>15.799946784973145</v>
      </c>
      <c r="AY60"/>
      <c r="AZ60"/>
      <c r="BA60"/>
      <c r="BB60"/>
      <c r="BC60"/>
      <c r="BD60">
        <v>0</v>
      </c>
      <c r="BE60">
        <v>0</v>
      </c>
      <c r="BF60">
        <v>0</v>
      </c>
      <c r="BG60">
        <v>0.27769443392753601</v>
      </c>
      <c r="BH60">
        <v>0.2278304398059845</v>
      </c>
      <c r="BI60">
        <v>0.11788960546255112</v>
      </c>
      <c r="BJ60">
        <v>0.28402063250541687</v>
      </c>
      <c r="BK60">
        <v>9.2564806342124939E-2</v>
      </c>
      <c r="BL60">
        <v>0</v>
      </c>
      <c r="BM60"/>
      <c r="BN60"/>
      <c r="BO60"/>
      <c r="BP60"/>
      <c r="BQ60"/>
      <c r="BR60">
        <v>0</v>
      </c>
      <c r="BS60">
        <v>0</v>
      </c>
      <c r="BT60">
        <v>0</v>
      </c>
      <c r="BU60">
        <v>0</v>
      </c>
      <c r="BV60">
        <v>-1.044476218521595E-2</v>
      </c>
      <c r="BW60">
        <v>-3.401267749723047E-4</v>
      </c>
      <c r="BX60">
        <v>1.7891157767735422E-4</v>
      </c>
      <c r="BY60">
        <v>1.5936836134642363E-3</v>
      </c>
      <c r="BZ60">
        <v>0</v>
      </c>
      <c r="CA60"/>
      <c r="CB60"/>
      <c r="CC60"/>
      <c r="CD60"/>
      <c r="CE60"/>
      <c r="CF60">
        <v>0</v>
      </c>
      <c r="CG60">
        <v>0</v>
      </c>
      <c r="CH60">
        <v>0</v>
      </c>
      <c r="CI60">
        <v>29.429645538330078</v>
      </c>
      <c r="CJ60">
        <v>60.746421813964844</v>
      </c>
      <c r="CK60">
        <v>91.04052734375</v>
      </c>
      <c r="CL60">
        <v>82.663864135742188</v>
      </c>
      <c r="CM60">
        <v>17.833919525146484</v>
      </c>
      <c r="CN60">
        <v>157.99946594238281</v>
      </c>
      <c r="CO60"/>
      <c r="CP60"/>
      <c r="CQ60"/>
      <c r="CR60"/>
      <c r="CS60">
        <v>0.74290573596954346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-4.6309232711791992</v>
      </c>
      <c r="CZ60">
        <v>-4.6309423446655273</v>
      </c>
      <c r="DA60">
        <v>-4.6309423446655273</v>
      </c>
      <c r="DB60">
        <v>178</v>
      </c>
      <c r="DC60">
        <v>1006.6666259765625</v>
      </c>
      <c r="DD60">
        <v>0</v>
      </c>
      <c r="DE60">
        <v>61.287235260009766</v>
      </c>
      <c r="DF60">
        <v>53.015483856201172</v>
      </c>
      <c r="DG60">
        <v>0</v>
      </c>
      <c r="DH60">
        <v>0.44999998807907104</v>
      </c>
      <c r="DI60">
        <v>0</v>
      </c>
      <c r="DQ60">
        <v>0.41833332180976868</v>
      </c>
      <c r="DR60">
        <v>1</v>
      </c>
      <c r="DS60">
        <v>0.6908000111579895</v>
      </c>
      <c r="DT60">
        <v>1.7833728634286672E-5</v>
      </c>
      <c r="DU60">
        <v>1.6092014266178012E-4</v>
      </c>
      <c r="DV60">
        <v>4.6307816505432129</v>
      </c>
      <c r="DW60">
        <v>4.6309423446655273</v>
      </c>
      <c r="DX60">
        <v>6.2333369255065918</v>
      </c>
      <c r="DY60">
        <v>135.47975158691406</v>
      </c>
      <c r="DZ60">
        <v>109.21787261962891</v>
      </c>
      <c r="EA60">
        <v>9.0233592987060547</v>
      </c>
      <c r="EB60">
        <v>0.5533333420753479</v>
      </c>
    </row>
    <row r="61" spans="1:132" s="55" customFormat="1">
      <c r="W61"/>
      <c r="X61"/>
      <c r="Y61"/>
      <c r="Z61"/>
      <c r="AA61">
        <v>179</v>
      </c>
      <c r="AB61">
        <v>0.19300000369548798</v>
      </c>
      <c r="AC61">
        <v>0.19300000369548798</v>
      </c>
      <c r="AD61">
        <v>0.18000000715255737</v>
      </c>
      <c r="AE61">
        <v>0.12582133710384369</v>
      </c>
      <c r="AF61">
        <v>0.100007563829422</v>
      </c>
      <c r="AG61">
        <v>0.11295180767774582</v>
      </c>
      <c r="AH61">
        <v>0.12170565873384476</v>
      </c>
      <c r="AI61">
        <v>0.18984581530094147</v>
      </c>
      <c r="AJ61">
        <v>5.2000138908624649E-2</v>
      </c>
      <c r="AK61">
        <v>0.14389725029468536</v>
      </c>
      <c r="AL61"/>
      <c r="AM61"/>
      <c r="AN61"/>
      <c r="AO61"/>
      <c r="AP61">
        <v>0</v>
      </c>
      <c r="AQ61">
        <v>0</v>
      </c>
      <c r="AR61">
        <v>0</v>
      </c>
      <c r="AS61">
        <v>6.6357331275939941</v>
      </c>
      <c r="AT61">
        <v>11.798484802246094</v>
      </c>
      <c r="AU61">
        <v>10.209638595581055</v>
      </c>
      <c r="AV61">
        <v>17.058868408203125</v>
      </c>
      <c r="AW61">
        <v>4.0308356285095215</v>
      </c>
      <c r="AX61">
        <v>15.799985885620117</v>
      </c>
      <c r="AY61"/>
      <c r="AZ61"/>
      <c r="BA61"/>
      <c r="BB61"/>
      <c r="BC61"/>
      <c r="BD61">
        <v>0</v>
      </c>
      <c r="BE61">
        <v>0</v>
      </c>
      <c r="BF61">
        <v>0</v>
      </c>
      <c r="BG61">
        <v>0.32743880152702332</v>
      </c>
      <c r="BH61">
        <v>0.23369354009628296</v>
      </c>
      <c r="BI61">
        <v>8.8899329304695129E-2</v>
      </c>
      <c r="BJ61">
        <v>0.24082209169864655</v>
      </c>
      <c r="BK61">
        <v>0.10914626717567444</v>
      </c>
      <c r="BL61">
        <v>0</v>
      </c>
      <c r="BM61"/>
      <c r="BN61"/>
      <c r="BO61"/>
      <c r="BP61"/>
      <c r="BQ61"/>
      <c r="BR61">
        <v>0</v>
      </c>
      <c r="BS61">
        <v>0</v>
      </c>
      <c r="BT61">
        <v>0</v>
      </c>
      <c r="BU61">
        <v>0</v>
      </c>
      <c r="BV61">
        <v>-6.861360277980566E-3</v>
      </c>
      <c r="BW61">
        <v>-1.6042946663219482E-4</v>
      </c>
      <c r="BX61">
        <v>6.8101013312116265E-5</v>
      </c>
      <c r="BY61">
        <v>5.8579136384651065E-4</v>
      </c>
      <c r="BZ61">
        <v>0</v>
      </c>
      <c r="CA61"/>
      <c r="CB61"/>
      <c r="CC61"/>
      <c r="CD61"/>
      <c r="CE61"/>
      <c r="CF61">
        <v>0</v>
      </c>
      <c r="CG61">
        <v>0</v>
      </c>
      <c r="CH61">
        <v>0</v>
      </c>
      <c r="CI61">
        <v>37.279392242431641</v>
      </c>
      <c r="CJ61">
        <v>66.283638000488281</v>
      </c>
      <c r="CK61">
        <v>94.53369140625</v>
      </c>
      <c r="CL61">
        <v>87.93231201171875</v>
      </c>
      <c r="CM61">
        <v>20.154178619384766</v>
      </c>
      <c r="CN61">
        <v>157.99986267089844</v>
      </c>
      <c r="CO61"/>
      <c r="CP61"/>
      <c r="CQ61"/>
      <c r="CR61"/>
      <c r="CS61">
        <v>0.65501552820205688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-4.2463092803955078</v>
      </c>
      <c r="CZ61">
        <v>-4.2463064193725586</v>
      </c>
      <c r="DA61">
        <v>-4.2463064193725586</v>
      </c>
      <c r="DB61">
        <v>179</v>
      </c>
      <c r="DC61">
        <v>1030</v>
      </c>
      <c r="DD61">
        <v>0</v>
      </c>
      <c r="DE61">
        <v>65.533546447753906</v>
      </c>
      <c r="DF61">
        <v>57.964523315429688</v>
      </c>
      <c r="DG61">
        <v>0</v>
      </c>
      <c r="DH61">
        <v>0.44999998807907104</v>
      </c>
      <c r="DI61">
        <v>0</v>
      </c>
      <c r="DQ61">
        <v>0.43249997496604919</v>
      </c>
      <c r="DR61">
        <v>1</v>
      </c>
      <c r="DS61">
        <v>0.71160000562667847</v>
      </c>
      <c r="DT61">
        <v>4.2796709749381989E-6</v>
      </c>
      <c r="DU61">
        <v>3.898792783729732E-5</v>
      </c>
      <c r="DV61">
        <v>4.2462673187255859</v>
      </c>
      <c r="DW61">
        <v>4.2463064193725586</v>
      </c>
      <c r="DX61">
        <v>6.4826970100402832</v>
      </c>
      <c r="DY61">
        <v>141.96244812011719</v>
      </c>
      <c r="DZ61">
        <v>113.46414184570313</v>
      </c>
      <c r="EA61">
        <v>9.1100292205810547</v>
      </c>
      <c r="EB61">
        <v>0.53999996185302734</v>
      </c>
    </row>
    <row r="62" spans="1:132" s="55" customFormat="1">
      <c r="W62"/>
      <c r="X62"/>
      <c r="Y62"/>
      <c r="Z62"/>
      <c r="AA62">
        <v>180</v>
      </c>
      <c r="AB62">
        <v>0.19300000369548798</v>
      </c>
      <c r="AC62">
        <v>0.19300000369548798</v>
      </c>
      <c r="AD62">
        <v>0.18000000715255737</v>
      </c>
      <c r="AE62">
        <v>0.15899999439716339</v>
      </c>
      <c r="AF62">
        <v>0.15899999439716339</v>
      </c>
      <c r="AG62">
        <v>0.164000004529953</v>
      </c>
      <c r="AH62">
        <v>0.2070000022649765</v>
      </c>
      <c r="AI62">
        <v>0.20999999344348907</v>
      </c>
      <c r="AJ62">
        <v>0.20999999344348907</v>
      </c>
      <c r="AK62">
        <v>0.20999999344348907</v>
      </c>
      <c r="AL62"/>
      <c r="AM62"/>
      <c r="AN62"/>
      <c r="AO62"/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/>
      <c r="AZ62"/>
      <c r="BA62"/>
      <c r="BB62"/>
      <c r="BC62"/>
      <c r="BD62">
        <v>0</v>
      </c>
      <c r="BE62">
        <v>0</v>
      </c>
      <c r="BF62">
        <v>0</v>
      </c>
      <c r="BG62">
        <v>0.38110247254371643</v>
      </c>
      <c r="BH62">
        <v>0.23362527787685394</v>
      </c>
      <c r="BI62">
        <v>6.3128024339675903E-2</v>
      </c>
      <c r="BJ62">
        <v>0.19511011242866516</v>
      </c>
      <c r="BK62">
        <v>0.12703415751457214</v>
      </c>
      <c r="BL62">
        <v>0</v>
      </c>
      <c r="BM62"/>
      <c r="BN62"/>
      <c r="BO62"/>
      <c r="BP62"/>
      <c r="BQ62"/>
      <c r="BR62">
        <v>7.6625604629516602</v>
      </c>
      <c r="BS62">
        <v>7.6625604629516602</v>
      </c>
      <c r="BT62">
        <v>7.6625590324401855</v>
      </c>
      <c r="BU62">
        <v>7.6625576019287109</v>
      </c>
      <c r="BV62">
        <v>15.664421081542969</v>
      </c>
      <c r="BW62">
        <v>28.300378799438477</v>
      </c>
      <c r="BX62">
        <v>38.736309051513672</v>
      </c>
      <c r="BY62">
        <v>56.494583129882813</v>
      </c>
      <c r="BZ62">
        <v>60.980796813964844</v>
      </c>
      <c r="CA62"/>
      <c r="CB62"/>
      <c r="CC62"/>
      <c r="CD62"/>
      <c r="CE62"/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/>
      <c r="CP62"/>
      <c r="CQ62"/>
      <c r="CR62"/>
      <c r="CS62">
        <v>0.57442504167556763</v>
      </c>
      <c r="CT62">
        <v>0</v>
      </c>
      <c r="CU62">
        <v>0.20000004768371582</v>
      </c>
      <c r="CV62">
        <v>1</v>
      </c>
      <c r="CW62">
        <v>76.780792236328125</v>
      </c>
      <c r="CX62">
        <v>-7.6625604629516602</v>
      </c>
      <c r="CY62">
        <v>65.533531188964844</v>
      </c>
      <c r="CZ62">
        <v>-3.5846931934356689</v>
      </c>
      <c r="DA62">
        <v>65.533538818359375</v>
      </c>
      <c r="DB62">
        <v>180</v>
      </c>
      <c r="DC62">
        <v>1053.3333740234375</v>
      </c>
      <c r="DD62">
        <v>0</v>
      </c>
      <c r="DE62">
        <v>0</v>
      </c>
      <c r="DF62">
        <v>0</v>
      </c>
      <c r="DG62">
        <v>76.780792236328125</v>
      </c>
      <c r="DH62">
        <v>0.44999998807907104</v>
      </c>
      <c r="DI62">
        <v>0</v>
      </c>
      <c r="DQ62">
        <v>0.4466666579246521</v>
      </c>
      <c r="DR62">
        <v>1</v>
      </c>
      <c r="DS62">
        <v>0.73240005970001221</v>
      </c>
      <c r="DT62">
        <v>1.0906081797656952E-6</v>
      </c>
      <c r="DU62">
        <v>9.2926138677285053E-6</v>
      </c>
      <c r="DV62">
        <v>3.584683895111084</v>
      </c>
      <c r="DW62">
        <v>3.5846931934356689</v>
      </c>
      <c r="DX62">
        <v>6.2404727935791016</v>
      </c>
      <c r="DY62">
        <v>148.20292663574219</v>
      </c>
      <c r="DZ62">
        <v>117.048828125</v>
      </c>
      <c r="EA62">
        <v>8.5205793380737305</v>
      </c>
      <c r="EB62">
        <v>0.52666664123535156</v>
      </c>
    </row>
    <row r="63" spans="1:132" s="55" customFormat="1">
      <c r="W63"/>
      <c r="X63"/>
      <c r="Y63"/>
      <c r="Z63"/>
      <c r="AA63">
        <v>181</v>
      </c>
      <c r="AB63">
        <v>0.19300000369548798</v>
      </c>
      <c r="AC63">
        <v>0.19300000369548798</v>
      </c>
      <c r="AD63">
        <v>0.18000000715255737</v>
      </c>
      <c r="AE63">
        <v>0.1581171452999115</v>
      </c>
      <c r="AF63">
        <v>0.14841924607753754</v>
      </c>
      <c r="AG63">
        <v>0.15532916784286499</v>
      </c>
      <c r="AH63">
        <v>0.19460700452327728</v>
      </c>
      <c r="AI63">
        <v>0.20715244114398956</v>
      </c>
      <c r="AJ63">
        <v>0.16081416606903076</v>
      </c>
      <c r="AK63">
        <v>0.1917063444852829</v>
      </c>
      <c r="AL63"/>
      <c r="AM63"/>
      <c r="AN63"/>
      <c r="AO63"/>
      <c r="AP63">
        <v>0</v>
      </c>
      <c r="AQ63">
        <v>0</v>
      </c>
      <c r="AR63">
        <v>0</v>
      </c>
      <c r="AS63">
        <v>0.17656984925270081</v>
      </c>
      <c r="AT63">
        <v>2.1161494255065918</v>
      </c>
      <c r="AU63">
        <v>1.734167218208313</v>
      </c>
      <c r="AV63">
        <v>2.4785993099212646</v>
      </c>
      <c r="AW63">
        <v>0.56951051950454712</v>
      </c>
      <c r="AX63">
        <v>4.9185829162597656</v>
      </c>
      <c r="AY63"/>
      <c r="AZ63"/>
      <c r="BA63"/>
      <c r="BB63"/>
      <c r="BC63"/>
      <c r="BD63">
        <v>0</v>
      </c>
      <c r="BE63">
        <v>0</v>
      </c>
      <c r="BF63">
        <v>0</v>
      </c>
      <c r="BG63">
        <v>0.15789476037025452</v>
      </c>
      <c r="BH63">
        <v>0.15789476037025452</v>
      </c>
      <c r="BI63">
        <v>0.26315790414810181</v>
      </c>
      <c r="BJ63">
        <v>0.36842107772827148</v>
      </c>
      <c r="BK63">
        <v>5.263158306479454E-2</v>
      </c>
      <c r="BL63">
        <v>0</v>
      </c>
      <c r="BM63"/>
      <c r="BN63"/>
      <c r="BO63"/>
      <c r="BP63"/>
      <c r="BQ63"/>
      <c r="BR63">
        <v>0</v>
      </c>
      <c r="BS63">
        <v>0</v>
      </c>
      <c r="BT63">
        <v>0</v>
      </c>
      <c r="BU63">
        <v>0</v>
      </c>
      <c r="BV63">
        <v>0.95383816957473755</v>
      </c>
      <c r="BW63">
        <v>-3.1905066221952438E-2</v>
      </c>
      <c r="BX63">
        <v>0.11793725937604904</v>
      </c>
      <c r="BY63">
        <v>0.27695357799530029</v>
      </c>
      <c r="BZ63">
        <v>8.4244683384895325E-2</v>
      </c>
      <c r="CA63"/>
      <c r="CB63"/>
      <c r="CC63"/>
      <c r="CD63"/>
      <c r="CE63"/>
      <c r="CF63">
        <v>0</v>
      </c>
      <c r="CG63">
        <v>0</v>
      </c>
      <c r="CH63">
        <v>0</v>
      </c>
      <c r="CI63">
        <v>0.99196535348892212</v>
      </c>
      <c r="CJ63">
        <v>11.888482093811035</v>
      </c>
      <c r="CK63">
        <v>16.057104110717773</v>
      </c>
      <c r="CL63">
        <v>12.776286125183105</v>
      </c>
      <c r="CM63">
        <v>2.8475525379180908</v>
      </c>
      <c r="CN63">
        <v>49.185829162597656</v>
      </c>
      <c r="CO63"/>
      <c r="CP63"/>
      <c r="CQ63"/>
      <c r="CR63"/>
      <c r="CS63">
        <v>1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-11.993556976318359</v>
      </c>
      <c r="CZ63">
        <v>-11.993581771850586</v>
      </c>
      <c r="DA63">
        <v>-11.993581771850586</v>
      </c>
      <c r="DB63">
        <v>181</v>
      </c>
      <c r="DC63">
        <v>1076.6666259765625</v>
      </c>
      <c r="DD63">
        <v>0</v>
      </c>
      <c r="DE63">
        <v>11.993578910827637</v>
      </c>
      <c r="DF63">
        <v>6.6871414184570313</v>
      </c>
      <c r="DG63">
        <v>0</v>
      </c>
      <c r="DH63">
        <v>0.44999998807907104</v>
      </c>
      <c r="DI63">
        <v>0</v>
      </c>
      <c r="DQ63">
        <v>0.46083331108093262</v>
      </c>
      <c r="DR63">
        <v>1</v>
      </c>
      <c r="DS63">
        <v>0.75320005416870117</v>
      </c>
      <c r="DT63">
        <v>0.50860440731048584</v>
      </c>
      <c r="DU63">
        <v>4.8343372344970703</v>
      </c>
      <c r="DV63">
        <v>7.1592440605163574</v>
      </c>
      <c r="DW63">
        <v>11.993581771850586</v>
      </c>
      <c r="DX63">
        <v>7.1592440605163574</v>
      </c>
      <c r="DY63">
        <v>155.36216735839844</v>
      </c>
      <c r="DZ63">
        <v>124.20806884765625</v>
      </c>
      <c r="EA63">
        <v>9.5051031112670898</v>
      </c>
      <c r="EB63">
        <v>0.51333332061767578</v>
      </c>
    </row>
    <row r="64" spans="1:132" s="55" customFormat="1">
      <c r="W64"/>
      <c r="X64"/>
      <c r="Y64"/>
      <c r="Z64"/>
      <c r="AA64">
        <v>182</v>
      </c>
      <c r="AB64">
        <v>0.19300000369548798</v>
      </c>
      <c r="AC64">
        <v>0.19300000369548798</v>
      </c>
      <c r="AD64">
        <v>0.17803725600242615</v>
      </c>
      <c r="AE64">
        <v>0.15553437173366547</v>
      </c>
      <c r="AF64">
        <v>0.13909977674484253</v>
      </c>
      <c r="AG64">
        <v>0.14589054882526398</v>
      </c>
      <c r="AH64">
        <v>0.18343622982501984</v>
      </c>
      <c r="AI64">
        <v>0.20420593023300171</v>
      </c>
      <c r="AJ64">
        <v>0.1140112429857254</v>
      </c>
      <c r="AK64">
        <v>0.17414103448390961</v>
      </c>
      <c r="AL64"/>
      <c r="AM64"/>
      <c r="AN64"/>
      <c r="AO64"/>
      <c r="AP64">
        <v>0</v>
      </c>
      <c r="AQ64">
        <v>0</v>
      </c>
      <c r="AR64">
        <v>0.39255008101463318</v>
      </c>
      <c r="AS64">
        <v>0.69312471151351929</v>
      </c>
      <c r="AT64">
        <v>3.9800434112548828</v>
      </c>
      <c r="AU64">
        <v>3.6218910217285156</v>
      </c>
      <c r="AV64">
        <v>4.7127542495727539</v>
      </c>
      <c r="AW64">
        <v>1.1588127613067627</v>
      </c>
      <c r="AX64">
        <v>9.5988750457763672</v>
      </c>
      <c r="AY64"/>
      <c r="AZ64"/>
      <c r="BA64"/>
      <c r="BB64"/>
      <c r="BC64"/>
      <c r="BD64">
        <v>0</v>
      </c>
      <c r="BE64">
        <v>0</v>
      </c>
      <c r="BF64">
        <v>5.2631575614213943E-2</v>
      </c>
      <c r="BG64">
        <v>0.10526315122842789</v>
      </c>
      <c r="BH64">
        <v>0.21052630245685577</v>
      </c>
      <c r="BI64">
        <v>0.26315787434577942</v>
      </c>
      <c r="BJ64">
        <v>0.31578946113586426</v>
      </c>
      <c r="BK64">
        <v>5.2631575614213943E-2</v>
      </c>
      <c r="BL64">
        <v>0</v>
      </c>
      <c r="BM64"/>
      <c r="BN64"/>
      <c r="BO64"/>
      <c r="BP64"/>
      <c r="BQ64"/>
      <c r="BR64">
        <v>0</v>
      </c>
      <c r="BS64">
        <v>0</v>
      </c>
      <c r="BT64">
        <v>0</v>
      </c>
      <c r="BU64">
        <v>0</v>
      </c>
      <c r="BV64">
        <v>0.2685428261756897</v>
      </c>
      <c r="BW64">
        <v>-2.5152089074254036E-2</v>
      </c>
      <c r="BX64">
        <v>4.9871101975440979E-2</v>
      </c>
      <c r="BY64">
        <v>0.1710132509469986</v>
      </c>
      <c r="BZ64">
        <v>-2.5737658143043518E-2</v>
      </c>
      <c r="CA64"/>
      <c r="CB64"/>
      <c r="CC64"/>
      <c r="CD64"/>
      <c r="CE64"/>
      <c r="CF64">
        <v>0</v>
      </c>
      <c r="CG64">
        <v>0</v>
      </c>
      <c r="CH64">
        <v>1.962751030921936</v>
      </c>
      <c r="CI64">
        <v>3.8939583301544189</v>
      </c>
      <c r="CJ64">
        <v>22.359796524047852</v>
      </c>
      <c r="CK64">
        <v>33.536026000976563</v>
      </c>
      <c r="CL64">
        <v>24.292549133300781</v>
      </c>
      <c r="CM64">
        <v>5.7940635681152344</v>
      </c>
      <c r="CN64">
        <v>95.988754272460938</v>
      </c>
      <c r="CO64"/>
      <c r="CP64"/>
      <c r="CQ64"/>
      <c r="CR64"/>
      <c r="CS64">
        <v>1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-12.164533615112305</v>
      </c>
      <c r="CZ64">
        <v>-12.164470672607422</v>
      </c>
      <c r="DA64">
        <v>-12.164470672607422</v>
      </c>
      <c r="DB64">
        <v>182</v>
      </c>
      <c r="DC64">
        <v>1100</v>
      </c>
      <c r="DD64">
        <v>0</v>
      </c>
      <c r="DE64">
        <v>24.158050537109375</v>
      </c>
      <c r="DF64">
        <v>13.761035919189453</v>
      </c>
      <c r="DG64">
        <v>0</v>
      </c>
      <c r="DH64">
        <v>0.44999998807907104</v>
      </c>
      <c r="DI64">
        <v>0</v>
      </c>
      <c r="DQ64">
        <v>0.47499999403953552</v>
      </c>
      <c r="DR64">
        <v>1</v>
      </c>
      <c r="DS64">
        <v>0.77400004863739014</v>
      </c>
      <c r="DT64">
        <v>0.48836839199066162</v>
      </c>
      <c r="DU64">
        <v>4.7060294151306152</v>
      </c>
      <c r="DV64">
        <v>7.4584412574768066</v>
      </c>
      <c r="DW64">
        <v>12.164470672607422</v>
      </c>
      <c r="DX64">
        <v>7.4584412574768066</v>
      </c>
      <c r="DY64">
        <v>162.82060241699219</v>
      </c>
      <c r="DZ64">
        <v>131.66650390625</v>
      </c>
      <c r="EA64">
        <v>9.6362285614013672</v>
      </c>
      <c r="EB64">
        <v>0.5</v>
      </c>
    </row>
    <row r="65" spans="23:132" s="55" customFormat="1">
      <c r="W65"/>
      <c r="X65"/>
      <c r="Y65"/>
      <c r="Z65"/>
      <c r="AA65">
        <v>183</v>
      </c>
      <c r="AB65">
        <v>0.19300000369548798</v>
      </c>
      <c r="AC65">
        <v>0.19300000369548798</v>
      </c>
      <c r="AD65">
        <v>0.18000000715255737</v>
      </c>
      <c r="AE65">
        <v>0.1442190408706665</v>
      </c>
      <c r="AF65">
        <v>0.1306699812412262</v>
      </c>
      <c r="AG65">
        <v>0.13600024580955505</v>
      </c>
      <c r="AH65">
        <v>0.17175091803073883</v>
      </c>
      <c r="AI65">
        <v>0.20169492065906525</v>
      </c>
      <c r="AJ65">
        <v>7.2725810110569E-2</v>
      </c>
      <c r="AK65">
        <v>0.1587052196264267</v>
      </c>
      <c r="AL65"/>
      <c r="AM65"/>
      <c r="AN65"/>
      <c r="AO65"/>
      <c r="AP65">
        <v>0</v>
      </c>
      <c r="AQ65">
        <v>0</v>
      </c>
      <c r="AR65">
        <v>0</v>
      </c>
      <c r="AS65">
        <v>2.9561913013458252</v>
      </c>
      <c r="AT65">
        <v>5.6660022735595703</v>
      </c>
      <c r="AU65">
        <v>5.5999512672424316</v>
      </c>
      <c r="AV65">
        <v>7.0498161315917969</v>
      </c>
      <c r="AW65">
        <v>1.6610147953033447</v>
      </c>
      <c r="AX65">
        <v>13.727417945861816</v>
      </c>
      <c r="AY65"/>
      <c r="AZ65"/>
      <c r="BA65"/>
      <c r="BB65"/>
      <c r="BC65"/>
      <c r="BD65">
        <v>0</v>
      </c>
      <c r="BE65">
        <v>0</v>
      </c>
      <c r="BF65">
        <v>5.2631575614213943E-2</v>
      </c>
      <c r="BG65">
        <v>0.10526315122842789</v>
      </c>
      <c r="BH65">
        <v>0.21052630245685577</v>
      </c>
      <c r="BI65">
        <v>0.26315787434577942</v>
      </c>
      <c r="BJ65">
        <v>0.31578946113586426</v>
      </c>
      <c r="BK65">
        <v>5.2631575614213943E-2</v>
      </c>
      <c r="BL65">
        <v>0</v>
      </c>
      <c r="BM65"/>
      <c r="BN65"/>
      <c r="BO65"/>
      <c r="BP65"/>
      <c r="BQ65"/>
      <c r="BR65">
        <v>0.72201210260391235</v>
      </c>
      <c r="BS65">
        <v>0.72201210260391235</v>
      </c>
      <c r="BT65">
        <v>0.72201168537139893</v>
      </c>
      <c r="BU65">
        <v>1.5172852277755737</v>
      </c>
      <c r="BV65">
        <v>5.9664994478225708E-2</v>
      </c>
      <c r="BW65">
        <v>-1.5401563607156277E-2</v>
      </c>
      <c r="BX65">
        <v>2.0156579092144966E-2</v>
      </c>
      <c r="BY65">
        <v>9.9435612559318542E-2</v>
      </c>
      <c r="BZ65">
        <v>-4.3633819586830214E-5</v>
      </c>
      <c r="CA65"/>
      <c r="CB65"/>
      <c r="CC65"/>
      <c r="CD65"/>
      <c r="CE65"/>
      <c r="CF65">
        <v>0</v>
      </c>
      <c r="CG65">
        <v>0</v>
      </c>
      <c r="CH65">
        <v>0</v>
      </c>
      <c r="CI65">
        <v>16.607814788818359</v>
      </c>
      <c r="CJ65">
        <v>31.831478118896484</v>
      </c>
      <c r="CK65">
        <v>51.851398468017578</v>
      </c>
      <c r="CL65">
        <v>36.339260101318359</v>
      </c>
      <c r="CM65">
        <v>8.3050737380981445</v>
      </c>
      <c r="CN65">
        <v>137.27418518066406</v>
      </c>
      <c r="CO65"/>
      <c r="CP65"/>
      <c r="CQ65"/>
      <c r="CR65"/>
      <c r="CS65">
        <v>1</v>
      </c>
      <c r="CT65">
        <v>0</v>
      </c>
      <c r="CU65">
        <v>0</v>
      </c>
      <c r="CV65">
        <v>0</v>
      </c>
      <c r="CW65">
        <v>0</v>
      </c>
      <c r="CX65">
        <v>-0.72201210260391235</v>
      </c>
      <c r="CY65">
        <v>-12.502312660217285</v>
      </c>
      <c r="CZ65">
        <v>-11.780336380004883</v>
      </c>
      <c r="DA65">
        <v>-12.502348899841309</v>
      </c>
      <c r="DB65">
        <v>183</v>
      </c>
      <c r="DC65">
        <v>1123.333251953125</v>
      </c>
      <c r="DD65">
        <v>0</v>
      </c>
      <c r="DE65">
        <v>36.660396575927734</v>
      </c>
      <c r="DF65">
        <v>21.67578125</v>
      </c>
      <c r="DG65">
        <v>0</v>
      </c>
      <c r="DH65">
        <v>0.44999998807907104</v>
      </c>
      <c r="DI65">
        <v>0</v>
      </c>
      <c r="DQ65">
        <v>0.48916664719581604</v>
      </c>
      <c r="DR65">
        <v>1</v>
      </c>
      <c r="DS65">
        <v>0.7948000431060791</v>
      </c>
      <c r="DT65">
        <v>0.42884320020675659</v>
      </c>
      <c r="DU65">
        <v>4.1285867691040039</v>
      </c>
      <c r="DV65">
        <v>7.6517500877380371</v>
      </c>
      <c r="DW65">
        <v>11.780336380004883</v>
      </c>
      <c r="DX65">
        <v>7.6517500877380371</v>
      </c>
      <c r="DY65">
        <v>170.47235107421875</v>
      </c>
      <c r="DZ65">
        <v>139.31825256347656</v>
      </c>
      <c r="EA65">
        <v>9.6272640228271484</v>
      </c>
      <c r="EB65">
        <v>0.48666664958000183</v>
      </c>
    </row>
    <row r="66" spans="23:132" s="55" customFormat="1">
      <c r="W66"/>
      <c r="X66"/>
      <c r="Y66"/>
      <c r="Z66"/>
      <c r="AA66">
        <v>184</v>
      </c>
      <c r="AB66">
        <v>0.19300000369548798</v>
      </c>
      <c r="AC66">
        <v>0.19300000369548798</v>
      </c>
      <c r="AD66">
        <v>0.17793898284435272</v>
      </c>
      <c r="AE66">
        <v>0.14013871550559998</v>
      </c>
      <c r="AF66">
        <v>0.12235052883625031</v>
      </c>
      <c r="AG66">
        <v>0.12704674899578094</v>
      </c>
      <c r="AH66">
        <v>0.15960693359375</v>
      </c>
      <c r="AI66">
        <v>0.19937761127948761</v>
      </c>
      <c r="AJ66">
        <v>6.010860949754715E-2</v>
      </c>
      <c r="AK66">
        <v>0.15295460820198059</v>
      </c>
      <c r="AL66"/>
      <c r="AM66"/>
      <c r="AN66"/>
      <c r="AO66"/>
      <c r="AP66">
        <v>0</v>
      </c>
      <c r="AQ66">
        <v>0</v>
      </c>
      <c r="AR66">
        <v>0.41220471262931824</v>
      </c>
      <c r="AS66">
        <v>3.77225661277771</v>
      </c>
      <c r="AT66">
        <v>7.329892635345459</v>
      </c>
      <c r="AU66">
        <v>7.3906502723693848</v>
      </c>
      <c r="AV66">
        <v>9.4786128997802734</v>
      </c>
      <c r="AW66">
        <v>2.1244766712188721</v>
      </c>
      <c r="AX66">
        <v>14.989138603210449</v>
      </c>
      <c r="AY66"/>
      <c r="AZ66"/>
      <c r="BA66"/>
      <c r="BB66"/>
      <c r="BC66"/>
      <c r="BD66">
        <v>0</v>
      </c>
      <c r="BE66">
        <v>0</v>
      </c>
      <c r="BF66">
        <v>5.4415412247180939E-2</v>
      </c>
      <c r="BG66">
        <v>0.10883082449436188</v>
      </c>
      <c r="BH66">
        <v>0.21766164898872375</v>
      </c>
      <c r="BI66">
        <v>0.23818416893482208</v>
      </c>
      <c r="BJ66">
        <v>0.32649248838424683</v>
      </c>
      <c r="BK66">
        <v>5.4415412247180939E-2</v>
      </c>
      <c r="BL66">
        <v>0</v>
      </c>
      <c r="BM66"/>
      <c r="BN66"/>
      <c r="BO66"/>
      <c r="BP66"/>
      <c r="BQ66"/>
      <c r="BR66">
        <v>0</v>
      </c>
      <c r="BS66">
        <v>0</v>
      </c>
      <c r="BT66">
        <v>0</v>
      </c>
      <c r="BU66">
        <v>0</v>
      </c>
      <c r="BV66">
        <v>8.3414167165756226E-3</v>
      </c>
      <c r="BW66">
        <v>-6.7360200919210911E-3</v>
      </c>
      <c r="BX66">
        <v>6.8379249423742294E-3</v>
      </c>
      <c r="BY66">
        <v>5.1259309053421021E-2</v>
      </c>
      <c r="BZ66">
        <v>0</v>
      </c>
      <c r="CA66"/>
      <c r="CB66"/>
      <c r="CC66"/>
      <c r="CD66"/>
      <c r="CE66"/>
      <c r="CF66">
        <v>0</v>
      </c>
      <c r="CG66">
        <v>0</v>
      </c>
      <c r="CH66">
        <v>2.0610241889953613</v>
      </c>
      <c r="CI66">
        <v>21.192449569702148</v>
      </c>
      <c r="CJ66">
        <v>41.179176330566406</v>
      </c>
      <c r="CK66">
        <v>68.43194580078125</v>
      </c>
      <c r="CL66">
        <v>48.858833312988281</v>
      </c>
      <c r="CM66">
        <v>10.622383117675781</v>
      </c>
      <c r="CN66">
        <v>149.89138793945313</v>
      </c>
      <c r="CO66"/>
      <c r="CP66"/>
      <c r="CQ66"/>
      <c r="CR66"/>
      <c r="CS66">
        <v>1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-8.8368358612060547</v>
      </c>
      <c r="CZ66">
        <v>-8.8368406295776367</v>
      </c>
      <c r="DA66">
        <v>-8.8368406295776367</v>
      </c>
      <c r="DB66">
        <v>184</v>
      </c>
      <c r="DC66">
        <v>1146.6666259765625</v>
      </c>
      <c r="DD66">
        <v>0</v>
      </c>
      <c r="DE66">
        <v>45.497230529785156</v>
      </c>
      <c r="DF66">
        <v>28.835626602172852</v>
      </c>
      <c r="DG66">
        <v>0</v>
      </c>
      <c r="DH66">
        <v>0.44999998807907104</v>
      </c>
      <c r="DI66">
        <v>0</v>
      </c>
      <c r="DQ66">
        <v>0.50333333015441895</v>
      </c>
      <c r="DR66">
        <v>1</v>
      </c>
      <c r="DS66">
        <v>0.81560003757476807</v>
      </c>
      <c r="DT66">
        <v>0.13584719598293304</v>
      </c>
      <c r="DU66">
        <v>1.2617200613021851</v>
      </c>
      <c r="DV66">
        <v>7.5751204490661621</v>
      </c>
      <c r="DW66">
        <v>8.8368406295776367</v>
      </c>
      <c r="DX66">
        <v>7.5751204490661621</v>
      </c>
      <c r="DY66">
        <v>178.04747009277344</v>
      </c>
      <c r="DZ66">
        <v>146.89337158203125</v>
      </c>
      <c r="EA66">
        <v>9.2877883911132813</v>
      </c>
      <c r="EB66">
        <v>0.47333332896232605</v>
      </c>
    </row>
    <row r="67" spans="23:132" s="55" customFormat="1">
      <c r="W67"/>
      <c r="X67"/>
      <c r="Y67"/>
      <c r="Z67"/>
      <c r="AA67">
        <v>185</v>
      </c>
      <c r="AB67">
        <v>0.19300000369548798</v>
      </c>
      <c r="AC67">
        <v>0.19300000369548798</v>
      </c>
      <c r="AD67">
        <v>0.1773708164691925</v>
      </c>
      <c r="AE67">
        <v>0.13323672115802765</v>
      </c>
      <c r="AF67">
        <v>0.11251091957092285</v>
      </c>
      <c r="AG67">
        <v>0.11997522413730621</v>
      </c>
      <c r="AH67">
        <v>0.14592131972312927</v>
      </c>
      <c r="AI67">
        <v>0.19679489731788635</v>
      </c>
      <c r="AJ67">
        <v>5.5152501910924911E-2</v>
      </c>
      <c r="AK67">
        <v>0.14958076179027557</v>
      </c>
      <c r="AL67"/>
      <c r="AM67"/>
      <c r="AN67"/>
      <c r="AO67"/>
      <c r="AP67">
        <v>0</v>
      </c>
      <c r="AQ67">
        <v>0</v>
      </c>
      <c r="AR67">
        <v>0.52583795785903931</v>
      </c>
      <c r="AS67">
        <v>5.1526556015014648</v>
      </c>
      <c r="AT67">
        <v>9.2978143692016602</v>
      </c>
      <c r="AU67">
        <v>8.8049554824829102</v>
      </c>
      <c r="AV67">
        <v>12.21573543548584</v>
      </c>
      <c r="AW67">
        <v>2.641019344329834</v>
      </c>
      <c r="AX67">
        <v>15.484749794006348</v>
      </c>
      <c r="AY67"/>
      <c r="AZ67"/>
      <c r="BA67"/>
      <c r="BB67"/>
      <c r="BC67"/>
      <c r="BD67">
        <v>0</v>
      </c>
      <c r="BE67">
        <v>0</v>
      </c>
      <c r="BF67">
        <v>6.0794487595558167E-2</v>
      </c>
      <c r="BG67">
        <v>0.12158897519111633</v>
      </c>
      <c r="BH67">
        <v>0.24317795038223267</v>
      </c>
      <c r="BI67">
        <v>0.17446941137313843</v>
      </c>
      <c r="BJ67">
        <v>0.33917465806007385</v>
      </c>
      <c r="BK67">
        <v>6.0794487595558167E-2</v>
      </c>
      <c r="BL67">
        <v>0</v>
      </c>
      <c r="BM67"/>
      <c r="BN67"/>
      <c r="BO67"/>
      <c r="BP67"/>
      <c r="BQ67"/>
      <c r="BR67">
        <v>0</v>
      </c>
      <c r="BS67">
        <v>0</v>
      </c>
      <c r="BT67">
        <v>0</v>
      </c>
      <c r="BU67">
        <v>0.38062062859535217</v>
      </c>
      <c r="BV67">
        <v>-1.1269061826169491E-2</v>
      </c>
      <c r="BW67">
        <v>-2.1724749822169542E-3</v>
      </c>
      <c r="BX67">
        <v>1.9461037591099739E-3</v>
      </c>
      <c r="BY67">
        <v>2.2288359701633453E-2</v>
      </c>
      <c r="BZ67">
        <v>0</v>
      </c>
      <c r="CA67"/>
      <c r="CB67"/>
      <c r="CC67"/>
      <c r="CD67"/>
      <c r="CE67"/>
      <c r="CF67">
        <v>0</v>
      </c>
      <c r="CG67">
        <v>0</v>
      </c>
      <c r="CH67">
        <v>2.6291904449462891</v>
      </c>
      <c r="CI67">
        <v>28.947500228881836</v>
      </c>
      <c r="CJ67">
        <v>52.234920501708984</v>
      </c>
      <c r="CK67">
        <v>81.527366638183594</v>
      </c>
      <c r="CL67">
        <v>62.96771240234375</v>
      </c>
      <c r="CM67">
        <v>13.205097198486328</v>
      </c>
      <c r="CN67">
        <v>154.84750366210938</v>
      </c>
      <c r="CO67"/>
      <c r="CP67"/>
      <c r="CQ67"/>
      <c r="CR67"/>
      <c r="CS67">
        <v>1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-8.6255369186401367</v>
      </c>
      <c r="CZ67">
        <v>-8.6255397796630859</v>
      </c>
      <c r="DA67">
        <v>-8.6255397796630859</v>
      </c>
      <c r="DB67">
        <v>185</v>
      </c>
      <c r="DC67">
        <v>1170</v>
      </c>
      <c r="DD67">
        <v>0</v>
      </c>
      <c r="DE67">
        <v>54.122768402099609</v>
      </c>
      <c r="DF67">
        <v>36.519866943359375</v>
      </c>
      <c r="DG67">
        <v>0</v>
      </c>
      <c r="DH67">
        <v>0.44999998807907104</v>
      </c>
      <c r="DI67">
        <v>0</v>
      </c>
      <c r="DQ67">
        <v>0.51749998331069946</v>
      </c>
      <c r="DR67">
        <v>1</v>
      </c>
      <c r="DS67">
        <v>0.83640003204345703</v>
      </c>
      <c r="DT67">
        <v>5.0988003611564636E-2</v>
      </c>
      <c r="DU67">
        <v>0.49561071395874023</v>
      </c>
      <c r="DV67">
        <v>8.1299285888671875</v>
      </c>
      <c r="DW67">
        <v>8.6255397796630859</v>
      </c>
      <c r="DX67">
        <v>8.1299285888671875</v>
      </c>
      <c r="DY67">
        <v>186.17739868164063</v>
      </c>
      <c r="DZ67">
        <v>155.02330017089844</v>
      </c>
      <c r="EA67">
        <v>9.7201433181762695</v>
      </c>
      <c r="EB67">
        <v>0.45999997854232788</v>
      </c>
    </row>
    <row r="68" spans="23:132" s="55" customFormat="1">
      <c r="W68"/>
      <c r="X68"/>
      <c r="Y68"/>
      <c r="Z68"/>
      <c r="AA68">
        <v>186</v>
      </c>
      <c r="AB68">
        <v>0.19300000369548798</v>
      </c>
      <c r="AC68">
        <v>0.19300000369548798</v>
      </c>
      <c r="AD68">
        <v>0.1753154993057251</v>
      </c>
      <c r="AE68">
        <v>0.12640832364559174</v>
      </c>
      <c r="AF68">
        <v>0.10233699530363083</v>
      </c>
      <c r="AG68">
        <v>0.11503773927688599</v>
      </c>
      <c r="AH68">
        <v>0.13406218588352203</v>
      </c>
      <c r="AI68">
        <v>0.19381748139858246</v>
      </c>
      <c r="AJ68">
        <v>5.3395338356494904E-2</v>
      </c>
      <c r="AK68">
        <v>0.14701010286808014</v>
      </c>
      <c r="AL68"/>
      <c r="AM68"/>
      <c r="AN68"/>
      <c r="AO68"/>
      <c r="AP68">
        <v>0</v>
      </c>
      <c r="AQ68">
        <v>0</v>
      </c>
      <c r="AR68">
        <v>0.9369012713432312</v>
      </c>
      <c r="AS68">
        <v>6.5183353424072266</v>
      </c>
      <c r="AT68">
        <v>11.332599639892578</v>
      </c>
      <c r="AU68">
        <v>9.7924528121948242</v>
      </c>
      <c r="AV68">
        <v>14.587562561035156</v>
      </c>
      <c r="AW68">
        <v>3.2365026473999023</v>
      </c>
      <c r="AX68">
        <v>15.660466194152832</v>
      </c>
      <c r="AY68"/>
      <c r="AZ68"/>
      <c r="BA68"/>
      <c r="BB68"/>
      <c r="BC68"/>
      <c r="BD68">
        <v>0</v>
      </c>
      <c r="BE68">
        <v>0</v>
      </c>
      <c r="BF68">
        <v>7.5797535479068756E-2</v>
      </c>
      <c r="BG68">
        <v>0.15159507095813751</v>
      </c>
      <c r="BH68">
        <v>0.26330730319023132</v>
      </c>
      <c r="BI68">
        <v>0.12728911638259888</v>
      </c>
      <c r="BJ68">
        <v>0.30621340870857239</v>
      </c>
      <c r="BK68">
        <v>7.5797535479068756E-2</v>
      </c>
      <c r="BL68">
        <v>0</v>
      </c>
      <c r="BM68"/>
      <c r="BN68"/>
      <c r="BO68"/>
      <c r="BP68"/>
      <c r="BQ68"/>
      <c r="BR68">
        <v>0</v>
      </c>
      <c r="BS68">
        <v>0</v>
      </c>
      <c r="BT68">
        <v>0</v>
      </c>
      <c r="BU68">
        <v>0.17760525643825531</v>
      </c>
      <c r="BV68">
        <v>-1.0738786309957504E-2</v>
      </c>
      <c r="BW68">
        <v>-5.9126649284735322E-4</v>
      </c>
      <c r="BX68">
        <v>4.8134193639270961E-4</v>
      </c>
      <c r="BY68">
        <v>6.813383661210537E-3</v>
      </c>
      <c r="BZ68">
        <v>0</v>
      </c>
      <c r="CA68"/>
      <c r="CB68"/>
      <c r="CC68"/>
      <c r="CD68"/>
      <c r="CE68"/>
      <c r="CF68">
        <v>0</v>
      </c>
      <c r="CG68">
        <v>0</v>
      </c>
      <c r="CH68">
        <v>4.6845073699951172</v>
      </c>
      <c r="CI68">
        <v>36.619857788085938</v>
      </c>
      <c r="CJ68">
        <v>63.666294097900391</v>
      </c>
      <c r="CK68">
        <v>90.670852661132813</v>
      </c>
      <c r="CL68">
        <v>75.193626403808594</v>
      </c>
      <c r="CM68">
        <v>16.182512283325195</v>
      </c>
      <c r="CN68">
        <v>156.60466003417969</v>
      </c>
      <c r="CO68"/>
      <c r="CP68"/>
      <c r="CQ68"/>
      <c r="CR68"/>
      <c r="CS68">
        <v>0.96839737892150879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-7.9420509338378906</v>
      </c>
      <c r="CZ68">
        <v>-7.9420514106750488</v>
      </c>
      <c r="DA68">
        <v>-7.9420514106750488</v>
      </c>
      <c r="DB68">
        <v>186</v>
      </c>
      <c r="DC68">
        <v>1193.333251953125</v>
      </c>
      <c r="DD68">
        <v>0</v>
      </c>
      <c r="DE68">
        <v>62.064826965332031</v>
      </c>
      <c r="DF68">
        <v>43.860454559326172</v>
      </c>
      <c r="DG68">
        <v>0</v>
      </c>
      <c r="DH68">
        <v>0.44999998807907104</v>
      </c>
      <c r="DI68">
        <v>0</v>
      </c>
      <c r="DQ68">
        <v>0.53166663646697998</v>
      </c>
      <c r="DR68">
        <v>1</v>
      </c>
      <c r="DS68">
        <v>0.857200026512146</v>
      </c>
      <c r="DT68">
        <v>1.8781555816531181E-2</v>
      </c>
      <c r="DU68">
        <v>0.17571623623371124</v>
      </c>
      <c r="DV68">
        <v>7.7663350105285645</v>
      </c>
      <c r="DW68">
        <v>7.9420514106750488</v>
      </c>
      <c r="DX68">
        <v>8.0197811126708984</v>
      </c>
      <c r="DY68">
        <v>194.19717407226563</v>
      </c>
      <c r="DZ68">
        <v>162.78964233398438</v>
      </c>
      <c r="EA68">
        <v>9.3557872772216797</v>
      </c>
      <c r="EB68">
        <v>0.4466666579246521</v>
      </c>
    </row>
    <row r="69" spans="23:132" s="55" customFormat="1">
      <c r="W69"/>
      <c r="X69"/>
      <c r="Y69"/>
      <c r="Z69"/>
      <c r="AA69">
        <v>187</v>
      </c>
      <c r="AB69">
        <v>0.19300000369548798</v>
      </c>
      <c r="AC69">
        <v>0.19300000369548798</v>
      </c>
      <c r="AD69">
        <v>0.17229463160037994</v>
      </c>
      <c r="AE69">
        <v>0.11913096159696579</v>
      </c>
      <c r="AF69">
        <v>9.3314513564109802E-2</v>
      </c>
      <c r="AG69">
        <v>0.11213526874780655</v>
      </c>
      <c r="AH69">
        <v>0.12480436265468597</v>
      </c>
      <c r="AI69">
        <v>0.19038474559783936</v>
      </c>
      <c r="AJ69">
        <v>5.2642457187175751E-2</v>
      </c>
      <c r="AK69">
        <v>0.14447064697742462</v>
      </c>
      <c r="AL69"/>
      <c r="AM69"/>
      <c r="AN69"/>
      <c r="AO69"/>
      <c r="AP69">
        <v>0</v>
      </c>
      <c r="AQ69">
        <v>0</v>
      </c>
      <c r="AR69">
        <v>1.5410746335983276</v>
      </c>
      <c r="AS69">
        <v>7.973808765411377</v>
      </c>
      <c r="AT69">
        <v>13.13709545135498</v>
      </c>
      <c r="AU69">
        <v>10.372946739196777</v>
      </c>
      <c r="AV69">
        <v>16.439126968383789</v>
      </c>
      <c r="AW69">
        <v>3.9230501651763916</v>
      </c>
      <c r="AX69">
        <v>15.73575496673584</v>
      </c>
      <c r="AY69"/>
      <c r="AZ69"/>
      <c r="BA69"/>
      <c r="BB69"/>
      <c r="BC69"/>
      <c r="BD69">
        <v>0</v>
      </c>
      <c r="BE69">
        <v>0</v>
      </c>
      <c r="BF69">
        <v>9.8070897161960602E-2</v>
      </c>
      <c r="BG69">
        <v>0.1961417943239212</v>
      </c>
      <c r="BH69">
        <v>0.25914755463600159</v>
      </c>
      <c r="BI69">
        <v>8.3174325525760651E-2</v>
      </c>
      <c r="BJ69">
        <v>0.26539453864097595</v>
      </c>
      <c r="BK69">
        <v>9.8070897161960602E-2</v>
      </c>
      <c r="BL69">
        <v>0</v>
      </c>
      <c r="BM69"/>
      <c r="BN69"/>
      <c r="BO69"/>
      <c r="BP69"/>
      <c r="BQ69"/>
      <c r="BR69">
        <v>0</v>
      </c>
      <c r="BS69">
        <v>0</v>
      </c>
      <c r="BT69">
        <v>0</v>
      </c>
      <c r="BU69">
        <v>8.0632336437702179E-2</v>
      </c>
      <c r="BV69">
        <v>-5.2320417016744614E-3</v>
      </c>
      <c r="BW69">
        <v>-1.6621970280539244E-4</v>
      </c>
      <c r="BX69">
        <v>1.2419071572367102E-4</v>
      </c>
      <c r="BY69">
        <v>1.7432488966733217E-3</v>
      </c>
      <c r="BZ69">
        <v>0</v>
      </c>
      <c r="CA69"/>
      <c r="CB69"/>
      <c r="CC69"/>
      <c r="CD69"/>
      <c r="CE69"/>
      <c r="CF69">
        <v>0</v>
      </c>
      <c r="CG69">
        <v>0</v>
      </c>
      <c r="CH69">
        <v>7.7053747177124023</v>
      </c>
      <c r="CI69">
        <v>44.796669006347656</v>
      </c>
      <c r="CJ69">
        <v>73.803916931152344</v>
      </c>
      <c r="CK69">
        <v>96.045799255371094</v>
      </c>
      <c r="CL69">
        <v>84.737770080566406</v>
      </c>
      <c r="CM69">
        <v>19.615249633789063</v>
      </c>
      <c r="CN69">
        <v>157.3575439453125</v>
      </c>
      <c r="CO69"/>
      <c r="CP69"/>
      <c r="CQ69"/>
      <c r="CR69"/>
      <c r="CS69">
        <v>0.84369874000549316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-7.0580244064331055</v>
      </c>
      <c r="CZ69">
        <v>-7.0580368041992188</v>
      </c>
      <c r="DA69">
        <v>-7.0580368041992188</v>
      </c>
      <c r="DB69">
        <v>187</v>
      </c>
      <c r="DC69">
        <v>1216.6666259765625</v>
      </c>
      <c r="DD69">
        <v>0</v>
      </c>
      <c r="DE69">
        <v>69.122856140136719</v>
      </c>
      <c r="DF69">
        <v>50.460399627685547</v>
      </c>
      <c r="DG69">
        <v>0</v>
      </c>
      <c r="DH69">
        <v>0.44999998807907104</v>
      </c>
      <c r="DI69">
        <v>0</v>
      </c>
      <c r="DQ69">
        <v>0.54583334922790527</v>
      </c>
      <c r="DR69">
        <v>1</v>
      </c>
      <c r="DS69">
        <v>0.87800002098083496</v>
      </c>
      <c r="DT69">
        <v>7.9869609326124191E-3</v>
      </c>
      <c r="DU69">
        <v>7.5288057327270508E-2</v>
      </c>
      <c r="DV69">
        <v>6.9827489852905273</v>
      </c>
      <c r="DW69">
        <v>7.0580368041992188</v>
      </c>
      <c r="DX69">
        <v>8.2763538360595703</v>
      </c>
      <c r="DY69">
        <v>202.47352600097656</v>
      </c>
      <c r="DZ69">
        <v>169.77238464355469</v>
      </c>
      <c r="EA69">
        <v>9.4263706207275391</v>
      </c>
      <c r="EB69">
        <v>0.43333333730697632</v>
      </c>
    </row>
    <row r="70" spans="23:132" s="55" customFormat="1">
      <c r="W70"/>
      <c r="X70"/>
      <c r="Y70"/>
      <c r="Z70"/>
      <c r="AA70">
        <v>188</v>
      </c>
      <c r="AB70">
        <v>0.19300000369548798</v>
      </c>
      <c r="AC70">
        <v>0.19300000369548798</v>
      </c>
      <c r="AD70">
        <v>0.16895438730716705</v>
      </c>
      <c r="AE70">
        <v>0.11204228550195694</v>
      </c>
      <c r="AF70">
        <v>8.6705923080444336E-2</v>
      </c>
      <c r="AG70">
        <v>0.11088719964027405</v>
      </c>
      <c r="AH70">
        <v>0.11902324855327606</v>
      </c>
      <c r="AI70">
        <v>0.18690939247608185</v>
      </c>
      <c r="AJ70">
        <v>5.2359752357006073E-2</v>
      </c>
      <c r="AK70">
        <v>0.14205950498580933</v>
      </c>
      <c r="AL70"/>
      <c r="AM70"/>
      <c r="AN70"/>
      <c r="AO70"/>
      <c r="AP70">
        <v>0</v>
      </c>
      <c r="AQ70">
        <v>0</v>
      </c>
      <c r="AR70">
        <v>2.2091231346130371</v>
      </c>
      <c r="AS70">
        <v>9.3915443420410156</v>
      </c>
      <c r="AT70">
        <v>14.458813667297363</v>
      </c>
      <c r="AU70">
        <v>10.622560501098633</v>
      </c>
      <c r="AV70">
        <v>17.595348358154297</v>
      </c>
      <c r="AW70">
        <v>4.6181201934814453</v>
      </c>
      <c r="AX70">
        <v>15.764023780822754</v>
      </c>
      <c r="AY70"/>
      <c r="AZ70"/>
      <c r="BA70"/>
      <c r="BB70"/>
      <c r="BC70"/>
      <c r="BD70">
        <v>0</v>
      </c>
      <c r="BE70">
        <v>0</v>
      </c>
      <c r="BF70">
        <v>0.12610957026481628</v>
      </c>
      <c r="BG70">
        <v>0.25221914052963257</v>
      </c>
      <c r="BH70">
        <v>0.24026012420654297</v>
      </c>
      <c r="BI70">
        <v>4.5332919806241989E-2</v>
      </c>
      <c r="BJ70">
        <v>0.20996867120265961</v>
      </c>
      <c r="BK70">
        <v>0.12610957026481628</v>
      </c>
      <c r="BL70">
        <v>0</v>
      </c>
      <c r="BM70"/>
      <c r="BN70"/>
      <c r="BO70"/>
      <c r="BP70"/>
      <c r="BQ70"/>
      <c r="BR70">
        <v>0</v>
      </c>
      <c r="BS70">
        <v>0</v>
      </c>
      <c r="BT70">
        <v>0</v>
      </c>
      <c r="BU70">
        <v>2.6613563299179077E-2</v>
      </c>
      <c r="BV70">
        <v>-1.7955718794837594E-3</v>
      </c>
      <c r="BW70">
        <v>-6.1250269936863333E-5</v>
      </c>
      <c r="BX70">
        <v>3.8147270970512182E-5</v>
      </c>
      <c r="BY70">
        <v>4.09575121011585E-4</v>
      </c>
      <c r="BZ70">
        <v>0</v>
      </c>
      <c r="CA70"/>
      <c r="CB70"/>
      <c r="CC70"/>
      <c r="CD70"/>
      <c r="CE70"/>
      <c r="CF70">
        <v>0</v>
      </c>
      <c r="CG70">
        <v>0</v>
      </c>
      <c r="CH70">
        <v>11.045619010925293</v>
      </c>
      <c r="CI70">
        <v>52.761474609375</v>
      </c>
      <c r="CJ70">
        <v>81.229301452636719</v>
      </c>
      <c r="CK70">
        <v>98.357040405273438</v>
      </c>
      <c r="CL70">
        <v>90.697685241699219</v>
      </c>
      <c r="CM70">
        <v>23.090602874755859</v>
      </c>
      <c r="CN70">
        <v>157.64024353027344</v>
      </c>
      <c r="CO70"/>
      <c r="CP70"/>
      <c r="CQ70"/>
      <c r="CR70"/>
      <c r="CS70">
        <v>0.73288023471832275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-5.5366902351379395</v>
      </c>
      <c r="CZ70">
        <v>-5.5366826057434082</v>
      </c>
      <c r="DA70">
        <v>-5.5366826057434082</v>
      </c>
      <c r="DB70">
        <v>188</v>
      </c>
      <c r="DC70">
        <v>1240</v>
      </c>
      <c r="DD70">
        <v>0</v>
      </c>
      <c r="DE70">
        <v>74.659538269042969</v>
      </c>
      <c r="DF70">
        <v>55.666839599609375</v>
      </c>
      <c r="DG70">
        <v>0</v>
      </c>
      <c r="DH70">
        <v>0.44999998807907104</v>
      </c>
      <c r="DI70">
        <v>0</v>
      </c>
      <c r="DQ70">
        <v>0.56000000238418579</v>
      </c>
      <c r="DR70">
        <v>1</v>
      </c>
      <c r="DS70">
        <v>0.89880001544952393</v>
      </c>
      <c r="DT70">
        <v>3.3806671854108572E-3</v>
      </c>
      <c r="DU70">
        <v>2.8270453214645386E-2</v>
      </c>
      <c r="DV70">
        <v>5.5084123611450195</v>
      </c>
      <c r="DW70">
        <v>5.5366826057434082</v>
      </c>
      <c r="DX70">
        <v>7.5161151885986328</v>
      </c>
      <c r="DY70">
        <v>209.98963928222656</v>
      </c>
      <c r="DZ70">
        <v>175.28079223632813</v>
      </c>
      <c r="EA70">
        <v>8.3623886108398438</v>
      </c>
      <c r="EB70">
        <v>0.41999998688697815</v>
      </c>
    </row>
    <row r="71" spans="23:132" s="55" customFormat="1">
      <c r="W71"/>
      <c r="X71"/>
      <c r="Y71"/>
      <c r="Z71"/>
      <c r="AA71">
        <v>189</v>
      </c>
      <c r="AB71">
        <v>0.19300000369548798</v>
      </c>
      <c r="AC71">
        <v>0.19300000369548798</v>
      </c>
      <c r="AD71">
        <v>0.16432690620422363</v>
      </c>
      <c r="AE71">
        <v>0.10406773537397385</v>
      </c>
      <c r="AF71">
        <v>8.038010448217392E-2</v>
      </c>
      <c r="AG71">
        <v>0.11019503325223923</v>
      </c>
      <c r="AH71">
        <v>0.11431935429573059</v>
      </c>
      <c r="AI71">
        <v>0.18227294087409973</v>
      </c>
      <c r="AJ71">
        <v>5.2171789109706879E-2</v>
      </c>
      <c r="AK71">
        <v>0.13890588283538818</v>
      </c>
      <c r="AL71"/>
      <c r="AM71"/>
      <c r="AN71"/>
      <c r="AO71"/>
      <c r="AP71">
        <v>0</v>
      </c>
      <c r="AQ71">
        <v>0</v>
      </c>
      <c r="AR71">
        <v>3.1346189975738525</v>
      </c>
      <c r="AS71">
        <v>10.986454963684082</v>
      </c>
      <c r="AT71">
        <v>15.723977088928223</v>
      </c>
      <c r="AU71">
        <v>10.760993957519531</v>
      </c>
      <c r="AV71">
        <v>18.536128997802734</v>
      </c>
      <c r="AW71">
        <v>5.5454106330871582</v>
      </c>
      <c r="AX71">
        <v>15.782819747924805</v>
      </c>
      <c r="AY71"/>
      <c r="AZ71"/>
      <c r="BA71"/>
      <c r="BB71"/>
      <c r="BC71"/>
      <c r="BD71">
        <v>0</v>
      </c>
      <c r="BE71">
        <v>0</v>
      </c>
      <c r="BF71">
        <v>0.16007517278194427</v>
      </c>
      <c r="BG71">
        <v>0.27497142553329468</v>
      </c>
      <c r="BH71">
        <v>0.21852529048919678</v>
      </c>
      <c r="BI71">
        <v>2.3908901959657669E-2</v>
      </c>
      <c r="BJ71">
        <v>0.16244402527809143</v>
      </c>
      <c r="BK71">
        <v>0.16007517278194427</v>
      </c>
      <c r="BL71">
        <v>0</v>
      </c>
      <c r="BM71"/>
      <c r="BN71"/>
      <c r="BO71"/>
      <c r="BP71"/>
      <c r="BQ71"/>
      <c r="BR71">
        <v>0</v>
      </c>
      <c r="BS71">
        <v>0</v>
      </c>
      <c r="BT71">
        <v>0</v>
      </c>
      <c r="BU71">
        <v>1.6710691852495074E-3</v>
      </c>
      <c r="BV71">
        <v>-5.8514898410066962E-4</v>
      </c>
      <c r="BW71">
        <v>-3.447626659180969E-5</v>
      </c>
      <c r="BX71">
        <v>1.3885329281038139E-5</v>
      </c>
      <c r="BY71">
        <v>1.2179292389191687E-4</v>
      </c>
      <c r="BZ71">
        <v>0</v>
      </c>
      <c r="CA71"/>
      <c r="CB71"/>
      <c r="CC71"/>
      <c r="CD71"/>
      <c r="CE71"/>
      <c r="CF71">
        <v>0</v>
      </c>
      <c r="CG71">
        <v>0</v>
      </c>
      <c r="CH71">
        <v>15.673099517822266</v>
      </c>
      <c r="CI71">
        <v>61.721641540527344</v>
      </c>
      <c r="CJ71">
        <v>88.336959838867188</v>
      </c>
      <c r="CK71">
        <v>99.638824462890625</v>
      </c>
      <c r="CL71">
        <v>95.54705810546875</v>
      </c>
      <c r="CM71">
        <v>27.727054595947266</v>
      </c>
      <c r="CN71">
        <v>157.82821655273438</v>
      </c>
      <c r="CO71"/>
      <c r="CP71"/>
      <c r="CQ71"/>
      <c r="CR71"/>
      <c r="CS71">
        <v>0.64594846963882446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-5.8108716011047363</v>
      </c>
      <c r="CZ71">
        <v>-5.8108701705932617</v>
      </c>
      <c r="DA71">
        <v>-5.8108701705932617</v>
      </c>
      <c r="DB71">
        <v>189</v>
      </c>
      <c r="DC71">
        <v>1263.333251953125</v>
      </c>
      <c r="DD71">
        <v>0</v>
      </c>
      <c r="DE71">
        <v>80.47039794921875</v>
      </c>
      <c r="DF71">
        <v>61.141376495361328</v>
      </c>
      <c r="DG71">
        <v>0</v>
      </c>
      <c r="DH71">
        <v>0.44999998807907104</v>
      </c>
      <c r="DI71">
        <v>0</v>
      </c>
      <c r="DQ71">
        <v>0.57416665554046631</v>
      </c>
      <c r="DR71">
        <v>1</v>
      </c>
      <c r="DS71">
        <v>0.91960006952285767</v>
      </c>
      <c r="DT71">
        <v>1.9276788225397468E-3</v>
      </c>
      <c r="DU71">
        <v>1.8796278163790703E-2</v>
      </c>
      <c r="DV71">
        <v>5.7920737266540527</v>
      </c>
      <c r="DW71">
        <v>5.8108701705932617</v>
      </c>
      <c r="DX71">
        <v>8.9667730331420898</v>
      </c>
      <c r="DY71">
        <v>218.95640563964844</v>
      </c>
      <c r="DZ71">
        <v>181.07286071777344</v>
      </c>
      <c r="EA71">
        <v>9.7507314682006836</v>
      </c>
      <c r="EB71">
        <v>0.40666666626930237</v>
      </c>
    </row>
    <row r="72" spans="23:132" s="55" customFormat="1">
      <c r="W72"/>
      <c r="X72"/>
      <c r="Y72"/>
      <c r="Z72"/>
      <c r="AA72">
        <v>190</v>
      </c>
      <c r="AB72">
        <v>0.19300000369548798</v>
      </c>
      <c r="AC72">
        <v>0.19300000369548798</v>
      </c>
      <c r="AD72">
        <v>0.18000000715255737</v>
      </c>
      <c r="AE72">
        <v>0.15899999439716339</v>
      </c>
      <c r="AF72">
        <v>0.15899999439716339</v>
      </c>
      <c r="AG72">
        <v>0.164000004529953</v>
      </c>
      <c r="AH72">
        <v>0.2070000022649765</v>
      </c>
      <c r="AI72">
        <v>0.20999999344348907</v>
      </c>
      <c r="AJ72">
        <v>0.20999999344348907</v>
      </c>
      <c r="AK72">
        <v>0.20999999344348907</v>
      </c>
      <c r="AL72"/>
      <c r="AM72"/>
      <c r="AN72"/>
      <c r="AO72"/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/>
      <c r="AZ72"/>
      <c r="BA72"/>
      <c r="BB72"/>
      <c r="BC72"/>
      <c r="BD72">
        <v>0</v>
      </c>
      <c r="BE72">
        <v>0</v>
      </c>
      <c r="BF72">
        <v>0.21013833582401276</v>
      </c>
      <c r="BG72">
        <v>0.29249995946884155</v>
      </c>
      <c r="BH72">
        <v>0.1782437264919281</v>
      </c>
      <c r="BI72">
        <v>6.8996446207165718E-3</v>
      </c>
      <c r="BJ72">
        <v>0.10208003968000412</v>
      </c>
      <c r="BK72">
        <v>0.21013833582401276</v>
      </c>
      <c r="BL72">
        <v>0</v>
      </c>
      <c r="BM72"/>
      <c r="BN72"/>
      <c r="BO72"/>
      <c r="BP72"/>
      <c r="BQ72"/>
      <c r="BR72">
        <v>5.3472533226013184</v>
      </c>
      <c r="BS72">
        <v>5.3472533226013184</v>
      </c>
      <c r="BT72">
        <v>5.3472528457641602</v>
      </c>
      <c r="BU72">
        <v>9.4339809417724609</v>
      </c>
      <c r="BV72">
        <v>21.74571418762207</v>
      </c>
      <c r="BW72">
        <v>38.277290344238281</v>
      </c>
      <c r="BX72">
        <v>49.069541931152344</v>
      </c>
      <c r="BY72">
        <v>68.068183898925781</v>
      </c>
      <c r="BZ72">
        <v>74.565704345703125</v>
      </c>
      <c r="CA72"/>
      <c r="CB72"/>
      <c r="CC72"/>
      <c r="CD72"/>
      <c r="CE72"/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/>
      <c r="CP72"/>
      <c r="CQ72"/>
      <c r="CR72"/>
      <c r="CS72">
        <v>0.55471193790435791</v>
      </c>
      <c r="CT72">
        <v>0</v>
      </c>
      <c r="CU72">
        <v>0.20000004768371582</v>
      </c>
      <c r="CV72">
        <v>1</v>
      </c>
      <c r="CW72">
        <v>90.355728149414063</v>
      </c>
      <c r="CX72">
        <v>-5.3472533226013184</v>
      </c>
      <c r="CY72">
        <v>80.470413208007813</v>
      </c>
      <c r="CZ72">
        <v>-4.5380697250366211</v>
      </c>
      <c r="DA72">
        <v>80.470405578613281</v>
      </c>
      <c r="DB72">
        <v>190</v>
      </c>
      <c r="DC72">
        <v>1286.6666259765625</v>
      </c>
      <c r="DD72">
        <v>0</v>
      </c>
      <c r="DE72">
        <v>0</v>
      </c>
      <c r="DF72">
        <v>0</v>
      </c>
      <c r="DG72">
        <v>90.355728149414063</v>
      </c>
      <c r="DH72">
        <v>0.44999998807907104</v>
      </c>
      <c r="DI72">
        <v>0</v>
      </c>
      <c r="DQ72">
        <v>0.58833330869674683</v>
      </c>
      <c r="DR72">
        <v>1</v>
      </c>
      <c r="DS72">
        <v>0.94040006399154663</v>
      </c>
      <c r="DT72">
        <v>8.2957511767745018E-4</v>
      </c>
      <c r="DU72">
        <v>7.2053754702210426E-3</v>
      </c>
      <c r="DV72">
        <v>4.5308642387390137</v>
      </c>
      <c r="DW72">
        <v>4.5380697250366211</v>
      </c>
      <c r="DX72">
        <v>8.1679592132568359</v>
      </c>
      <c r="DY72">
        <v>227.12435913085938</v>
      </c>
      <c r="DZ72">
        <v>185.60372924804688</v>
      </c>
      <c r="EA72">
        <v>8.6856212615966797</v>
      </c>
      <c r="EB72">
        <v>0.3933333158493042</v>
      </c>
    </row>
    <row r="73" spans="23:132" s="55" customFormat="1">
      <c r="W73"/>
      <c r="X73"/>
      <c r="Y73"/>
      <c r="Z73"/>
      <c r="AA73">
        <v>191</v>
      </c>
      <c r="AB73">
        <v>0.19300000369548798</v>
      </c>
      <c r="AC73">
        <v>0.19233213365077972</v>
      </c>
      <c r="AD73">
        <v>0.18000000715255737</v>
      </c>
      <c r="AE73">
        <v>0.15899999439716339</v>
      </c>
      <c r="AF73">
        <v>0.14682184159755707</v>
      </c>
      <c r="AG73">
        <v>0.15568743646144867</v>
      </c>
      <c r="AH73">
        <v>0.19692093133926392</v>
      </c>
      <c r="AI73">
        <v>0.20722410082817078</v>
      </c>
      <c r="AJ73">
        <v>0.18757468461990356</v>
      </c>
      <c r="AK73">
        <v>0.20067429542541504</v>
      </c>
      <c r="AL73"/>
      <c r="AM73"/>
      <c r="AN73"/>
      <c r="AO73"/>
      <c r="AP73">
        <v>0</v>
      </c>
      <c r="AQ73">
        <v>0.13357403874397278</v>
      </c>
      <c r="AR73">
        <v>0</v>
      </c>
      <c r="AS73">
        <v>0</v>
      </c>
      <c r="AT73">
        <v>2.4356303215026855</v>
      </c>
      <c r="AU73">
        <v>1.6625134944915771</v>
      </c>
      <c r="AV73">
        <v>2.0158140659332275</v>
      </c>
      <c r="AW73">
        <v>0.55517858266830444</v>
      </c>
      <c r="AX73">
        <v>2.2425308227539063</v>
      </c>
      <c r="AY73"/>
      <c r="AZ73"/>
      <c r="BA73"/>
      <c r="BB73"/>
      <c r="BC73"/>
      <c r="BD73">
        <v>0</v>
      </c>
      <c r="BE73">
        <v>5.2631575614213943E-2</v>
      </c>
      <c r="BF73">
        <v>5.2631575614213943E-2</v>
      </c>
      <c r="BG73">
        <v>5.2631575614213943E-2</v>
      </c>
      <c r="BH73">
        <v>0.21052630245685577</v>
      </c>
      <c r="BI73">
        <v>0.26315787434577942</v>
      </c>
      <c r="BJ73">
        <v>0.31578946113586426</v>
      </c>
      <c r="BK73">
        <v>5.2631575614213943E-2</v>
      </c>
      <c r="BL73">
        <v>0</v>
      </c>
      <c r="BM73"/>
      <c r="BN73"/>
      <c r="BO73"/>
      <c r="BP73"/>
      <c r="BQ73"/>
      <c r="BR73">
        <v>0</v>
      </c>
      <c r="BS73">
        <v>0</v>
      </c>
      <c r="BT73">
        <v>0.22889664769172668</v>
      </c>
      <c r="BU73">
        <v>0.59136760234832764</v>
      </c>
      <c r="BV73">
        <v>0.95383816957473755</v>
      </c>
      <c r="BW73">
        <v>-3.1905066221952438E-2</v>
      </c>
      <c r="BX73">
        <v>0.11793725937604904</v>
      </c>
      <c r="BY73">
        <v>0.27695357799530029</v>
      </c>
      <c r="BZ73">
        <v>8.4244683384895325E-2</v>
      </c>
      <c r="CA73"/>
      <c r="CB73"/>
      <c r="CC73"/>
      <c r="CD73"/>
      <c r="CE73"/>
      <c r="CF73">
        <v>0</v>
      </c>
      <c r="CG73">
        <v>0.71813982725143433</v>
      </c>
      <c r="CH73">
        <v>0</v>
      </c>
      <c r="CI73">
        <v>0</v>
      </c>
      <c r="CJ73">
        <v>13.683319091796875</v>
      </c>
      <c r="CK73">
        <v>15.393643379211426</v>
      </c>
      <c r="CL73">
        <v>10.39079475402832</v>
      </c>
      <c r="CM73">
        <v>2.7758927345275879</v>
      </c>
      <c r="CN73">
        <v>22.425310134887695</v>
      </c>
      <c r="CO73"/>
      <c r="CP73"/>
      <c r="CQ73"/>
      <c r="CR73"/>
      <c r="CS73">
        <v>1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-9.0452432632446289</v>
      </c>
      <c r="CZ73">
        <v>-9.0452480316162109</v>
      </c>
      <c r="DA73">
        <v>-9.0452480316162109</v>
      </c>
      <c r="DB73">
        <v>191</v>
      </c>
      <c r="DC73">
        <v>1310</v>
      </c>
      <c r="DD73">
        <v>0</v>
      </c>
      <c r="DE73">
        <v>9.0452413558959961</v>
      </c>
      <c r="DF73">
        <v>5.4684162139892578</v>
      </c>
      <c r="DG73">
        <v>0</v>
      </c>
      <c r="DH73">
        <v>0.44999998807907104</v>
      </c>
      <c r="DI73">
        <v>0</v>
      </c>
      <c r="DQ73">
        <v>0.60249996185302734</v>
      </c>
      <c r="DR73">
        <v>1</v>
      </c>
      <c r="DS73">
        <v>0.9612000584602356</v>
      </c>
      <c r="DT73">
        <v>0.30122774839401245</v>
      </c>
      <c r="DU73">
        <v>2.1582856178283691</v>
      </c>
      <c r="DV73">
        <v>6.8869624137878418</v>
      </c>
      <c r="DW73">
        <v>9.0452480316162109</v>
      </c>
      <c r="DX73">
        <v>6.8869624137878418</v>
      </c>
      <c r="DY73">
        <v>234.01132202148438</v>
      </c>
      <c r="DZ73">
        <v>192.49069213867188</v>
      </c>
      <c r="EA73">
        <v>7.1649627685546875</v>
      </c>
      <c r="EB73">
        <v>0.37999999523162842</v>
      </c>
    </row>
    <row r="74" spans="23:132" s="55" customFormat="1">
      <c r="W74"/>
      <c r="X74"/>
      <c r="Y74"/>
      <c r="Z74"/>
      <c r="AA74">
        <v>192</v>
      </c>
      <c r="AB74">
        <v>0.19300000369548798</v>
      </c>
      <c r="AC74">
        <v>0.19300000369548798</v>
      </c>
      <c r="AD74">
        <v>0.15494222939014435</v>
      </c>
      <c r="AE74">
        <v>0.15814459323883057</v>
      </c>
      <c r="AF74">
        <v>0.13804161548614502</v>
      </c>
      <c r="AG74">
        <v>0.14655971527099609</v>
      </c>
      <c r="AH74">
        <v>0.18614862859249115</v>
      </c>
      <c r="AI74">
        <v>0.20413674414157867</v>
      </c>
      <c r="AJ74">
        <v>0.16840784251689911</v>
      </c>
      <c r="AK74">
        <v>0.19222711026668549</v>
      </c>
      <c r="AL74"/>
      <c r="AM74"/>
      <c r="AN74"/>
      <c r="AO74"/>
      <c r="AP74">
        <v>0</v>
      </c>
      <c r="AQ74">
        <v>0</v>
      </c>
      <c r="AR74">
        <v>5.0115537643432617</v>
      </c>
      <c r="AS74">
        <v>0.17108027637004852</v>
      </c>
      <c r="AT74">
        <v>4.1916756629943848</v>
      </c>
      <c r="AU74">
        <v>3.4880578517913818</v>
      </c>
      <c r="AV74">
        <v>4.1702742576599121</v>
      </c>
      <c r="AW74">
        <v>1.1726499795913696</v>
      </c>
      <c r="AX74">
        <v>4.1592154502868652</v>
      </c>
      <c r="AY74"/>
      <c r="AZ74"/>
      <c r="BA74"/>
      <c r="BB74"/>
      <c r="BC74"/>
      <c r="BD74">
        <v>0</v>
      </c>
      <c r="BE74">
        <v>5.2631575614213943E-2</v>
      </c>
      <c r="BF74">
        <v>5.2631575614213943E-2</v>
      </c>
      <c r="BG74">
        <v>5.2631575614213943E-2</v>
      </c>
      <c r="BH74">
        <v>0.21052630245685577</v>
      </c>
      <c r="BI74">
        <v>0.26315787434577942</v>
      </c>
      <c r="BJ74">
        <v>0.31578946113586426</v>
      </c>
      <c r="BK74">
        <v>5.2631575614213943E-2</v>
      </c>
      <c r="BL74">
        <v>0</v>
      </c>
      <c r="BM74"/>
      <c r="BN74"/>
      <c r="BO74"/>
      <c r="BP74"/>
      <c r="BQ74"/>
      <c r="BR74">
        <v>4.1164107322692871</v>
      </c>
      <c r="BS74">
        <v>4.1164107322692871</v>
      </c>
      <c r="BT74">
        <v>4.630770206451416</v>
      </c>
      <c r="BU74">
        <v>0</v>
      </c>
      <c r="BV74">
        <v>0.20970472693443298</v>
      </c>
      <c r="BW74">
        <v>-2.3205453529953957E-2</v>
      </c>
      <c r="BX74">
        <v>5.5170804262161255E-2</v>
      </c>
      <c r="BY74">
        <v>0.18541304767131805</v>
      </c>
      <c r="BZ74">
        <v>-5.1274310797452927E-2</v>
      </c>
      <c r="CA74"/>
      <c r="CB74"/>
      <c r="CC74"/>
      <c r="CD74"/>
      <c r="CE74"/>
      <c r="CF74">
        <v>0</v>
      </c>
      <c r="CG74">
        <v>0</v>
      </c>
      <c r="CH74">
        <v>25.057775497436523</v>
      </c>
      <c r="CI74">
        <v>0.9611249566078186</v>
      </c>
      <c r="CJ74">
        <v>23.548742294311523</v>
      </c>
      <c r="CK74">
        <v>32.296829223632813</v>
      </c>
      <c r="CL74">
        <v>21.496261596679688</v>
      </c>
      <c r="CM74">
        <v>5.8632497787475586</v>
      </c>
      <c r="CN74">
        <v>41.592151641845703</v>
      </c>
      <c r="CO74"/>
      <c r="CP74"/>
      <c r="CQ74"/>
      <c r="CR74"/>
      <c r="CS74">
        <v>1</v>
      </c>
      <c r="CT74">
        <v>0</v>
      </c>
      <c r="CU74">
        <v>0</v>
      </c>
      <c r="CV74">
        <v>0</v>
      </c>
      <c r="CW74">
        <v>0</v>
      </c>
      <c r="CX74">
        <v>-4.1164107322692871</v>
      </c>
      <c r="CY74">
        <v>-13.319283485412598</v>
      </c>
      <c r="CZ74">
        <v>-9.202855110168457</v>
      </c>
      <c r="DA74">
        <v>-13.319266319274902</v>
      </c>
      <c r="DB74">
        <v>192</v>
      </c>
      <c r="DC74">
        <v>1333.333251953125</v>
      </c>
      <c r="DD74">
        <v>0</v>
      </c>
      <c r="DE74">
        <v>22.364507675170898</v>
      </c>
      <c r="DF74">
        <v>14.634479522705078</v>
      </c>
      <c r="DG74">
        <v>0</v>
      </c>
      <c r="DH74">
        <v>0.44999998807907104</v>
      </c>
      <c r="DI74">
        <v>0</v>
      </c>
      <c r="DQ74">
        <v>0.61666667461395264</v>
      </c>
      <c r="DR74">
        <v>1</v>
      </c>
      <c r="DS74">
        <v>0.98200005292892456</v>
      </c>
      <c r="DT74">
        <v>0.26711314916610718</v>
      </c>
      <c r="DU74">
        <v>1.9679590463638306</v>
      </c>
      <c r="DV74">
        <v>7.234896183013916</v>
      </c>
      <c r="DW74">
        <v>9.202855110168457</v>
      </c>
      <c r="DX74">
        <v>7.234896183013916</v>
      </c>
      <c r="DY74">
        <v>241.2462158203125</v>
      </c>
      <c r="DZ74">
        <v>199.7255859375</v>
      </c>
      <c r="EA74">
        <v>7.3675107955932617</v>
      </c>
      <c r="EB74">
        <v>0.36666667461395264</v>
      </c>
    </row>
    <row r="75" spans="23:132" s="55" customFormat="1">
      <c r="W75"/>
      <c r="X75"/>
      <c r="Y75"/>
      <c r="Z75"/>
      <c r="AA75">
        <v>193</v>
      </c>
      <c r="AB75">
        <v>0.19300000369548798</v>
      </c>
      <c r="AC75">
        <v>0.19050639867782593</v>
      </c>
      <c r="AD75">
        <v>0.1567569375038147</v>
      </c>
      <c r="AE75">
        <v>0.15154135227203369</v>
      </c>
      <c r="AF75">
        <v>0.12779191136360168</v>
      </c>
      <c r="AG75">
        <v>0.13428321480751038</v>
      </c>
      <c r="AH75">
        <v>0.17163188755512238</v>
      </c>
      <c r="AI75">
        <v>0.20090290904045105</v>
      </c>
      <c r="AJ75">
        <v>0.14328183233737946</v>
      </c>
      <c r="AK75">
        <v>0.18169587850570679</v>
      </c>
      <c r="AL75"/>
      <c r="AM75"/>
      <c r="AN75"/>
      <c r="AO75"/>
      <c r="AP75">
        <v>0</v>
      </c>
      <c r="AQ75">
        <v>0.49872115254402161</v>
      </c>
      <c r="AR75">
        <v>4.6486124992370605</v>
      </c>
      <c r="AS75">
        <v>1.4917287826538086</v>
      </c>
      <c r="AT75">
        <v>6.2416162490844727</v>
      </c>
      <c r="AU75">
        <v>5.9433574676513672</v>
      </c>
      <c r="AV75">
        <v>7.0736227035522461</v>
      </c>
      <c r="AW75">
        <v>1.8194169998168945</v>
      </c>
      <c r="AX75">
        <v>6.6718158721923828</v>
      </c>
      <c r="AY75"/>
      <c r="AZ75"/>
      <c r="BA75"/>
      <c r="BB75"/>
      <c r="BC75"/>
      <c r="BD75">
        <v>0</v>
      </c>
      <c r="BE75">
        <v>5.2631575614213943E-2</v>
      </c>
      <c r="BF75">
        <v>5.2631575614213943E-2</v>
      </c>
      <c r="BG75">
        <v>5.2631575614213943E-2</v>
      </c>
      <c r="BH75">
        <v>0.21052630245685577</v>
      </c>
      <c r="BI75">
        <v>0.26315787434577942</v>
      </c>
      <c r="BJ75">
        <v>0.31578946113586426</v>
      </c>
      <c r="BK75">
        <v>5.2631575614213943E-2</v>
      </c>
      <c r="BL75">
        <v>0</v>
      </c>
      <c r="BM75"/>
      <c r="BN75"/>
      <c r="BO75"/>
      <c r="BP75"/>
      <c r="BQ75"/>
      <c r="BR75">
        <v>0</v>
      </c>
      <c r="BS75">
        <v>0</v>
      </c>
      <c r="BT75">
        <v>0</v>
      </c>
      <c r="BU75">
        <v>0.86166244745254517</v>
      </c>
      <c r="BV75">
        <v>3.9736043661832809E-2</v>
      </c>
      <c r="BW75">
        <v>-1.5323634259402752E-2</v>
      </c>
      <c r="BX75">
        <v>2.2979214787483215E-2</v>
      </c>
      <c r="BY75">
        <v>0.11195673793554306</v>
      </c>
      <c r="BZ75">
        <v>-3.6090608686208725E-2</v>
      </c>
      <c r="CA75"/>
      <c r="CB75"/>
      <c r="CC75"/>
      <c r="CD75"/>
      <c r="CE75"/>
      <c r="CF75">
        <v>0</v>
      </c>
      <c r="CG75">
        <v>2.68129563331604</v>
      </c>
      <c r="CH75">
        <v>23.243066787719727</v>
      </c>
      <c r="CI75">
        <v>8.3804969787597656</v>
      </c>
      <c r="CJ75">
        <v>35.065265655517578</v>
      </c>
      <c r="CK75">
        <v>55.031085968017578</v>
      </c>
      <c r="CL75">
        <v>36.461971282958984</v>
      </c>
      <c r="CM75">
        <v>9.0970849990844727</v>
      </c>
      <c r="CN75">
        <v>66.718162536621094</v>
      </c>
      <c r="CO75"/>
      <c r="CP75"/>
      <c r="CQ75"/>
      <c r="CR75"/>
      <c r="CS75">
        <v>1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-12.024373054504395</v>
      </c>
      <c r="CZ75">
        <v>-12.024383544921875</v>
      </c>
      <c r="DA75">
        <v>-12.024383544921875</v>
      </c>
      <c r="DB75">
        <v>193</v>
      </c>
      <c r="DC75">
        <v>1356.6666259765625</v>
      </c>
      <c r="DD75">
        <v>0</v>
      </c>
      <c r="DE75">
        <v>34.388889312744141</v>
      </c>
      <c r="DF75">
        <v>22.280603408813477</v>
      </c>
      <c r="DG75">
        <v>0</v>
      </c>
      <c r="DH75">
        <v>0.44999998807907104</v>
      </c>
      <c r="DI75">
        <v>0</v>
      </c>
      <c r="DQ75">
        <v>0.63083332777023315</v>
      </c>
      <c r="DR75">
        <v>1</v>
      </c>
      <c r="DS75">
        <v>1.0028001070022583</v>
      </c>
      <c r="DT75">
        <v>0.26972472667694092</v>
      </c>
      <c r="DU75">
        <v>2.5486917495727539</v>
      </c>
      <c r="DV75">
        <v>9.4756917953491211</v>
      </c>
      <c r="DW75">
        <v>12.024383544921875</v>
      </c>
      <c r="DX75">
        <v>9.4756917953491211</v>
      </c>
      <c r="DY75">
        <v>250.72190856933594</v>
      </c>
      <c r="DZ75">
        <v>209.20127868652344</v>
      </c>
      <c r="EA75">
        <v>9.4492330551147461</v>
      </c>
      <c r="EB75">
        <v>0.35333332419395447</v>
      </c>
    </row>
    <row r="76" spans="23:132" s="55" customFormat="1">
      <c r="W76"/>
      <c r="X76"/>
      <c r="Y76"/>
      <c r="Z76"/>
      <c r="AA76">
        <v>194</v>
      </c>
      <c r="AB76">
        <v>0.19300000369548798</v>
      </c>
      <c r="AC76">
        <v>0.18872962892055511</v>
      </c>
      <c r="AD76">
        <v>0.15706276893615723</v>
      </c>
      <c r="AE76">
        <v>0.14485664665699005</v>
      </c>
      <c r="AF76">
        <v>0.11701104789972305</v>
      </c>
      <c r="AG76">
        <v>0.12329661101102829</v>
      </c>
      <c r="AH76">
        <v>0.15564624965190887</v>
      </c>
      <c r="AI76">
        <v>0.19791771471500397</v>
      </c>
      <c r="AJ76">
        <v>0.1184270903468132</v>
      </c>
      <c r="AK76">
        <v>0.17142084240913391</v>
      </c>
      <c r="AL76"/>
      <c r="AM76"/>
      <c r="AN76"/>
      <c r="AO76"/>
      <c r="AP76">
        <v>0</v>
      </c>
      <c r="AQ76">
        <v>0.85407513380050659</v>
      </c>
      <c r="AR76">
        <v>4.5874457359313965</v>
      </c>
      <c r="AS76">
        <v>2.8286702632904053</v>
      </c>
      <c r="AT76">
        <v>8.3977890014648438</v>
      </c>
      <c r="AU76">
        <v>8.1406784057617188</v>
      </c>
      <c r="AV76">
        <v>10.270750045776367</v>
      </c>
      <c r="AW76">
        <v>2.4164559841156006</v>
      </c>
      <c r="AX76">
        <v>9.1572904586791992</v>
      </c>
      <c r="AY76"/>
      <c r="AZ76"/>
      <c r="BA76"/>
      <c r="BB76"/>
      <c r="BC76"/>
      <c r="BD76">
        <v>0</v>
      </c>
      <c r="BE76">
        <v>5.52850142121315E-2</v>
      </c>
      <c r="BF76">
        <v>5.52850142121315E-2</v>
      </c>
      <c r="BG76">
        <v>5.52850142121315E-2</v>
      </c>
      <c r="BH76">
        <v>0.221140056848526</v>
      </c>
      <c r="BI76">
        <v>0.22600974142551422</v>
      </c>
      <c r="BJ76">
        <v>0.3317101001739502</v>
      </c>
      <c r="BK76">
        <v>5.52850142121315E-2</v>
      </c>
      <c r="BL76">
        <v>0</v>
      </c>
      <c r="BM76"/>
      <c r="BN76"/>
      <c r="BO76"/>
      <c r="BP76"/>
      <c r="BQ76"/>
      <c r="BR76">
        <v>0</v>
      </c>
      <c r="BS76">
        <v>0</v>
      </c>
      <c r="BT76">
        <v>0.18490695953369141</v>
      </c>
      <c r="BU76">
        <v>0.7863314151763916</v>
      </c>
      <c r="BV76">
        <v>-1.0350174270570278E-2</v>
      </c>
      <c r="BW76">
        <v>-5.4827034473419189E-3</v>
      </c>
      <c r="BX76">
        <v>5.8253230527043343E-3</v>
      </c>
      <c r="BY76">
        <v>5.0261680036783218E-2</v>
      </c>
      <c r="BZ76">
        <v>-6.5176868811249733E-3</v>
      </c>
      <c r="CA76"/>
      <c r="CB76"/>
      <c r="CC76"/>
      <c r="CD76"/>
      <c r="CE76"/>
      <c r="CF76">
        <v>0</v>
      </c>
      <c r="CG76">
        <v>4.5918006896972656</v>
      </c>
      <c r="CH76">
        <v>22.937236785888672</v>
      </c>
      <c r="CI76">
        <v>15.891403198242188</v>
      </c>
      <c r="CJ76">
        <v>47.178596496582031</v>
      </c>
      <c r="CK76">
        <v>75.37664794921875</v>
      </c>
      <c r="CL76">
        <v>52.942012786865234</v>
      </c>
      <c r="CM76">
        <v>12.082279205322266</v>
      </c>
      <c r="CN76">
        <v>91.572906494140625</v>
      </c>
      <c r="CO76"/>
      <c r="CP76"/>
      <c r="CQ76"/>
      <c r="CR76"/>
      <c r="CS76">
        <v>1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-12.264281272888184</v>
      </c>
      <c r="CZ76">
        <v>-12.264264106750488</v>
      </c>
      <c r="DA76">
        <v>-12.264264106750488</v>
      </c>
      <c r="DB76">
        <v>194</v>
      </c>
      <c r="DC76">
        <v>1380</v>
      </c>
      <c r="DD76">
        <v>0</v>
      </c>
      <c r="DE76">
        <v>46.653152465820313</v>
      </c>
      <c r="DF76">
        <v>30.141365051269531</v>
      </c>
      <c r="DG76">
        <v>0</v>
      </c>
      <c r="DH76">
        <v>0.44999998807907104</v>
      </c>
      <c r="DI76">
        <v>0</v>
      </c>
      <c r="DQ76">
        <v>0.64499998092651367</v>
      </c>
      <c r="DR76">
        <v>1</v>
      </c>
      <c r="DS76">
        <v>1.0236001014709473</v>
      </c>
      <c r="DT76">
        <v>0.2610245943069458</v>
      </c>
      <c r="DU76">
        <v>2.4919919967651367</v>
      </c>
      <c r="DV76">
        <v>9.7722721099853516</v>
      </c>
      <c r="DW76">
        <v>12.264264106750488</v>
      </c>
      <c r="DX76">
        <v>9.7722721099853516</v>
      </c>
      <c r="DY76">
        <v>260.49417114257813</v>
      </c>
      <c r="DZ76">
        <v>218.97355651855469</v>
      </c>
      <c r="EA76">
        <v>9.5469627380371094</v>
      </c>
      <c r="EB76">
        <v>0.34000000357627869</v>
      </c>
    </row>
    <row r="77" spans="23:132" s="55" customFormat="1">
      <c r="W77"/>
      <c r="X77"/>
      <c r="Y77"/>
      <c r="Z77"/>
      <c r="AA77">
        <v>195</v>
      </c>
      <c r="AB77">
        <v>0.19300000369548798</v>
      </c>
      <c r="AC77">
        <v>0.18657645583152771</v>
      </c>
      <c r="AD77">
        <v>0.15564268827438354</v>
      </c>
      <c r="AE77">
        <v>0.13838787376880646</v>
      </c>
      <c r="AF77">
        <v>0.10431522876024246</v>
      </c>
      <c r="AG77">
        <v>0.11586988717317581</v>
      </c>
      <c r="AH77">
        <v>0.13866497576236725</v>
      </c>
      <c r="AI77">
        <v>0.19451318681240082</v>
      </c>
      <c r="AJ77">
        <v>9.4775699079036713E-2</v>
      </c>
      <c r="AK77">
        <v>0.16126735508441925</v>
      </c>
      <c r="AL77"/>
      <c r="AM77"/>
      <c r="AN77"/>
      <c r="AO77"/>
      <c r="AP77">
        <v>0</v>
      </c>
      <c r="AQ77">
        <v>1.2847099304199219</v>
      </c>
      <c r="AR77">
        <v>4.8714618682861328</v>
      </c>
      <c r="AS77">
        <v>4.1224255561828613</v>
      </c>
      <c r="AT77">
        <v>10.936952590942383</v>
      </c>
      <c r="AU77">
        <v>9.6260223388671875</v>
      </c>
      <c r="AV77">
        <v>13.667004585266113</v>
      </c>
      <c r="AW77">
        <v>3.0973615646362305</v>
      </c>
      <c r="AX77">
        <v>11.522430419921875</v>
      </c>
      <c r="AY77"/>
      <c r="AZ77"/>
      <c r="BA77"/>
      <c r="BB77"/>
      <c r="BC77"/>
      <c r="BD77">
        <v>0</v>
      </c>
      <c r="BE77">
        <v>6.5730474889278412E-2</v>
      </c>
      <c r="BF77">
        <v>6.5730474889278412E-2</v>
      </c>
      <c r="BG77">
        <v>6.5730474889278412E-2</v>
      </c>
      <c r="BH77">
        <v>0.25250735878944397</v>
      </c>
      <c r="BI77">
        <v>0.14713676273822784</v>
      </c>
      <c r="BJ77">
        <v>0.33743387460708618</v>
      </c>
      <c r="BK77">
        <v>6.5730474889278412E-2</v>
      </c>
      <c r="BL77">
        <v>0</v>
      </c>
      <c r="BM77"/>
      <c r="BN77"/>
      <c r="BO77"/>
      <c r="BP77"/>
      <c r="BQ77"/>
      <c r="BR77">
        <v>0</v>
      </c>
      <c r="BS77">
        <v>0</v>
      </c>
      <c r="BT77">
        <v>0.23389635980129242</v>
      </c>
      <c r="BU77">
        <v>0.61441195011138916</v>
      </c>
      <c r="BV77">
        <v>-1.4813045039772987E-2</v>
      </c>
      <c r="BW77">
        <v>-1.1476917425170541E-3</v>
      </c>
      <c r="BX77">
        <v>1.049776328727603E-3</v>
      </c>
      <c r="BY77">
        <v>1.6224106773734093E-2</v>
      </c>
      <c r="BZ77">
        <v>-1.5092991816345602E-4</v>
      </c>
      <c r="CA77"/>
      <c r="CB77"/>
      <c r="CC77"/>
      <c r="CD77"/>
      <c r="CE77"/>
      <c r="CF77">
        <v>0</v>
      </c>
      <c r="CG77">
        <v>6.9070405960083008</v>
      </c>
      <c r="CH77">
        <v>24.357316970825195</v>
      </c>
      <c r="CI77">
        <v>23.159687042236328</v>
      </c>
      <c r="CJ77">
        <v>61.443561553955078</v>
      </c>
      <c r="CK77">
        <v>89.129837036132813</v>
      </c>
      <c r="CL77">
        <v>70.448478698730469</v>
      </c>
      <c r="CM77">
        <v>15.486807823181152</v>
      </c>
      <c r="CN77">
        <v>115.22430419921875</v>
      </c>
      <c r="CO77"/>
      <c r="CP77"/>
      <c r="CQ77"/>
      <c r="CR77"/>
      <c r="CS77">
        <v>1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-12.475193023681641</v>
      </c>
      <c r="CZ77">
        <v>-12.475211143493652</v>
      </c>
      <c r="DA77">
        <v>-12.475211143493652</v>
      </c>
      <c r="DB77">
        <v>195</v>
      </c>
      <c r="DC77">
        <v>1403.333251953125</v>
      </c>
      <c r="DD77">
        <v>0</v>
      </c>
      <c r="DE77">
        <v>59.128368377685547</v>
      </c>
      <c r="DF77">
        <v>38.268436431884766</v>
      </c>
      <c r="DG77">
        <v>0</v>
      </c>
      <c r="DH77">
        <v>0.44999998807907104</v>
      </c>
      <c r="DI77">
        <v>0</v>
      </c>
      <c r="DQ77">
        <v>0.65916663408279419</v>
      </c>
      <c r="DR77">
        <v>1</v>
      </c>
      <c r="DS77">
        <v>1.0444000959396362</v>
      </c>
      <c r="DT77">
        <v>0.24434500932693481</v>
      </c>
      <c r="DU77">
        <v>2.3652899265289307</v>
      </c>
      <c r="DV77">
        <v>10.109921455383301</v>
      </c>
      <c r="DW77">
        <v>12.475211143493652</v>
      </c>
      <c r="DX77">
        <v>10.109921455383301</v>
      </c>
      <c r="DY77">
        <v>270.60409545898438</v>
      </c>
      <c r="DZ77">
        <v>229.08348083496094</v>
      </c>
      <c r="EA77">
        <v>9.6801233291625977</v>
      </c>
      <c r="EB77">
        <v>0.32666665315628052</v>
      </c>
    </row>
    <row r="78" spans="23:132" s="55" customFormat="1">
      <c r="W78"/>
      <c r="X78"/>
      <c r="Y78"/>
      <c r="Z78"/>
      <c r="AA78">
        <v>196</v>
      </c>
      <c r="AB78">
        <v>0.19300000369548798</v>
      </c>
      <c r="AC78">
        <v>0.18396498262882233</v>
      </c>
      <c r="AD78">
        <v>0.15302880108356476</v>
      </c>
      <c r="AE78">
        <v>0.13251510262489319</v>
      </c>
      <c r="AF78">
        <v>9.4006329774856567E-2</v>
      </c>
      <c r="AG78">
        <v>0.11222727596759796</v>
      </c>
      <c r="AH78">
        <v>0.12678998708724976</v>
      </c>
      <c r="AI78">
        <v>0.19080960750579834</v>
      </c>
      <c r="AJ78">
        <v>8.5322864353656769E-2</v>
      </c>
      <c r="AK78">
        <v>0.15564736723899841</v>
      </c>
      <c r="AL78"/>
      <c r="AM78"/>
      <c r="AN78"/>
      <c r="AO78"/>
      <c r="AP78">
        <v>0</v>
      </c>
      <c r="AQ78">
        <v>1.8070046901702881</v>
      </c>
      <c r="AR78">
        <v>5.3942394256591797</v>
      </c>
      <c r="AS78">
        <v>5.2969794273376465</v>
      </c>
      <c r="AT78">
        <v>12.99873161315918</v>
      </c>
      <c r="AU78">
        <v>10.354544639587402</v>
      </c>
      <c r="AV78">
        <v>16.042001724243164</v>
      </c>
      <c r="AW78">
        <v>3.8380773067474365</v>
      </c>
      <c r="AX78">
        <v>12.467713356018066</v>
      </c>
      <c r="AY78"/>
      <c r="AZ78"/>
      <c r="BA78"/>
      <c r="BB78"/>
      <c r="BC78"/>
      <c r="BD78">
        <v>0</v>
      </c>
      <c r="BE78">
        <v>9.0776197612285614E-2</v>
      </c>
      <c r="BF78">
        <v>9.0776197612285614E-2</v>
      </c>
      <c r="BG78">
        <v>9.0776197612285614E-2</v>
      </c>
      <c r="BH78">
        <v>0.25454595685005188</v>
      </c>
      <c r="BI78">
        <v>8.9704737067222595E-2</v>
      </c>
      <c r="BJ78">
        <v>0.29264447093009949</v>
      </c>
      <c r="BK78">
        <v>9.0776197612285614E-2</v>
      </c>
      <c r="BL78">
        <v>0</v>
      </c>
      <c r="BM78"/>
      <c r="BN78"/>
      <c r="BO78"/>
      <c r="BP78"/>
      <c r="BQ78"/>
      <c r="BR78">
        <v>0</v>
      </c>
      <c r="BS78">
        <v>0</v>
      </c>
      <c r="BT78">
        <v>0.21531979739665985</v>
      </c>
      <c r="BU78">
        <v>0.43015718460083008</v>
      </c>
      <c r="BV78">
        <v>-6.7817703820765018E-3</v>
      </c>
      <c r="BW78">
        <v>-2.1207421377766877E-4</v>
      </c>
      <c r="BX78">
        <v>1.7492874758318067E-4</v>
      </c>
      <c r="BY78">
        <v>3.1021451577544212E-3</v>
      </c>
      <c r="BZ78">
        <v>0</v>
      </c>
      <c r="CA78"/>
      <c r="CB78"/>
      <c r="CC78"/>
      <c r="CD78"/>
      <c r="CE78"/>
      <c r="CF78">
        <v>0</v>
      </c>
      <c r="CG78">
        <v>9.7150764465332031</v>
      </c>
      <c r="CH78">
        <v>26.971202850341797</v>
      </c>
      <c r="CI78">
        <v>29.758306503295898</v>
      </c>
      <c r="CJ78">
        <v>73.026596069335938</v>
      </c>
      <c r="CK78">
        <v>95.875411987304688</v>
      </c>
      <c r="CL78">
        <v>82.69073486328125</v>
      </c>
      <c r="CM78">
        <v>19.190387725830078</v>
      </c>
      <c r="CN78">
        <v>124.67713928222656</v>
      </c>
      <c r="CO78"/>
      <c r="CP78"/>
      <c r="CQ78"/>
      <c r="CR78"/>
      <c r="CS78">
        <v>1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-9.070918083190918</v>
      </c>
      <c r="CZ78">
        <v>-9.0709218978881836</v>
      </c>
      <c r="DA78">
        <v>-9.0709218978881836</v>
      </c>
      <c r="DB78">
        <v>196</v>
      </c>
      <c r="DC78">
        <v>1426.6666259765625</v>
      </c>
      <c r="DD78">
        <v>0</v>
      </c>
      <c r="DE78">
        <v>68.199295043945313</v>
      </c>
      <c r="DF78">
        <v>44.800300598144531</v>
      </c>
      <c r="DG78">
        <v>0</v>
      </c>
      <c r="DH78">
        <v>0.44999998807907104</v>
      </c>
      <c r="DI78">
        <v>0</v>
      </c>
      <c r="DQ78">
        <v>0.67333328723907471</v>
      </c>
      <c r="DR78">
        <v>1</v>
      </c>
      <c r="DS78">
        <v>1.0652000904083252</v>
      </c>
      <c r="DT78">
        <v>0.12391835451126099</v>
      </c>
      <c r="DU78">
        <v>0.94528329372406006</v>
      </c>
      <c r="DV78">
        <v>8.1256389617919922</v>
      </c>
      <c r="DW78">
        <v>9.0709218978881836</v>
      </c>
      <c r="DX78">
        <v>8.1256389617919922</v>
      </c>
      <c r="DY78">
        <v>278.729736328125</v>
      </c>
      <c r="DZ78">
        <v>237.20912170410156</v>
      </c>
      <c r="EA78">
        <v>7.6282749176025391</v>
      </c>
      <c r="EB78">
        <v>0.31333333253860474</v>
      </c>
    </row>
    <row r="79" spans="23:132" s="55" customFormat="1">
      <c r="W79"/>
      <c r="X79"/>
      <c r="Y79"/>
      <c r="Z79"/>
      <c r="AA79">
        <v>197</v>
      </c>
      <c r="AB79">
        <v>0.19300000369548798</v>
      </c>
      <c r="AC79">
        <v>0.17965750396251678</v>
      </c>
      <c r="AD79">
        <v>0.14851543307304382</v>
      </c>
      <c r="AE79">
        <v>0.12591426074504852</v>
      </c>
      <c r="AF79">
        <v>8.3938933908939362E-2</v>
      </c>
      <c r="AG79">
        <v>0.11030159890651703</v>
      </c>
      <c r="AH79">
        <v>0.11709237098693848</v>
      </c>
      <c r="AI79">
        <v>0.2057705819606781</v>
      </c>
      <c r="AJ79">
        <v>0.20999999344348907</v>
      </c>
      <c r="AK79">
        <v>0.20718038082122803</v>
      </c>
      <c r="AL79"/>
      <c r="AM79"/>
      <c r="AN79"/>
      <c r="AO79"/>
      <c r="AP79">
        <v>0</v>
      </c>
      <c r="AQ79">
        <v>2.6685006618499756</v>
      </c>
      <c r="AR79">
        <v>6.296912670135498</v>
      </c>
      <c r="AS79">
        <v>6.6171483993530273</v>
      </c>
      <c r="AT79">
        <v>15.012210845947266</v>
      </c>
      <c r="AU79">
        <v>10.739680290222168</v>
      </c>
      <c r="AV79">
        <v>17.981525421142578</v>
      </c>
      <c r="AW79">
        <v>0.8458823561668396</v>
      </c>
      <c r="AX79">
        <v>0</v>
      </c>
      <c r="AY79"/>
      <c r="AZ79"/>
      <c r="BA79"/>
      <c r="BB79"/>
      <c r="BC79"/>
      <c r="BD79">
        <v>0</v>
      </c>
      <c r="BE79">
        <v>0.1215813085436821</v>
      </c>
      <c r="BF79">
        <v>0.1215813085436821</v>
      </c>
      <c r="BG79">
        <v>0.1215813085436821</v>
      </c>
      <c r="BH79">
        <v>0.23850634694099426</v>
      </c>
      <c r="BI79">
        <v>4.5588418841362E-2</v>
      </c>
      <c r="BJ79">
        <v>0.22957997024059296</v>
      </c>
      <c r="BK79">
        <v>0.1215813085436821</v>
      </c>
      <c r="BL79">
        <v>0</v>
      </c>
      <c r="BM79"/>
      <c r="BN79"/>
      <c r="BO79"/>
      <c r="BP79"/>
      <c r="BQ79"/>
      <c r="BR79">
        <v>0</v>
      </c>
      <c r="BS79">
        <v>0</v>
      </c>
      <c r="BT79">
        <v>0.16592401266098022</v>
      </c>
      <c r="BU79">
        <v>0.29067030549049377</v>
      </c>
      <c r="BV79">
        <v>-2.0764991641044617E-3</v>
      </c>
      <c r="BW79">
        <v>-6.3810512074269354E-5</v>
      </c>
      <c r="BX79">
        <v>4.5071610657032579E-5</v>
      </c>
      <c r="BY79">
        <v>5.81750413402915E-4</v>
      </c>
      <c r="BZ79">
        <v>4.020197868347168</v>
      </c>
      <c r="CA79"/>
      <c r="CB79"/>
      <c r="CC79"/>
      <c r="CD79"/>
      <c r="CE79"/>
      <c r="CF79">
        <v>0</v>
      </c>
      <c r="CG79">
        <v>14.346773147583008</v>
      </c>
      <c r="CH79">
        <v>31.48457145690918</v>
      </c>
      <c r="CI79">
        <v>37.174983978271484</v>
      </c>
      <c r="CJ79">
        <v>84.338272094726563</v>
      </c>
      <c r="CK79">
        <v>99.441482543945313</v>
      </c>
      <c r="CL79">
        <v>92.688278198242188</v>
      </c>
      <c r="CM79">
        <v>4.2294116020202637</v>
      </c>
      <c r="CN79">
        <v>0</v>
      </c>
      <c r="CO79"/>
      <c r="CP79"/>
      <c r="CQ79"/>
      <c r="CR79"/>
      <c r="CS79">
        <v>0.89557242393493652</v>
      </c>
      <c r="CT79">
        <v>0</v>
      </c>
      <c r="CU79">
        <v>0</v>
      </c>
      <c r="CV79">
        <v>0</v>
      </c>
      <c r="CW79">
        <v>17.270000457763672</v>
      </c>
      <c r="CX79">
        <v>0</v>
      </c>
      <c r="CY79">
        <v>8.0374326705932617</v>
      </c>
      <c r="CZ79">
        <v>-9.2325687408447266</v>
      </c>
      <c r="DA79">
        <v>8.0374317169189453</v>
      </c>
      <c r="DB79">
        <v>197</v>
      </c>
      <c r="DC79">
        <v>1450</v>
      </c>
      <c r="DD79">
        <v>0</v>
      </c>
      <c r="DE79">
        <v>60.161861419677734</v>
      </c>
      <c r="DF79">
        <v>48.361621856689453</v>
      </c>
      <c r="DG79">
        <v>0</v>
      </c>
      <c r="DH79">
        <v>0.44999998807907104</v>
      </c>
      <c r="DI79">
        <v>17.270000457763672</v>
      </c>
      <c r="DQ79">
        <v>0.6875</v>
      </c>
      <c r="DR79">
        <v>1</v>
      </c>
      <c r="DS79">
        <v>1.0860000848770142</v>
      </c>
      <c r="DT79">
        <v>9.0013310313224792E-2</v>
      </c>
      <c r="DU79">
        <v>0.78209125995635986</v>
      </c>
      <c r="DV79">
        <v>8.4504776000976563</v>
      </c>
      <c r="DW79">
        <v>9.2325687408447266</v>
      </c>
      <c r="DX79">
        <v>9.4358396530151367</v>
      </c>
      <c r="DY79">
        <v>288.16558837890625</v>
      </c>
      <c r="DZ79">
        <v>245.65960693359375</v>
      </c>
      <c r="EA79">
        <v>8.6886177062988281</v>
      </c>
      <c r="EB79">
        <v>0.29999998211860657</v>
      </c>
    </row>
    <row r="80" spans="23:132" s="55" customFormat="1">
      <c r="W80"/>
      <c r="X80"/>
      <c r="Y80"/>
      <c r="Z80"/>
      <c r="AA80">
        <v>198</v>
      </c>
      <c r="AB80">
        <v>0.19300000369548798</v>
      </c>
      <c r="AC80">
        <v>0.17364977300167084</v>
      </c>
      <c r="AD80">
        <v>0.1423749178647995</v>
      </c>
      <c r="AE80">
        <v>0.11851993948221207</v>
      </c>
      <c r="AF80">
        <v>7.6521217823028564E-2</v>
      </c>
      <c r="AG80">
        <v>0.10997103899717331</v>
      </c>
      <c r="AH80">
        <v>0.11189716309309006</v>
      </c>
      <c r="AI80">
        <v>0.19977416098117828</v>
      </c>
      <c r="AJ80">
        <v>0.19913458824157715</v>
      </c>
      <c r="AK80">
        <v>0.19956097006797791</v>
      </c>
      <c r="AL80"/>
      <c r="AM80"/>
      <c r="AN80"/>
      <c r="AO80"/>
      <c r="AP80">
        <v>0</v>
      </c>
      <c r="AQ80">
        <v>3.8700470924377441</v>
      </c>
      <c r="AR80">
        <v>7.5250153541564941</v>
      </c>
      <c r="AS80">
        <v>8.096013069152832</v>
      </c>
      <c r="AT80">
        <v>16.495754241943359</v>
      </c>
      <c r="AU80">
        <v>10.805791854858398</v>
      </c>
      <c r="AV80">
        <v>19.020566940307617</v>
      </c>
      <c r="AW80">
        <v>2.0451667308807373</v>
      </c>
      <c r="AX80">
        <v>1.0865404605865479</v>
      </c>
      <c r="AY80"/>
      <c r="AZ80"/>
      <c r="BA80"/>
      <c r="BB80"/>
      <c r="BC80"/>
      <c r="BD80">
        <v>0</v>
      </c>
      <c r="BE80">
        <v>0.16701598465442657</v>
      </c>
      <c r="BF80">
        <v>0.16701598465442657</v>
      </c>
      <c r="BG80">
        <v>0.16701598465442657</v>
      </c>
      <c r="BH80">
        <v>0.19023695588111877</v>
      </c>
      <c r="BI80">
        <v>8.4801241755485535E-3</v>
      </c>
      <c r="BJ80">
        <v>0.13321894407272339</v>
      </c>
      <c r="BK80">
        <v>0.16701598465442657</v>
      </c>
      <c r="BL80">
        <v>0</v>
      </c>
      <c r="BM80"/>
      <c r="BN80"/>
      <c r="BO80"/>
      <c r="BP80"/>
      <c r="BQ80"/>
      <c r="BR80">
        <v>0</v>
      </c>
      <c r="BS80">
        <v>0</v>
      </c>
      <c r="BT80">
        <v>0.10117994248867035</v>
      </c>
      <c r="BU80">
        <v>0.1758044958114624</v>
      </c>
      <c r="BV80">
        <v>-3.3333169994875789E-4</v>
      </c>
      <c r="BW80">
        <v>-2.525004674680531E-5</v>
      </c>
      <c r="BX80">
        <v>8.0928548413794488E-6</v>
      </c>
      <c r="BY80">
        <v>7.565267151221633E-5</v>
      </c>
      <c r="BZ80">
        <v>0.1035177931189537</v>
      </c>
      <c r="CA80"/>
      <c r="CB80"/>
      <c r="CC80"/>
      <c r="CD80"/>
      <c r="CE80"/>
      <c r="CF80">
        <v>0</v>
      </c>
      <c r="CG80">
        <v>20.806699752807617</v>
      </c>
      <c r="CH80">
        <v>37.625087738037109</v>
      </c>
      <c r="CI80">
        <v>45.483211517333984</v>
      </c>
      <c r="CJ80">
        <v>92.67279052734375</v>
      </c>
      <c r="CK80">
        <v>100.05362701416016</v>
      </c>
      <c r="CL80">
        <v>98.044158935546875</v>
      </c>
      <c r="CM80">
        <v>10.225832939147949</v>
      </c>
      <c r="CN80">
        <v>10.865406036376953</v>
      </c>
      <c r="CO80"/>
      <c r="CP80"/>
      <c r="CQ80"/>
      <c r="CR80"/>
      <c r="CS80">
        <v>1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-8.7830429077148438</v>
      </c>
      <c r="CZ80">
        <v>-8.7830410003662109</v>
      </c>
      <c r="DA80">
        <v>-8.7830410003662109</v>
      </c>
      <c r="DB80">
        <v>198</v>
      </c>
      <c r="DC80">
        <v>1473.333251953125</v>
      </c>
      <c r="DD80">
        <v>0</v>
      </c>
      <c r="DE80">
        <v>68.944900512695313</v>
      </c>
      <c r="DF80">
        <v>54.548519134521484</v>
      </c>
      <c r="DG80">
        <v>0</v>
      </c>
      <c r="DH80">
        <v>0.44999998807907104</v>
      </c>
      <c r="DI80">
        <v>0</v>
      </c>
      <c r="DQ80">
        <v>0.70166665315628052</v>
      </c>
      <c r="DR80">
        <v>1</v>
      </c>
      <c r="DS80">
        <v>1.1068000793457031</v>
      </c>
      <c r="DT80">
        <v>0.1394881010055542</v>
      </c>
      <c r="DU80">
        <v>0.98302280902862549</v>
      </c>
      <c r="DV80">
        <v>7.8000178337097168</v>
      </c>
      <c r="DW80">
        <v>8.7830410003662109</v>
      </c>
      <c r="DX80">
        <v>7.8000178337097168</v>
      </c>
      <c r="DY80">
        <v>295.96560668945313</v>
      </c>
      <c r="DZ80">
        <v>253.45962524414063</v>
      </c>
      <c r="EA80">
        <v>7.0473594665527344</v>
      </c>
      <c r="EB80">
        <v>0.28666666150093079</v>
      </c>
    </row>
    <row r="81" spans="23:132" s="55" customFormat="1">
      <c r="W81"/>
      <c r="X81"/>
      <c r="Y81"/>
      <c r="Z81"/>
      <c r="AA81">
        <v>199</v>
      </c>
      <c r="AB81">
        <v>0.19300000369548798</v>
      </c>
      <c r="AC81">
        <v>0.16390819847583771</v>
      </c>
      <c r="AD81">
        <v>0.13262243568897247</v>
      </c>
      <c r="AE81">
        <v>0.10815710574388504</v>
      </c>
      <c r="AF81">
        <v>7.1202389895915985E-2</v>
      </c>
      <c r="AG81">
        <v>0.10997102409601212</v>
      </c>
      <c r="AH81">
        <v>0.10976756364107132</v>
      </c>
      <c r="AI81">
        <v>0.18992455303668976</v>
      </c>
      <c r="AJ81">
        <v>0.18465116620063782</v>
      </c>
      <c r="AK81">
        <v>0.18816675245761871</v>
      </c>
      <c r="AL81"/>
      <c r="AM81"/>
      <c r="AN81"/>
      <c r="AO81"/>
      <c r="AP81">
        <v>0</v>
      </c>
      <c r="AQ81">
        <v>5.8183622360229492</v>
      </c>
      <c r="AR81">
        <v>9.4755105972290039</v>
      </c>
      <c r="AS81">
        <v>10.168580055236816</v>
      </c>
      <c r="AT81">
        <v>17.559518814086914</v>
      </c>
      <c r="AU81">
        <v>10.805795669555664</v>
      </c>
      <c r="AV81">
        <v>19.446487426757813</v>
      </c>
      <c r="AW81">
        <v>4.0150885581970215</v>
      </c>
      <c r="AX81">
        <v>2.5348827838897705</v>
      </c>
      <c r="AY81"/>
      <c r="AZ81"/>
      <c r="BA81"/>
      <c r="BB81"/>
      <c r="BC81"/>
      <c r="BD81">
        <v>0</v>
      </c>
      <c r="BE81">
        <v>0.2110833078622818</v>
      </c>
      <c r="BF81">
        <v>0.2110833078622818</v>
      </c>
      <c r="BG81">
        <v>0.20922879874706268</v>
      </c>
      <c r="BH81">
        <v>0.11248373240232468</v>
      </c>
      <c r="BI81">
        <v>0</v>
      </c>
      <c r="BJ81">
        <v>4.5037545263767242E-2</v>
      </c>
      <c r="BK81">
        <v>0.2110833078622818</v>
      </c>
      <c r="BL81">
        <v>0</v>
      </c>
      <c r="BM81"/>
      <c r="BN81"/>
      <c r="BO81"/>
      <c r="BP81"/>
      <c r="BQ81"/>
      <c r="BR81">
        <v>0</v>
      </c>
      <c r="BS81">
        <v>0</v>
      </c>
      <c r="BT81">
        <v>4.7978285700082779E-2</v>
      </c>
      <c r="BU81">
        <v>9.3776315450668335E-2</v>
      </c>
      <c r="BV81">
        <v>-3.6092027585254982E-5</v>
      </c>
      <c r="BW81">
        <v>0</v>
      </c>
      <c r="BX81">
        <v>-2.9500536129489774E-6</v>
      </c>
      <c r="BY81">
        <v>1.4337827451527119E-5</v>
      </c>
      <c r="BZ81">
        <v>2.6387149468064308E-2</v>
      </c>
      <c r="CA81"/>
      <c r="CB81"/>
      <c r="CC81"/>
      <c r="CD81"/>
      <c r="CE81"/>
      <c r="CF81">
        <v>0</v>
      </c>
      <c r="CG81">
        <v>31.281509399414063</v>
      </c>
      <c r="CH81">
        <v>47.377567291259766</v>
      </c>
      <c r="CI81">
        <v>57.126846313476563</v>
      </c>
      <c r="CJ81">
        <v>98.649002075195313</v>
      </c>
      <c r="CK81">
        <v>100.05365753173828</v>
      </c>
      <c r="CL81">
        <v>100.2396240234375</v>
      </c>
      <c r="CM81">
        <v>20.075441360473633</v>
      </c>
      <c r="CN81">
        <v>25.34882926940918</v>
      </c>
      <c r="CO81"/>
      <c r="CP81"/>
      <c r="CQ81"/>
      <c r="CR81"/>
      <c r="CS81">
        <v>0.88548570871353149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-10.879337310791016</v>
      </c>
      <c r="CZ81">
        <v>-10.879329681396484</v>
      </c>
      <c r="DA81">
        <v>-10.879329681396484</v>
      </c>
      <c r="DB81">
        <v>199</v>
      </c>
      <c r="DC81">
        <v>1496.6666259765625</v>
      </c>
      <c r="DD81">
        <v>0</v>
      </c>
      <c r="DE81">
        <v>79.824234008789063</v>
      </c>
      <c r="DF81">
        <v>54.048492431640625</v>
      </c>
      <c r="DG81">
        <v>0</v>
      </c>
      <c r="DH81">
        <v>0.44999998807907104</v>
      </c>
      <c r="DI81">
        <v>0</v>
      </c>
      <c r="DQ81">
        <v>0.71583330631256104</v>
      </c>
      <c r="DR81">
        <v>1</v>
      </c>
      <c r="DS81">
        <v>1.1276000738143921</v>
      </c>
      <c r="DT81">
        <v>0.15012454986572266</v>
      </c>
      <c r="DU81">
        <v>1.4219545125961304</v>
      </c>
      <c r="DV81">
        <v>9.4573755264282227</v>
      </c>
      <c r="DW81">
        <v>10.879329681396484</v>
      </c>
      <c r="DX81">
        <v>10.680438995361328</v>
      </c>
      <c r="DY81">
        <v>306.64605712890625</v>
      </c>
      <c r="DZ81">
        <v>262.9169921875</v>
      </c>
      <c r="EA81">
        <v>9.471832275390625</v>
      </c>
      <c r="EB81">
        <v>0.273333340883255</v>
      </c>
    </row>
    <row r="82" spans="23:132" s="55" customFormat="1">
      <c r="W82"/>
      <c r="X82"/>
      <c r="Y82"/>
      <c r="Z82"/>
      <c r="AA82">
        <v>200</v>
      </c>
      <c r="AB82">
        <v>0.19300000369548798</v>
      </c>
      <c r="AC82">
        <v>0.16395939886569977</v>
      </c>
      <c r="AD82">
        <v>0.13273966312408447</v>
      </c>
      <c r="AE82">
        <v>0.10798867046833038</v>
      </c>
      <c r="AF82">
        <v>7.1202397346496582E-2</v>
      </c>
      <c r="AG82">
        <v>0.10997102409601212</v>
      </c>
      <c r="AH82">
        <v>0.10976759344339371</v>
      </c>
      <c r="AI82">
        <v>0.18987976014614105</v>
      </c>
      <c r="AJ82">
        <v>0.17015695571899414</v>
      </c>
      <c r="AK82">
        <v>0.18330548703670502</v>
      </c>
      <c r="AL82"/>
      <c r="AM82"/>
      <c r="AN82"/>
      <c r="AO82"/>
      <c r="AP82">
        <v>0</v>
      </c>
      <c r="AQ82">
        <v>5.8081226348876953</v>
      </c>
      <c r="AR82">
        <v>9.4520654678344727</v>
      </c>
      <c r="AS82">
        <v>10.202267646789551</v>
      </c>
      <c r="AT82">
        <v>17.559518814086914</v>
      </c>
      <c r="AU82">
        <v>10.805795669555664</v>
      </c>
      <c r="AV82">
        <v>19.446481704711914</v>
      </c>
      <c r="AW82">
        <v>4.0240468978881836</v>
      </c>
      <c r="AX82">
        <v>3.9843037128448486</v>
      </c>
      <c r="AY82"/>
      <c r="AZ82"/>
      <c r="BA82"/>
      <c r="BB82"/>
      <c r="BC82"/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/>
      <c r="BN82"/>
      <c r="BO82"/>
      <c r="BP82"/>
      <c r="BQ82"/>
      <c r="BR82">
        <v>0</v>
      </c>
      <c r="BS82">
        <v>0</v>
      </c>
      <c r="BT82">
        <v>1.0239971801638603E-2</v>
      </c>
      <c r="BU82">
        <v>3.3685531467199326E-2</v>
      </c>
      <c r="BV82">
        <v>-2.1616351659758948E-6</v>
      </c>
      <c r="BW82">
        <v>0</v>
      </c>
      <c r="BX82">
        <v>0</v>
      </c>
      <c r="BY82">
        <v>5.7957217904913705E-6</v>
      </c>
      <c r="BZ82">
        <v>-8.9532556012272835E-3</v>
      </c>
      <c r="CA82"/>
      <c r="CB82"/>
      <c r="CC82"/>
      <c r="CD82"/>
      <c r="CE82"/>
      <c r="CF82">
        <v>0</v>
      </c>
      <c r="CG82">
        <v>31.226455688476563</v>
      </c>
      <c r="CH82">
        <v>47.260341644287109</v>
      </c>
      <c r="CI82">
        <v>57.316097259521484</v>
      </c>
      <c r="CJ82">
        <v>98.648994445800781</v>
      </c>
      <c r="CK82">
        <v>100.05365753173828</v>
      </c>
      <c r="CL82">
        <v>100.23959350585938</v>
      </c>
      <c r="CM82">
        <v>20.120235443115234</v>
      </c>
      <c r="CN82">
        <v>39.843040466308594</v>
      </c>
      <c r="CO82"/>
      <c r="CP82"/>
      <c r="CQ82"/>
      <c r="CR82"/>
      <c r="CS82">
        <v>0.86958730220794678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-1.4583617448806763</v>
      </c>
      <c r="CZ82">
        <v>-11.228153228759766</v>
      </c>
      <c r="DA82">
        <v>-11.228153228759766</v>
      </c>
      <c r="DB82">
        <v>200</v>
      </c>
      <c r="DC82">
        <v>1520</v>
      </c>
      <c r="DD82">
        <v>0</v>
      </c>
      <c r="DE82">
        <v>81.282600402832031</v>
      </c>
      <c r="DF82">
        <v>54.05474853515625</v>
      </c>
      <c r="DG82">
        <v>0</v>
      </c>
      <c r="DH82">
        <v>0.44999998807907104</v>
      </c>
      <c r="DI82">
        <v>0</v>
      </c>
      <c r="DQ82">
        <v>0.72999995946884155</v>
      </c>
      <c r="DR82">
        <v>1</v>
      </c>
      <c r="DS82">
        <v>1.1484000682830811</v>
      </c>
      <c r="DT82">
        <v>0.149070143699646</v>
      </c>
      <c r="DU82">
        <v>1.4583743810653687</v>
      </c>
      <c r="DV82">
        <v>9.7697792053222656</v>
      </c>
      <c r="DW82">
        <v>11.228153228759766</v>
      </c>
      <c r="DX82">
        <v>11.23496150970459</v>
      </c>
      <c r="DY82">
        <v>317.88101196289063</v>
      </c>
      <c r="DZ82">
        <v>272.686767578125</v>
      </c>
      <c r="EA82">
        <v>9.78314208984375</v>
      </c>
      <c r="EB82">
        <v>0.25999999046325684</v>
      </c>
    </row>
    <row r="83" spans="23:132" s="55" customFormat="1">
      <c r="W83"/>
      <c r="X83"/>
      <c r="Y83"/>
      <c r="Z83"/>
      <c r="AA83">
        <v>201</v>
      </c>
      <c r="AB83">
        <v>0.19300000369548798</v>
      </c>
      <c r="AC83">
        <v>0.16401250660419464</v>
      </c>
      <c r="AD83">
        <v>0.13285277783870697</v>
      </c>
      <c r="AE83">
        <v>0.10782243311405182</v>
      </c>
      <c r="AF83">
        <v>7.1202404797077179E-2</v>
      </c>
      <c r="AG83">
        <v>0.10997102409601212</v>
      </c>
      <c r="AH83">
        <v>0.10976762324571609</v>
      </c>
      <c r="AI83">
        <v>0.18975119292736053</v>
      </c>
      <c r="AJ83">
        <v>0.16262026131153107</v>
      </c>
      <c r="AK83">
        <v>0.18070754408836365</v>
      </c>
      <c r="AL83"/>
      <c r="AM83"/>
      <c r="AN83"/>
      <c r="AO83"/>
      <c r="AP83">
        <v>0</v>
      </c>
      <c r="AQ83">
        <v>5.7975006103515625</v>
      </c>
      <c r="AR83">
        <v>9.4294424057006836</v>
      </c>
      <c r="AS83">
        <v>10.235514640808105</v>
      </c>
      <c r="AT83">
        <v>17.559516906738281</v>
      </c>
      <c r="AU83">
        <v>10.805795669555664</v>
      </c>
      <c r="AV83">
        <v>19.446475982666016</v>
      </c>
      <c r="AW83">
        <v>4.0497603416442871</v>
      </c>
      <c r="AX83">
        <v>4.7379732131958008</v>
      </c>
      <c r="AY83"/>
      <c r="AZ83"/>
      <c r="BA83"/>
      <c r="BB83"/>
      <c r="BC83"/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/>
      <c r="BN83"/>
      <c r="BO83"/>
      <c r="BP83"/>
      <c r="BQ83"/>
      <c r="BR83">
        <v>0</v>
      </c>
      <c r="BS83">
        <v>0</v>
      </c>
      <c r="BT83">
        <v>1.0620481334626675E-2</v>
      </c>
      <c r="BU83">
        <v>3.3245403319597244E-2</v>
      </c>
      <c r="BV83">
        <v>-2.1615690002363408E-6</v>
      </c>
      <c r="BW83">
        <v>0</v>
      </c>
      <c r="BX83">
        <v>0</v>
      </c>
      <c r="BY83">
        <v>5.7957445278589148E-6</v>
      </c>
      <c r="BZ83">
        <v>-2.5706177577376366E-2</v>
      </c>
      <c r="CA83"/>
      <c r="CB83"/>
      <c r="CC83"/>
      <c r="CD83"/>
      <c r="CE83"/>
      <c r="CF83">
        <v>0</v>
      </c>
      <c r="CG83">
        <v>31.169351577758789</v>
      </c>
      <c r="CH83">
        <v>47.147224426269531</v>
      </c>
      <c r="CI83">
        <v>57.502880096435547</v>
      </c>
      <c r="CJ83">
        <v>98.64898681640625</v>
      </c>
      <c r="CK83">
        <v>100.05365753173828</v>
      </c>
      <c r="CL83">
        <v>100.23956298828125</v>
      </c>
      <c r="CM83">
        <v>20.248802185058594</v>
      </c>
      <c r="CN83">
        <v>47.379734039306641</v>
      </c>
      <c r="CO83"/>
      <c r="CP83"/>
      <c r="CQ83"/>
      <c r="CR83"/>
      <c r="CS83">
        <v>0.85225671529769897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-0.77937543392181396</v>
      </c>
      <c r="CZ83">
        <v>-8.4520807266235352</v>
      </c>
      <c r="DA83">
        <v>-8.4520807266235352</v>
      </c>
      <c r="DB83">
        <v>201</v>
      </c>
      <c r="DC83">
        <v>1543.333251953125</v>
      </c>
      <c r="DD83">
        <v>0</v>
      </c>
      <c r="DE83">
        <v>82.061973571777344</v>
      </c>
      <c r="DF83">
        <v>54.072727203369141</v>
      </c>
      <c r="DG83">
        <v>0</v>
      </c>
      <c r="DH83">
        <v>0.44999998807907104</v>
      </c>
      <c r="DI83">
        <v>0</v>
      </c>
      <c r="DQ83">
        <v>0.74416667222976685</v>
      </c>
      <c r="DR83">
        <v>1</v>
      </c>
      <c r="DS83">
        <v>1.16920006275177</v>
      </c>
      <c r="DT83">
        <v>0.10121786594390869</v>
      </c>
      <c r="DU83">
        <v>0.77937501668930054</v>
      </c>
      <c r="DV83">
        <v>7.6727056503295898</v>
      </c>
      <c r="DW83">
        <v>8.4520807266235352</v>
      </c>
      <c r="DX83">
        <v>9.0028104782104492</v>
      </c>
      <c r="DY83">
        <v>326.88381958007813</v>
      </c>
      <c r="DZ83">
        <v>280.35946655273438</v>
      </c>
      <c r="EA83">
        <v>7.699974536895752</v>
      </c>
      <c r="EB83">
        <v>0.24666666984558105</v>
      </c>
    </row>
    <row r="84" spans="23:132" s="55" customFormat="1">
      <c r="W84"/>
      <c r="X84"/>
      <c r="Y84"/>
      <c r="Z84"/>
      <c r="AA84">
        <v>202</v>
      </c>
      <c r="AB84">
        <v>0.19300000369548798</v>
      </c>
      <c r="AC84">
        <v>0.16406743228435516</v>
      </c>
      <c r="AD84">
        <v>0.13296183943748474</v>
      </c>
      <c r="AE84">
        <v>0.10765843838453293</v>
      </c>
      <c r="AF84">
        <v>7.1202412247657776E-2</v>
      </c>
      <c r="AG84">
        <v>0.10997102409601212</v>
      </c>
      <c r="AH84">
        <v>0.10976765304803848</v>
      </c>
      <c r="AI84">
        <v>0.18964309990406036</v>
      </c>
      <c r="AJ84">
        <v>0.20835410058498383</v>
      </c>
      <c r="AK84">
        <v>0.19588010013103485</v>
      </c>
      <c r="AL84"/>
      <c r="AM84"/>
      <c r="AN84"/>
      <c r="AO84"/>
      <c r="AP84">
        <v>0</v>
      </c>
      <c r="AQ84">
        <v>5.7865157127380371</v>
      </c>
      <c r="AR84">
        <v>9.4076299667358398</v>
      </c>
      <c r="AS84">
        <v>10.268313407897949</v>
      </c>
      <c r="AT84">
        <v>17.559514999389648</v>
      </c>
      <c r="AU84">
        <v>10.805795669555664</v>
      </c>
      <c r="AV84">
        <v>19.446468353271484</v>
      </c>
      <c r="AW84">
        <v>4.0713791847229004</v>
      </c>
      <c r="AX84">
        <v>0.1645892858505249</v>
      </c>
      <c r="AY84"/>
      <c r="AZ84"/>
      <c r="BA84"/>
      <c r="BB84"/>
      <c r="BC84"/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/>
      <c r="BN84"/>
      <c r="BO84"/>
      <c r="BP84"/>
      <c r="BQ84"/>
      <c r="BR84">
        <v>0</v>
      </c>
      <c r="BS84">
        <v>0</v>
      </c>
      <c r="BT84">
        <v>1.0985899716615677E-2</v>
      </c>
      <c r="BU84">
        <v>3.2797064632177353E-2</v>
      </c>
      <c r="BV84">
        <v>-2.1615035166178131E-6</v>
      </c>
      <c r="BW84">
        <v>0</v>
      </c>
      <c r="BX84">
        <v>0</v>
      </c>
      <c r="BY84">
        <v>5.7956522141466849E-6</v>
      </c>
      <c r="BZ84">
        <v>-2.1612746641039848E-2</v>
      </c>
      <c r="CA84"/>
      <c r="CB84"/>
      <c r="CC84"/>
      <c r="CD84"/>
      <c r="CE84"/>
      <c r="CF84">
        <v>0</v>
      </c>
      <c r="CG84">
        <v>31.11029052734375</v>
      </c>
      <c r="CH84">
        <v>47.038162231445313</v>
      </c>
      <c r="CI84">
        <v>57.687145233154297</v>
      </c>
      <c r="CJ84">
        <v>98.648971557617188</v>
      </c>
      <c r="CK84">
        <v>100.05365753173828</v>
      </c>
      <c r="CL84">
        <v>100.23953247070313</v>
      </c>
      <c r="CM84">
        <v>20.356895446777344</v>
      </c>
      <c r="CN84">
        <v>1.6458929777145386</v>
      </c>
      <c r="CO84"/>
      <c r="CP84"/>
      <c r="CQ84"/>
      <c r="CR84"/>
      <c r="CS84">
        <v>0.84299498796463013</v>
      </c>
      <c r="CT84">
        <v>0</v>
      </c>
      <c r="CU84">
        <v>0</v>
      </c>
      <c r="CV84">
        <v>0</v>
      </c>
      <c r="CW84">
        <v>5.3299999237060547</v>
      </c>
      <c r="CX84">
        <v>0</v>
      </c>
      <c r="CY84">
        <v>4.5517683029174805</v>
      </c>
      <c r="CZ84">
        <v>-8.8525362014770508</v>
      </c>
      <c r="DA84">
        <v>-3.522536039352417</v>
      </c>
      <c r="DB84">
        <v>202</v>
      </c>
      <c r="DC84">
        <v>1566.6666259765625</v>
      </c>
      <c r="DD84">
        <v>0</v>
      </c>
      <c r="DE84">
        <v>77.510208129882813</v>
      </c>
      <c r="DF84">
        <v>54.087841033935547</v>
      </c>
      <c r="DG84">
        <v>0</v>
      </c>
      <c r="DH84">
        <v>0.44999998807907104</v>
      </c>
      <c r="DI84">
        <v>5.3299999237060547</v>
      </c>
      <c r="DQ84">
        <v>0.75833332538604736</v>
      </c>
      <c r="DR84">
        <v>1</v>
      </c>
      <c r="DS84">
        <v>1.190000057220459</v>
      </c>
      <c r="DT84">
        <v>9.6688270568847656E-2</v>
      </c>
      <c r="DU84">
        <v>0.77822846174240112</v>
      </c>
      <c r="DV84">
        <v>8.0743074417114258</v>
      </c>
      <c r="DW84">
        <v>8.8525362014770508</v>
      </c>
      <c r="DX84">
        <v>9.578120231628418</v>
      </c>
      <c r="DY84">
        <v>336.46194458007813</v>
      </c>
      <c r="DZ84">
        <v>288.43377685546875</v>
      </c>
      <c r="EA84">
        <v>8.0488405227661133</v>
      </c>
      <c r="EB84">
        <v>0.23333333432674408</v>
      </c>
    </row>
    <row r="85" spans="23:132" s="55" customFormat="1">
      <c r="W85"/>
      <c r="X85"/>
      <c r="Y85"/>
      <c r="Z85"/>
      <c r="AA85">
        <v>203</v>
      </c>
      <c r="AB85">
        <v>0.19300000369548798</v>
      </c>
      <c r="AC85">
        <v>0.16412411630153656</v>
      </c>
      <c r="AD85">
        <v>0.13306686282157898</v>
      </c>
      <c r="AE85">
        <v>0.1074967235326767</v>
      </c>
      <c r="AF85">
        <v>7.1202419698238373E-2</v>
      </c>
      <c r="AG85">
        <v>0.10997102409601212</v>
      </c>
      <c r="AH85">
        <v>0.10976768285036087</v>
      </c>
      <c r="AI85">
        <v>0.19014258682727814</v>
      </c>
      <c r="AJ85">
        <v>0.20670054852962494</v>
      </c>
      <c r="AK85">
        <v>0.19566190242767334</v>
      </c>
      <c r="AL85"/>
      <c r="AM85"/>
      <c r="AN85"/>
      <c r="AO85"/>
      <c r="AP85">
        <v>0</v>
      </c>
      <c r="AQ85">
        <v>5.7751789093017578</v>
      </c>
      <c r="AR85">
        <v>9.3866252899169922</v>
      </c>
      <c r="AS85">
        <v>10.300656318664551</v>
      </c>
      <c r="AT85">
        <v>17.559513092041016</v>
      </c>
      <c r="AU85">
        <v>10.805795669555664</v>
      </c>
      <c r="AV85">
        <v>19.446462631225586</v>
      </c>
      <c r="AW85">
        <v>3.9714818000793457</v>
      </c>
      <c r="AX85">
        <v>0.32994452118873596</v>
      </c>
      <c r="AY85"/>
      <c r="AZ85"/>
      <c r="BA85"/>
      <c r="BB85"/>
      <c r="BC85"/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/>
      <c r="BN85"/>
      <c r="BO85"/>
      <c r="BP85"/>
      <c r="BQ85"/>
      <c r="BR85">
        <v>0</v>
      </c>
      <c r="BS85">
        <v>0</v>
      </c>
      <c r="BT85">
        <v>1.1335909366607666E-2</v>
      </c>
      <c r="BU85">
        <v>3.2342188060283661E-2</v>
      </c>
      <c r="BV85">
        <v>-2.1614382603729609E-6</v>
      </c>
      <c r="BW85">
        <v>0</v>
      </c>
      <c r="BX85">
        <v>0</v>
      </c>
      <c r="BY85">
        <v>5.7955894590122625E-6</v>
      </c>
      <c r="BZ85">
        <v>9.9902652204036713E-2</v>
      </c>
      <c r="CA85"/>
      <c r="CB85"/>
      <c r="CC85"/>
      <c r="CD85"/>
      <c r="CE85"/>
      <c r="CF85">
        <v>0</v>
      </c>
      <c r="CG85">
        <v>31.049341201782227</v>
      </c>
      <c r="CH85">
        <v>46.933139801025391</v>
      </c>
      <c r="CI85">
        <v>57.868846893310547</v>
      </c>
      <c r="CJ85">
        <v>98.648963928222656</v>
      </c>
      <c r="CK85">
        <v>100.05365753173828</v>
      </c>
      <c r="CL85">
        <v>100.239501953125</v>
      </c>
      <c r="CM85">
        <v>19.85740852355957</v>
      </c>
      <c r="CN85">
        <v>3.2994451522827148</v>
      </c>
      <c r="CO85"/>
      <c r="CP85"/>
      <c r="CQ85"/>
      <c r="CR85"/>
      <c r="CS85">
        <v>0.89708614349365234</v>
      </c>
      <c r="CT85">
        <v>0</v>
      </c>
      <c r="CU85">
        <v>0</v>
      </c>
      <c r="CV85">
        <v>0</v>
      </c>
      <c r="CW85">
        <v>0.25</v>
      </c>
      <c r="CX85">
        <v>0</v>
      </c>
      <c r="CY85">
        <v>-6.5445899963378906E-2</v>
      </c>
      <c r="CZ85">
        <v>-7.0505771636962891</v>
      </c>
      <c r="DA85">
        <v>-6.8005771636962891</v>
      </c>
      <c r="DB85">
        <v>203</v>
      </c>
      <c r="DC85">
        <v>1590</v>
      </c>
      <c r="DD85">
        <v>0</v>
      </c>
      <c r="DE85">
        <v>77.575660705566406</v>
      </c>
      <c r="DF85">
        <v>54.017978668212891</v>
      </c>
      <c r="DG85">
        <v>0</v>
      </c>
      <c r="DH85">
        <v>0.44999998807907104</v>
      </c>
      <c r="DI85">
        <v>0.25</v>
      </c>
      <c r="DQ85">
        <v>0.77249997854232788</v>
      </c>
      <c r="DR85">
        <v>1</v>
      </c>
      <c r="DS85">
        <v>1.190000057220459</v>
      </c>
      <c r="DT85">
        <v>4.999995231628418E-2</v>
      </c>
      <c r="DU85">
        <v>0.31545257568359375</v>
      </c>
      <c r="DV85">
        <v>6.7351245880126953</v>
      </c>
      <c r="DW85">
        <v>7.0505771636962891</v>
      </c>
      <c r="DX85">
        <v>7.5077791213989258</v>
      </c>
      <c r="DY85">
        <v>343.9697265625</v>
      </c>
      <c r="DZ85">
        <v>295.16891479492188</v>
      </c>
      <c r="EA85">
        <v>6.3090577125549316</v>
      </c>
      <c r="EB85">
        <v>0.2199999988079071</v>
      </c>
    </row>
    <row r="86" spans="23:132" s="55" customFormat="1">
      <c r="W86"/>
      <c r="X86"/>
      <c r="Y86"/>
      <c r="Z86"/>
      <c r="AA86">
        <v>204</v>
      </c>
      <c r="AB86">
        <v>0.19300000369548798</v>
      </c>
      <c r="AC86">
        <v>0.19300000369548798</v>
      </c>
      <c r="AD86">
        <v>0.18000000715255737</v>
      </c>
      <c r="AE86">
        <v>0.15899999439716339</v>
      </c>
      <c r="AF86">
        <v>0.15899999439716339</v>
      </c>
      <c r="AG86">
        <v>0.164000004529953</v>
      </c>
      <c r="AH86">
        <v>0.2070000022649765</v>
      </c>
      <c r="AI86">
        <v>0.20999999344348907</v>
      </c>
      <c r="AJ86">
        <v>0.20999999344348907</v>
      </c>
      <c r="AK86">
        <v>0.20999999344348907</v>
      </c>
      <c r="AL86"/>
      <c r="AM86"/>
      <c r="AN86"/>
      <c r="AO86"/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/>
      <c r="AZ86"/>
      <c r="BA86"/>
      <c r="BB86"/>
      <c r="BC86"/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/>
      <c r="BN86"/>
      <c r="BO86"/>
      <c r="BP86"/>
      <c r="BQ86"/>
      <c r="BR86">
        <v>51.291797637939453</v>
      </c>
      <c r="BS86">
        <v>51.291797637939453</v>
      </c>
      <c r="BT86">
        <v>57.066974639892578</v>
      </c>
      <c r="BU86">
        <v>66.453598022460938</v>
      </c>
      <c r="BV86">
        <v>76.754249572753906</v>
      </c>
      <c r="BW86">
        <v>94.313766479492188</v>
      </c>
      <c r="BX86">
        <v>105.11955261230469</v>
      </c>
      <c r="BY86">
        <v>124.56602478027344</v>
      </c>
      <c r="BZ86">
        <v>128.53750610351563</v>
      </c>
      <c r="CA86"/>
      <c r="CB86"/>
      <c r="CC86"/>
      <c r="CD86"/>
      <c r="CE86"/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/>
      <c r="CP86"/>
      <c r="CQ86"/>
      <c r="CR86"/>
      <c r="CS86">
        <v>0.8963083028793335</v>
      </c>
      <c r="CT86">
        <v>0</v>
      </c>
      <c r="CU86">
        <v>0.20000004768371582</v>
      </c>
      <c r="CV86">
        <v>1</v>
      </c>
      <c r="CW86">
        <v>129.19715881347656</v>
      </c>
      <c r="CX86">
        <v>-51.291797637939453</v>
      </c>
      <c r="CY86">
        <v>77.575653076171875</v>
      </c>
      <c r="CZ86">
        <v>-7.3631410598754883</v>
      </c>
      <c r="DA86">
        <v>70.542221069335938</v>
      </c>
      <c r="DB86">
        <v>204</v>
      </c>
      <c r="DC86">
        <v>1613.333251953125</v>
      </c>
      <c r="DD86">
        <v>0</v>
      </c>
      <c r="DE86">
        <v>0</v>
      </c>
      <c r="DF86">
        <v>0</v>
      </c>
      <c r="DG86">
        <v>119.03716278076172</v>
      </c>
      <c r="DH86">
        <v>0.44999998807907104</v>
      </c>
      <c r="DI86">
        <v>10.159999847412109</v>
      </c>
      <c r="DQ86">
        <v>0.7866666316986084</v>
      </c>
      <c r="DR86">
        <v>1</v>
      </c>
      <c r="DS86">
        <v>1.190000057220459</v>
      </c>
      <c r="DT86">
        <v>4.999995231628418E-2</v>
      </c>
      <c r="DU86">
        <v>0.32971024513244629</v>
      </c>
      <c r="DV86">
        <v>7.0334310531616211</v>
      </c>
      <c r="DW86">
        <v>7.3631410598754883</v>
      </c>
      <c r="DX86">
        <v>7.847111701965332</v>
      </c>
      <c r="DY86">
        <v>351.81683349609375</v>
      </c>
      <c r="DZ86">
        <v>302.20233154296875</v>
      </c>
      <c r="EA86">
        <v>6.5942111015319824</v>
      </c>
      <c r="EB86">
        <v>0.20666666328907013</v>
      </c>
    </row>
    <row r="87" spans="23:132" s="55" customFormat="1">
      <c r="W87"/>
      <c r="X87"/>
      <c r="Y87"/>
      <c r="Z87"/>
      <c r="AA87">
        <v>205</v>
      </c>
      <c r="AB87">
        <v>0.19300000369548798</v>
      </c>
      <c r="AC87">
        <v>0.19300000369548798</v>
      </c>
      <c r="AD87">
        <v>0.18000000715255737</v>
      </c>
      <c r="AE87">
        <v>0.15899999439716339</v>
      </c>
      <c r="AF87">
        <v>0.15899999439716339</v>
      </c>
      <c r="AG87">
        <v>0.164000004529953</v>
      </c>
      <c r="AH87">
        <v>0.2070000022649765</v>
      </c>
      <c r="AI87">
        <v>0.20999999344348907</v>
      </c>
      <c r="AJ87">
        <v>0.206939697265625</v>
      </c>
      <c r="AK87">
        <v>0.20897988975048065</v>
      </c>
      <c r="AL87"/>
      <c r="AM87"/>
      <c r="AN87"/>
      <c r="AO87"/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0.30602961778640747</v>
      </c>
      <c r="AY87"/>
      <c r="AZ87"/>
      <c r="BA87"/>
      <c r="BB87"/>
      <c r="BC87"/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/>
      <c r="BN87"/>
      <c r="BO87"/>
      <c r="BP87"/>
      <c r="BQ87"/>
      <c r="BR87">
        <v>8.42452272772789E-2</v>
      </c>
      <c r="BS87">
        <v>8.42452272772789E-2</v>
      </c>
      <c r="BT87">
        <v>8.4245175123214722E-2</v>
      </c>
      <c r="BU87">
        <v>8.42452272772789E-2</v>
      </c>
      <c r="BV87">
        <v>8.4245197474956512E-2</v>
      </c>
      <c r="BW87">
        <v>8.4245197474956512E-2</v>
      </c>
      <c r="BX87">
        <v>8.4245197474956512E-2</v>
      </c>
      <c r="BY87">
        <v>8.4245212376117706E-2</v>
      </c>
      <c r="BZ87">
        <v>8.4244683384895325E-2</v>
      </c>
      <c r="CA87"/>
      <c r="CB87"/>
      <c r="CC87"/>
      <c r="CD87"/>
      <c r="CE87"/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3.0602962970733643</v>
      </c>
      <c r="CO87"/>
      <c r="CP87"/>
      <c r="CQ87"/>
      <c r="CR87"/>
      <c r="CS87">
        <v>1</v>
      </c>
      <c r="CT87">
        <v>0</v>
      </c>
      <c r="CU87">
        <v>0</v>
      </c>
      <c r="CV87">
        <v>0</v>
      </c>
      <c r="CW87">
        <v>0</v>
      </c>
      <c r="CX87">
        <v>-8.42452272772789E-2</v>
      </c>
      <c r="CY87">
        <v>-0.30604004859924316</v>
      </c>
      <c r="CZ87">
        <v>-5.5002470016479492</v>
      </c>
      <c r="DA87">
        <v>-5.5844922065734863</v>
      </c>
      <c r="DB87">
        <v>205</v>
      </c>
      <c r="DC87">
        <v>1636.6666259765625</v>
      </c>
      <c r="DD87">
        <v>0</v>
      </c>
      <c r="DE87">
        <v>0.30602961778640747</v>
      </c>
      <c r="DF87">
        <v>4.9519823797083973E-9</v>
      </c>
      <c r="DG87">
        <v>0</v>
      </c>
      <c r="DH87">
        <v>0.44999998807907104</v>
      </c>
      <c r="DI87">
        <v>0</v>
      </c>
      <c r="DQ87">
        <v>0.80083328485488892</v>
      </c>
      <c r="DR87">
        <v>1</v>
      </c>
      <c r="DS87">
        <v>1.190000057220459</v>
      </c>
      <c r="DT87">
        <v>4.999995231628418E-2</v>
      </c>
      <c r="DU87">
        <v>0.22178392112255096</v>
      </c>
      <c r="DV87">
        <v>5.2784628868103027</v>
      </c>
      <c r="DW87">
        <v>5.5002470016479492</v>
      </c>
      <c r="DX87">
        <v>5.2784628868103027</v>
      </c>
      <c r="DY87">
        <v>357.09530639648438</v>
      </c>
      <c r="DZ87">
        <v>307.48080444335938</v>
      </c>
      <c r="EA87">
        <v>4.4356827735900879</v>
      </c>
      <c r="EB87">
        <v>0.19333332777023315</v>
      </c>
    </row>
    <row r="88" spans="23:132" s="55" customFormat="1">
      <c r="W88"/>
      <c r="X88"/>
      <c r="Y88"/>
      <c r="Z88"/>
      <c r="AA88">
        <v>206</v>
      </c>
      <c r="AB88">
        <v>0.19300000369548798</v>
      </c>
      <c r="AC88">
        <v>0.19300000369548798</v>
      </c>
      <c r="AD88">
        <v>0.18000000715255737</v>
      </c>
      <c r="AE88">
        <v>0.15899999439716339</v>
      </c>
      <c r="AF88">
        <v>0.15899999439716339</v>
      </c>
      <c r="AG88">
        <v>0.164000004529953</v>
      </c>
      <c r="AH88">
        <v>0.2070000022649765</v>
      </c>
      <c r="AI88">
        <v>0.20999999344348907</v>
      </c>
      <c r="AJ88">
        <v>0.20393049716949463</v>
      </c>
      <c r="AK88">
        <v>0.20797683298587799</v>
      </c>
      <c r="AL88"/>
      <c r="AM88"/>
      <c r="AN88"/>
      <c r="AO88"/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0.60694962739944458</v>
      </c>
      <c r="AY88"/>
      <c r="AZ88"/>
      <c r="BA88"/>
      <c r="BB88"/>
      <c r="BC88"/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/>
      <c r="BN88"/>
      <c r="BO88"/>
      <c r="BP88"/>
      <c r="BQ88"/>
      <c r="BR88">
        <v>4.6879064291715622E-2</v>
      </c>
      <c r="BS88">
        <v>4.6879064291715622E-2</v>
      </c>
      <c r="BT88">
        <v>4.6879034489393234E-2</v>
      </c>
      <c r="BU88">
        <v>4.6879064291715622E-2</v>
      </c>
      <c r="BV88">
        <v>4.6879049390554428E-2</v>
      </c>
      <c r="BW88">
        <v>4.6879049390554428E-2</v>
      </c>
      <c r="BX88">
        <v>4.6879049390554428E-2</v>
      </c>
      <c r="BY88">
        <v>4.6879056841135025E-2</v>
      </c>
      <c r="BZ88">
        <v>4.6879183501005173E-2</v>
      </c>
      <c r="CA88"/>
      <c r="CB88"/>
      <c r="CC88"/>
      <c r="CD88"/>
      <c r="CE88"/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6.0694966316223145</v>
      </c>
      <c r="CO88"/>
      <c r="CP88"/>
      <c r="CQ88"/>
      <c r="CR88"/>
      <c r="CS88">
        <v>1</v>
      </c>
      <c r="CT88">
        <v>0</v>
      </c>
      <c r="CU88">
        <v>0</v>
      </c>
      <c r="CV88">
        <v>0</v>
      </c>
      <c r="CW88">
        <v>0</v>
      </c>
      <c r="CX88">
        <v>-4.6879064291715622E-2</v>
      </c>
      <c r="CY88">
        <v>-0.30091404914855957</v>
      </c>
      <c r="CZ88">
        <v>-6.3002181053161621</v>
      </c>
      <c r="DA88">
        <v>-6.3470973968505859</v>
      </c>
      <c r="DB88">
        <v>206</v>
      </c>
      <c r="DC88">
        <v>1660</v>
      </c>
      <c r="DD88">
        <v>0</v>
      </c>
      <c r="DE88">
        <v>0.60694962739944458</v>
      </c>
      <c r="DF88">
        <v>-1.4465584285972E-8</v>
      </c>
      <c r="DG88">
        <v>0</v>
      </c>
      <c r="DH88">
        <v>0.44999998807907104</v>
      </c>
      <c r="DI88">
        <v>0</v>
      </c>
      <c r="DQ88">
        <v>0.81499999761581421</v>
      </c>
      <c r="DR88">
        <v>1</v>
      </c>
      <c r="DS88">
        <v>1.190000057220459</v>
      </c>
      <c r="DT88">
        <v>4.999995231628418E-2</v>
      </c>
      <c r="DU88">
        <v>0.25404080748558044</v>
      </c>
      <c r="DV88">
        <v>6.0461773872375488</v>
      </c>
      <c r="DW88">
        <v>6.3002181053161621</v>
      </c>
      <c r="DX88">
        <v>6.0461773872375488</v>
      </c>
      <c r="DY88">
        <v>363.1414794921875</v>
      </c>
      <c r="DZ88">
        <v>313.5269775390625</v>
      </c>
      <c r="EA88">
        <v>5.0808210372924805</v>
      </c>
      <c r="EB88">
        <v>0.17999999225139618</v>
      </c>
    </row>
    <row r="89" spans="23:132" s="55" customFormat="1">
      <c r="W89"/>
      <c r="X89"/>
      <c r="Y89"/>
      <c r="Z89"/>
      <c r="AA89">
        <v>207</v>
      </c>
      <c r="AB89">
        <v>0.19300000369548798</v>
      </c>
      <c r="AC89">
        <v>0.19300000369548798</v>
      </c>
      <c r="AD89">
        <v>0.18000000715255737</v>
      </c>
      <c r="AE89">
        <v>0.15899999439716339</v>
      </c>
      <c r="AF89">
        <v>0.15899999439716339</v>
      </c>
      <c r="AG89">
        <v>0.164000004529953</v>
      </c>
      <c r="AH89">
        <v>0.2070000022649765</v>
      </c>
      <c r="AI89">
        <v>0.20999999344348907</v>
      </c>
      <c r="AJ89">
        <v>0.20077550411224365</v>
      </c>
      <c r="AK89">
        <v>0.206925168633461</v>
      </c>
      <c r="AL89"/>
      <c r="AM89"/>
      <c r="AN89"/>
      <c r="AO89"/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0.92244893312454224</v>
      </c>
      <c r="AY89"/>
      <c r="AZ89"/>
      <c r="BA89"/>
      <c r="BB89"/>
      <c r="BC89"/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/>
      <c r="BN89"/>
      <c r="BO89"/>
      <c r="BP89"/>
      <c r="BQ89"/>
      <c r="BR89">
        <v>1.5932325273752213E-2</v>
      </c>
      <c r="BS89">
        <v>1.5932325273752213E-2</v>
      </c>
      <c r="BT89">
        <v>1.5932315960526466E-2</v>
      </c>
      <c r="BU89">
        <v>1.5932325273752213E-2</v>
      </c>
      <c r="BV89">
        <v>1.5932321548461914E-2</v>
      </c>
      <c r="BW89">
        <v>1.5932321548461914E-2</v>
      </c>
      <c r="BX89">
        <v>1.5932321548461914E-2</v>
      </c>
      <c r="BY89">
        <v>1.5932323411107063E-2</v>
      </c>
      <c r="BZ89">
        <v>1.5931913629174232E-2</v>
      </c>
      <c r="CA89"/>
      <c r="CB89"/>
      <c r="CC89"/>
      <c r="CD89"/>
      <c r="CE89"/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9.2244901657104492</v>
      </c>
      <c r="CO89"/>
      <c r="CP89"/>
      <c r="CQ89"/>
      <c r="CR89"/>
      <c r="CS89">
        <v>1</v>
      </c>
      <c r="CT89">
        <v>0</v>
      </c>
      <c r="CU89">
        <v>0</v>
      </c>
      <c r="CV89">
        <v>0</v>
      </c>
      <c r="CW89">
        <v>0</v>
      </c>
      <c r="CX89">
        <v>-1.5932325273752213E-2</v>
      </c>
      <c r="CY89">
        <v>-0.31548738479614258</v>
      </c>
      <c r="CZ89">
        <v>-7.4292664527893066</v>
      </c>
      <c r="DA89">
        <v>-7.4451990127563477</v>
      </c>
      <c r="DB89">
        <v>207</v>
      </c>
      <c r="DC89">
        <v>1683.333251953125</v>
      </c>
      <c r="DD89">
        <v>0</v>
      </c>
      <c r="DE89">
        <v>0.92244893312454224</v>
      </c>
      <c r="DF89">
        <v>-9.6122789727814961E-9</v>
      </c>
      <c r="DG89">
        <v>0</v>
      </c>
      <c r="DH89">
        <v>0.44999998807907104</v>
      </c>
      <c r="DI89">
        <v>0</v>
      </c>
      <c r="DQ89">
        <v>0.82916665077209473</v>
      </c>
      <c r="DR89">
        <v>1</v>
      </c>
      <c r="DS89">
        <v>1.190000057220459</v>
      </c>
      <c r="DT89">
        <v>4.999995231628418E-2</v>
      </c>
      <c r="DU89">
        <v>0.29956692457199097</v>
      </c>
      <c r="DV89">
        <v>7.12969970703125</v>
      </c>
      <c r="DW89">
        <v>7.4292664527893066</v>
      </c>
      <c r="DX89">
        <v>7.12969970703125</v>
      </c>
      <c r="DY89">
        <v>370.27117919921875</v>
      </c>
      <c r="DZ89">
        <v>320.65667724609375</v>
      </c>
      <c r="EA89">
        <v>5.9913439750671387</v>
      </c>
      <c r="EB89">
        <v>0.1666666716337204</v>
      </c>
    </row>
    <row r="90" spans="23:132" s="55" customFormat="1">
      <c r="W90"/>
      <c r="X90"/>
      <c r="Y90"/>
      <c r="Z90"/>
      <c r="AA90">
        <v>208</v>
      </c>
      <c r="AB90">
        <v>0.19300000369548798</v>
      </c>
      <c r="AC90">
        <v>0.19300000369548798</v>
      </c>
      <c r="AD90">
        <v>0.18000000715255737</v>
      </c>
      <c r="AE90">
        <v>0.15899999439716339</v>
      </c>
      <c r="AF90">
        <v>0.15899999439716339</v>
      </c>
      <c r="AG90">
        <v>0.164000004529953</v>
      </c>
      <c r="AH90">
        <v>0.2070000022649765</v>
      </c>
      <c r="AI90">
        <v>0.20856380462646484</v>
      </c>
      <c r="AJ90">
        <v>0.19756999611854553</v>
      </c>
      <c r="AK90">
        <v>0.20489920675754547</v>
      </c>
      <c r="AL90"/>
      <c r="AM90"/>
      <c r="AN90"/>
      <c r="AO90"/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0.28723779320716858</v>
      </c>
      <c r="AX90">
        <v>1.242999792098999</v>
      </c>
      <c r="AY90"/>
      <c r="AZ90"/>
      <c r="BA90"/>
      <c r="BB90"/>
      <c r="BC90"/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/>
      <c r="BN90"/>
      <c r="BO90"/>
      <c r="BP90"/>
      <c r="BQ90"/>
      <c r="BR90">
        <v>0.27695304155349731</v>
      </c>
      <c r="BS90">
        <v>0.27695304155349731</v>
      </c>
      <c r="BT90">
        <v>0.27695289254188538</v>
      </c>
      <c r="BU90">
        <v>0.27695304155349731</v>
      </c>
      <c r="BV90">
        <v>0.27695295214653015</v>
      </c>
      <c r="BW90">
        <v>0.27695295214653015</v>
      </c>
      <c r="BX90">
        <v>0.27695295214653015</v>
      </c>
      <c r="BY90">
        <v>0.27695357799530029</v>
      </c>
      <c r="BZ90">
        <v>-1.0284933261573315E-2</v>
      </c>
      <c r="CA90"/>
      <c r="CB90"/>
      <c r="CC90"/>
      <c r="CD90"/>
      <c r="CE90"/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1.4361889362335205</v>
      </c>
      <c r="CN90">
        <v>12.429998397827148</v>
      </c>
      <c r="CO90"/>
      <c r="CP90"/>
      <c r="CQ90"/>
      <c r="CR90"/>
      <c r="CS90">
        <v>1</v>
      </c>
      <c r="CT90">
        <v>0</v>
      </c>
      <c r="CU90">
        <v>0</v>
      </c>
      <c r="CV90">
        <v>0</v>
      </c>
      <c r="CW90">
        <v>0</v>
      </c>
      <c r="CX90">
        <v>-0.27695304155349731</v>
      </c>
      <c r="CY90">
        <v>-0.6077885627746582</v>
      </c>
      <c r="CZ90">
        <v>-8.2047224044799805</v>
      </c>
      <c r="DA90">
        <v>-8.4816761016845703</v>
      </c>
      <c r="DB90">
        <v>208</v>
      </c>
      <c r="DC90">
        <v>1706.6666259765625</v>
      </c>
      <c r="DD90">
        <v>0</v>
      </c>
      <c r="DE90">
        <v>1.5302375555038452</v>
      </c>
      <c r="DF90">
        <v>0.20086562633514404</v>
      </c>
      <c r="DG90">
        <v>0</v>
      </c>
      <c r="DH90">
        <v>0.44999998807907104</v>
      </c>
      <c r="DI90">
        <v>0</v>
      </c>
      <c r="DQ90">
        <v>0.84333330392837524</v>
      </c>
      <c r="DR90">
        <v>1</v>
      </c>
      <c r="DS90">
        <v>1.190000057220459</v>
      </c>
      <c r="DT90">
        <v>4.999995231628418E-2</v>
      </c>
      <c r="DU90">
        <v>0.33083528280258179</v>
      </c>
      <c r="DV90">
        <v>7.8738875389099121</v>
      </c>
      <c r="DW90">
        <v>8.2047224044799805</v>
      </c>
      <c r="DX90">
        <v>7.8738875389099121</v>
      </c>
      <c r="DY90">
        <v>378.14508056640625</v>
      </c>
      <c r="DZ90">
        <v>328.53057861328125</v>
      </c>
      <c r="EA90">
        <v>6.6167120933532715</v>
      </c>
      <c r="EB90">
        <v>0.15333333611488342</v>
      </c>
    </row>
    <row r="91" spans="23:132" s="55" customFormat="1">
      <c r="W91"/>
      <c r="X91"/>
      <c r="Y91"/>
      <c r="Z91"/>
      <c r="AA91">
        <v>209</v>
      </c>
      <c r="AB91">
        <v>0.19300000369548798</v>
      </c>
      <c r="AC91">
        <v>0.19300000369548798</v>
      </c>
      <c r="AD91">
        <v>0.18000000715255737</v>
      </c>
      <c r="AE91">
        <v>0.15899999439716339</v>
      </c>
      <c r="AF91">
        <v>0.15899999439716339</v>
      </c>
      <c r="AG91">
        <v>0.164000004529953</v>
      </c>
      <c r="AH91">
        <v>0.2070000022649765</v>
      </c>
      <c r="AI91">
        <v>0.20999999344348907</v>
      </c>
      <c r="AJ91">
        <v>0.20999999344348907</v>
      </c>
      <c r="AK91">
        <v>0.20999999344348907</v>
      </c>
      <c r="AL91"/>
      <c r="AM91"/>
      <c r="AN91"/>
      <c r="AO91"/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/>
      <c r="AZ91"/>
      <c r="BA91"/>
      <c r="BB91"/>
      <c r="BC91"/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/>
      <c r="BN91"/>
      <c r="BO91"/>
      <c r="BP91"/>
      <c r="BQ91"/>
      <c r="BR91">
        <v>9.4823980331420898</v>
      </c>
      <c r="BS91">
        <v>9.4823980331420898</v>
      </c>
      <c r="BT91">
        <v>9.4823989868164063</v>
      </c>
      <c r="BU91">
        <v>9.4823980331420898</v>
      </c>
      <c r="BV91">
        <v>9.4823980331420898</v>
      </c>
      <c r="BW91">
        <v>9.4823980331420898</v>
      </c>
      <c r="BX91">
        <v>9.4823980331420898</v>
      </c>
      <c r="BY91">
        <v>9.4823999404907227</v>
      </c>
      <c r="BZ91">
        <v>9.7696352005004883</v>
      </c>
      <c r="CA91"/>
      <c r="CB91"/>
      <c r="CC91"/>
      <c r="CD91"/>
      <c r="CE91"/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/>
      <c r="CP91"/>
      <c r="CQ91"/>
      <c r="CR91"/>
      <c r="CS91">
        <v>1</v>
      </c>
      <c r="CT91">
        <v>0</v>
      </c>
      <c r="CU91">
        <v>0</v>
      </c>
      <c r="CV91">
        <v>0</v>
      </c>
      <c r="CW91">
        <v>11.430000305175781</v>
      </c>
      <c r="CX91">
        <v>-9.4823980331420898</v>
      </c>
      <c r="CY91">
        <v>1.5302300453186035</v>
      </c>
      <c r="CZ91">
        <v>-7.753324031829834</v>
      </c>
      <c r="DA91">
        <v>-5.8057212829589844</v>
      </c>
      <c r="DB91">
        <v>209</v>
      </c>
      <c r="DC91">
        <v>1730</v>
      </c>
      <c r="DD91">
        <v>0</v>
      </c>
      <c r="DE91">
        <v>0</v>
      </c>
      <c r="DF91">
        <v>0</v>
      </c>
      <c r="DG91">
        <v>0</v>
      </c>
      <c r="DH91">
        <v>0.44999998807907104</v>
      </c>
      <c r="DI91">
        <v>11.430000305175781</v>
      </c>
      <c r="DQ91">
        <v>0.85749995708465576</v>
      </c>
      <c r="DR91">
        <v>1</v>
      </c>
      <c r="DS91">
        <v>1.190000057220459</v>
      </c>
      <c r="DT91">
        <v>6.7702651023864746E-2</v>
      </c>
      <c r="DU91">
        <v>0.41736459732055664</v>
      </c>
      <c r="DV91">
        <v>7.3359594345092773</v>
      </c>
      <c r="DW91">
        <v>7.753324031829834</v>
      </c>
      <c r="DX91">
        <v>7.3359594345092773</v>
      </c>
      <c r="DY91">
        <v>385.48104858398438</v>
      </c>
      <c r="DZ91">
        <v>335.86654663085938</v>
      </c>
      <c r="EA91">
        <v>6.1646714210510254</v>
      </c>
      <c r="EB91">
        <v>0.14000000059604645</v>
      </c>
    </row>
    <row r="92" spans="23:132" s="55" customFormat="1">
      <c r="W92"/>
      <c r="X92"/>
      <c r="Y92"/>
      <c r="Z92"/>
      <c r="AA92">
        <v>210</v>
      </c>
      <c r="AB92">
        <v>0.19300000369548798</v>
      </c>
      <c r="AC92">
        <v>0.19300000369548798</v>
      </c>
      <c r="AD92">
        <v>0.18000000715255737</v>
      </c>
      <c r="AE92">
        <v>0.15899999439716339</v>
      </c>
      <c r="AF92">
        <v>0.15899999439716339</v>
      </c>
      <c r="AG92">
        <v>0.164000004529953</v>
      </c>
      <c r="AH92">
        <v>0.2070000022649765</v>
      </c>
      <c r="AI92">
        <v>0.20999999344348907</v>
      </c>
      <c r="AJ92">
        <v>0.20613054931163788</v>
      </c>
      <c r="AK92">
        <v>0.20871017873287201</v>
      </c>
      <c r="AL92"/>
      <c r="AM92"/>
      <c r="AN92"/>
      <c r="AO92"/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0.38694441318511963</v>
      </c>
      <c r="AY92"/>
      <c r="AZ92"/>
      <c r="BA92"/>
      <c r="BB92"/>
      <c r="BC92"/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/>
      <c r="BN92"/>
      <c r="BO92"/>
      <c r="BP92"/>
      <c r="BQ92"/>
      <c r="BR92">
        <v>8.42452272772789E-2</v>
      </c>
      <c r="BS92">
        <v>8.42452272772789E-2</v>
      </c>
      <c r="BT92">
        <v>8.4245175123214722E-2</v>
      </c>
      <c r="BU92">
        <v>8.42452272772789E-2</v>
      </c>
      <c r="BV92">
        <v>8.4245197474956512E-2</v>
      </c>
      <c r="BW92">
        <v>8.4245197474956512E-2</v>
      </c>
      <c r="BX92">
        <v>8.4245197474956512E-2</v>
      </c>
      <c r="BY92">
        <v>8.4245212376117706E-2</v>
      </c>
      <c r="BZ92">
        <v>8.4244683384895325E-2</v>
      </c>
      <c r="CA92"/>
      <c r="CB92"/>
      <c r="CC92"/>
      <c r="CD92"/>
      <c r="CE92"/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3.8694443702697754</v>
      </c>
      <c r="CO92"/>
      <c r="CP92"/>
      <c r="CQ92"/>
      <c r="CR92"/>
      <c r="CS92">
        <v>1</v>
      </c>
      <c r="CT92">
        <v>0</v>
      </c>
      <c r="CU92">
        <v>0</v>
      </c>
      <c r="CV92">
        <v>0</v>
      </c>
      <c r="CW92">
        <v>0</v>
      </c>
      <c r="CX92">
        <v>-8.42452272772789E-2</v>
      </c>
      <c r="CY92">
        <v>-0.38695335388183594</v>
      </c>
      <c r="CZ92">
        <v>-7.5069441795349121</v>
      </c>
      <c r="DA92">
        <v>-7.5911893844604492</v>
      </c>
      <c r="DB92">
        <v>210</v>
      </c>
      <c r="DC92">
        <v>1753.333251953125</v>
      </c>
      <c r="DD92">
        <v>0</v>
      </c>
      <c r="DE92">
        <v>0.38694441318511963</v>
      </c>
      <c r="DF92">
        <v>3.8353157455484066E-11</v>
      </c>
      <c r="DG92">
        <v>0</v>
      </c>
      <c r="DH92">
        <v>0.44999998807907104</v>
      </c>
      <c r="DI92">
        <v>0</v>
      </c>
      <c r="DQ92">
        <v>0.87166666984558105</v>
      </c>
      <c r="DR92">
        <v>1</v>
      </c>
      <c r="DS92">
        <v>1.190000057220459</v>
      </c>
      <c r="DT92">
        <v>4.999995231628418E-2</v>
      </c>
      <c r="DU92">
        <v>0.30269905924797058</v>
      </c>
      <c r="DV92">
        <v>7.2042450904846191</v>
      </c>
      <c r="DW92">
        <v>7.5069441795349121</v>
      </c>
      <c r="DX92">
        <v>7.2042450904846191</v>
      </c>
      <c r="DY92">
        <v>392.685302734375</v>
      </c>
      <c r="DZ92">
        <v>343.07080078125</v>
      </c>
      <c r="EA92">
        <v>6.0539870262145996</v>
      </c>
      <c r="EB92">
        <v>0.12666666507720947</v>
      </c>
    </row>
    <row r="93" spans="23:132" s="55" customFormat="1">
      <c r="W93"/>
      <c r="X93"/>
      <c r="Y93"/>
      <c r="Z93"/>
      <c r="AA93">
        <v>211</v>
      </c>
      <c r="AB93">
        <v>0.19300000369548798</v>
      </c>
      <c r="AC93">
        <v>0.19300000369548798</v>
      </c>
      <c r="AD93">
        <v>0.18000000715255737</v>
      </c>
      <c r="AE93">
        <v>0.15899999439716339</v>
      </c>
      <c r="AF93">
        <v>0.15899999439716339</v>
      </c>
      <c r="AG93">
        <v>0.164000004529953</v>
      </c>
      <c r="AH93">
        <v>0.2070000022649765</v>
      </c>
      <c r="AI93">
        <v>0.20999999344348907</v>
      </c>
      <c r="AJ93">
        <v>0.20749790966510773</v>
      </c>
      <c r="AK93">
        <v>0.20916596055030823</v>
      </c>
      <c r="AL93"/>
      <c r="AM93"/>
      <c r="AN93"/>
      <c r="AO93"/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0.25020840764045715</v>
      </c>
      <c r="AY93"/>
      <c r="AZ93"/>
      <c r="BA93"/>
      <c r="BB93"/>
      <c r="BC93"/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/>
      <c r="BN93"/>
      <c r="BO93"/>
      <c r="BP93"/>
      <c r="BQ93"/>
      <c r="BR93">
        <v>3.7986051291227341E-2</v>
      </c>
      <c r="BS93">
        <v>3.7986051291227341E-2</v>
      </c>
      <c r="BT93">
        <v>3.7986025214195251E-2</v>
      </c>
      <c r="BU93">
        <v>3.7986051291227341E-2</v>
      </c>
      <c r="BV93">
        <v>3.7986040115356445E-2</v>
      </c>
      <c r="BW93">
        <v>3.7986040115356445E-2</v>
      </c>
      <c r="BX93">
        <v>3.7986040115356445E-2</v>
      </c>
      <c r="BY93">
        <v>3.7986043840646744E-2</v>
      </c>
      <c r="BZ93">
        <v>3.7986006587743759E-2</v>
      </c>
      <c r="CA93"/>
      <c r="CB93"/>
      <c r="CC93"/>
      <c r="CD93"/>
      <c r="CE93"/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2.5020840167999268</v>
      </c>
      <c r="CO93"/>
      <c r="CP93"/>
      <c r="CQ93"/>
      <c r="CR93"/>
      <c r="CS93">
        <v>1</v>
      </c>
      <c r="CT93">
        <v>0</v>
      </c>
      <c r="CU93">
        <v>0</v>
      </c>
      <c r="CV93">
        <v>0</v>
      </c>
      <c r="CW93">
        <v>0.50999999046325684</v>
      </c>
      <c r="CX93">
        <v>-3.7986051291227341E-2</v>
      </c>
      <c r="CY93">
        <v>0.13673305511474609</v>
      </c>
      <c r="CZ93">
        <v>-7.8245377540588379</v>
      </c>
      <c r="DA93">
        <v>-7.3525238037109375</v>
      </c>
      <c r="DB93">
        <v>211</v>
      </c>
      <c r="DC93">
        <v>1776.6666259765625</v>
      </c>
      <c r="DD93">
        <v>0</v>
      </c>
      <c r="DE93">
        <v>0.25020840764045715</v>
      </c>
      <c r="DF93">
        <v>9.6041272712454884E-9</v>
      </c>
      <c r="DG93">
        <v>0</v>
      </c>
      <c r="DH93">
        <v>0.44999998807907104</v>
      </c>
      <c r="DI93">
        <v>0.50999999046325684</v>
      </c>
      <c r="DQ93">
        <v>0.88583332300186157</v>
      </c>
      <c r="DR93">
        <v>1</v>
      </c>
      <c r="DS93">
        <v>1.190000057220459</v>
      </c>
      <c r="DT93">
        <v>5.3273797035217285E-2</v>
      </c>
      <c r="DU93">
        <v>0.33527836203575134</v>
      </c>
      <c r="DV93">
        <v>7.4892592430114746</v>
      </c>
      <c r="DW93">
        <v>7.8245377540588379</v>
      </c>
      <c r="DX93">
        <v>7.4892592430114746</v>
      </c>
      <c r="DY93">
        <v>400.174560546875</v>
      </c>
      <c r="DZ93">
        <v>350.56005859375</v>
      </c>
      <c r="EA93">
        <v>6.293494701385498</v>
      </c>
      <c r="EB93">
        <v>0.11333333700895309</v>
      </c>
    </row>
    <row r="94" spans="23:132" s="55" customFormat="1">
      <c r="W94"/>
      <c r="X94"/>
      <c r="Y94"/>
      <c r="Z94"/>
      <c r="AA94">
        <v>212</v>
      </c>
      <c r="AB94">
        <v>0.19300000369548798</v>
      </c>
      <c r="AC94">
        <v>0.19300000369548798</v>
      </c>
      <c r="AD94">
        <v>0.18000000715255737</v>
      </c>
      <c r="AE94">
        <v>0.15899999439716339</v>
      </c>
      <c r="AF94">
        <v>0.15899999439716339</v>
      </c>
      <c r="AG94">
        <v>0.164000004529953</v>
      </c>
      <c r="AH94">
        <v>0.2070000022649765</v>
      </c>
      <c r="AI94">
        <v>0.20999999344348907</v>
      </c>
      <c r="AJ94">
        <v>0.20421753823757172</v>
      </c>
      <c r="AK94">
        <v>0.20807251334190369</v>
      </c>
      <c r="AL94"/>
      <c r="AM94"/>
      <c r="AN94"/>
      <c r="AO94"/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0.57824558019638062</v>
      </c>
      <c r="AY94"/>
      <c r="AZ94"/>
      <c r="BA94"/>
      <c r="BB94"/>
      <c r="BC94"/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/>
      <c r="BN94"/>
      <c r="BO94"/>
      <c r="BP94"/>
      <c r="BQ94"/>
      <c r="BR94">
        <v>5.3256761282682419E-2</v>
      </c>
      <c r="BS94">
        <v>5.3256761282682419E-2</v>
      </c>
      <c r="BT94">
        <v>5.3256731480360031E-2</v>
      </c>
      <c r="BU94">
        <v>5.3256761282682419E-2</v>
      </c>
      <c r="BV94">
        <v>5.3256746381521225E-2</v>
      </c>
      <c r="BW94">
        <v>5.3256746381521225E-2</v>
      </c>
      <c r="BX94">
        <v>5.3256746381521225E-2</v>
      </c>
      <c r="BY94">
        <v>5.3256753832101822E-2</v>
      </c>
      <c r="BZ94">
        <v>5.3257554769515991E-2</v>
      </c>
      <c r="CA94"/>
      <c r="CB94"/>
      <c r="CC94"/>
      <c r="CD94"/>
      <c r="CE94"/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5.7824554443359375</v>
      </c>
      <c r="CO94"/>
      <c r="CP94"/>
      <c r="CQ94"/>
      <c r="CR94"/>
      <c r="CS94">
        <v>1</v>
      </c>
      <c r="CT94">
        <v>0</v>
      </c>
      <c r="CU94">
        <v>0</v>
      </c>
      <c r="CV94">
        <v>0</v>
      </c>
      <c r="CW94">
        <v>0</v>
      </c>
      <c r="CX94">
        <v>-5.3256761282682419E-2</v>
      </c>
      <c r="CY94">
        <v>-0.3280341625213623</v>
      </c>
      <c r="CZ94">
        <v>-6.8145079612731934</v>
      </c>
      <c r="DA94">
        <v>-6.8677644729614258</v>
      </c>
      <c r="DB94">
        <v>212</v>
      </c>
      <c r="DC94">
        <v>1800</v>
      </c>
      <c r="DD94">
        <v>0</v>
      </c>
      <c r="DE94">
        <v>0.57824558019638062</v>
      </c>
      <c r="DF94">
        <v>1.8397248169321756E-8</v>
      </c>
      <c r="DG94">
        <v>0</v>
      </c>
      <c r="DH94">
        <v>0.44999998807907104</v>
      </c>
      <c r="DI94">
        <v>0</v>
      </c>
      <c r="DQ94">
        <v>0.89999997615814209</v>
      </c>
      <c r="DR94">
        <v>1</v>
      </c>
      <c r="DS94">
        <v>1.190000057220459</v>
      </c>
      <c r="DT94">
        <v>4.999995231628418E-2</v>
      </c>
      <c r="DU94">
        <v>0.27477827668190002</v>
      </c>
      <c r="DV94">
        <v>6.5397295951843262</v>
      </c>
      <c r="DW94">
        <v>6.8145079612731934</v>
      </c>
      <c r="DX94">
        <v>6.5397295951843262</v>
      </c>
      <c r="DY94">
        <v>406.71429443359375</v>
      </c>
      <c r="DZ94">
        <v>357.09979248046875</v>
      </c>
      <c r="EA94">
        <v>5.4955706596374512</v>
      </c>
      <c r="EB94">
        <v>0.10000000149011612</v>
      </c>
    </row>
    <row r="95" spans="23:132" s="55" customFormat="1">
      <c r="W95"/>
      <c r="X95"/>
      <c r="Y95"/>
      <c r="Z95"/>
      <c r="AA95">
        <v>213</v>
      </c>
      <c r="AB95">
        <v>0.19300000369548798</v>
      </c>
      <c r="AC95">
        <v>0.19300000369548798</v>
      </c>
      <c r="AD95">
        <v>0.18000000715255737</v>
      </c>
      <c r="AE95">
        <v>0.15899999439716339</v>
      </c>
      <c r="AF95">
        <v>0.15899999439716339</v>
      </c>
      <c r="AG95">
        <v>0.164000004529953</v>
      </c>
      <c r="AH95">
        <v>0.2070000022649765</v>
      </c>
      <c r="AI95">
        <v>0.20999999344348907</v>
      </c>
      <c r="AJ95">
        <v>0.20999999344348907</v>
      </c>
      <c r="AK95">
        <v>0.20999999344348907</v>
      </c>
      <c r="AL95"/>
      <c r="AM95"/>
      <c r="AN95"/>
      <c r="AO95"/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/>
      <c r="AZ95"/>
      <c r="BA95"/>
      <c r="BB95"/>
      <c r="BC95"/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/>
      <c r="BN95"/>
      <c r="BO95"/>
      <c r="BP95"/>
      <c r="BQ95"/>
      <c r="BR95">
        <v>4.7321600914001465</v>
      </c>
      <c r="BS95">
        <v>4.7321600914001465</v>
      </c>
      <c r="BT95">
        <v>4.7321600914001465</v>
      </c>
      <c r="BU95">
        <v>4.7321600914001465</v>
      </c>
      <c r="BV95">
        <v>4.7321615219116211</v>
      </c>
      <c r="BW95">
        <v>4.7321615219116211</v>
      </c>
      <c r="BX95">
        <v>4.7321615219116211</v>
      </c>
      <c r="BY95">
        <v>4.7321619987487793</v>
      </c>
      <c r="BZ95">
        <v>4.7321629524230957</v>
      </c>
      <c r="CA95"/>
      <c r="CB95"/>
      <c r="CC95"/>
      <c r="CD95"/>
      <c r="CE95"/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/>
      <c r="CP95"/>
      <c r="CQ95"/>
      <c r="CR95"/>
      <c r="CS95">
        <v>1</v>
      </c>
      <c r="CT95">
        <v>0</v>
      </c>
      <c r="CU95">
        <v>0</v>
      </c>
      <c r="CV95">
        <v>0</v>
      </c>
      <c r="CW95">
        <v>5.5900001525878906</v>
      </c>
      <c r="CX95">
        <v>-4.7321600914001465</v>
      </c>
      <c r="CY95">
        <v>0.57825446128845215</v>
      </c>
      <c r="CZ95">
        <v>-6.933906078338623</v>
      </c>
      <c r="DA95">
        <v>-6.0760660171508789</v>
      </c>
      <c r="DB95">
        <v>213</v>
      </c>
      <c r="DC95">
        <v>1800</v>
      </c>
      <c r="DD95">
        <v>0</v>
      </c>
      <c r="DE95">
        <v>0</v>
      </c>
      <c r="DF95">
        <v>0</v>
      </c>
      <c r="DG95">
        <v>0</v>
      </c>
      <c r="DH95">
        <v>0.44999998807907104</v>
      </c>
      <c r="DI95">
        <v>5.5900001525878906</v>
      </c>
      <c r="DQ95">
        <v>0.89999997615814209</v>
      </c>
      <c r="DR95">
        <v>1</v>
      </c>
      <c r="DS95">
        <v>1.190000057220459</v>
      </c>
      <c r="DT95">
        <v>4.999995231628418E-2</v>
      </c>
      <c r="DU95">
        <v>0.27959272265434265</v>
      </c>
      <c r="DV95">
        <v>6.6543135643005371</v>
      </c>
      <c r="DW95">
        <v>6.933906078338623</v>
      </c>
      <c r="DX95">
        <v>6.6543135643005371</v>
      </c>
      <c r="DY95">
        <v>413.36862182617188</v>
      </c>
      <c r="DZ95">
        <v>363.75411987304688</v>
      </c>
      <c r="EA95">
        <v>5.5918598175048828</v>
      </c>
      <c r="EB95">
        <v>0.10000000149011612</v>
      </c>
    </row>
    <row r="96" spans="23:132" s="55" customFormat="1">
      <c r="W96"/>
      <c r="X96"/>
      <c r="Y96"/>
      <c r="Z96"/>
      <c r="AA96">
        <v>214</v>
      </c>
      <c r="AB96">
        <v>0.19300000369548798</v>
      </c>
      <c r="AC96">
        <v>0.19300000369548798</v>
      </c>
      <c r="AD96">
        <v>0.18000000715255737</v>
      </c>
      <c r="AE96">
        <v>0.15899999439716339</v>
      </c>
      <c r="AF96">
        <v>0.15899999439716339</v>
      </c>
      <c r="AG96">
        <v>0.164000004529953</v>
      </c>
      <c r="AH96">
        <v>0.2070000022649765</v>
      </c>
      <c r="AI96">
        <v>0.20999999344348907</v>
      </c>
      <c r="AJ96">
        <v>0.20607061684131622</v>
      </c>
      <c r="AK96">
        <v>0.20869019627571106</v>
      </c>
      <c r="AL96"/>
      <c r="AM96"/>
      <c r="AN96"/>
      <c r="AO96"/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0.39293766021728516</v>
      </c>
      <c r="AY96"/>
      <c r="AZ96"/>
      <c r="BA96"/>
      <c r="BB96"/>
      <c r="BC96"/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/>
      <c r="BN96"/>
      <c r="BO96"/>
      <c r="BP96"/>
      <c r="BQ96"/>
      <c r="BR96">
        <v>8.42452272772789E-2</v>
      </c>
      <c r="BS96">
        <v>8.42452272772789E-2</v>
      </c>
      <c r="BT96">
        <v>8.4245175123214722E-2</v>
      </c>
      <c r="BU96">
        <v>8.42452272772789E-2</v>
      </c>
      <c r="BV96">
        <v>8.4245197474956512E-2</v>
      </c>
      <c r="BW96">
        <v>8.4245197474956512E-2</v>
      </c>
      <c r="BX96">
        <v>8.4245197474956512E-2</v>
      </c>
      <c r="BY96">
        <v>8.4245212376117706E-2</v>
      </c>
      <c r="BZ96">
        <v>8.4244683384895325E-2</v>
      </c>
      <c r="CA96"/>
      <c r="CB96"/>
      <c r="CC96"/>
      <c r="CD96"/>
      <c r="CE96"/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3.9293768405914307</v>
      </c>
      <c r="CO96"/>
      <c r="CP96"/>
      <c r="CQ96"/>
      <c r="CR96"/>
      <c r="CS96">
        <v>1</v>
      </c>
      <c r="CT96">
        <v>0</v>
      </c>
      <c r="CU96">
        <v>0</v>
      </c>
      <c r="CV96">
        <v>0</v>
      </c>
      <c r="CW96">
        <v>0</v>
      </c>
      <c r="CX96">
        <v>-8.42452272772789E-2</v>
      </c>
      <c r="CY96">
        <v>-0.3929436206817627</v>
      </c>
      <c r="CZ96">
        <v>-7.655576229095459</v>
      </c>
      <c r="DA96">
        <v>-7.7398214340209961</v>
      </c>
      <c r="DB96">
        <v>214</v>
      </c>
      <c r="DC96">
        <v>1800</v>
      </c>
      <c r="DD96">
        <v>0</v>
      </c>
      <c r="DE96">
        <v>0.39293766021728516</v>
      </c>
      <c r="DF96">
        <v>-8.1650295413737695E-9</v>
      </c>
      <c r="DG96">
        <v>0</v>
      </c>
      <c r="DH96">
        <v>0.44999998807907104</v>
      </c>
      <c r="DI96">
        <v>0</v>
      </c>
      <c r="DQ96">
        <v>0.89999997615814209</v>
      </c>
      <c r="DR96">
        <v>1</v>
      </c>
      <c r="DS96">
        <v>1.190000057220459</v>
      </c>
      <c r="DT96">
        <v>4.999995231628418E-2</v>
      </c>
      <c r="DU96">
        <v>0.30869227647781372</v>
      </c>
      <c r="DV96">
        <v>7.3468837738037109</v>
      </c>
      <c r="DW96">
        <v>7.655576229095459</v>
      </c>
      <c r="DX96">
        <v>7.3468837738037109</v>
      </c>
      <c r="DY96">
        <v>420.71551513671875</v>
      </c>
      <c r="DZ96">
        <v>371.10101318359375</v>
      </c>
      <c r="EA96">
        <v>6.173851490020752</v>
      </c>
      <c r="EB96">
        <v>0.10000000149011612</v>
      </c>
    </row>
    <row r="97" spans="23:132" s="55" customFormat="1">
      <c r="W97"/>
      <c r="X97"/>
      <c r="Y97"/>
      <c r="Z97"/>
      <c r="AA97">
        <v>215</v>
      </c>
      <c r="AB97">
        <v>0.19300000369548798</v>
      </c>
      <c r="AC97">
        <v>0.19300000369548798</v>
      </c>
      <c r="AD97">
        <v>0.18000000715255737</v>
      </c>
      <c r="AE97">
        <v>0.15899999439716339</v>
      </c>
      <c r="AF97">
        <v>0.15899999439716339</v>
      </c>
      <c r="AG97">
        <v>0.164000004529953</v>
      </c>
      <c r="AH97">
        <v>0.2070000022649765</v>
      </c>
      <c r="AI97">
        <v>0.20999999344348907</v>
      </c>
      <c r="AJ97">
        <v>0.20136304199695587</v>
      </c>
      <c r="AK97">
        <v>0.20712101459503174</v>
      </c>
      <c r="AL97"/>
      <c r="AM97"/>
      <c r="AN97"/>
      <c r="AO97"/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0.86369514465332031</v>
      </c>
      <c r="AY97"/>
      <c r="AZ97"/>
      <c r="BA97"/>
      <c r="BB97"/>
      <c r="BC97"/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/>
      <c r="BN97"/>
      <c r="BO97"/>
      <c r="BP97"/>
      <c r="BQ97"/>
      <c r="BR97">
        <v>3.7345301359891891E-2</v>
      </c>
      <c r="BS97">
        <v>3.7345301359891891E-2</v>
      </c>
      <c r="BT97">
        <v>3.7345279008150101E-2</v>
      </c>
      <c r="BU97">
        <v>3.7345301359891891E-2</v>
      </c>
      <c r="BV97">
        <v>3.7345290184020996E-2</v>
      </c>
      <c r="BW97">
        <v>3.7345290184020996E-2</v>
      </c>
      <c r="BX97">
        <v>3.7345290184020996E-2</v>
      </c>
      <c r="BY97">
        <v>3.7345293909311295E-2</v>
      </c>
      <c r="BZ97">
        <v>3.7344023585319519E-2</v>
      </c>
      <c r="CA97"/>
      <c r="CB97"/>
      <c r="CC97"/>
      <c r="CD97"/>
      <c r="CE97"/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8.6369524002075195</v>
      </c>
      <c r="CO97"/>
      <c r="CP97"/>
      <c r="CQ97"/>
      <c r="CR97"/>
      <c r="CS97">
        <v>1</v>
      </c>
      <c r="CT97">
        <v>0</v>
      </c>
      <c r="CU97">
        <v>0</v>
      </c>
      <c r="CV97">
        <v>0</v>
      </c>
      <c r="CW97">
        <v>0</v>
      </c>
      <c r="CX97">
        <v>-3.7345301359891891E-2</v>
      </c>
      <c r="CY97">
        <v>-0.47075748443603516</v>
      </c>
      <c r="CZ97">
        <v>-8.7516260147094727</v>
      </c>
      <c r="DA97">
        <v>-8.788970947265625</v>
      </c>
      <c r="DB97">
        <v>215</v>
      </c>
      <c r="DC97">
        <v>1800</v>
      </c>
      <c r="DD97">
        <v>0</v>
      </c>
      <c r="DE97">
        <v>0.86369514465332031</v>
      </c>
      <c r="DF97">
        <v>7.2818204799318664E-9</v>
      </c>
      <c r="DG97">
        <v>0</v>
      </c>
      <c r="DH97">
        <v>0.44999998807907104</v>
      </c>
      <c r="DI97">
        <v>0</v>
      </c>
      <c r="DQ97">
        <v>0.89999997615814209</v>
      </c>
      <c r="DR97">
        <v>1</v>
      </c>
      <c r="DS97">
        <v>1.190000057220459</v>
      </c>
      <c r="DT97">
        <v>6.200408935546875E-2</v>
      </c>
      <c r="DU97">
        <v>0.43341436982154846</v>
      </c>
      <c r="DV97">
        <v>8.318211555480957</v>
      </c>
      <c r="DW97">
        <v>8.7516260147094727</v>
      </c>
      <c r="DX97">
        <v>8.318211555480957</v>
      </c>
      <c r="DY97">
        <v>429.03372192382813</v>
      </c>
      <c r="DZ97">
        <v>379.41921997070313</v>
      </c>
      <c r="EA97">
        <v>6.9900932312011719</v>
      </c>
      <c r="EB97">
        <v>0.10000000149011612</v>
      </c>
    </row>
    <row r="98" spans="23:132" s="55" customFormat="1">
      <c r="W98"/>
      <c r="X98"/>
      <c r="Y98"/>
      <c r="Z98"/>
      <c r="AA98">
        <v>216</v>
      </c>
      <c r="AB98">
        <v>0.19300000369548798</v>
      </c>
      <c r="AC98">
        <v>0.19300000369548798</v>
      </c>
      <c r="AD98">
        <v>0.18000000715255737</v>
      </c>
      <c r="AE98">
        <v>0.15899999439716339</v>
      </c>
      <c r="AF98">
        <v>0.15899999439716339</v>
      </c>
      <c r="AG98">
        <v>0.164000004529953</v>
      </c>
      <c r="AH98">
        <v>0.2070000022649765</v>
      </c>
      <c r="AI98">
        <v>0.20858582854270935</v>
      </c>
      <c r="AJ98">
        <v>0.19842953979969025</v>
      </c>
      <c r="AK98">
        <v>0.20520040392875671</v>
      </c>
      <c r="AL98"/>
      <c r="AM98"/>
      <c r="AN98"/>
      <c r="AO98"/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0.28283300995826721</v>
      </c>
      <c r="AX98">
        <v>1.1570453643798828</v>
      </c>
      <c r="AY98"/>
      <c r="AZ98"/>
      <c r="BA98"/>
      <c r="BB98"/>
      <c r="BC98"/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/>
      <c r="BN98"/>
      <c r="BO98"/>
      <c r="BP98"/>
      <c r="BQ98"/>
      <c r="BR98">
        <v>0.27695304155349731</v>
      </c>
      <c r="BS98">
        <v>0.27695304155349731</v>
      </c>
      <c r="BT98">
        <v>0.27695289254188538</v>
      </c>
      <c r="BU98">
        <v>0.27695304155349731</v>
      </c>
      <c r="BV98">
        <v>0.27695295214653015</v>
      </c>
      <c r="BW98">
        <v>0.27695295214653015</v>
      </c>
      <c r="BX98">
        <v>0.27695295214653015</v>
      </c>
      <c r="BY98">
        <v>0.27695357799530029</v>
      </c>
      <c r="BZ98">
        <v>-5.8797304518520832E-3</v>
      </c>
      <c r="CA98"/>
      <c r="CB98"/>
      <c r="CC98"/>
      <c r="CD98"/>
      <c r="CE98"/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1.4141650199890137</v>
      </c>
      <c r="CN98">
        <v>11.570454597473145</v>
      </c>
      <c r="CO98"/>
      <c r="CP98"/>
      <c r="CQ98"/>
      <c r="CR98"/>
      <c r="CS98">
        <v>1</v>
      </c>
      <c r="CT98">
        <v>0</v>
      </c>
      <c r="CU98">
        <v>0</v>
      </c>
      <c r="CV98">
        <v>0</v>
      </c>
      <c r="CW98">
        <v>0</v>
      </c>
      <c r="CX98">
        <v>-0.27695304155349731</v>
      </c>
      <c r="CY98">
        <v>-0.57616829872131348</v>
      </c>
      <c r="CZ98">
        <v>-6.6724538803100586</v>
      </c>
      <c r="DA98">
        <v>-6.949406623840332</v>
      </c>
      <c r="DB98">
        <v>216</v>
      </c>
      <c r="DC98">
        <v>1800</v>
      </c>
      <c r="DD98">
        <v>0</v>
      </c>
      <c r="DE98">
        <v>1.4398783445358276</v>
      </c>
      <c r="DF98">
        <v>0.19778527319431305</v>
      </c>
      <c r="DG98">
        <v>0</v>
      </c>
      <c r="DH98">
        <v>0.44999998807907104</v>
      </c>
      <c r="DI98">
        <v>0</v>
      </c>
      <c r="DQ98">
        <v>0.89999997615814209</v>
      </c>
      <c r="DR98">
        <v>1</v>
      </c>
      <c r="DS98">
        <v>1.190000057220459</v>
      </c>
      <c r="DT98">
        <v>5.5871844291687012E-2</v>
      </c>
      <c r="DU98">
        <v>0.29923003911972046</v>
      </c>
      <c r="DV98">
        <v>6.3732237815856934</v>
      </c>
      <c r="DW98">
        <v>6.6724538803100586</v>
      </c>
      <c r="DX98">
        <v>6.3732237815856934</v>
      </c>
      <c r="DY98">
        <v>435.40695190429688</v>
      </c>
      <c r="DZ98">
        <v>385.79244995117188</v>
      </c>
      <c r="EA98">
        <v>5.3556499481201172</v>
      </c>
      <c r="EB98">
        <v>0.10000000149011612</v>
      </c>
    </row>
    <row r="99" spans="23:132" s="55" customFormat="1">
      <c r="W99"/>
      <c r="X99"/>
      <c r="Y99"/>
      <c r="Z99"/>
      <c r="AA99">
        <v>217</v>
      </c>
      <c r="AB99">
        <v>0.19300000369548798</v>
      </c>
      <c r="AC99">
        <v>0.19300000369548798</v>
      </c>
      <c r="AD99">
        <v>0.18000000715255737</v>
      </c>
      <c r="AE99">
        <v>0.15899999439716339</v>
      </c>
      <c r="AF99">
        <v>0.15899999439716339</v>
      </c>
      <c r="AG99">
        <v>0.164000004529953</v>
      </c>
      <c r="AH99">
        <v>0.2070000022649765</v>
      </c>
      <c r="AI99">
        <v>0.20720939338207245</v>
      </c>
      <c r="AJ99">
        <v>0.20167411863803864</v>
      </c>
      <c r="AK99">
        <v>0.20536430180072784</v>
      </c>
      <c r="AL99"/>
      <c r="AM99"/>
      <c r="AN99"/>
      <c r="AO99"/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0.55812007188796997</v>
      </c>
      <c r="AX99">
        <v>0.83258748054504395</v>
      </c>
      <c r="AY99"/>
      <c r="AZ99"/>
      <c r="BA99"/>
      <c r="BB99"/>
      <c r="BC99"/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/>
      <c r="BN99"/>
      <c r="BO99"/>
      <c r="BP99"/>
      <c r="BQ99"/>
      <c r="BR99">
        <v>0.2568930983543396</v>
      </c>
      <c r="BS99">
        <v>0.2568930983543396</v>
      </c>
      <c r="BT99">
        <v>0.25689291954040527</v>
      </c>
      <c r="BU99">
        <v>0.2568930983543396</v>
      </c>
      <c r="BV99">
        <v>0.25689300894737244</v>
      </c>
      <c r="BW99">
        <v>0.25689300894737244</v>
      </c>
      <c r="BX99">
        <v>0.25689300894737244</v>
      </c>
      <c r="BY99">
        <v>0.25689235329627991</v>
      </c>
      <c r="BZ99">
        <v>-1.8394732847809792E-2</v>
      </c>
      <c r="CA99"/>
      <c r="CB99"/>
      <c r="CC99"/>
      <c r="CD99"/>
      <c r="CE99"/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2.7906002998352051</v>
      </c>
      <c r="CN99">
        <v>8.3258752822875977</v>
      </c>
      <c r="CO99"/>
      <c r="CP99"/>
      <c r="CQ99"/>
      <c r="CR99"/>
      <c r="CS99">
        <v>1</v>
      </c>
      <c r="CT99">
        <v>0</v>
      </c>
      <c r="CU99">
        <v>0</v>
      </c>
      <c r="CV99">
        <v>0</v>
      </c>
      <c r="CW99">
        <v>0.50999999046325684</v>
      </c>
      <c r="CX99">
        <v>-0.2568930983543396</v>
      </c>
      <c r="CY99">
        <v>4.9173831939697266E-2</v>
      </c>
      <c r="CZ99">
        <v>-5.0576333999633789</v>
      </c>
      <c r="DA99">
        <v>-4.8045268058776855</v>
      </c>
      <c r="DB99">
        <v>217</v>
      </c>
      <c r="DC99">
        <v>1800</v>
      </c>
      <c r="DD99">
        <v>0</v>
      </c>
      <c r="DE99">
        <v>1.3907076120376587</v>
      </c>
      <c r="DF99">
        <v>0.39029371738433838</v>
      </c>
      <c r="DG99">
        <v>0</v>
      </c>
      <c r="DH99">
        <v>0.44999998807907104</v>
      </c>
      <c r="DI99">
        <v>0.50999999046325684</v>
      </c>
      <c r="DQ99">
        <v>0.89999997615814209</v>
      </c>
      <c r="DR99">
        <v>1</v>
      </c>
      <c r="DS99">
        <v>1.190000057220459</v>
      </c>
      <c r="DT99">
        <v>4.999995231628418E-2</v>
      </c>
      <c r="DU99">
        <v>0.20393665134906769</v>
      </c>
      <c r="DV99">
        <v>4.8536968231201172</v>
      </c>
      <c r="DW99">
        <v>5.0576333999633789</v>
      </c>
      <c r="DX99">
        <v>4.8536968231201172</v>
      </c>
      <c r="DY99">
        <v>440.26065063476563</v>
      </c>
      <c r="DZ99">
        <v>390.64614868164063</v>
      </c>
      <c r="EA99">
        <v>4.0787367820739746</v>
      </c>
      <c r="EB99">
        <v>0.10000000149011612</v>
      </c>
    </row>
    <row r="100" spans="23:132" s="55" customFormat="1">
      <c r="W100"/>
      <c r="X100"/>
      <c r="Y100"/>
      <c r="Z100"/>
      <c r="AA100">
        <v>218</v>
      </c>
      <c r="AB100">
        <v>0.19300000369548798</v>
      </c>
      <c r="AC100">
        <v>0.19300000369548798</v>
      </c>
      <c r="AD100">
        <v>0.18000000715255737</v>
      </c>
      <c r="AE100">
        <v>0.15899999439716339</v>
      </c>
      <c r="AF100">
        <v>0.15899999439716339</v>
      </c>
      <c r="AG100">
        <v>0.164000004529953</v>
      </c>
      <c r="AH100">
        <v>0.2070000022649765</v>
      </c>
      <c r="AI100">
        <v>0.20608124136924744</v>
      </c>
      <c r="AJ100">
        <v>0.19991621375083923</v>
      </c>
      <c r="AK100">
        <v>0.2040262371301651</v>
      </c>
      <c r="AL100"/>
      <c r="AM100"/>
      <c r="AN100"/>
      <c r="AO100"/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0.78375047445297241</v>
      </c>
      <c r="AX100">
        <v>1.0083780288696289</v>
      </c>
      <c r="AY100"/>
      <c r="AZ100"/>
      <c r="BA100"/>
      <c r="BB100"/>
      <c r="BC100"/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/>
      <c r="BN100"/>
      <c r="BO100"/>
      <c r="BP100"/>
      <c r="BQ100"/>
      <c r="BR100">
        <v>0.2376139760017395</v>
      </c>
      <c r="BS100">
        <v>0.2376139760017395</v>
      </c>
      <c r="BT100">
        <v>0.23761382699012756</v>
      </c>
      <c r="BU100">
        <v>0.2376139760017395</v>
      </c>
      <c r="BV100">
        <v>0.23761390149593353</v>
      </c>
      <c r="BW100">
        <v>0.23761390149593353</v>
      </c>
      <c r="BX100">
        <v>0.23761390149593353</v>
      </c>
      <c r="BY100">
        <v>0.23761466145515442</v>
      </c>
      <c r="BZ100">
        <v>1.1984853073954582E-2</v>
      </c>
      <c r="CA100"/>
      <c r="CB100"/>
      <c r="CC100"/>
      <c r="CD100"/>
      <c r="CE100"/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3.9187521934509277</v>
      </c>
      <c r="CN100">
        <v>10.083780288696289</v>
      </c>
      <c r="CO100"/>
      <c r="CP100"/>
      <c r="CQ100"/>
      <c r="CR100"/>
      <c r="CS100">
        <v>1</v>
      </c>
      <c r="CT100">
        <v>0</v>
      </c>
      <c r="CU100">
        <v>0</v>
      </c>
      <c r="CV100">
        <v>0</v>
      </c>
      <c r="CW100">
        <v>0</v>
      </c>
      <c r="CX100">
        <v>-0.2376139760017395</v>
      </c>
      <c r="CY100">
        <v>-0.40140748023986816</v>
      </c>
      <c r="CZ100">
        <v>-4.0623764991760254</v>
      </c>
      <c r="DA100">
        <v>-4.2999906539916992</v>
      </c>
      <c r="DB100">
        <v>218</v>
      </c>
      <c r="DC100">
        <v>1800</v>
      </c>
      <c r="DD100">
        <v>0</v>
      </c>
      <c r="DE100">
        <v>1.7921284437179565</v>
      </c>
      <c r="DF100">
        <v>0.54807716608047485</v>
      </c>
      <c r="DG100">
        <v>0</v>
      </c>
      <c r="DH100">
        <v>0.44999998807907104</v>
      </c>
      <c r="DI100">
        <v>0</v>
      </c>
      <c r="DQ100">
        <v>0.89999997615814209</v>
      </c>
      <c r="DR100">
        <v>1</v>
      </c>
      <c r="DS100">
        <v>1.190000057220459</v>
      </c>
      <c r="DT100">
        <v>4.999995231628418E-2</v>
      </c>
      <c r="DU100">
        <v>0.16380535066127777</v>
      </c>
      <c r="DV100">
        <v>3.898571252822876</v>
      </c>
      <c r="DW100">
        <v>4.0623764991760254</v>
      </c>
      <c r="DX100">
        <v>3.898571252822876</v>
      </c>
      <c r="DY100">
        <v>444.15921020507813</v>
      </c>
      <c r="DZ100">
        <v>394.54470825195313</v>
      </c>
      <c r="EA100">
        <v>3.2761101722717285</v>
      </c>
      <c r="EB100">
        <v>0.10000000149011612</v>
      </c>
    </row>
    <row r="101" spans="23:132" s="55" customFormat="1">
      <c r="W101"/>
      <c r="X101"/>
      <c r="Y101"/>
      <c r="Z101"/>
      <c r="AA101">
        <v>219</v>
      </c>
      <c r="AB101">
        <v>0.19300000369548798</v>
      </c>
      <c r="AC101">
        <v>0.19300000369548798</v>
      </c>
      <c r="AD101">
        <v>0.18000000715255737</v>
      </c>
      <c r="AE101">
        <v>0.15899999439716339</v>
      </c>
      <c r="AF101">
        <v>0.15899999439716339</v>
      </c>
      <c r="AG101">
        <v>0.164000004529953</v>
      </c>
      <c r="AH101">
        <v>0.2070000022649765</v>
      </c>
      <c r="AI101">
        <v>0.20499251782894135</v>
      </c>
      <c r="AJ101">
        <v>0.19654916226863861</v>
      </c>
      <c r="AK101">
        <v>0.20217806100845337</v>
      </c>
      <c r="AL101"/>
      <c r="AM101"/>
      <c r="AN101"/>
      <c r="AO101"/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1.0014951229095459</v>
      </c>
      <c r="AX101">
        <v>1.3450831174850464</v>
      </c>
      <c r="AY101"/>
      <c r="AZ101"/>
      <c r="BA101"/>
      <c r="BB101"/>
      <c r="BC101"/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/>
      <c r="BN101"/>
      <c r="BO101"/>
      <c r="BP101"/>
      <c r="BQ101"/>
      <c r="BR101">
        <v>0.22204820811748505</v>
      </c>
      <c r="BS101">
        <v>0.22204820811748505</v>
      </c>
      <c r="BT101">
        <v>0.2220480889081955</v>
      </c>
      <c r="BU101">
        <v>0.22204820811748505</v>
      </c>
      <c r="BV101">
        <v>0.22204814851284027</v>
      </c>
      <c r="BW101">
        <v>0.22204814851284027</v>
      </c>
      <c r="BX101">
        <v>0.22204814851284027</v>
      </c>
      <c r="BY101">
        <v>0.22204889357089996</v>
      </c>
      <c r="BZ101">
        <v>4.3027438223361969E-3</v>
      </c>
      <c r="CA101"/>
      <c r="CB101"/>
      <c r="CC101"/>
      <c r="CD101"/>
      <c r="CE101"/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5.0074758529663086</v>
      </c>
      <c r="CN101">
        <v>13.450832366943359</v>
      </c>
      <c r="CO101"/>
      <c r="CP101"/>
      <c r="CQ101"/>
      <c r="CR101"/>
      <c r="CS101">
        <v>1</v>
      </c>
      <c r="CT101">
        <v>0</v>
      </c>
      <c r="CU101">
        <v>0</v>
      </c>
      <c r="CV101">
        <v>0</v>
      </c>
      <c r="CW101">
        <v>0</v>
      </c>
      <c r="CX101">
        <v>-0.22204820811748505</v>
      </c>
      <c r="CY101">
        <v>-0.55444240570068359</v>
      </c>
      <c r="CZ101">
        <v>-7.5581455230712891</v>
      </c>
      <c r="DA101">
        <v>-7.7801933288574219</v>
      </c>
      <c r="DB101">
        <v>219</v>
      </c>
      <c r="DC101">
        <v>1800</v>
      </c>
      <c r="DD101">
        <v>0</v>
      </c>
      <c r="DE101">
        <v>2.3465783596038818</v>
      </c>
      <c r="DF101">
        <v>0.70034617185592651</v>
      </c>
      <c r="DG101">
        <v>0</v>
      </c>
      <c r="DH101">
        <v>0.44999998807907104</v>
      </c>
      <c r="DI101">
        <v>0</v>
      </c>
      <c r="DQ101">
        <v>0.89999997615814209</v>
      </c>
      <c r="DR101">
        <v>1</v>
      </c>
      <c r="DS101">
        <v>1.190000057220459</v>
      </c>
      <c r="DT101">
        <v>5.4742932319641113E-2</v>
      </c>
      <c r="DU101">
        <v>0.33240199089050293</v>
      </c>
      <c r="DV101">
        <v>7.225743293762207</v>
      </c>
      <c r="DW101">
        <v>7.5581455230712891</v>
      </c>
      <c r="DX101">
        <v>7.225743293762207</v>
      </c>
      <c r="DY101">
        <v>451.38494873046875</v>
      </c>
      <c r="DZ101">
        <v>401.77044677734375</v>
      </c>
      <c r="EA101">
        <v>6.0720529556274414</v>
      </c>
      <c r="EB101">
        <v>0.10000000149011612</v>
      </c>
    </row>
    <row r="102" spans="23:132" s="55" customFormat="1">
      <c r="W102"/>
      <c r="X102"/>
      <c r="Y102"/>
      <c r="Z102"/>
      <c r="AA102">
        <v>220</v>
      </c>
      <c r="AB102">
        <v>0.19300000369548798</v>
      </c>
      <c r="AC102">
        <v>0.19300000369548798</v>
      </c>
      <c r="AD102">
        <v>0.18000000715255737</v>
      </c>
      <c r="AE102">
        <v>0.15899999439716339</v>
      </c>
      <c r="AF102">
        <v>0.15899999439716339</v>
      </c>
      <c r="AG102">
        <v>0.164000004529953</v>
      </c>
      <c r="AH102">
        <v>0.2070000022649765</v>
      </c>
      <c r="AI102">
        <v>0.20389561355113983</v>
      </c>
      <c r="AJ102">
        <v>0.19316650927066803</v>
      </c>
      <c r="AK102">
        <v>0.20031924545764923</v>
      </c>
      <c r="AL102"/>
      <c r="AM102"/>
      <c r="AN102"/>
      <c r="AO102"/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1.2208760976791382</v>
      </c>
      <c r="AX102">
        <v>1.6833484172821045</v>
      </c>
      <c r="AY102"/>
      <c r="AZ102"/>
      <c r="BA102"/>
      <c r="BB102"/>
      <c r="BC102"/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/>
      <c r="BN102"/>
      <c r="BO102"/>
      <c r="BP102"/>
      <c r="BQ102"/>
      <c r="BR102">
        <v>0.20726925134658813</v>
      </c>
      <c r="BS102">
        <v>0.20726925134658813</v>
      </c>
      <c r="BT102">
        <v>0.20726911723613739</v>
      </c>
      <c r="BU102">
        <v>0.20726925134658813</v>
      </c>
      <c r="BV102">
        <v>0.20726919174194336</v>
      </c>
      <c r="BW102">
        <v>0.20726919174194336</v>
      </c>
      <c r="BX102">
        <v>0.20726919174194336</v>
      </c>
      <c r="BY102">
        <v>0.20726978778839111</v>
      </c>
      <c r="BZ102">
        <v>-1.2111020274460316E-2</v>
      </c>
      <c r="CA102"/>
      <c r="CB102"/>
      <c r="CC102"/>
      <c r="CD102"/>
      <c r="CE102"/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6.1043801307678223</v>
      </c>
      <c r="CN102">
        <v>16.833484649658203</v>
      </c>
      <c r="CO102"/>
      <c r="CP102"/>
      <c r="CQ102"/>
      <c r="CR102"/>
      <c r="CS102">
        <v>1</v>
      </c>
      <c r="CT102">
        <v>0</v>
      </c>
      <c r="CU102">
        <v>0</v>
      </c>
      <c r="CV102">
        <v>0</v>
      </c>
      <c r="CW102">
        <v>0</v>
      </c>
      <c r="CX102">
        <v>-0.20726925134658813</v>
      </c>
      <c r="CY102">
        <v>-0.55769085884094238</v>
      </c>
      <c r="CZ102">
        <v>-7.9668493270874023</v>
      </c>
      <c r="DA102">
        <v>-8.1741180419921875</v>
      </c>
      <c r="DB102">
        <v>220</v>
      </c>
      <c r="DC102">
        <v>1800</v>
      </c>
      <c r="DD102">
        <v>0</v>
      </c>
      <c r="DE102">
        <v>2.9042246341705322</v>
      </c>
      <c r="DF102">
        <v>0.8537595272064209</v>
      </c>
      <c r="DG102">
        <v>0</v>
      </c>
      <c r="DH102">
        <v>0.44999998807907104</v>
      </c>
      <c r="DI102">
        <v>0</v>
      </c>
      <c r="DQ102">
        <v>0.89999997615814209</v>
      </c>
      <c r="DR102">
        <v>1</v>
      </c>
      <c r="DS102">
        <v>1.190000057220459</v>
      </c>
      <c r="DT102">
        <v>5.4742932319641113E-2</v>
      </c>
      <c r="DU102">
        <v>0.35037648677825928</v>
      </c>
      <c r="DV102">
        <v>7.6164727210998535</v>
      </c>
      <c r="DW102">
        <v>7.9668493270874023</v>
      </c>
      <c r="DX102">
        <v>7.6164727210998535</v>
      </c>
      <c r="DY102">
        <v>459.00143432617188</v>
      </c>
      <c r="DZ102">
        <v>409.38693237304688</v>
      </c>
      <c r="EA102">
        <v>6.4003968238830566</v>
      </c>
      <c r="EB102">
        <v>0.10000000149011612</v>
      </c>
    </row>
    <row r="103" spans="23:132" s="55" customFormat="1">
      <c r="W103"/>
      <c r="X103"/>
      <c r="Y103"/>
      <c r="Z103"/>
      <c r="AA103">
        <v>221</v>
      </c>
      <c r="AB103">
        <v>0.19300000369548798</v>
      </c>
      <c r="AC103">
        <v>0.19300000369548798</v>
      </c>
      <c r="AD103">
        <v>0.18000000715255737</v>
      </c>
      <c r="AE103">
        <v>0.15899999439716339</v>
      </c>
      <c r="AF103">
        <v>0.15899999439716339</v>
      </c>
      <c r="AG103">
        <v>0.164000004529953</v>
      </c>
      <c r="AH103">
        <v>0.2070000022649765</v>
      </c>
      <c r="AI103">
        <v>0.20999999344348907</v>
      </c>
      <c r="AJ103">
        <v>0.20999999344348907</v>
      </c>
      <c r="AK103">
        <v>0.20999999344348907</v>
      </c>
      <c r="AL103"/>
      <c r="AM103"/>
      <c r="AN103"/>
      <c r="AO103"/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/>
      <c r="AZ103"/>
      <c r="BA103"/>
      <c r="BB103"/>
      <c r="BC103"/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/>
      <c r="BN103"/>
      <c r="BO103"/>
      <c r="BP103"/>
      <c r="BQ103"/>
      <c r="BR103">
        <v>108.04155731201172</v>
      </c>
      <c r="BS103">
        <v>108.04155731201172</v>
      </c>
      <c r="BT103">
        <v>108.04155731201172</v>
      </c>
      <c r="BU103">
        <v>108.04156494140625</v>
      </c>
      <c r="BV103">
        <v>108.04156494140625</v>
      </c>
      <c r="BW103">
        <v>108.04156494140625</v>
      </c>
      <c r="BX103">
        <v>108.04155731201172</v>
      </c>
      <c r="BY103">
        <v>108.04155731201172</v>
      </c>
      <c r="BZ103">
        <v>109.26243591308594</v>
      </c>
      <c r="CA103"/>
      <c r="CB103"/>
      <c r="CC103"/>
      <c r="CD103"/>
      <c r="CE103"/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/>
      <c r="CP103"/>
      <c r="CQ103"/>
      <c r="CR103"/>
      <c r="CS103">
        <v>1</v>
      </c>
      <c r="CT103">
        <v>0</v>
      </c>
      <c r="CU103">
        <v>0.20000004768371582</v>
      </c>
      <c r="CV103">
        <v>1</v>
      </c>
      <c r="CW103">
        <v>111.51496124267578</v>
      </c>
      <c r="CX103">
        <v>-108.04155731201172</v>
      </c>
      <c r="CY103">
        <v>2.9042363166809082</v>
      </c>
      <c r="CZ103">
        <v>-9.5664558410644531</v>
      </c>
      <c r="DA103">
        <v>-6.0930490493774414</v>
      </c>
      <c r="DB103">
        <v>221</v>
      </c>
      <c r="DC103">
        <v>1800</v>
      </c>
      <c r="DD103">
        <v>0</v>
      </c>
      <c r="DE103">
        <v>0</v>
      </c>
      <c r="DF103">
        <v>0</v>
      </c>
      <c r="DG103">
        <v>111.51496124267578</v>
      </c>
      <c r="DH103">
        <v>0.44999998807907104</v>
      </c>
      <c r="DI103">
        <v>0</v>
      </c>
      <c r="DQ103">
        <v>0.89999997615814209</v>
      </c>
      <c r="DR103">
        <v>1</v>
      </c>
      <c r="DS103">
        <v>1.190000057220459</v>
      </c>
      <c r="DT103">
        <v>7.5280427932739258E-2</v>
      </c>
      <c r="DU103">
        <v>0.56917566061019897</v>
      </c>
      <c r="DV103">
        <v>8.9972801208496094</v>
      </c>
      <c r="DW103">
        <v>9.5664558410644531</v>
      </c>
      <c r="DX103">
        <v>8.9972801208496094</v>
      </c>
      <c r="DY103">
        <v>467.99871826171875</v>
      </c>
      <c r="DZ103">
        <v>418.38421630859375</v>
      </c>
      <c r="EA103">
        <v>7.5607390403747559</v>
      </c>
      <c r="EB103">
        <v>0.10000000149011612</v>
      </c>
    </row>
    <row r="104" spans="23:132" s="55" customFormat="1">
      <c r="W104"/>
      <c r="X104"/>
      <c r="Y104"/>
      <c r="Z104"/>
      <c r="AA104">
        <v>222</v>
      </c>
      <c r="AB104">
        <v>0.19300000369548798</v>
      </c>
      <c r="AC104">
        <v>0.19300000369548798</v>
      </c>
      <c r="AD104">
        <v>0.18000000715255737</v>
      </c>
      <c r="AE104">
        <v>0.15899999439716339</v>
      </c>
      <c r="AF104">
        <v>0.15899999439716339</v>
      </c>
      <c r="AG104">
        <v>0.164000004529953</v>
      </c>
      <c r="AH104">
        <v>0.2070000022649765</v>
      </c>
      <c r="AI104">
        <v>0.20999999344348907</v>
      </c>
      <c r="AJ104">
        <v>0.20336280763149261</v>
      </c>
      <c r="AK104">
        <v>0.20778760313987732</v>
      </c>
      <c r="AL104"/>
      <c r="AM104"/>
      <c r="AN104"/>
      <c r="AO104"/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0.66371864080429077</v>
      </c>
      <c r="AY104"/>
      <c r="AZ104"/>
      <c r="BA104"/>
      <c r="BB104"/>
      <c r="BC104"/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/>
      <c r="BN104"/>
      <c r="BO104"/>
      <c r="BP104"/>
      <c r="BQ104"/>
      <c r="BR104">
        <v>8.42452272772789E-2</v>
      </c>
      <c r="BS104">
        <v>8.42452272772789E-2</v>
      </c>
      <c r="BT104">
        <v>8.4245175123214722E-2</v>
      </c>
      <c r="BU104">
        <v>8.42452272772789E-2</v>
      </c>
      <c r="BV104">
        <v>8.4245197474956512E-2</v>
      </c>
      <c r="BW104">
        <v>8.4245197474956512E-2</v>
      </c>
      <c r="BX104">
        <v>8.4245197474956512E-2</v>
      </c>
      <c r="BY104">
        <v>8.4245212376117706E-2</v>
      </c>
      <c r="BZ104">
        <v>8.4244683384895325E-2</v>
      </c>
      <c r="CA104"/>
      <c r="CB104"/>
      <c r="CC104"/>
      <c r="CD104"/>
      <c r="CE104"/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6.6371860504150391</v>
      </c>
      <c r="CO104"/>
      <c r="CP104"/>
      <c r="CQ104"/>
      <c r="CR104"/>
      <c r="CS104">
        <v>1</v>
      </c>
      <c r="CT104">
        <v>0</v>
      </c>
      <c r="CU104">
        <v>0</v>
      </c>
      <c r="CV104">
        <v>0</v>
      </c>
      <c r="CW104">
        <v>0</v>
      </c>
      <c r="CX104">
        <v>-8.42452272772789E-2</v>
      </c>
      <c r="CY104">
        <v>-0.6637275218963623</v>
      </c>
      <c r="CZ104">
        <v>-9.5336437225341797</v>
      </c>
      <c r="DA104">
        <v>-9.617889404296875</v>
      </c>
      <c r="DB104">
        <v>222</v>
      </c>
      <c r="DC104">
        <v>1800</v>
      </c>
      <c r="DD104">
        <v>0</v>
      </c>
      <c r="DE104">
        <v>0.66371864080429077</v>
      </c>
      <c r="DF104">
        <v>1.750658462640331E-8</v>
      </c>
      <c r="DG104">
        <v>0</v>
      </c>
      <c r="DH104">
        <v>0.44999998807907104</v>
      </c>
      <c r="DI104">
        <v>0</v>
      </c>
      <c r="DQ104">
        <v>0.89999997615814209</v>
      </c>
      <c r="DR104">
        <v>1</v>
      </c>
      <c r="DS104">
        <v>1.190000057220459</v>
      </c>
      <c r="DT104">
        <v>7.7011346817016602E-2</v>
      </c>
      <c r="DU104">
        <v>0.57947289943695068</v>
      </c>
      <c r="DV104">
        <v>8.9541711807250977</v>
      </c>
      <c r="DW104">
        <v>9.5336437225341797</v>
      </c>
      <c r="DX104">
        <v>8.9541711807250977</v>
      </c>
      <c r="DY104">
        <v>476.952880859375</v>
      </c>
      <c r="DZ104">
        <v>427.33837890625</v>
      </c>
      <c r="EA104">
        <v>7.5245132446289063</v>
      </c>
      <c r="EB104">
        <v>0.10000000149011612</v>
      </c>
    </row>
    <row r="105" spans="23:132" s="55" customFormat="1">
      <c r="W105"/>
      <c r="X105"/>
      <c r="Y105"/>
      <c r="Z105"/>
      <c r="AA105">
        <v>223</v>
      </c>
      <c r="AB105">
        <v>0.19300000369548798</v>
      </c>
      <c r="AC105">
        <v>0.19300000369548798</v>
      </c>
      <c r="AD105">
        <v>0.18000000715255737</v>
      </c>
      <c r="AE105">
        <v>0.15899999439716339</v>
      </c>
      <c r="AF105">
        <v>0.15899999439716339</v>
      </c>
      <c r="AG105">
        <v>0.164000004529953</v>
      </c>
      <c r="AH105">
        <v>0.2070000022649765</v>
      </c>
      <c r="AI105">
        <v>0.20999999344348907</v>
      </c>
      <c r="AJ105">
        <v>0.19900353252887726</v>
      </c>
      <c r="AK105">
        <v>0.20633450150489807</v>
      </c>
      <c r="AL105"/>
      <c r="AM105"/>
      <c r="AN105"/>
      <c r="AO105"/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1.0996460914611816</v>
      </c>
      <c r="AY105"/>
      <c r="AZ105"/>
      <c r="BA105"/>
      <c r="BB105"/>
      <c r="BC105"/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/>
      <c r="BN105"/>
      <c r="BO105"/>
      <c r="BP105"/>
      <c r="BQ105"/>
      <c r="BR105">
        <v>1.0746720246970654E-2</v>
      </c>
      <c r="BS105">
        <v>1.0746720246970654E-2</v>
      </c>
      <c r="BT105">
        <v>1.0746713727712631E-2</v>
      </c>
      <c r="BU105">
        <v>1.0746720246970654E-2</v>
      </c>
      <c r="BV105">
        <v>1.0746716521680355E-2</v>
      </c>
      <c r="BW105">
        <v>1.0746716521680355E-2</v>
      </c>
      <c r="BX105">
        <v>1.0746716521680355E-2</v>
      </c>
      <c r="BY105">
        <v>1.0746718384325504E-2</v>
      </c>
      <c r="BZ105">
        <v>1.0746711865067482E-2</v>
      </c>
      <c r="CA105"/>
      <c r="CB105"/>
      <c r="CC105"/>
      <c r="CD105"/>
      <c r="CE105"/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10.996461868286133</v>
      </c>
      <c r="CO105"/>
      <c r="CP105"/>
      <c r="CQ105"/>
      <c r="CR105"/>
      <c r="CS105">
        <v>1</v>
      </c>
      <c r="CT105">
        <v>0</v>
      </c>
      <c r="CU105">
        <v>0</v>
      </c>
      <c r="CV105">
        <v>0</v>
      </c>
      <c r="CW105">
        <v>0</v>
      </c>
      <c r="CX105">
        <v>-1.0746720246970654E-2</v>
      </c>
      <c r="CY105">
        <v>-0.43591856956481934</v>
      </c>
      <c r="CZ105">
        <v>-8.7048435211181641</v>
      </c>
      <c r="DA105">
        <v>-8.7155895233154297</v>
      </c>
      <c r="DB105">
        <v>223</v>
      </c>
      <c r="DC105">
        <v>1800</v>
      </c>
      <c r="DD105">
        <v>0</v>
      </c>
      <c r="DE105">
        <v>1.0996460914611816</v>
      </c>
      <c r="DF105">
        <v>-1.1458743287562356E-8</v>
      </c>
      <c r="DG105">
        <v>0</v>
      </c>
      <c r="DH105">
        <v>0.44999998807907104</v>
      </c>
      <c r="DI105">
        <v>0</v>
      </c>
      <c r="DQ105">
        <v>0.89999997615814209</v>
      </c>
      <c r="DR105">
        <v>1</v>
      </c>
      <c r="DS105">
        <v>1.190000057220459</v>
      </c>
      <c r="DT105">
        <v>6.1109423637390137E-2</v>
      </c>
      <c r="DU105">
        <v>0.42518100142478943</v>
      </c>
      <c r="DV105">
        <v>8.2796621322631836</v>
      </c>
      <c r="DW105">
        <v>8.7048435211181641</v>
      </c>
      <c r="DX105">
        <v>8.2796621322631836</v>
      </c>
      <c r="DY105">
        <v>485.2325439453125</v>
      </c>
      <c r="DZ105">
        <v>435.6180419921875</v>
      </c>
      <c r="EA105">
        <v>6.9576992988586426</v>
      </c>
      <c r="EB105">
        <v>0.10000000149011612</v>
      </c>
    </row>
    <row r="106" spans="23:132" s="55" customFormat="1">
      <c r="W106"/>
      <c r="X106"/>
      <c r="Y106"/>
      <c r="Z106"/>
      <c r="AA106">
        <v>224</v>
      </c>
      <c r="AB106">
        <v>0.19300000369548798</v>
      </c>
      <c r="AC106">
        <v>0.19300000369548798</v>
      </c>
      <c r="AD106">
        <v>0.18000000715255737</v>
      </c>
      <c r="AE106">
        <v>0.15899999439716339</v>
      </c>
      <c r="AF106">
        <v>0.15899999439716339</v>
      </c>
      <c r="AG106">
        <v>0.164000004529953</v>
      </c>
      <c r="AH106">
        <v>0.2070000022649765</v>
      </c>
      <c r="AI106">
        <v>0.20850381255149841</v>
      </c>
      <c r="AJ106">
        <v>0.19411683082580566</v>
      </c>
      <c r="AK106">
        <v>0.20370815694332123</v>
      </c>
      <c r="AL106"/>
      <c r="AM106"/>
      <c r="AN106"/>
      <c r="AO106"/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0.29923620820045471</v>
      </c>
      <c r="AX106">
        <v>1.5883163213729858</v>
      </c>
      <c r="AY106"/>
      <c r="AZ106"/>
      <c r="BA106"/>
      <c r="BB106"/>
      <c r="BC106"/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/>
      <c r="BN106"/>
      <c r="BO106"/>
      <c r="BP106"/>
      <c r="BQ106"/>
      <c r="BR106">
        <v>0.27695304155349731</v>
      </c>
      <c r="BS106">
        <v>0.27695304155349731</v>
      </c>
      <c r="BT106">
        <v>0.27695289254188538</v>
      </c>
      <c r="BU106">
        <v>0.27695304155349731</v>
      </c>
      <c r="BV106">
        <v>0.27695295214653015</v>
      </c>
      <c r="BW106">
        <v>0.27695295214653015</v>
      </c>
      <c r="BX106">
        <v>0.27695295214653015</v>
      </c>
      <c r="BY106">
        <v>0.27695357799530029</v>
      </c>
      <c r="BZ106">
        <v>-2.2282658144831657E-2</v>
      </c>
      <c r="CA106"/>
      <c r="CB106"/>
      <c r="CC106"/>
      <c r="CD106"/>
      <c r="CE106"/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1.4961810111999512</v>
      </c>
      <c r="CN106">
        <v>15.883163452148438</v>
      </c>
      <c r="CO106"/>
      <c r="CP106"/>
      <c r="CQ106"/>
      <c r="CR106"/>
      <c r="CS106">
        <v>1</v>
      </c>
      <c r="CT106">
        <v>0</v>
      </c>
      <c r="CU106">
        <v>0</v>
      </c>
      <c r="CV106">
        <v>0</v>
      </c>
      <c r="CW106">
        <v>0</v>
      </c>
      <c r="CX106">
        <v>-0.27695304155349731</v>
      </c>
      <c r="CY106">
        <v>-0.78788399696350098</v>
      </c>
      <c r="CZ106">
        <v>-9.5083656311035156</v>
      </c>
      <c r="DA106">
        <v>-9.7853183746337891</v>
      </c>
      <c r="DB106">
        <v>224</v>
      </c>
      <c r="DC106">
        <v>1800</v>
      </c>
      <c r="DD106">
        <v>0</v>
      </c>
      <c r="DE106">
        <v>1.8875524997711182</v>
      </c>
      <c r="DF106">
        <v>0.20925602316856384</v>
      </c>
      <c r="DG106">
        <v>0</v>
      </c>
      <c r="DH106">
        <v>0.44999998807907104</v>
      </c>
      <c r="DI106">
        <v>0</v>
      </c>
      <c r="DQ106">
        <v>0.89999997615814209</v>
      </c>
      <c r="DR106">
        <v>1</v>
      </c>
      <c r="DS106">
        <v>1.190000057220459</v>
      </c>
      <c r="DT106">
        <v>6.7578911781311035E-2</v>
      </c>
      <c r="DU106">
        <v>0.51095402240753174</v>
      </c>
      <c r="DV106">
        <v>8.9974117279052734</v>
      </c>
      <c r="DW106">
        <v>9.5083656311035156</v>
      </c>
      <c r="DX106">
        <v>8.9974117279052734</v>
      </c>
      <c r="DY106">
        <v>494.22994995117188</v>
      </c>
      <c r="DZ106">
        <v>444.61544799804688</v>
      </c>
      <c r="EA106">
        <v>7.560849666595459</v>
      </c>
      <c r="EB106">
        <v>0.10000000149011612</v>
      </c>
    </row>
    <row r="107" spans="23:132" s="55" customFormat="1">
      <c r="W107"/>
      <c r="X107"/>
      <c r="Y107"/>
      <c r="Z107"/>
      <c r="AA107">
        <v>225</v>
      </c>
      <c r="AB107">
        <v>0.19300000369548798</v>
      </c>
      <c r="AC107">
        <v>0.19300000369548798</v>
      </c>
      <c r="AD107">
        <v>0.18000000715255737</v>
      </c>
      <c r="AE107">
        <v>0.15899999439716339</v>
      </c>
      <c r="AF107">
        <v>0.15899999439716339</v>
      </c>
      <c r="AG107">
        <v>0.164000004529953</v>
      </c>
      <c r="AH107">
        <v>0.2070000022649765</v>
      </c>
      <c r="AI107">
        <v>0.20702794194221497</v>
      </c>
      <c r="AJ107">
        <v>0.19065223634243011</v>
      </c>
      <c r="AK107">
        <v>0.20156937837600708</v>
      </c>
      <c r="AL107"/>
      <c r="AM107"/>
      <c r="AN107"/>
      <c r="AO107"/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0.59441035985946655</v>
      </c>
      <c r="AX107">
        <v>1.934775710105896</v>
      </c>
      <c r="AY107"/>
      <c r="AZ107"/>
      <c r="BA107"/>
      <c r="BB107"/>
      <c r="BC107"/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/>
      <c r="BN107"/>
      <c r="BO107"/>
      <c r="BP107"/>
      <c r="BQ107"/>
      <c r="BR107">
        <v>0.25573676824569702</v>
      </c>
      <c r="BS107">
        <v>0.25573676824569702</v>
      </c>
      <c r="BT107">
        <v>0.25573661923408508</v>
      </c>
      <c r="BU107">
        <v>0.25573676824569702</v>
      </c>
      <c r="BV107">
        <v>0.25573670864105225</v>
      </c>
      <c r="BW107">
        <v>0.25573670864105225</v>
      </c>
      <c r="BX107">
        <v>0.25573670864105225</v>
      </c>
      <c r="BY107">
        <v>0.25573620200157166</v>
      </c>
      <c r="BZ107">
        <v>-3.9437636733055115E-2</v>
      </c>
      <c r="CA107"/>
      <c r="CB107"/>
      <c r="CC107"/>
      <c r="CD107"/>
      <c r="CE107"/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2.9720516204833984</v>
      </c>
      <c r="CN107">
        <v>19.347757339477539</v>
      </c>
      <c r="CO107"/>
      <c r="CP107"/>
      <c r="CQ107"/>
      <c r="CR107"/>
      <c r="CS107">
        <v>1</v>
      </c>
      <c r="CT107">
        <v>0</v>
      </c>
      <c r="CU107">
        <v>0</v>
      </c>
      <c r="CV107">
        <v>0</v>
      </c>
      <c r="CW107">
        <v>0.50999999046325684</v>
      </c>
      <c r="CX107">
        <v>-0.25573676824569702</v>
      </c>
      <c r="CY107">
        <v>-0.64164400100708008</v>
      </c>
      <c r="CZ107">
        <v>-11.732068061828613</v>
      </c>
      <c r="DA107">
        <v>-11.477805137634277</v>
      </c>
      <c r="DB107">
        <v>225</v>
      </c>
      <c r="DC107">
        <v>1800</v>
      </c>
      <c r="DD107">
        <v>0</v>
      </c>
      <c r="DE107">
        <v>2.5291862487792969</v>
      </c>
      <c r="DF107">
        <v>0.41567161679267883</v>
      </c>
      <c r="DG107">
        <v>0</v>
      </c>
      <c r="DH107">
        <v>0.44999998807907104</v>
      </c>
      <c r="DI107">
        <v>0.50999999046325684</v>
      </c>
      <c r="DQ107">
        <v>0.89999997615814209</v>
      </c>
      <c r="DR107">
        <v>1</v>
      </c>
      <c r="DS107">
        <v>1.190000057220459</v>
      </c>
      <c r="DT107">
        <v>9.8384976387023926E-2</v>
      </c>
      <c r="DU107">
        <v>0.89589619636535645</v>
      </c>
      <c r="DV107">
        <v>10.836172103881836</v>
      </c>
      <c r="DW107">
        <v>11.732068061828613</v>
      </c>
      <c r="DX107">
        <v>10.836172103881836</v>
      </c>
      <c r="DY107">
        <v>505.06613159179688</v>
      </c>
      <c r="DZ107">
        <v>455.45162963867188</v>
      </c>
      <c r="EA107">
        <v>9.1060266494750977</v>
      </c>
      <c r="EB107">
        <v>0.10000000149011612</v>
      </c>
    </row>
    <row r="108" spans="23:132">
      <c r="AA108">
        <v>226</v>
      </c>
      <c r="AB108">
        <v>0.19300000369548798</v>
      </c>
      <c r="AC108">
        <v>0.19300000369548798</v>
      </c>
      <c r="AD108">
        <v>0.18000000715255737</v>
      </c>
      <c r="AE108">
        <v>0.15899999439716339</v>
      </c>
      <c r="AF108">
        <v>0.15899999439716339</v>
      </c>
      <c r="AG108">
        <v>0.164000004529953</v>
      </c>
      <c r="AH108">
        <v>0.2070000022649765</v>
      </c>
      <c r="AI108">
        <v>0.2074296623468399</v>
      </c>
      <c r="AJ108">
        <v>0.20999999344348907</v>
      </c>
      <c r="AK108">
        <v>0.20828643441200256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0.51406627893447876</v>
      </c>
      <c r="AX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R108">
        <v>0.23509567975997925</v>
      </c>
      <c r="BS108">
        <v>0.23509567975997925</v>
      </c>
      <c r="BT108">
        <v>0.23509553074836731</v>
      </c>
      <c r="BU108">
        <v>0.23509567975997925</v>
      </c>
      <c r="BV108">
        <v>0.23509560525417328</v>
      </c>
      <c r="BW108">
        <v>0.23509560525417328</v>
      </c>
      <c r="BX108">
        <v>0.23509560525417328</v>
      </c>
      <c r="BY108">
        <v>0.23509551584720612</v>
      </c>
      <c r="BZ108">
        <v>0.31543970108032227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2.570331335067749</v>
      </c>
      <c r="CN108">
        <v>0</v>
      </c>
      <c r="CS108">
        <v>1</v>
      </c>
      <c r="CT108">
        <v>0</v>
      </c>
      <c r="CU108">
        <v>0</v>
      </c>
      <c r="CV108">
        <v>0</v>
      </c>
      <c r="CW108">
        <v>2.7899999618530273</v>
      </c>
      <c r="CX108">
        <v>-0.23509567975997925</v>
      </c>
      <c r="CY108">
        <v>2.0151138305664063</v>
      </c>
      <c r="CZ108">
        <v>-9.0724506378173828</v>
      </c>
      <c r="DA108">
        <v>-6.5175466537475586</v>
      </c>
      <c r="DB108">
        <v>226</v>
      </c>
      <c r="DC108">
        <v>1800</v>
      </c>
      <c r="DD108">
        <v>0</v>
      </c>
      <c r="DE108">
        <v>0.51406627893447876</v>
      </c>
      <c r="DF108">
        <v>0.35948684811592102</v>
      </c>
      <c r="DG108">
        <v>0</v>
      </c>
      <c r="DH108">
        <v>0.44999998807907104</v>
      </c>
      <c r="DI108">
        <v>2.7899999618530273</v>
      </c>
      <c r="DQ108">
        <v>0.89999997615814209</v>
      </c>
      <c r="DR108">
        <v>1</v>
      </c>
      <c r="DS108">
        <v>1.190000057220459</v>
      </c>
      <c r="DT108">
        <v>7.5280427932739258E-2</v>
      </c>
      <c r="DU108">
        <v>0.53978383541107178</v>
      </c>
      <c r="DV108">
        <v>8.5326671600341797</v>
      </c>
      <c r="DW108">
        <v>9.0724506378173828</v>
      </c>
      <c r="DX108">
        <v>8.5326671600341797</v>
      </c>
      <c r="DY108">
        <v>513.59881591796875</v>
      </c>
      <c r="DZ108">
        <v>463.98428344726563</v>
      </c>
      <c r="EA108">
        <v>7.1703081130981445</v>
      </c>
      <c r="EB108">
        <v>0.10000000149011612</v>
      </c>
    </row>
    <row r="109" spans="23:132">
      <c r="AA109">
        <v>227</v>
      </c>
      <c r="AB109">
        <v>0.19300000369548798</v>
      </c>
      <c r="AC109">
        <v>0.19300000369548798</v>
      </c>
      <c r="AD109">
        <v>0.18000000715255737</v>
      </c>
      <c r="AE109">
        <v>0.15899999439716339</v>
      </c>
      <c r="AF109">
        <v>0.15899999439716339</v>
      </c>
      <c r="AG109">
        <v>0.164000004529953</v>
      </c>
      <c r="AH109">
        <v>0.2070000022649765</v>
      </c>
      <c r="AI109">
        <v>0.20671097934246063</v>
      </c>
      <c r="AJ109">
        <v>0.20181624591350555</v>
      </c>
      <c r="AK109">
        <v>0.20507940649986267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0.65780287981033325</v>
      </c>
      <c r="AX109">
        <v>0.81837475299835205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R109">
        <v>0.24068063497543335</v>
      </c>
      <c r="BS109">
        <v>0.24068063497543335</v>
      </c>
      <c r="BT109">
        <v>0.24068048596382141</v>
      </c>
      <c r="BU109">
        <v>0.24068063497543335</v>
      </c>
      <c r="BV109">
        <v>0.24068056046962738</v>
      </c>
      <c r="BW109">
        <v>0.24068056046962738</v>
      </c>
      <c r="BX109">
        <v>0.24068056046962738</v>
      </c>
      <c r="BY109">
        <v>0.24068008363246918</v>
      </c>
      <c r="BZ109">
        <v>9.6945315599441528E-2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3.2890143394470215</v>
      </c>
      <c r="CN109">
        <v>8.1837482452392578</v>
      </c>
      <c r="CS109">
        <v>1</v>
      </c>
      <c r="CT109">
        <v>0</v>
      </c>
      <c r="CU109">
        <v>0</v>
      </c>
      <c r="CV109">
        <v>0</v>
      </c>
      <c r="CW109">
        <v>0</v>
      </c>
      <c r="CX109">
        <v>-0.24068063497543335</v>
      </c>
      <c r="CY109">
        <v>-0.96210837364196777</v>
      </c>
      <c r="CZ109">
        <v>-10.18842601776123</v>
      </c>
      <c r="DA109">
        <v>-10.429106712341309</v>
      </c>
      <c r="DB109">
        <v>227</v>
      </c>
      <c r="DC109">
        <v>1800</v>
      </c>
      <c r="DD109">
        <v>0</v>
      </c>
      <c r="DE109">
        <v>1.4761775732040405</v>
      </c>
      <c r="DF109">
        <v>0.46000191569328308</v>
      </c>
      <c r="DG109">
        <v>0</v>
      </c>
      <c r="DH109">
        <v>0.44999998807907104</v>
      </c>
      <c r="DI109">
        <v>0</v>
      </c>
      <c r="DQ109">
        <v>0.89999997615814209</v>
      </c>
      <c r="DR109">
        <v>1</v>
      </c>
      <c r="DS109">
        <v>1.190000057220459</v>
      </c>
      <c r="DT109">
        <v>9.0683460235595703E-2</v>
      </c>
      <c r="DU109">
        <v>0.72142863273620605</v>
      </c>
      <c r="DV109">
        <v>9.4669971466064453</v>
      </c>
      <c r="DW109">
        <v>10.18842601776123</v>
      </c>
      <c r="DX109">
        <v>9.4669971466064453</v>
      </c>
      <c r="DY109">
        <v>523.0657958984375</v>
      </c>
      <c r="DZ109">
        <v>473.4512939453125</v>
      </c>
      <c r="EA109">
        <v>7.9554595947265625</v>
      </c>
      <c r="EB109">
        <v>0.10000000149011612</v>
      </c>
    </row>
    <row r="110" spans="23:132">
      <c r="AA110">
        <v>228</v>
      </c>
      <c r="AB110">
        <v>0.19300000369548798</v>
      </c>
      <c r="AC110">
        <v>0.19300000369548798</v>
      </c>
      <c r="AD110">
        <v>0.18000000715255737</v>
      </c>
      <c r="AE110">
        <v>0.15899999439716339</v>
      </c>
      <c r="AF110">
        <v>0.15899999439716339</v>
      </c>
      <c r="AG110">
        <v>0.164000004529953</v>
      </c>
      <c r="AH110">
        <v>0.2070000022649765</v>
      </c>
      <c r="AI110">
        <v>0.2056361585855484</v>
      </c>
      <c r="AJ110">
        <v>0.19535775482654572</v>
      </c>
      <c r="AK110">
        <v>0.20221002399921417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0.87276709079742432</v>
      </c>
      <c r="AX110">
        <v>1.4642238616943359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R110">
        <v>0.2307087779045105</v>
      </c>
      <c r="BS110">
        <v>0.2307087779045105</v>
      </c>
      <c r="BT110">
        <v>0.23070864379405975</v>
      </c>
      <c r="BU110">
        <v>0.2307087779045105</v>
      </c>
      <c r="BV110">
        <v>0.23070870339870453</v>
      </c>
      <c r="BW110">
        <v>0.23070870339870453</v>
      </c>
      <c r="BX110">
        <v>0.23070870339870453</v>
      </c>
      <c r="BY110">
        <v>0.23070885241031647</v>
      </c>
      <c r="BZ110">
        <v>1.5745440497994423E-2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4.363835334777832</v>
      </c>
      <c r="CN110">
        <v>14.642239570617676</v>
      </c>
      <c r="CS110">
        <v>1</v>
      </c>
      <c r="CT110">
        <v>0</v>
      </c>
      <c r="CU110">
        <v>0</v>
      </c>
      <c r="CV110">
        <v>0</v>
      </c>
      <c r="CW110">
        <v>0</v>
      </c>
      <c r="CX110">
        <v>-0.2307087779045105</v>
      </c>
      <c r="CY110">
        <v>-0.86081027984619141</v>
      </c>
      <c r="CZ110">
        <v>-9.9545326232910156</v>
      </c>
      <c r="DA110">
        <v>-10.18524169921875</v>
      </c>
      <c r="DB110">
        <v>228</v>
      </c>
      <c r="DC110">
        <v>1800</v>
      </c>
      <c r="DD110">
        <v>0</v>
      </c>
      <c r="DE110">
        <v>2.3369910717010498</v>
      </c>
      <c r="DF110">
        <v>0.61032658815383911</v>
      </c>
      <c r="DG110">
        <v>0</v>
      </c>
      <c r="DH110">
        <v>0.44999998807907104</v>
      </c>
      <c r="DI110">
        <v>0</v>
      </c>
      <c r="DQ110">
        <v>0.89999997615814209</v>
      </c>
      <c r="DR110">
        <v>1</v>
      </c>
      <c r="DS110">
        <v>1.190000057220459</v>
      </c>
      <c r="DT110">
        <v>8.0414772033691406E-2</v>
      </c>
      <c r="DU110">
        <v>0.63010245561599731</v>
      </c>
      <c r="DV110">
        <v>9.3244304656982422</v>
      </c>
      <c r="DW110">
        <v>9.9545326232910156</v>
      </c>
      <c r="DX110">
        <v>9.3244304656982422</v>
      </c>
      <c r="DY110">
        <v>532.39019775390625</v>
      </c>
      <c r="DZ110">
        <v>482.77572631835938</v>
      </c>
      <c r="EA110">
        <v>7.835655689239502</v>
      </c>
      <c r="EB110">
        <v>0.10000000149011612</v>
      </c>
    </row>
    <row r="111" spans="23:132">
      <c r="AA111">
        <v>229</v>
      </c>
      <c r="AB111">
        <v>0.19300000369548798</v>
      </c>
      <c r="AC111">
        <v>0.19300000369548798</v>
      </c>
      <c r="AD111">
        <v>0.18000000715255737</v>
      </c>
      <c r="AE111">
        <v>0.15899999439716339</v>
      </c>
      <c r="AF111">
        <v>0.15899999439716339</v>
      </c>
      <c r="AG111">
        <v>0.164000004529953</v>
      </c>
      <c r="AH111">
        <v>0.2070000022649765</v>
      </c>
      <c r="AI111">
        <v>0.20444968342781067</v>
      </c>
      <c r="AJ111">
        <v>0.19231212139129639</v>
      </c>
      <c r="AK111">
        <v>0.20040382444858551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1.1100621223449707</v>
      </c>
      <c r="AX111">
        <v>1.7687872648239136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R111">
        <v>0.21597748994827271</v>
      </c>
      <c r="BS111">
        <v>0.21597748994827271</v>
      </c>
      <c r="BT111">
        <v>0.21597735583782196</v>
      </c>
      <c r="BU111">
        <v>0.21597748994827271</v>
      </c>
      <c r="BV111">
        <v>0.21597741544246674</v>
      </c>
      <c r="BW111">
        <v>0.21597741544246674</v>
      </c>
      <c r="BX111">
        <v>0.21597741544246674</v>
      </c>
      <c r="BY111">
        <v>0.21597598493099213</v>
      </c>
      <c r="BZ111">
        <v>-2.1317422389984131E-2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5.5503101348876953</v>
      </c>
      <c r="CN111">
        <v>17.687873840332031</v>
      </c>
      <c r="CS111">
        <v>1</v>
      </c>
      <c r="CT111">
        <v>0</v>
      </c>
      <c r="CU111">
        <v>0</v>
      </c>
      <c r="CV111">
        <v>0</v>
      </c>
      <c r="CW111">
        <v>0</v>
      </c>
      <c r="CX111">
        <v>-0.21597748994827271</v>
      </c>
      <c r="CY111">
        <v>-0.54186582565307617</v>
      </c>
      <c r="CZ111">
        <v>-7.4098720550537109</v>
      </c>
      <c r="DA111">
        <v>-7.625849723815918</v>
      </c>
      <c r="DB111">
        <v>229</v>
      </c>
      <c r="DC111">
        <v>1800</v>
      </c>
      <c r="DD111">
        <v>0</v>
      </c>
      <c r="DE111">
        <v>2.8788495063781738</v>
      </c>
      <c r="DF111">
        <v>0.77626717090606689</v>
      </c>
      <c r="DG111">
        <v>0</v>
      </c>
      <c r="DH111">
        <v>0.44999998807907104</v>
      </c>
      <c r="DI111">
        <v>0</v>
      </c>
      <c r="DQ111">
        <v>0.89999997615814209</v>
      </c>
      <c r="DR111">
        <v>1</v>
      </c>
      <c r="DS111">
        <v>1.190000057220459</v>
      </c>
      <c r="DT111">
        <v>5.4742932319641113E-2</v>
      </c>
      <c r="DU111">
        <v>0.32588103413581848</v>
      </c>
      <c r="DV111">
        <v>7.0839910507202148</v>
      </c>
      <c r="DW111">
        <v>7.4098720550537109</v>
      </c>
      <c r="DX111">
        <v>7.0839910507202148</v>
      </c>
      <c r="DY111">
        <v>539.47418212890625</v>
      </c>
      <c r="DZ111">
        <v>489.85971069335938</v>
      </c>
      <c r="EA111">
        <v>5.9529333114624023</v>
      </c>
      <c r="EB111">
        <v>0.10000000149011612</v>
      </c>
    </row>
    <row r="112" spans="23:132">
      <c r="AA112">
        <v>230</v>
      </c>
      <c r="AB112">
        <v>0.19300000369548798</v>
      </c>
      <c r="AC112">
        <v>0.19300000369548798</v>
      </c>
      <c r="AD112">
        <v>0.18000000715255737</v>
      </c>
      <c r="AE112">
        <v>0.15899999439716339</v>
      </c>
      <c r="AF112">
        <v>0.15899999439716339</v>
      </c>
      <c r="AG112">
        <v>0.164000004529953</v>
      </c>
      <c r="AH112">
        <v>0.2070000022649765</v>
      </c>
      <c r="AI112">
        <v>0.20330148935317993</v>
      </c>
      <c r="AJ112">
        <v>0.18748441338539124</v>
      </c>
      <c r="AK112">
        <v>0.19802913069725037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1.3397009372711182</v>
      </c>
      <c r="AX112">
        <v>2.2515580654144287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R112">
        <v>0.20000343024730682</v>
      </c>
      <c r="BS112">
        <v>0.20000343024730682</v>
      </c>
      <c r="BT112">
        <v>0.20000331103801727</v>
      </c>
      <c r="BU112">
        <v>0.20000343024730682</v>
      </c>
      <c r="BV112">
        <v>0.20000337064266205</v>
      </c>
      <c r="BW112">
        <v>0.20000337064266205</v>
      </c>
      <c r="BX112">
        <v>0.20000337064266205</v>
      </c>
      <c r="BY112">
        <v>0.20000222325325012</v>
      </c>
      <c r="BZ112">
        <v>-2.9634652659296989E-2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6.6985044479370117</v>
      </c>
      <c r="CN112">
        <v>22.515581130981445</v>
      </c>
      <c r="CS112">
        <v>1</v>
      </c>
      <c r="CT112">
        <v>0</v>
      </c>
      <c r="CU112">
        <v>0</v>
      </c>
      <c r="CV112">
        <v>0</v>
      </c>
      <c r="CW112">
        <v>0</v>
      </c>
      <c r="CX112">
        <v>-0.20000343024730682</v>
      </c>
      <c r="CY112">
        <v>-0.71242451667785645</v>
      </c>
      <c r="CZ112">
        <v>-9.20513916015625</v>
      </c>
      <c r="DA112">
        <v>-9.4051427841186523</v>
      </c>
      <c r="DB112">
        <v>230</v>
      </c>
      <c r="DC112">
        <v>1800</v>
      </c>
      <c r="DD112">
        <v>0</v>
      </c>
      <c r="DE112">
        <v>3.5912590026855469</v>
      </c>
      <c r="DF112">
        <v>0.93685370683670044</v>
      </c>
      <c r="DG112">
        <v>0</v>
      </c>
      <c r="DH112">
        <v>0.44999998807907104</v>
      </c>
      <c r="DI112">
        <v>0</v>
      </c>
      <c r="DQ112">
        <v>0.89999997615814209</v>
      </c>
      <c r="DR112">
        <v>1</v>
      </c>
      <c r="DS112">
        <v>1.190000057220459</v>
      </c>
      <c r="DT112">
        <v>7.0146083831787109E-2</v>
      </c>
      <c r="DU112">
        <v>0.51240444183349609</v>
      </c>
      <c r="DV112">
        <v>8.6927347183227539</v>
      </c>
      <c r="DW112">
        <v>9.20513916015625</v>
      </c>
      <c r="DX112">
        <v>8.6927347183227539</v>
      </c>
      <c r="DY112">
        <v>548.16693115234375</v>
      </c>
      <c r="DZ112">
        <v>498.55245971679688</v>
      </c>
      <c r="EA112">
        <v>7.3048186302185059</v>
      </c>
      <c r="EB112">
        <v>0.10000000149011612</v>
      </c>
    </row>
    <row r="113" spans="27:132">
      <c r="AA113">
        <v>231</v>
      </c>
      <c r="AB113">
        <v>0.19300000369548798</v>
      </c>
      <c r="AC113">
        <v>0.19300000369548798</v>
      </c>
      <c r="AD113">
        <v>0.18000000715255737</v>
      </c>
      <c r="AE113">
        <v>0.15899999439716339</v>
      </c>
      <c r="AF113">
        <v>0.15899999439716339</v>
      </c>
      <c r="AG113">
        <v>0.164000004529953</v>
      </c>
      <c r="AH113">
        <v>0.2070000022649765</v>
      </c>
      <c r="AI113">
        <v>0.20217965543270111</v>
      </c>
      <c r="AJ113">
        <v>0.18319603800773621</v>
      </c>
      <c r="AK113">
        <v>0.19585178792476654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1.5640678405761719</v>
      </c>
      <c r="AX113">
        <v>2.6803956031799316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R113">
        <v>0.18487875163555145</v>
      </c>
      <c r="BS113">
        <v>0.18487875163555145</v>
      </c>
      <c r="BT113">
        <v>0.1848786324262619</v>
      </c>
      <c r="BU113">
        <v>0.18487875163555145</v>
      </c>
      <c r="BV113">
        <v>0.18487869203090668</v>
      </c>
      <c r="BW113">
        <v>0.18487869203090668</v>
      </c>
      <c r="BX113">
        <v>0.18487869203090668</v>
      </c>
      <c r="BY113">
        <v>0.1848783940076828</v>
      </c>
      <c r="BZ113">
        <v>-3.94868403673172E-2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7.820338249206543</v>
      </c>
      <c r="CN113">
        <v>26.803956985473633</v>
      </c>
      <c r="CS113">
        <v>1</v>
      </c>
      <c r="CT113">
        <v>0</v>
      </c>
      <c r="CU113">
        <v>0</v>
      </c>
      <c r="CV113">
        <v>0</v>
      </c>
      <c r="CW113">
        <v>0</v>
      </c>
      <c r="CX113">
        <v>-0.18487875163555145</v>
      </c>
      <c r="CY113">
        <v>-0.65317749977111816</v>
      </c>
      <c r="CZ113">
        <v>-9.0913677215576172</v>
      </c>
      <c r="DA113">
        <v>-9.2762470245361328</v>
      </c>
      <c r="DB113">
        <v>231</v>
      </c>
      <c r="DC113">
        <v>1800</v>
      </c>
      <c r="DD113">
        <v>0</v>
      </c>
      <c r="DE113">
        <v>4.2444634437561035</v>
      </c>
      <c r="DF113">
        <v>1.0937536954879761</v>
      </c>
      <c r="DG113">
        <v>0</v>
      </c>
      <c r="DH113">
        <v>0.44999998807907104</v>
      </c>
      <c r="DI113">
        <v>0</v>
      </c>
      <c r="DQ113">
        <v>0.89999997615814209</v>
      </c>
      <c r="DR113">
        <v>1</v>
      </c>
      <c r="DS113">
        <v>1.190000057220459</v>
      </c>
      <c r="DT113">
        <v>6.4629793167114258E-2</v>
      </c>
      <c r="DU113">
        <v>0.4683239758014679</v>
      </c>
      <c r="DV113">
        <v>8.6230440139770508</v>
      </c>
      <c r="DW113">
        <v>9.0913677215576172</v>
      </c>
      <c r="DX113">
        <v>8.6230440139770508</v>
      </c>
      <c r="DY113">
        <v>556.78997802734375</v>
      </c>
      <c r="DZ113">
        <v>507.17550659179688</v>
      </c>
      <c r="EA113">
        <v>7.2462553977966309</v>
      </c>
      <c r="EB113">
        <v>0.10000000149011612</v>
      </c>
    </row>
    <row r="114" spans="27:132">
      <c r="AA114">
        <v>232</v>
      </c>
      <c r="AB114">
        <v>0.19300000369548798</v>
      </c>
      <c r="AC114">
        <v>0.19300000369548798</v>
      </c>
      <c r="AD114">
        <v>0.18000000715255737</v>
      </c>
      <c r="AE114">
        <v>0.15899999439716339</v>
      </c>
      <c r="AF114">
        <v>0.15899999439716339</v>
      </c>
      <c r="AG114">
        <v>0.164000004529953</v>
      </c>
      <c r="AH114">
        <v>0.2070000022649765</v>
      </c>
      <c r="AI114">
        <v>0.20111438632011414</v>
      </c>
      <c r="AJ114">
        <v>0.17858792841434479</v>
      </c>
      <c r="AK114">
        <v>0.19360557198524475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1.7771215438842773</v>
      </c>
      <c r="AX114">
        <v>3.1412065029144287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R114">
        <v>0.17046336829662323</v>
      </c>
      <c r="BS114">
        <v>0.17046336829662323</v>
      </c>
      <c r="BT114">
        <v>0.17046326398849487</v>
      </c>
      <c r="BU114">
        <v>0.17046336829662323</v>
      </c>
      <c r="BV114">
        <v>0.17046332359313965</v>
      </c>
      <c r="BW114">
        <v>0.17046332359313965</v>
      </c>
      <c r="BX114">
        <v>0.17046332359313965</v>
      </c>
      <c r="BY114">
        <v>0.17046298086643219</v>
      </c>
      <c r="BZ114">
        <v>-4.2589206248521805E-2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8.8856077194213867</v>
      </c>
      <c r="CN114">
        <v>31.412067413330078</v>
      </c>
      <c r="CS114">
        <v>1</v>
      </c>
      <c r="CT114">
        <v>0</v>
      </c>
      <c r="CU114">
        <v>0</v>
      </c>
      <c r="CV114">
        <v>0</v>
      </c>
      <c r="CW114">
        <v>0</v>
      </c>
      <c r="CX114">
        <v>-0.17046336829662323</v>
      </c>
      <c r="CY114">
        <v>-0.67386031150817871</v>
      </c>
      <c r="CZ114">
        <v>-9.029149055480957</v>
      </c>
      <c r="DA114">
        <v>-9.1996126174926758</v>
      </c>
      <c r="DB114">
        <v>232</v>
      </c>
      <c r="DC114">
        <v>1800</v>
      </c>
      <c r="DD114">
        <v>0</v>
      </c>
      <c r="DE114">
        <v>4.918327808380127</v>
      </c>
      <c r="DF114">
        <v>1.2427421808242798</v>
      </c>
      <c r="DG114">
        <v>0</v>
      </c>
      <c r="DH114">
        <v>0.44999998807907104</v>
      </c>
      <c r="DI114">
        <v>0</v>
      </c>
      <c r="DQ114">
        <v>0.89999997615814209</v>
      </c>
      <c r="DR114">
        <v>1</v>
      </c>
      <c r="DS114">
        <v>1.190000057220459</v>
      </c>
      <c r="DT114">
        <v>7.0263147354125977E-2</v>
      </c>
      <c r="DU114">
        <v>0.50339990854263306</v>
      </c>
      <c r="DV114">
        <v>8.5257492065429688</v>
      </c>
      <c r="DW114">
        <v>9.029149055480957</v>
      </c>
      <c r="DX114">
        <v>8.5257492065429688</v>
      </c>
      <c r="DY114">
        <v>565.31573486328125</v>
      </c>
      <c r="DZ114">
        <v>515.70123291015625</v>
      </c>
      <c r="EA114">
        <v>7.164494514465332</v>
      </c>
      <c r="EB114">
        <v>0.10000000149011612</v>
      </c>
    </row>
    <row r="115" spans="27:132">
      <c r="AA115">
        <v>233</v>
      </c>
      <c r="AB115">
        <v>0.19300000369548798</v>
      </c>
      <c r="AC115">
        <v>0.19300000369548798</v>
      </c>
      <c r="AD115">
        <v>0.18000000715255737</v>
      </c>
      <c r="AE115">
        <v>0.15899999439716339</v>
      </c>
      <c r="AF115">
        <v>0.15899999439716339</v>
      </c>
      <c r="AG115">
        <v>0.164000004529953</v>
      </c>
      <c r="AH115">
        <v>0.2070000022649765</v>
      </c>
      <c r="AI115">
        <v>0.20999999344348907</v>
      </c>
      <c r="AJ115">
        <v>0.20999999344348907</v>
      </c>
      <c r="AK115">
        <v>0.20999999344348907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R115">
        <v>107.65108489990234</v>
      </c>
      <c r="BS115">
        <v>107.65108489990234</v>
      </c>
      <c r="BT115">
        <v>107.65108489990234</v>
      </c>
      <c r="BU115">
        <v>107.65109252929688</v>
      </c>
      <c r="BV115">
        <v>107.65108489990234</v>
      </c>
      <c r="BW115">
        <v>107.65107727050781</v>
      </c>
      <c r="BX115">
        <v>107.65107727050781</v>
      </c>
      <c r="BY115">
        <v>107.65106964111328</v>
      </c>
      <c r="BZ115">
        <v>109.42819976806641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S115">
        <v>1</v>
      </c>
      <c r="CT115">
        <v>0</v>
      </c>
      <c r="CU115">
        <v>0.20000004768371582</v>
      </c>
      <c r="CV115">
        <v>1</v>
      </c>
      <c r="CW115">
        <v>113.34307098388672</v>
      </c>
      <c r="CX115">
        <v>-107.65108489990234</v>
      </c>
      <c r="CY115">
        <v>4.9183073043823242</v>
      </c>
      <c r="CZ115">
        <v>-10.926203727722168</v>
      </c>
      <c r="DA115">
        <v>-5.234217643737793</v>
      </c>
      <c r="DB115">
        <v>233</v>
      </c>
      <c r="DC115">
        <v>1800</v>
      </c>
      <c r="DD115">
        <v>0</v>
      </c>
      <c r="DE115">
        <v>0</v>
      </c>
      <c r="DF115">
        <v>0</v>
      </c>
      <c r="DG115">
        <v>113.34307098388672</v>
      </c>
      <c r="DH115">
        <v>0.44999998807907104</v>
      </c>
      <c r="DI115">
        <v>0</v>
      </c>
      <c r="DQ115">
        <v>0.89999997615814209</v>
      </c>
      <c r="DR115">
        <v>1</v>
      </c>
      <c r="DS115">
        <v>1.190000057220459</v>
      </c>
      <c r="DT115">
        <v>9.0683460235595703E-2</v>
      </c>
      <c r="DU115">
        <v>0.77366966009140015</v>
      </c>
      <c r="DV115">
        <v>10.152534484863281</v>
      </c>
      <c r="DW115">
        <v>10.926203727722168</v>
      </c>
      <c r="DX115">
        <v>10.152534484863281</v>
      </c>
      <c r="DY115">
        <v>575.46826171875</v>
      </c>
      <c r="DZ115">
        <v>525.853759765625</v>
      </c>
      <c r="EA115">
        <v>8.5315408706665039</v>
      </c>
      <c r="EB115">
        <v>0.10000000149011612</v>
      </c>
    </row>
    <row r="116" spans="27:132">
      <c r="AA116">
        <v>234</v>
      </c>
      <c r="AB116">
        <v>0.19300000369548798</v>
      </c>
      <c r="AC116">
        <v>0.19300000369548798</v>
      </c>
      <c r="AD116">
        <v>0.18000000715255737</v>
      </c>
      <c r="AE116">
        <v>0.15899999439716339</v>
      </c>
      <c r="AF116">
        <v>0.15899999439716339</v>
      </c>
      <c r="AG116">
        <v>0.164000004529953</v>
      </c>
      <c r="AH116">
        <v>0.2070000022649765</v>
      </c>
      <c r="AI116">
        <v>0.20999999344348907</v>
      </c>
      <c r="AJ116">
        <v>0.20316649973392487</v>
      </c>
      <c r="AK116">
        <v>0.20772215723991394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0.6833493709564209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R116">
        <v>8.42452272772789E-2</v>
      </c>
      <c r="BS116">
        <v>8.42452272772789E-2</v>
      </c>
      <c r="BT116">
        <v>8.4245175123214722E-2</v>
      </c>
      <c r="BU116">
        <v>8.42452272772789E-2</v>
      </c>
      <c r="BV116">
        <v>8.4245197474956512E-2</v>
      </c>
      <c r="BW116">
        <v>8.4245197474956512E-2</v>
      </c>
      <c r="BX116">
        <v>8.4245197474956512E-2</v>
      </c>
      <c r="BY116">
        <v>8.4245212376117706E-2</v>
      </c>
      <c r="BZ116">
        <v>8.4244683384895325E-2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6.8334941864013672</v>
      </c>
      <c r="CS116">
        <v>1</v>
      </c>
      <c r="CT116">
        <v>0</v>
      </c>
      <c r="CU116">
        <v>0</v>
      </c>
      <c r="CV116">
        <v>0</v>
      </c>
      <c r="CW116">
        <v>0</v>
      </c>
      <c r="CX116">
        <v>-8.42452272772789E-2</v>
      </c>
      <c r="CY116">
        <v>-0.68333745002746582</v>
      </c>
      <c r="CZ116">
        <v>-9.7571725845336914</v>
      </c>
      <c r="DA116">
        <v>-9.8414173126220703</v>
      </c>
      <c r="DB116">
        <v>234</v>
      </c>
      <c r="DC116">
        <v>1800</v>
      </c>
      <c r="DD116">
        <v>0</v>
      </c>
      <c r="DE116">
        <v>0.6833493709564209</v>
      </c>
      <c r="DF116">
        <v>1.0201628430905885E-9</v>
      </c>
      <c r="DG116">
        <v>0</v>
      </c>
      <c r="DH116">
        <v>0.44999998807907104</v>
      </c>
      <c r="DI116">
        <v>0</v>
      </c>
      <c r="DQ116">
        <v>0.89999997615814209</v>
      </c>
      <c r="DR116">
        <v>1</v>
      </c>
      <c r="DS116">
        <v>1.190000057220459</v>
      </c>
      <c r="DT116">
        <v>7.7847599983215332E-2</v>
      </c>
      <c r="DU116">
        <v>0.59910386800765991</v>
      </c>
      <c r="DV116">
        <v>9.1580686569213867</v>
      </c>
      <c r="DW116">
        <v>9.7571725845336914</v>
      </c>
      <c r="DX116">
        <v>9.1580686569213867</v>
      </c>
      <c r="DY116">
        <v>584.6263427734375</v>
      </c>
      <c r="DZ116">
        <v>535.0118408203125</v>
      </c>
      <c r="EA116">
        <v>7.6958556175231934</v>
      </c>
      <c r="EB116">
        <v>0.10000000149011612</v>
      </c>
    </row>
    <row r="117" spans="27:132">
      <c r="AA117">
        <v>235</v>
      </c>
      <c r="AB117">
        <v>0.19300000369548798</v>
      </c>
      <c r="AC117">
        <v>0.19300000369548798</v>
      </c>
      <c r="AD117">
        <v>0.18000000715255737</v>
      </c>
      <c r="AE117">
        <v>0.15899999439716339</v>
      </c>
      <c r="AF117">
        <v>0.15899999439716339</v>
      </c>
      <c r="AG117">
        <v>0.164000004529953</v>
      </c>
      <c r="AH117">
        <v>0.2070000022649765</v>
      </c>
      <c r="AI117">
        <v>0.20999999344348907</v>
      </c>
      <c r="AJ117">
        <v>0.19631554186344147</v>
      </c>
      <c r="AK117">
        <v>0.20543850958347321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1.3684452772140503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R117">
        <v>9.0032834559679031E-3</v>
      </c>
      <c r="BS117">
        <v>9.0032834559679031E-3</v>
      </c>
      <c r="BT117">
        <v>9.0032778680324554E-3</v>
      </c>
      <c r="BU117">
        <v>9.0032834559679031E-3</v>
      </c>
      <c r="BV117">
        <v>9.0032806620001793E-3</v>
      </c>
      <c r="BW117">
        <v>9.0032806620001793E-3</v>
      </c>
      <c r="BX117">
        <v>9.0032806620001793E-3</v>
      </c>
      <c r="BY117">
        <v>9.0032825246453285E-3</v>
      </c>
      <c r="BZ117">
        <v>9.0018464252352715E-3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13.684452056884766</v>
      </c>
      <c r="CS117">
        <v>1</v>
      </c>
      <c r="CT117">
        <v>0</v>
      </c>
      <c r="CU117">
        <v>0</v>
      </c>
      <c r="CV117">
        <v>0</v>
      </c>
      <c r="CW117">
        <v>0</v>
      </c>
      <c r="CX117">
        <v>-9.0032834559679031E-3</v>
      </c>
      <c r="CY117">
        <v>-0.68509578704833984</v>
      </c>
      <c r="CZ117">
        <v>-10.293425559997559</v>
      </c>
      <c r="DA117">
        <v>-10.302428245544434</v>
      </c>
      <c r="DB117">
        <v>235</v>
      </c>
      <c r="DC117">
        <v>1800</v>
      </c>
      <c r="DD117">
        <v>0</v>
      </c>
      <c r="DE117">
        <v>1.3684452772140503</v>
      </c>
      <c r="DF117">
        <v>3.4585852404234174E-8</v>
      </c>
      <c r="DG117">
        <v>0</v>
      </c>
      <c r="DH117">
        <v>0.44999998807907104</v>
      </c>
      <c r="DI117">
        <v>0</v>
      </c>
      <c r="DQ117">
        <v>0.89999997615814209</v>
      </c>
      <c r="DR117">
        <v>1</v>
      </c>
      <c r="DS117">
        <v>1.190000057220459</v>
      </c>
      <c r="DT117">
        <v>8.3656430244445801E-2</v>
      </c>
      <c r="DU117">
        <v>0.67609375715255737</v>
      </c>
      <c r="DV117">
        <v>9.6173315048217773</v>
      </c>
      <c r="DW117">
        <v>10.293425559997559</v>
      </c>
      <c r="DX117">
        <v>9.6173315048217773</v>
      </c>
      <c r="DY117">
        <v>594.24365234375</v>
      </c>
      <c r="DZ117">
        <v>544.629150390625</v>
      </c>
      <c r="EA117">
        <v>8.0817909240722656</v>
      </c>
      <c r="EB117">
        <v>0.10000000149011612</v>
      </c>
    </row>
    <row r="118" spans="27:132">
      <c r="AA118">
        <v>236</v>
      </c>
      <c r="AB118">
        <v>0.19300000369548798</v>
      </c>
      <c r="AC118">
        <v>0.19300000369548798</v>
      </c>
      <c r="AD118">
        <v>0.18000000715255737</v>
      </c>
      <c r="AE118">
        <v>0.15899999439716339</v>
      </c>
      <c r="AF118">
        <v>0.15899999439716339</v>
      </c>
      <c r="AG118">
        <v>0.164000004529953</v>
      </c>
      <c r="AH118">
        <v>0.2070000022649765</v>
      </c>
      <c r="AI118">
        <v>0.20843054354190826</v>
      </c>
      <c r="AJ118">
        <v>0.19053706526756287</v>
      </c>
      <c r="AK118">
        <v>0.20246605575084686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0.3138900101184845</v>
      </c>
      <c r="AX118">
        <v>1.9462928771972656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R118">
        <v>0.27695304155349731</v>
      </c>
      <c r="BS118">
        <v>0.27695304155349731</v>
      </c>
      <c r="BT118">
        <v>0.27695289254188538</v>
      </c>
      <c r="BU118">
        <v>0.27695304155349731</v>
      </c>
      <c r="BV118">
        <v>0.27695295214653015</v>
      </c>
      <c r="BW118">
        <v>0.27695295214653015</v>
      </c>
      <c r="BX118">
        <v>0.27695295214653015</v>
      </c>
      <c r="BY118">
        <v>0.27695357799530029</v>
      </c>
      <c r="BZ118">
        <v>-3.6936484277248383E-2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1.5694500207901001</v>
      </c>
      <c r="CN118">
        <v>19.462928771972656</v>
      </c>
      <c r="CS118">
        <v>1</v>
      </c>
      <c r="CT118">
        <v>0</v>
      </c>
      <c r="CU118">
        <v>0</v>
      </c>
      <c r="CV118">
        <v>0</v>
      </c>
      <c r="CW118">
        <v>0</v>
      </c>
      <c r="CX118">
        <v>-0.27695304155349731</v>
      </c>
      <c r="CY118">
        <v>-0.89174509048461914</v>
      </c>
      <c r="CZ118">
        <v>-9.4545469284057617</v>
      </c>
      <c r="DA118">
        <v>-9.7314996719360352</v>
      </c>
      <c r="DB118">
        <v>236</v>
      </c>
      <c r="DC118">
        <v>1800</v>
      </c>
      <c r="DD118">
        <v>0</v>
      </c>
      <c r="DE118">
        <v>2.2601828575134277</v>
      </c>
      <c r="DF118">
        <v>0.21950341761112213</v>
      </c>
      <c r="DG118">
        <v>0</v>
      </c>
      <c r="DH118">
        <v>0.44999998807907104</v>
      </c>
      <c r="DI118">
        <v>0</v>
      </c>
      <c r="DQ118">
        <v>0.89999997615814209</v>
      </c>
      <c r="DR118">
        <v>1</v>
      </c>
      <c r="DS118">
        <v>1.190000057220459</v>
      </c>
      <c r="DT118">
        <v>8.2761764526367188E-2</v>
      </c>
      <c r="DU118">
        <v>0.61478507518768311</v>
      </c>
      <c r="DV118">
        <v>8.8397617340087891</v>
      </c>
      <c r="DW118">
        <v>9.4545469284057617</v>
      </c>
      <c r="DX118">
        <v>8.8397617340087891</v>
      </c>
      <c r="DY118">
        <v>603.08343505859375</v>
      </c>
      <c r="DZ118">
        <v>553.46893310546875</v>
      </c>
      <c r="EA118">
        <v>7.4283709526062012</v>
      </c>
      <c r="EB118">
        <v>0.10000000149011612</v>
      </c>
    </row>
    <row r="119" spans="27:132">
      <c r="AA119">
        <v>237</v>
      </c>
      <c r="AB119">
        <v>0.19300000369548798</v>
      </c>
      <c r="AC119">
        <v>0.19300000369548798</v>
      </c>
      <c r="AD119">
        <v>0.18000000715255737</v>
      </c>
      <c r="AE119">
        <v>0.15899999439716339</v>
      </c>
      <c r="AF119">
        <v>0.15899999439716339</v>
      </c>
      <c r="AG119">
        <v>0.164000004529953</v>
      </c>
      <c r="AH119">
        <v>0.2070000022649765</v>
      </c>
      <c r="AI119">
        <v>0.20690715312957764</v>
      </c>
      <c r="AJ119">
        <v>0.19143262505531311</v>
      </c>
      <c r="AK119">
        <v>0.20174898207187653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0.61856812238693237</v>
      </c>
      <c r="AX119">
        <v>1.8567368984222412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R119">
        <v>0.25470262765884399</v>
      </c>
      <c r="BS119">
        <v>0.25470262765884399</v>
      </c>
      <c r="BT119">
        <v>0.25470244884490967</v>
      </c>
      <c r="BU119">
        <v>0.25470262765884399</v>
      </c>
      <c r="BV119">
        <v>0.25470253825187683</v>
      </c>
      <c r="BW119">
        <v>0.25470253825187683</v>
      </c>
      <c r="BX119">
        <v>0.25470253825187683</v>
      </c>
      <c r="BY119">
        <v>0.25470387935638428</v>
      </c>
      <c r="BZ119">
        <v>-4.9976106733083725E-2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3.0928404331207275</v>
      </c>
      <c r="CN119">
        <v>18.56736946105957</v>
      </c>
      <c r="CS119">
        <v>1</v>
      </c>
      <c r="CT119">
        <v>0</v>
      </c>
      <c r="CU119">
        <v>0</v>
      </c>
      <c r="CV119">
        <v>0</v>
      </c>
      <c r="CW119">
        <v>0.25</v>
      </c>
      <c r="CX119">
        <v>-0.25470262765884399</v>
      </c>
      <c r="CY119">
        <v>-0.21511316299438477</v>
      </c>
      <c r="CZ119">
        <v>-5.2184038162231445</v>
      </c>
      <c r="DA119">
        <v>-5.2231063842773438</v>
      </c>
      <c r="DB119">
        <v>237</v>
      </c>
      <c r="DC119">
        <v>1800</v>
      </c>
      <c r="DD119">
        <v>0</v>
      </c>
      <c r="DE119">
        <v>2.4753050804138184</v>
      </c>
      <c r="DF119">
        <v>0.4325651228427887</v>
      </c>
      <c r="DG119">
        <v>0</v>
      </c>
      <c r="DH119">
        <v>0.44999998807907104</v>
      </c>
      <c r="DI119">
        <v>0.25</v>
      </c>
      <c r="DQ119">
        <v>0.89999997615814209</v>
      </c>
      <c r="DR119">
        <v>1</v>
      </c>
      <c r="DS119">
        <v>1.190000057220459</v>
      </c>
      <c r="DT119">
        <v>4.999995231628418E-2</v>
      </c>
      <c r="DU119">
        <v>0.21041931211948395</v>
      </c>
      <c r="DV119">
        <v>5.0079846382141113</v>
      </c>
      <c r="DW119">
        <v>5.2184038162231445</v>
      </c>
      <c r="DX119">
        <v>5.0079846382141113</v>
      </c>
      <c r="DY119">
        <v>608.0914306640625</v>
      </c>
      <c r="DZ119">
        <v>558.4769287109375</v>
      </c>
      <c r="EA119">
        <v>4.2083902359008789</v>
      </c>
      <c r="EB119">
        <v>0.10000000149011612</v>
      </c>
    </row>
    <row r="120" spans="27:132">
      <c r="AA120">
        <v>238</v>
      </c>
      <c r="AB120">
        <v>0.19300000369548798</v>
      </c>
      <c r="AC120">
        <v>0.19300000369548798</v>
      </c>
      <c r="AD120">
        <v>0.18000000715255737</v>
      </c>
      <c r="AE120">
        <v>0.15899999439716339</v>
      </c>
      <c r="AF120">
        <v>0.15899999439716339</v>
      </c>
      <c r="AG120">
        <v>0.164000004529953</v>
      </c>
      <c r="AH120">
        <v>0.2070000022649765</v>
      </c>
      <c r="AI120">
        <v>0.20552986860275269</v>
      </c>
      <c r="AJ120">
        <v>0.18893802165985107</v>
      </c>
      <c r="AK120">
        <v>0.19999925792217255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0.89402502775192261</v>
      </c>
      <c r="AX120">
        <v>2.1061971187591553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R120">
        <v>0.23342078924179077</v>
      </c>
      <c r="BS120">
        <v>0.23342078924179077</v>
      </c>
      <c r="BT120">
        <v>0.23342065513134003</v>
      </c>
      <c r="BU120">
        <v>0.23342078924179077</v>
      </c>
      <c r="BV120">
        <v>0.2334207147359848</v>
      </c>
      <c r="BW120">
        <v>0.2334207147359848</v>
      </c>
      <c r="BX120">
        <v>0.2334207147359848</v>
      </c>
      <c r="BY120">
        <v>0.2334216982126236</v>
      </c>
      <c r="BZ120">
        <v>-4.2035289108753204E-2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4.4701251983642578</v>
      </c>
      <c r="CN120">
        <v>21.061973571777344</v>
      </c>
      <c r="CS120">
        <v>1</v>
      </c>
      <c r="CT120">
        <v>0</v>
      </c>
      <c r="CU120">
        <v>0</v>
      </c>
      <c r="CV120">
        <v>0</v>
      </c>
      <c r="CW120">
        <v>0</v>
      </c>
      <c r="CX120">
        <v>-0.23342078924179077</v>
      </c>
      <c r="CY120">
        <v>-0.52490830421447754</v>
      </c>
      <c r="CZ120">
        <v>-7.2290811538696289</v>
      </c>
      <c r="DA120">
        <v>-7.4625020027160645</v>
      </c>
      <c r="DB120">
        <v>238</v>
      </c>
      <c r="DC120">
        <v>1800</v>
      </c>
      <c r="DD120">
        <v>0</v>
      </c>
      <c r="DE120">
        <v>3.0002222061157227</v>
      </c>
      <c r="DF120">
        <v>0.62519216537475586</v>
      </c>
      <c r="DG120">
        <v>0</v>
      </c>
      <c r="DH120">
        <v>0.44999998807907104</v>
      </c>
      <c r="DI120">
        <v>0</v>
      </c>
      <c r="DQ120">
        <v>0.89999997615814209</v>
      </c>
      <c r="DR120">
        <v>1</v>
      </c>
      <c r="DS120">
        <v>1.190000057220459</v>
      </c>
      <c r="DT120">
        <v>4.999995231628418E-2</v>
      </c>
      <c r="DU120">
        <v>0.2914949357509613</v>
      </c>
      <c r="DV120">
        <v>6.9375863075256348</v>
      </c>
      <c r="DW120">
        <v>7.2290811538696289</v>
      </c>
      <c r="DX120">
        <v>6.9375863075256348</v>
      </c>
      <c r="DY120">
        <v>615.02899169921875</v>
      </c>
      <c r="DZ120">
        <v>565.41448974609375</v>
      </c>
      <c r="EA120">
        <v>5.8299040794372559</v>
      </c>
      <c r="EB120">
        <v>0.10000000149011612</v>
      </c>
    </row>
    <row r="121" spans="27:132">
      <c r="AA121">
        <v>239</v>
      </c>
      <c r="AB121">
        <v>0.19300000369548798</v>
      </c>
      <c r="AC121">
        <v>0.19300000369548798</v>
      </c>
      <c r="AD121">
        <v>0.18000000715255737</v>
      </c>
      <c r="AE121">
        <v>0.15899999439716339</v>
      </c>
      <c r="AF121">
        <v>0.15899999439716339</v>
      </c>
      <c r="AG121">
        <v>0.164000004529953</v>
      </c>
      <c r="AH121">
        <v>0.2070000022649765</v>
      </c>
      <c r="AI121">
        <v>0.20423965156078339</v>
      </c>
      <c r="AJ121">
        <v>0.18546824157238007</v>
      </c>
      <c r="AK121">
        <v>0.19798251986503601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1.1520684957504272</v>
      </c>
      <c r="AX121">
        <v>2.4531750679016113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R121">
        <v>0.21453207731246948</v>
      </c>
      <c r="BS121">
        <v>0.21453207731246948</v>
      </c>
      <c r="BT121">
        <v>0.21453194320201874</v>
      </c>
      <c r="BU121">
        <v>0.21453207731246948</v>
      </c>
      <c r="BV121">
        <v>0.21453200280666351</v>
      </c>
      <c r="BW121">
        <v>0.21453200280666351</v>
      </c>
      <c r="BX121">
        <v>0.21453200280666351</v>
      </c>
      <c r="BY121">
        <v>0.21453188359737396</v>
      </c>
      <c r="BZ121">
        <v>-4.3510660529136658E-2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5.7603421211242676</v>
      </c>
      <c r="CN121">
        <v>24.531753540039063</v>
      </c>
      <c r="CS121">
        <v>1</v>
      </c>
      <c r="CT121">
        <v>0</v>
      </c>
      <c r="CU121">
        <v>0</v>
      </c>
      <c r="CV121">
        <v>0</v>
      </c>
      <c r="CW121">
        <v>0</v>
      </c>
      <c r="CX121">
        <v>-0.21453207731246948</v>
      </c>
      <c r="CY121">
        <v>-0.60504674911499023</v>
      </c>
      <c r="CZ121">
        <v>-8.1510515213012695</v>
      </c>
      <c r="DA121">
        <v>-8.3655834197998047</v>
      </c>
      <c r="DB121">
        <v>239</v>
      </c>
      <c r="DC121">
        <v>1800</v>
      </c>
      <c r="DD121">
        <v>0</v>
      </c>
      <c r="DE121">
        <v>3.6052436828613281</v>
      </c>
      <c r="DF121">
        <v>0.80564224720001221</v>
      </c>
      <c r="DG121">
        <v>0</v>
      </c>
      <c r="DH121">
        <v>0.44999998807907104</v>
      </c>
      <c r="DI121">
        <v>0</v>
      </c>
      <c r="DQ121">
        <v>0.89999997615814209</v>
      </c>
      <c r="DR121">
        <v>1</v>
      </c>
      <c r="DS121">
        <v>1.190000057220459</v>
      </c>
      <c r="DT121">
        <v>5.9877395629882813E-2</v>
      </c>
      <c r="DU121">
        <v>0.39048928022384644</v>
      </c>
      <c r="DV121">
        <v>7.7605624198913574</v>
      </c>
      <c r="DW121">
        <v>8.1510515213012695</v>
      </c>
      <c r="DX121">
        <v>7.7605624198913574</v>
      </c>
      <c r="DY121">
        <v>622.78955078125</v>
      </c>
      <c r="DZ121">
        <v>573.175048828125</v>
      </c>
      <c r="EA121">
        <v>6.5214805603027344</v>
      </c>
      <c r="EB121">
        <v>0.10000000149011612</v>
      </c>
    </row>
    <row r="122" spans="27:132">
      <c r="AA122">
        <v>240</v>
      </c>
      <c r="AB122">
        <v>0.19300000369548798</v>
      </c>
      <c r="AC122">
        <v>0.19300000369548798</v>
      </c>
      <c r="AD122">
        <v>0.18000000715255737</v>
      </c>
      <c r="AE122">
        <v>0.15899999439716339</v>
      </c>
      <c r="AF122">
        <v>0.15899999439716339</v>
      </c>
      <c r="AG122">
        <v>0.164000004529953</v>
      </c>
      <c r="AH122">
        <v>0.2070000022649765</v>
      </c>
      <c r="AI122">
        <v>0.20302635431289673</v>
      </c>
      <c r="AJ122">
        <v>0.18165028095245361</v>
      </c>
      <c r="AK122">
        <v>0.19590099155902863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1.3947279453277588</v>
      </c>
      <c r="AX122">
        <v>2.8349711894989014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R122">
        <v>0.19721096754074097</v>
      </c>
      <c r="BS122">
        <v>0.19721096754074097</v>
      </c>
      <c r="BT122">
        <v>0.19721084833145142</v>
      </c>
      <c r="BU122">
        <v>0.19721096754074097</v>
      </c>
      <c r="BV122">
        <v>0.19721090793609619</v>
      </c>
      <c r="BW122">
        <v>0.19721090793609619</v>
      </c>
      <c r="BX122">
        <v>0.19721090793609619</v>
      </c>
      <c r="BY122">
        <v>0.19720971584320068</v>
      </c>
      <c r="BZ122">
        <v>-4.544999822974205E-2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6.9736394882202148</v>
      </c>
      <c r="CN122">
        <v>28.349714279174805</v>
      </c>
      <c r="CS122">
        <v>1</v>
      </c>
      <c r="CT122">
        <v>0</v>
      </c>
      <c r="CU122">
        <v>0</v>
      </c>
      <c r="CV122">
        <v>0</v>
      </c>
      <c r="CW122">
        <v>0</v>
      </c>
      <c r="CX122">
        <v>-0.19721096754074097</v>
      </c>
      <c r="CY122">
        <v>-0.62444806098937988</v>
      </c>
      <c r="CZ122">
        <v>-8.5692358016967773</v>
      </c>
      <c r="DA122">
        <v>-8.7664470672607422</v>
      </c>
      <c r="DB122">
        <v>240</v>
      </c>
      <c r="DC122">
        <v>1800</v>
      </c>
      <c r="DD122">
        <v>0</v>
      </c>
      <c r="DE122">
        <v>4.2296991348266602</v>
      </c>
      <c r="DF122">
        <v>0.97533416748046875</v>
      </c>
      <c r="DG122">
        <v>0</v>
      </c>
      <c r="DH122">
        <v>0.44999998807907104</v>
      </c>
      <c r="DI122">
        <v>0</v>
      </c>
      <c r="DQ122">
        <v>0.89999997615814209</v>
      </c>
      <c r="DR122">
        <v>1</v>
      </c>
      <c r="DS122">
        <v>1.190000057220459</v>
      </c>
      <c r="DT122">
        <v>6.2444567680358887E-2</v>
      </c>
      <c r="DU122">
        <v>0.42724621295928955</v>
      </c>
      <c r="DV122">
        <v>8.1419897079467773</v>
      </c>
      <c r="DW122">
        <v>8.5692358016967773</v>
      </c>
      <c r="DX122">
        <v>8.1419897079467773</v>
      </c>
      <c r="DY122">
        <v>630.9315185546875</v>
      </c>
      <c r="DZ122">
        <v>581.3170166015625</v>
      </c>
      <c r="EA122">
        <v>6.8420076370239258</v>
      </c>
      <c r="EB122">
        <v>0.10000000149011612</v>
      </c>
    </row>
    <row r="123" spans="27:132">
      <c r="AA123">
        <v>241</v>
      </c>
      <c r="AB123">
        <v>0.19300000369548798</v>
      </c>
      <c r="AC123">
        <v>0.19300000369548798</v>
      </c>
      <c r="AD123">
        <v>0.18000000715255737</v>
      </c>
      <c r="AE123">
        <v>0.15899999439716339</v>
      </c>
      <c r="AF123">
        <v>0.15899999439716339</v>
      </c>
      <c r="AG123">
        <v>0.164000004529953</v>
      </c>
      <c r="AH123">
        <v>0.2070000022649765</v>
      </c>
      <c r="AI123">
        <v>0.20189279317855835</v>
      </c>
      <c r="AJ123">
        <v>0.17596162855625153</v>
      </c>
      <c r="AK123">
        <v>0.19324907660484314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1.6214401721954346</v>
      </c>
      <c r="AX123">
        <v>3.403836727142334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R123">
        <v>0.18130843341350555</v>
      </c>
      <c r="BS123">
        <v>0.18130843341350555</v>
      </c>
      <c r="BT123">
        <v>0.1813083291053772</v>
      </c>
      <c r="BU123">
        <v>0.18130843341350555</v>
      </c>
      <c r="BV123">
        <v>0.18130837380886078</v>
      </c>
      <c r="BW123">
        <v>0.18130837380886078</v>
      </c>
      <c r="BX123">
        <v>0.18130837380886078</v>
      </c>
      <c r="BY123">
        <v>0.18130826950073242</v>
      </c>
      <c r="BZ123">
        <v>-4.5404896140098572E-2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8.1072006225585938</v>
      </c>
      <c r="CN123">
        <v>34.038368225097656</v>
      </c>
      <c r="CS123">
        <v>1</v>
      </c>
      <c r="CT123">
        <v>0</v>
      </c>
      <c r="CU123">
        <v>0</v>
      </c>
      <c r="CV123">
        <v>0</v>
      </c>
      <c r="CW123">
        <v>0</v>
      </c>
      <c r="CX123">
        <v>-0.18130843341350555</v>
      </c>
      <c r="CY123">
        <v>-0.79557299613952637</v>
      </c>
      <c r="CZ123">
        <v>-10.004175186157227</v>
      </c>
      <c r="DA123">
        <v>-10.185483932495117</v>
      </c>
      <c r="DB123">
        <v>241</v>
      </c>
      <c r="DC123">
        <v>1800</v>
      </c>
      <c r="DD123">
        <v>0</v>
      </c>
      <c r="DE123">
        <v>5.0252771377563477</v>
      </c>
      <c r="DF123">
        <v>1.1338742971420288</v>
      </c>
      <c r="DG123">
        <v>0</v>
      </c>
      <c r="DH123">
        <v>0.44999998807907104</v>
      </c>
      <c r="DI123">
        <v>0</v>
      </c>
      <c r="DQ123">
        <v>0.89999997615814209</v>
      </c>
      <c r="DR123">
        <v>1</v>
      </c>
      <c r="DS123">
        <v>1.190000057220459</v>
      </c>
      <c r="DT123">
        <v>7.7847599983215332E-2</v>
      </c>
      <c r="DU123">
        <v>0.61427021026611328</v>
      </c>
      <c r="DV123">
        <v>9.3899049758911133</v>
      </c>
      <c r="DW123">
        <v>10.004175186157227</v>
      </c>
      <c r="DX123">
        <v>9.3899049758911133</v>
      </c>
      <c r="DY123">
        <v>640.3214111328125</v>
      </c>
      <c r="DZ123">
        <v>590.7069091796875</v>
      </c>
      <c r="EA123">
        <v>7.8906760215759277</v>
      </c>
      <c r="EB123">
        <v>0.10000000149011612</v>
      </c>
    </row>
    <row r="124" spans="27:132">
      <c r="AA124">
        <v>242</v>
      </c>
      <c r="AB124">
        <v>0.19300000369548798</v>
      </c>
      <c r="AC124">
        <v>0.19300000369548798</v>
      </c>
      <c r="AD124">
        <v>0.18000000715255737</v>
      </c>
      <c r="AE124">
        <v>0.15899999439716339</v>
      </c>
      <c r="AF124">
        <v>0.15899999439716339</v>
      </c>
      <c r="AG124">
        <v>0.164000004529953</v>
      </c>
      <c r="AH124">
        <v>0.2070000022649765</v>
      </c>
      <c r="AI124">
        <v>0.20084656774997711</v>
      </c>
      <c r="AJ124">
        <v>0.17129145562648773</v>
      </c>
      <c r="AK124">
        <v>0.19099485874176025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1.8306852579116821</v>
      </c>
      <c r="AX124">
        <v>3.8708539009094238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R124">
        <v>0.16683939099311829</v>
      </c>
      <c r="BS124">
        <v>0.16683939099311829</v>
      </c>
      <c r="BT124">
        <v>0.16683930158615112</v>
      </c>
      <c r="BU124">
        <v>0.16683939099311829</v>
      </c>
      <c r="BV124">
        <v>0.1668393462896347</v>
      </c>
      <c r="BW124">
        <v>0.1668393462896347</v>
      </c>
      <c r="BX124">
        <v>0.1668393462896347</v>
      </c>
      <c r="BY124">
        <v>0.1668391227722168</v>
      </c>
      <c r="BZ124">
        <v>-4.2406462132930756E-2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9.1534261703491211</v>
      </c>
      <c r="CN124">
        <v>38.708541870117188</v>
      </c>
      <c r="CS124">
        <v>1</v>
      </c>
      <c r="CT124">
        <v>0</v>
      </c>
      <c r="CU124">
        <v>0</v>
      </c>
      <c r="CV124">
        <v>0</v>
      </c>
      <c r="CW124">
        <v>0</v>
      </c>
      <c r="CX124">
        <v>-0.16683939099311829</v>
      </c>
      <c r="CY124">
        <v>-0.67624449729919434</v>
      </c>
      <c r="CZ124">
        <v>-9.1515846252441406</v>
      </c>
      <c r="DA124">
        <v>-9.3184242248535156</v>
      </c>
      <c r="DB124">
        <v>242</v>
      </c>
      <c r="DC124">
        <v>1800</v>
      </c>
      <c r="DD124">
        <v>0</v>
      </c>
      <c r="DE124">
        <v>5.7015390396118164</v>
      </c>
      <c r="DF124">
        <v>1.280199408531189</v>
      </c>
      <c r="DG124">
        <v>0</v>
      </c>
      <c r="DH124">
        <v>0.44999998807907104</v>
      </c>
      <c r="DI124">
        <v>0</v>
      </c>
      <c r="DQ124">
        <v>0.89999997615814209</v>
      </c>
      <c r="DR124">
        <v>1</v>
      </c>
      <c r="DS124">
        <v>1.190000057220459</v>
      </c>
      <c r="DT124">
        <v>7.0146083831787109E-2</v>
      </c>
      <c r="DU124">
        <v>0.50942331552505493</v>
      </c>
      <c r="DV124">
        <v>8.6421613693237305</v>
      </c>
      <c r="DW124">
        <v>9.1515846252441406</v>
      </c>
      <c r="DX124">
        <v>8.6421613693237305</v>
      </c>
      <c r="DY124">
        <v>648.96356201171875</v>
      </c>
      <c r="DZ124">
        <v>599.34906005859375</v>
      </c>
      <c r="EA124">
        <v>7.2623200416564941</v>
      </c>
      <c r="EB124">
        <v>0.10000000149011612</v>
      </c>
    </row>
    <row r="125" spans="27:132">
      <c r="AA125">
        <v>243</v>
      </c>
      <c r="AB125">
        <v>0.19300000369548798</v>
      </c>
      <c r="AC125">
        <v>0.19300000369548798</v>
      </c>
      <c r="AD125">
        <v>0.18000000715255737</v>
      </c>
      <c r="AE125">
        <v>0.15899999439716339</v>
      </c>
      <c r="AF125">
        <v>0.15899999439716339</v>
      </c>
      <c r="AG125">
        <v>0.164000004529953</v>
      </c>
      <c r="AH125">
        <v>0.2070000022649765</v>
      </c>
      <c r="AI125">
        <v>0.19989107549190521</v>
      </c>
      <c r="AJ125">
        <v>0.16769950091838837</v>
      </c>
      <c r="AK125">
        <v>0.18916055560112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2.0217838287353516</v>
      </c>
      <c r="AX125">
        <v>4.2300496101379395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R125">
        <v>0.15385453402996063</v>
      </c>
      <c r="BS125">
        <v>0.15385453402996063</v>
      </c>
      <c r="BT125">
        <v>0.15385442972183228</v>
      </c>
      <c r="BU125">
        <v>0.15385453402996063</v>
      </c>
      <c r="BV125">
        <v>0.15385447442531586</v>
      </c>
      <c r="BW125">
        <v>0.15385447442531586</v>
      </c>
      <c r="BX125">
        <v>0.15385447442531586</v>
      </c>
      <c r="BY125">
        <v>0.15385343134403229</v>
      </c>
      <c r="BZ125">
        <v>-3.7242736667394638E-2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10.108918190002441</v>
      </c>
      <c r="CN125">
        <v>42.300495147705078</v>
      </c>
      <c r="CS125">
        <v>1</v>
      </c>
      <c r="CT125">
        <v>0</v>
      </c>
      <c r="CU125">
        <v>0</v>
      </c>
      <c r="CV125">
        <v>0</v>
      </c>
      <c r="CW125">
        <v>0</v>
      </c>
      <c r="CX125">
        <v>-0.15385453402996063</v>
      </c>
      <c r="CY125">
        <v>-0.55032968521118164</v>
      </c>
      <c r="CZ125">
        <v>-8.2752256393432617</v>
      </c>
      <c r="DA125">
        <v>-8.4290800094604492</v>
      </c>
      <c r="DB125">
        <v>243</v>
      </c>
      <c r="DC125">
        <v>1800</v>
      </c>
      <c r="DD125">
        <v>0</v>
      </c>
      <c r="DE125">
        <v>6.251833438873291</v>
      </c>
      <c r="DF125">
        <v>1.4138349294662476</v>
      </c>
      <c r="DG125">
        <v>0</v>
      </c>
      <c r="DH125">
        <v>0.44999998807907104</v>
      </c>
      <c r="DI125">
        <v>0</v>
      </c>
      <c r="DQ125">
        <v>0.89999997615814209</v>
      </c>
      <c r="DR125">
        <v>1</v>
      </c>
      <c r="DS125">
        <v>1.190000057220459</v>
      </c>
      <c r="DT125">
        <v>5.9877395629882813E-2</v>
      </c>
      <c r="DU125">
        <v>0.39643803238868713</v>
      </c>
      <c r="DV125">
        <v>7.8787875175476074</v>
      </c>
      <c r="DW125">
        <v>8.2752256393432617</v>
      </c>
      <c r="DX125">
        <v>7.8787875175476074</v>
      </c>
      <c r="DY125">
        <v>656.84234619140625</v>
      </c>
      <c r="DZ125">
        <v>607.22784423828125</v>
      </c>
      <c r="EA125">
        <v>6.6208295822143555</v>
      </c>
      <c r="EB125">
        <v>0.10000000149011612</v>
      </c>
    </row>
    <row r="126" spans="27:132">
      <c r="AA126">
        <v>244</v>
      </c>
      <c r="AB126">
        <v>0.19300000369548798</v>
      </c>
      <c r="AC126">
        <v>0.19300000369548798</v>
      </c>
      <c r="AD126">
        <v>0.18000000715255737</v>
      </c>
      <c r="AE126">
        <v>0.15899999439716339</v>
      </c>
      <c r="AF126">
        <v>0.15899999439716339</v>
      </c>
      <c r="AG126">
        <v>0.164000004529953</v>
      </c>
      <c r="AH126">
        <v>0.2070000022649765</v>
      </c>
      <c r="AI126">
        <v>0.19901716709136963</v>
      </c>
      <c r="AJ126">
        <v>0.17958895862102509</v>
      </c>
      <c r="AK126">
        <v>0.19254109263420105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2.1965653896331787</v>
      </c>
      <c r="AX126">
        <v>3.0411033630371094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R126">
        <v>0.14232997596263885</v>
      </c>
      <c r="BS126">
        <v>0.14232997596263885</v>
      </c>
      <c r="BT126">
        <v>0.14232988655567169</v>
      </c>
      <c r="BU126">
        <v>0.14232997596263885</v>
      </c>
      <c r="BV126">
        <v>0.14232993125915527</v>
      </c>
      <c r="BW126">
        <v>0.14232993125915527</v>
      </c>
      <c r="BX126">
        <v>0.14232993125915527</v>
      </c>
      <c r="BY126">
        <v>0.14233040809631348</v>
      </c>
      <c r="BZ126">
        <v>-3.2452333718538284E-2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10.982827186584473</v>
      </c>
      <c r="CN126">
        <v>30.411037445068359</v>
      </c>
      <c r="CS126">
        <v>1</v>
      </c>
      <c r="CT126">
        <v>0</v>
      </c>
      <c r="CU126">
        <v>0</v>
      </c>
      <c r="CV126">
        <v>0</v>
      </c>
      <c r="CW126">
        <v>1.5199999809265137</v>
      </c>
      <c r="CX126">
        <v>-0.14232997596263885</v>
      </c>
      <c r="CY126">
        <v>1.0142028331756592</v>
      </c>
      <c r="CZ126">
        <v>-7.0172638893127441</v>
      </c>
      <c r="DA126">
        <v>-5.6395936012268066</v>
      </c>
      <c r="DB126">
        <v>244</v>
      </c>
      <c r="DC126">
        <v>1800</v>
      </c>
      <c r="DD126">
        <v>0</v>
      </c>
      <c r="DE126">
        <v>5.2376689910888672</v>
      </c>
      <c r="DF126">
        <v>1.5360594987869263</v>
      </c>
      <c r="DG126">
        <v>0</v>
      </c>
      <c r="DH126">
        <v>0.44999998807907104</v>
      </c>
      <c r="DI126">
        <v>1.5199999809265137</v>
      </c>
      <c r="DQ126">
        <v>0.89999997615814209</v>
      </c>
      <c r="DR126">
        <v>1</v>
      </c>
      <c r="DS126">
        <v>1.190000057220459</v>
      </c>
      <c r="DT126">
        <v>6.5011739730834961E-2</v>
      </c>
      <c r="DU126">
        <v>0.36350616812705994</v>
      </c>
      <c r="DV126">
        <v>6.6537575721740723</v>
      </c>
      <c r="DW126">
        <v>7.0172638893127441</v>
      </c>
      <c r="DX126">
        <v>6.6537575721740723</v>
      </c>
      <c r="DY126">
        <v>663.49609375</v>
      </c>
      <c r="DZ126">
        <v>613.881591796875</v>
      </c>
      <c r="EA126">
        <v>5.5913925170898438</v>
      </c>
      <c r="EB126">
        <v>0.10000000149011612</v>
      </c>
    </row>
    <row r="127" spans="27:132">
      <c r="AA127">
        <v>245</v>
      </c>
      <c r="AB127">
        <v>0.19300000369548798</v>
      </c>
      <c r="AC127">
        <v>0.19300000369548798</v>
      </c>
      <c r="AD127">
        <v>0.18000000715255737</v>
      </c>
      <c r="AE127">
        <v>0.15899999439716339</v>
      </c>
      <c r="AF127">
        <v>0.15899999439716339</v>
      </c>
      <c r="AG127">
        <v>0.164000004529953</v>
      </c>
      <c r="AH127">
        <v>0.2070000022649765</v>
      </c>
      <c r="AI127">
        <v>0.19816587865352631</v>
      </c>
      <c r="AJ127">
        <v>0.17597517371177673</v>
      </c>
      <c r="AK127">
        <v>0.19076897203922272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2.3668231964111328</v>
      </c>
      <c r="AX127">
        <v>3.4024820327758789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R127">
        <v>0.13209287822246552</v>
      </c>
      <c r="BS127">
        <v>0.13209287822246552</v>
      </c>
      <c r="BT127">
        <v>0.13209278881549835</v>
      </c>
      <c r="BU127">
        <v>0.13209287822246552</v>
      </c>
      <c r="BV127">
        <v>0.13209283351898193</v>
      </c>
      <c r="BW127">
        <v>0.13209283351898193</v>
      </c>
      <c r="BX127">
        <v>0.13209283351898193</v>
      </c>
      <c r="BY127">
        <v>0.13209226727485657</v>
      </c>
      <c r="BZ127">
        <v>-3.8164436817169189E-2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11.834115028381348</v>
      </c>
      <c r="CN127">
        <v>34.024822235107422</v>
      </c>
      <c r="CS127">
        <v>1</v>
      </c>
      <c r="CT127">
        <v>0</v>
      </c>
      <c r="CU127">
        <v>0</v>
      </c>
      <c r="CV127">
        <v>0</v>
      </c>
      <c r="CW127">
        <v>0</v>
      </c>
      <c r="CX127">
        <v>-0.13209287822246552</v>
      </c>
      <c r="CY127">
        <v>-0.53164362907409668</v>
      </c>
      <c r="CZ127">
        <v>-8.0135908126831055</v>
      </c>
      <c r="DA127">
        <v>-8.1456832885742188</v>
      </c>
      <c r="DB127">
        <v>245</v>
      </c>
      <c r="DC127">
        <v>1800</v>
      </c>
      <c r="DD127">
        <v>0</v>
      </c>
      <c r="DE127">
        <v>5.7693047523498535</v>
      </c>
      <c r="DF127">
        <v>1.6551207304000854</v>
      </c>
      <c r="DG127">
        <v>0</v>
      </c>
      <c r="DH127">
        <v>0.44999998807907104</v>
      </c>
      <c r="DI127">
        <v>0</v>
      </c>
      <c r="DQ127">
        <v>0.89999997615814209</v>
      </c>
      <c r="DR127">
        <v>1</v>
      </c>
      <c r="DS127">
        <v>1.190000057220459</v>
      </c>
      <c r="DT127">
        <v>6.2444567680358887E-2</v>
      </c>
      <c r="DU127">
        <v>0.39954277873039246</v>
      </c>
      <c r="DV127">
        <v>7.6140480041503906</v>
      </c>
      <c r="DW127">
        <v>8.0135908126831055</v>
      </c>
      <c r="DX127">
        <v>7.6140480041503906</v>
      </c>
      <c r="DY127">
        <v>671.11016845703125</v>
      </c>
      <c r="DZ127">
        <v>621.49566650390625</v>
      </c>
      <c r="EA127">
        <v>6.3983592987060547</v>
      </c>
      <c r="EB127">
        <v>0.10000000149011612</v>
      </c>
    </row>
    <row r="128" spans="27:132">
      <c r="AA128">
        <v>246</v>
      </c>
      <c r="AB128">
        <v>0.19300000369548798</v>
      </c>
      <c r="AC128">
        <v>0.19300000369548798</v>
      </c>
      <c r="AD128">
        <v>0.18000000715255737</v>
      </c>
      <c r="AE128">
        <v>0.15899999439716339</v>
      </c>
      <c r="AF128">
        <v>0.15899999439716339</v>
      </c>
      <c r="AG128">
        <v>0.164000004529953</v>
      </c>
      <c r="AH128">
        <v>0.2070000022649765</v>
      </c>
      <c r="AI128">
        <v>0.19736810028553009</v>
      </c>
      <c r="AJ128">
        <v>0.17172661423683167</v>
      </c>
      <c r="AK128">
        <v>0.18882094323635101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2.526378870010376</v>
      </c>
      <c r="AX128">
        <v>3.8273379802703857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R128">
        <v>0.12241008877754211</v>
      </c>
      <c r="BS128">
        <v>0.12241008877754211</v>
      </c>
      <c r="BT128">
        <v>0.12241001427173615</v>
      </c>
      <c r="BU128">
        <v>0.12241008877754211</v>
      </c>
      <c r="BV128">
        <v>0.12241005897521973</v>
      </c>
      <c r="BW128">
        <v>0.12241005897521973</v>
      </c>
      <c r="BX128">
        <v>0.12241005897521973</v>
      </c>
      <c r="BY128">
        <v>0.12241125106811523</v>
      </c>
      <c r="BZ128">
        <v>-3.7146970629692078E-2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12.631894111633301</v>
      </c>
      <c r="CN128">
        <v>38.273380279541016</v>
      </c>
      <c r="CS128">
        <v>1</v>
      </c>
      <c r="CT128">
        <v>0</v>
      </c>
      <c r="CU128">
        <v>0</v>
      </c>
      <c r="CV128">
        <v>0</v>
      </c>
      <c r="CW128">
        <v>0</v>
      </c>
      <c r="CX128">
        <v>-0.12241008877754211</v>
      </c>
      <c r="CY128">
        <v>-0.58442354202270508</v>
      </c>
      <c r="CZ128">
        <v>-8.5974321365356445</v>
      </c>
      <c r="DA128">
        <v>-8.7198419570922852</v>
      </c>
      <c r="DB128">
        <v>246</v>
      </c>
      <c r="DC128">
        <v>1800</v>
      </c>
      <c r="DD128">
        <v>0</v>
      </c>
      <c r="DE128">
        <v>6.3537168502807617</v>
      </c>
      <c r="DF128">
        <v>1.7666984796524048</v>
      </c>
      <c r="DG128">
        <v>0</v>
      </c>
      <c r="DH128">
        <v>0.44999998807907104</v>
      </c>
      <c r="DI128">
        <v>0</v>
      </c>
      <c r="DQ128">
        <v>0.89999997615814209</v>
      </c>
      <c r="DR128">
        <v>1</v>
      </c>
      <c r="DS128">
        <v>1.190000057220459</v>
      </c>
      <c r="DT128">
        <v>6.7578911781311035E-2</v>
      </c>
      <c r="DU128">
        <v>0.46200287342071533</v>
      </c>
      <c r="DV128">
        <v>8.1354293823242188</v>
      </c>
      <c r="DW128">
        <v>8.5974321365356445</v>
      </c>
      <c r="DX128">
        <v>8.1354293823242188</v>
      </c>
      <c r="DY128">
        <v>679.24560546875</v>
      </c>
      <c r="DZ128">
        <v>629.631103515625</v>
      </c>
      <c r="EA128">
        <v>6.8364949226379395</v>
      </c>
      <c r="EB128">
        <v>0.10000000149011612</v>
      </c>
    </row>
    <row r="129" spans="27:132">
      <c r="AA129">
        <v>247</v>
      </c>
      <c r="AB129">
        <v>0.19300000369548798</v>
      </c>
      <c r="AC129">
        <v>0.19300000369548798</v>
      </c>
      <c r="AD129">
        <v>0.18000000715255737</v>
      </c>
      <c r="AE129">
        <v>0.15899999439716339</v>
      </c>
      <c r="AF129">
        <v>0.15899999439716339</v>
      </c>
      <c r="AG129">
        <v>0.164000004529953</v>
      </c>
      <c r="AH129">
        <v>0.2070000022649765</v>
      </c>
      <c r="AI129">
        <v>0.19662877917289734</v>
      </c>
      <c r="AJ129">
        <v>0.16757462918758392</v>
      </c>
      <c r="AK129">
        <v>0.18694406747817993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2.6742432117462158</v>
      </c>
      <c r="AX129">
        <v>4.2425365447998047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R129">
        <v>0.11361244320869446</v>
      </c>
      <c r="BS129">
        <v>0.11361244320869446</v>
      </c>
      <c r="BT129">
        <v>0.11361237615346909</v>
      </c>
      <c r="BU129">
        <v>0.11361244320869446</v>
      </c>
      <c r="BV129">
        <v>0.11361240595579147</v>
      </c>
      <c r="BW129">
        <v>0.11361240595579147</v>
      </c>
      <c r="BX129">
        <v>0.11361240595579147</v>
      </c>
      <c r="BY129">
        <v>0.1136128306388855</v>
      </c>
      <c r="BZ129">
        <v>-3.4252803772687912E-2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13.371214866638184</v>
      </c>
      <c r="CN129">
        <v>42.425365447998047</v>
      </c>
      <c r="CS129">
        <v>1</v>
      </c>
      <c r="CT129">
        <v>0</v>
      </c>
      <c r="CU129">
        <v>0</v>
      </c>
      <c r="CV129">
        <v>0</v>
      </c>
      <c r="CW129">
        <v>0</v>
      </c>
      <c r="CX129">
        <v>-0.11361244320869446</v>
      </c>
      <c r="CY129">
        <v>-0.56305527687072754</v>
      </c>
      <c r="CZ129">
        <v>-8.0742273330688477</v>
      </c>
      <c r="DA129">
        <v>-8.1878395080566406</v>
      </c>
      <c r="DB129">
        <v>247</v>
      </c>
      <c r="DC129">
        <v>1800</v>
      </c>
      <c r="DD129">
        <v>0</v>
      </c>
      <c r="DE129">
        <v>6.9167799949645996</v>
      </c>
      <c r="DF129">
        <v>1.8701002597808838</v>
      </c>
      <c r="DG129">
        <v>0</v>
      </c>
      <c r="DH129">
        <v>0.44999998807907104</v>
      </c>
      <c r="DI129">
        <v>0</v>
      </c>
      <c r="DQ129">
        <v>0.89999997615814209</v>
      </c>
      <c r="DR129">
        <v>1</v>
      </c>
      <c r="DS129">
        <v>1.190000057220459</v>
      </c>
      <c r="DT129">
        <v>7.0146083831787109E-2</v>
      </c>
      <c r="DU129">
        <v>0.44945216178894043</v>
      </c>
      <c r="DV129">
        <v>7.6247749328613281</v>
      </c>
      <c r="DW129">
        <v>8.0742273330688477</v>
      </c>
      <c r="DX129">
        <v>7.6247749328613281</v>
      </c>
      <c r="DY129">
        <v>686.870361328125</v>
      </c>
      <c r="DZ129">
        <v>637.255859375</v>
      </c>
      <c r="EA129">
        <v>6.4073734283447266</v>
      </c>
      <c r="EB129">
        <v>0.10000000149011612</v>
      </c>
    </row>
    <row r="130" spans="27:132">
      <c r="AA130">
        <v>248</v>
      </c>
      <c r="AB130">
        <v>0.19300000369548798</v>
      </c>
      <c r="AC130">
        <v>0.19300000369548798</v>
      </c>
      <c r="AD130">
        <v>0.18000000715255737</v>
      </c>
      <c r="AE130">
        <v>0.15899999439716339</v>
      </c>
      <c r="AF130">
        <v>0.15899999439716339</v>
      </c>
      <c r="AG130">
        <v>0.164000004529953</v>
      </c>
      <c r="AH130">
        <v>0.2070000022649765</v>
      </c>
      <c r="AI130">
        <v>0.20999999344348907</v>
      </c>
      <c r="AJ130">
        <v>0.20999999344348907</v>
      </c>
      <c r="AK130">
        <v>0.20999999344348907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R130">
        <v>69.106918334960938</v>
      </c>
      <c r="BS130">
        <v>69.106918334960938</v>
      </c>
      <c r="BT130">
        <v>69.106918334960938</v>
      </c>
      <c r="BU130">
        <v>69.106925964355469</v>
      </c>
      <c r="BV130">
        <v>69.106925964355469</v>
      </c>
      <c r="BW130">
        <v>69.106925964355469</v>
      </c>
      <c r="BX130">
        <v>69.106918334960938</v>
      </c>
      <c r="BY130">
        <v>69.106925964355469</v>
      </c>
      <c r="BZ130">
        <v>71.781173706054688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S130">
        <v>1</v>
      </c>
      <c r="CT130">
        <v>0</v>
      </c>
      <c r="CU130">
        <v>0.20000004768371582</v>
      </c>
      <c r="CV130">
        <v>1</v>
      </c>
      <c r="CW130">
        <v>76.780792236328125</v>
      </c>
      <c r="CX130">
        <v>-69.106918334960938</v>
      </c>
      <c r="CY130">
        <v>6.9167613983154297</v>
      </c>
      <c r="CZ130">
        <v>-9.3751592636108398</v>
      </c>
      <c r="DA130">
        <v>-1.7012882232666016</v>
      </c>
      <c r="DB130">
        <v>248</v>
      </c>
      <c r="DC130">
        <v>1800</v>
      </c>
      <c r="DD130">
        <v>0</v>
      </c>
      <c r="DE130">
        <v>0</v>
      </c>
      <c r="DF130">
        <v>0</v>
      </c>
      <c r="DG130">
        <v>76.780792236328125</v>
      </c>
      <c r="DH130">
        <v>0.44999998807907104</v>
      </c>
      <c r="DI130">
        <v>0</v>
      </c>
      <c r="DQ130">
        <v>0.89999997615814209</v>
      </c>
      <c r="DR130">
        <v>1</v>
      </c>
      <c r="DS130">
        <v>1.1700882911682129</v>
      </c>
      <c r="DT130">
        <v>0.10279059410095215</v>
      </c>
      <c r="DU130">
        <v>0.75708550214767456</v>
      </c>
      <c r="DV130">
        <v>8.6180734634399414</v>
      </c>
      <c r="DW130">
        <v>9.3751592636108398</v>
      </c>
      <c r="DX130">
        <v>8.6180734634399414</v>
      </c>
      <c r="DY130">
        <v>695.48846435546875</v>
      </c>
      <c r="DZ130">
        <v>645.87396240234375</v>
      </c>
      <c r="EA130">
        <v>7.365318775177002</v>
      </c>
      <c r="EB130">
        <v>0.10000000149011612</v>
      </c>
    </row>
    <row r="131" spans="27:132">
      <c r="AA131">
        <v>249</v>
      </c>
      <c r="AB131">
        <v>0.19300000369548798</v>
      </c>
      <c r="AC131">
        <v>0.19300000369548798</v>
      </c>
      <c r="AD131">
        <v>0.18000000715255737</v>
      </c>
      <c r="AE131">
        <v>0.15899999439716339</v>
      </c>
      <c r="AF131">
        <v>0.15899999439716339</v>
      </c>
      <c r="AG131">
        <v>0.164000004529953</v>
      </c>
      <c r="AH131">
        <v>0.2070000022649765</v>
      </c>
      <c r="AI131">
        <v>0.20999999344348907</v>
      </c>
      <c r="AJ131">
        <v>0.19978731870651245</v>
      </c>
      <c r="AK131">
        <v>0.2065957635641098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1.0212675333023071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R131">
        <v>8.42452272772789E-2</v>
      </c>
      <c r="BS131">
        <v>8.42452272772789E-2</v>
      </c>
      <c r="BT131">
        <v>8.4245175123214722E-2</v>
      </c>
      <c r="BU131">
        <v>8.42452272772789E-2</v>
      </c>
      <c r="BV131">
        <v>8.4245197474956512E-2</v>
      </c>
      <c r="BW131">
        <v>8.4245197474956512E-2</v>
      </c>
      <c r="BX131">
        <v>8.4245197474956512E-2</v>
      </c>
      <c r="BY131">
        <v>8.4245212376117706E-2</v>
      </c>
      <c r="BZ131">
        <v>8.4244683384895325E-2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10.212675094604492</v>
      </c>
      <c r="CS131">
        <v>1</v>
      </c>
      <c r="CT131">
        <v>0</v>
      </c>
      <c r="CU131">
        <v>0</v>
      </c>
      <c r="CV131">
        <v>0</v>
      </c>
      <c r="CW131">
        <v>0</v>
      </c>
      <c r="CX131">
        <v>-8.42452272772789E-2</v>
      </c>
      <c r="CY131">
        <v>-1.021265983581543</v>
      </c>
      <c r="CZ131">
        <v>-9.3411312103271484</v>
      </c>
      <c r="DA131">
        <v>-9.4253768920898438</v>
      </c>
      <c r="DB131">
        <v>249</v>
      </c>
      <c r="DC131">
        <v>1800</v>
      </c>
      <c r="DD131">
        <v>0</v>
      </c>
      <c r="DE131">
        <v>1.0212675333023071</v>
      </c>
      <c r="DF131">
        <v>5.6398548053948616E-9</v>
      </c>
      <c r="DG131">
        <v>0</v>
      </c>
      <c r="DH131">
        <v>0.44999998807907104</v>
      </c>
      <c r="DI131">
        <v>0</v>
      </c>
      <c r="DQ131">
        <v>0.89999997615814209</v>
      </c>
      <c r="DR131">
        <v>1</v>
      </c>
      <c r="DS131">
        <v>1.1501765251159668</v>
      </c>
      <c r="DT131">
        <v>0.12823978066444397</v>
      </c>
      <c r="DU131">
        <v>0.93702226877212524</v>
      </c>
      <c r="DV131">
        <v>8.404109001159668</v>
      </c>
      <c r="DW131">
        <v>9.3411312103271484</v>
      </c>
      <c r="DX131">
        <v>8.404109001159668</v>
      </c>
      <c r="DY131">
        <v>703.892578125</v>
      </c>
      <c r="DZ131">
        <v>654.278076171875</v>
      </c>
      <c r="EA131">
        <v>7.3067989349365234</v>
      </c>
      <c r="EB131">
        <v>0.10000000149011612</v>
      </c>
    </row>
    <row r="132" spans="27:132">
      <c r="AA132">
        <v>250</v>
      </c>
      <c r="AB132">
        <v>0.19300000369548798</v>
      </c>
      <c r="AC132">
        <v>0.19300000369548798</v>
      </c>
      <c r="AD132">
        <v>0.18000000715255737</v>
      </c>
      <c r="AE132">
        <v>0.15899999439716339</v>
      </c>
      <c r="AF132">
        <v>0.15899999439716339</v>
      </c>
      <c r="AG132">
        <v>0.164000004529953</v>
      </c>
      <c r="AH132">
        <v>0.2070000022649765</v>
      </c>
      <c r="AI132">
        <v>0.20852917432785034</v>
      </c>
      <c r="AJ132">
        <v>0.19194301962852478</v>
      </c>
      <c r="AK132">
        <v>0.20300045609474182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0.29416385293006897</v>
      </c>
      <c r="AX132">
        <v>1.8056974411010742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R132">
        <v>0.27695304155349731</v>
      </c>
      <c r="BS132">
        <v>0.27695304155349731</v>
      </c>
      <c r="BT132">
        <v>0.27695289254188538</v>
      </c>
      <c r="BU132">
        <v>0.27695304155349731</v>
      </c>
      <c r="BV132">
        <v>0.27695295214653015</v>
      </c>
      <c r="BW132">
        <v>0.27695295214653015</v>
      </c>
      <c r="BX132">
        <v>0.27695295214653015</v>
      </c>
      <c r="BY132">
        <v>0.27695357799530029</v>
      </c>
      <c r="BZ132">
        <v>-1.7211813479661942E-2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1.4708192348480225</v>
      </c>
      <c r="CN132">
        <v>18.056974411010742</v>
      </c>
      <c r="CS132">
        <v>1</v>
      </c>
      <c r="CT132">
        <v>0</v>
      </c>
      <c r="CU132">
        <v>0</v>
      </c>
      <c r="CV132">
        <v>0</v>
      </c>
      <c r="CW132">
        <v>0</v>
      </c>
      <c r="CX132">
        <v>-0.27695304155349731</v>
      </c>
      <c r="CY132">
        <v>-1.0785758495330811</v>
      </c>
      <c r="CZ132">
        <v>-7.9918174743652344</v>
      </c>
      <c r="DA132">
        <v>-8.2687702178955078</v>
      </c>
      <c r="DB132">
        <v>250</v>
      </c>
      <c r="DC132">
        <v>1800</v>
      </c>
      <c r="DD132">
        <v>0</v>
      </c>
      <c r="DE132">
        <v>2.0998613834381104</v>
      </c>
      <c r="DF132">
        <v>0.2057090699672699</v>
      </c>
      <c r="DG132">
        <v>0</v>
      </c>
      <c r="DH132">
        <v>0.44999998807907104</v>
      </c>
      <c r="DI132">
        <v>0</v>
      </c>
      <c r="DQ132">
        <v>0.89999997615814209</v>
      </c>
      <c r="DR132">
        <v>1</v>
      </c>
      <c r="DS132">
        <v>1.1302647590637207</v>
      </c>
      <c r="DT132">
        <v>0.12601462006568909</v>
      </c>
      <c r="DU132">
        <v>0.80164164304733276</v>
      </c>
      <c r="DV132">
        <v>7.1901760101318359</v>
      </c>
      <c r="DW132">
        <v>7.9918174743652344</v>
      </c>
      <c r="DX132">
        <v>7.1901760101318359</v>
      </c>
      <c r="DY132">
        <v>711.082763671875</v>
      </c>
      <c r="DZ132">
        <v>661.46826171875</v>
      </c>
      <c r="EA132">
        <v>6.3614969253540039</v>
      </c>
      <c r="EB132">
        <v>0.10000000149011612</v>
      </c>
    </row>
    <row r="133" spans="27:132">
      <c r="AA133">
        <v>251</v>
      </c>
      <c r="AB133">
        <v>0.19300000369548798</v>
      </c>
      <c r="AC133">
        <v>0.19300000369548798</v>
      </c>
      <c r="AD133">
        <v>0.18000000715255737</v>
      </c>
      <c r="AE133">
        <v>0.15899999439716339</v>
      </c>
      <c r="AF133">
        <v>0.15899999439716339</v>
      </c>
      <c r="AG133">
        <v>0.164000004529953</v>
      </c>
      <c r="AH133">
        <v>0.2070000022649765</v>
      </c>
      <c r="AI133">
        <v>0.2070147693157196</v>
      </c>
      <c r="AJ133">
        <v>0.18501463532447815</v>
      </c>
      <c r="AK133">
        <v>0.19968138635158539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0.59704488515853882</v>
      </c>
      <c r="AX133">
        <v>2.4985358715057373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R133">
        <v>0.25609439611434937</v>
      </c>
      <c r="BS133">
        <v>0.25609439611434937</v>
      </c>
      <c r="BT133">
        <v>0.25609424710273743</v>
      </c>
      <c r="BU133">
        <v>0.25609439611434937</v>
      </c>
      <c r="BV133">
        <v>0.25609433650970459</v>
      </c>
      <c r="BW133">
        <v>0.25609433650970459</v>
      </c>
      <c r="BX133">
        <v>0.25609433650970459</v>
      </c>
      <c r="BY133">
        <v>0.2560935914516449</v>
      </c>
      <c r="BZ133">
        <v>-4.6787694096565247E-2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2.9852242469787598</v>
      </c>
      <c r="CN133">
        <v>24.985359191894531</v>
      </c>
      <c r="CS133">
        <v>1</v>
      </c>
      <c r="CT133">
        <v>0</v>
      </c>
      <c r="CU133">
        <v>0</v>
      </c>
      <c r="CV133">
        <v>0</v>
      </c>
      <c r="CW133">
        <v>0</v>
      </c>
      <c r="CX133">
        <v>-0.25609439611434937</v>
      </c>
      <c r="CY133">
        <v>-0.99572539329528809</v>
      </c>
      <c r="CZ133">
        <v>-7.323760986328125</v>
      </c>
      <c r="DA133">
        <v>-7.5798554420471191</v>
      </c>
      <c r="DB133">
        <v>251</v>
      </c>
      <c r="DC133">
        <v>1800</v>
      </c>
      <c r="DD133">
        <v>0</v>
      </c>
      <c r="DE133">
        <v>3.0955808162689209</v>
      </c>
      <c r="DF133">
        <v>0.41751387715339661</v>
      </c>
      <c r="DG133">
        <v>0</v>
      </c>
      <c r="DH133">
        <v>0.44999998807907104</v>
      </c>
      <c r="DI133">
        <v>0</v>
      </c>
      <c r="DQ133">
        <v>0.89999997615814209</v>
      </c>
      <c r="DR133">
        <v>1</v>
      </c>
      <c r="DS133">
        <v>1.1103529930114746</v>
      </c>
      <c r="DT133">
        <v>0.12473101913928986</v>
      </c>
      <c r="DU133">
        <v>0.73962593078613281</v>
      </c>
      <c r="DV133">
        <v>6.5841350555419922</v>
      </c>
      <c r="DW133">
        <v>7.323760986328125</v>
      </c>
      <c r="DX133">
        <v>6.5841350555419922</v>
      </c>
      <c r="DY133">
        <v>717.6668701171875</v>
      </c>
      <c r="DZ133">
        <v>668.0523681640625</v>
      </c>
      <c r="EA133">
        <v>5.9297676086425781</v>
      </c>
      <c r="EB133">
        <v>0.10000000149011612</v>
      </c>
    </row>
    <row r="134" spans="27:132">
      <c r="AA134">
        <v>252</v>
      </c>
      <c r="AB134">
        <v>0.19300000369548798</v>
      </c>
      <c r="AC134">
        <v>0.19300000369548798</v>
      </c>
      <c r="AD134">
        <v>0.18000000715255737</v>
      </c>
      <c r="AE134">
        <v>0.15899999439716339</v>
      </c>
      <c r="AF134">
        <v>0.15899999439716339</v>
      </c>
      <c r="AG134">
        <v>0.164000004529953</v>
      </c>
      <c r="AH134">
        <v>0.2070000022649765</v>
      </c>
      <c r="AI134">
        <v>0.20557457208633423</v>
      </c>
      <c r="AJ134">
        <v>0.17713707685470581</v>
      </c>
      <c r="AK134">
        <v>0.19609540700912476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0.88508433103561401</v>
      </c>
      <c r="AX134">
        <v>3.2862915992736816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R134">
        <v>0.23491388559341431</v>
      </c>
      <c r="BS134">
        <v>0.23491388559341431</v>
      </c>
      <c r="BT134">
        <v>0.23491373658180237</v>
      </c>
      <c r="BU134">
        <v>0.23491388559341431</v>
      </c>
      <c r="BV134">
        <v>0.23491381108760834</v>
      </c>
      <c r="BW134">
        <v>0.23491381108760834</v>
      </c>
      <c r="BX134">
        <v>0.23491381108760834</v>
      </c>
      <c r="BY134">
        <v>0.23491279780864716</v>
      </c>
      <c r="BZ134">
        <v>-5.3124677389860153E-2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4.4254217147827148</v>
      </c>
      <c r="CN134">
        <v>32.862918853759766</v>
      </c>
      <c r="CS134">
        <v>1</v>
      </c>
      <c r="CT134">
        <v>0</v>
      </c>
      <c r="CU134">
        <v>0</v>
      </c>
      <c r="CV134">
        <v>0</v>
      </c>
      <c r="CW134">
        <v>0</v>
      </c>
      <c r="CX134">
        <v>-0.23491388559341431</v>
      </c>
      <c r="CY134">
        <v>-1.0758042335510254</v>
      </c>
      <c r="CZ134">
        <v>-8.1172609329223633</v>
      </c>
      <c r="DA134">
        <v>-8.3521747589111328</v>
      </c>
      <c r="DB134">
        <v>252</v>
      </c>
      <c r="DC134">
        <v>1800</v>
      </c>
      <c r="DD134">
        <v>0</v>
      </c>
      <c r="DE134">
        <v>4.1713762283325195</v>
      </c>
      <c r="DF134">
        <v>0.61894005537033081</v>
      </c>
      <c r="DG134">
        <v>0</v>
      </c>
      <c r="DH134">
        <v>0.44999998807907104</v>
      </c>
      <c r="DI134">
        <v>0</v>
      </c>
      <c r="DQ134">
        <v>0.89999997615814209</v>
      </c>
      <c r="DR134">
        <v>1</v>
      </c>
      <c r="DS134">
        <v>1.0904412269592285</v>
      </c>
      <c r="DT134">
        <v>0.12601462006568909</v>
      </c>
      <c r="DU134">
        <v>0.84088015556335449</v>
      </c>
      <c r="DV134">
        <v>7.2763810157775879</v>
      </c>
      <c r="DW134">
        <v>8.1172609329223633</v>
      </c>
      <c r="DX134">
        <v>7.2763810157775879</v>
      </c>
      <c r="DY134">
        <v>724.9432373046875</v>
      </c>
      <c r="DZ134">
        <v>675.3287353515625</v>
      </c>
      <c r="EA134">
        <v>6.6728777885437012</v>
      </c>
      <c r="EB134">
        <v>0.10000000149011612</v>
      </c>
    </row>
    <row r="135" spans="27:132">
      <c r="AA135">
        <v>253</v>
      </c>
      <c r="AB135">
        <v>0.19300000369548798</v>
      </c>
      <c r="AC135">
        <v>0.19300000369548798</v>
      </c>
      <c r="AD135">
        <v>0.18000000715255737</v>
      </c>
      <c r="AE135">
        <v>0.15899999439716339</v>
      </c>
      <c r="AF135">
        <v>0.15899999439716339</v>
      </c>
      <c r="AG135">
        <v>0.164000004529953</v>
      </c>
      <c r="AH135">
        <v>0.2070000022649765</v>
      </c>
      <c r="AI135">
        <v>0.20425711572170258</v>
      </c>
      <c r="AJ135">
        <v>0.1704440712928772</v>
      </c>
      <c r="AK135">
        <v>0.19298610091209412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1.1485756635665894</v>
      </c>
      <c r="AX135">
        <v>3.9555923938751221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R135">
        <v>0.21514004468917847</v>
      </c>
      <c r="BS135">
        <v>0.21514004468917847</v>
      </c>
      <c r="BT135">
        <v>0.21513991057872772</v>
      </c>
      <c r="BU135">
        <v>0.21514004468917847</v>
      </c>
      <c r="BV135">
        <v>0.2151399701833725</v>
      </c>
      <c r="BW135">
        <v>0.2151399701833725</v>
      </c>
      <c r="BX135">
        <v>0.2151399701833725</v>
      </c>
      <c r="BY135">
        <v>0.21513892710208893</v>
      </c>
      <c r="BZ135">
        <v>-4.8352539539337158E-2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5.7428779602050781</v>
      </c>
      <c r="CN135">
        <v>39.555923461914063</v>
      </c>
      <c r="CS135">
        <v>1</v>
      </c>
      <c r="CT135">
        <v>0</v>
      </c>
      <c r="CU135">
        <v>0</v>
      </c>
      <c r="CV135">
        <v>0</v>
      </c>
      <c r="CW135">
        <v>0</v>
      </c>
      <c r="CX135">
        <v>-0.21514004468917847</v>
      </c>
      <c r="CY135">
        <v>-0.93281269073486328</v>
      </c>
      <c r="CZ135">
        <v>-6.8897581100463867</v>
      </c>
      <c r="DA135">
        <v>-7.1048979759216309</v>
      </c>
      <c r="DB135">
        <v>253</v>
      </c>
      <c r="DC135">
        <v>1800</v>
      </c>
      <c r="DD135">
        <v>0</v>
      </c>
      <c r="DE135">
        <v>5.1041684150695801</v>
      </c>
      <c r="DF135">
        <v>0.80319994688034058</v>
      </c>
      <c r="DG135">
        <v>0</v>
      </c>
      <c r="DH135">
        <v>0.44999998807907104</v>
      </c>
      <c r="DI135">
        <v>0</v>
      </c>
      <c r="DQ135">
        <v>0.89999997615814209</v>
      </c>
      <c r="DR135">
        <v>1</v>
      </c>
      <c r="DS135">
        <v>1.0705294609069824</v>
      </c>
      <c r="DT135">
        <v>0.12447430193424225</v>
      </c>
      <c r="DU135">
        <v>0.71765285730361938</v>
      </c>
      <c r="DV135">
        <v>6.1721053123474121</v>
      </c>
      <c r="DW135">
        <v>6.8897581100463867</v>
      </c>
      <c r="DX135">
        <v>6.1721053123474121</v>
      </c>
      <c r="DY135">
        <v>731.1153564453125</v>
      </c>
      <c r="DZ135">
        <v>681.5008544921875</v>
      </c>
      <c r="EA135">
        <v>5.765470027923584</v>
      </c>
      <c r="EB135">
        <v>0.10000000149011612</v>
      </c>
    </row>
    <row r="136" spans="27:132">
      <c r="AA136">
        <v>254</v>
      </c>
      <c r="AB136">
        <v>0.19300000369548798</v>
      </c>
      <c r="AC136">
        <v>0.19300000369548798</v>
      </c>
      <c r="AD136">
        <v>0.18000000715255737</v>
      </c>
      <c r="AE136">
        <v>0.15899999439716339</v>
      </c>
      <c r="AF136">
        <v>0.15899999439716339</v>
      </c>
      <c r="AG136">
        <v>0.164000004529953</v>
      </c>
      <c r="AH136">
        <v>0.2070000022649765</v>
      </c>
      <c r="AI136">
        <v>0.2030746191740036</v>
      </c>
      <c r="AJ136">
        <v>0.16203625500202179</v>
      </c>
      <c r="AK136">
        <v>0.18939515948295593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1.3850749731063843</v>
      </c>
      <c r="AX136">
        <v>4.7963743209838867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R136">
        <v>0.19744043052196503</v>
      </c>
      <c r="BS136">
        <v>0.19744043052196503</v>
      </c>
      <c r="BT136">
        <v>0.19744031131267548</v>
      </c>
      <c r="BU136">
        <v>0.19744043052196503</v>
      </c>
      <c r="BV136">
        <v>0.19744037091732025</v>
      </c>
      <c r="BW136">
        <v>0.19744037091732025</v>
      </c>
      <c r="BX136">
        <v>0.19744037091732025</v>
      </c>
      <c r="BY136">
        <v>0.1974414736032486</v>
      </c>
      <c r="BZ136">
        <v>-3.9058886468410492E-2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6.9253745079040527</v>
      </c>
      <c r="CN136">
        <v>47.963741302490234</v>
      </c>
      <c r="CS136">
        <v>1</v>
      </c>
      <c r="CT136">
        <v>0</v>
      </c>
      <c r="CU136">
        <v>0</v>
      </c>
      <c r="CV136">
        <v>0</v>
      </c>
      <c r="CW136">
        <v>0</v>
      </c>
      <c r="CX136">
        <v>-0.19744043052196503</v>
      </c>
      <c r="CY136">
        <v>-1.0772645473480225</v>
      </c>
      <c r="CZ136">
        <v>-8.1855430603027344</v>
      </c>
      <c r="DA136">
        <v>-8.3829832077026367</v>
      </c>
      <c r="DB136">
        <v>254</v>
      </c>
      <c r="DC136">
        <v>1800</v>
      </c>
      <c r="DD136">
        <v>0</v>
      </c>
      <c r="DE136">
        <v>6.1814489364624023</v>
      </c>
      <c r="DF136">
        <v>0.96858406066894531</v>
      </c>
      <c r="DG136">
        <v>0</v>
      </c>
      <c r="DH136">
        <v>0.44999998807907104</v>
      </c>
      <c r="DI136">
        <v>0</v>
      </c>
      <c r="DQ136">
        <v>0.89999997615814209</v>
      </c>
      <c r="DR136">
        <v>1</v>
      </c>
      <c r="DS136">
        <v>1.0506176948547363</v>
      </c>
      <c r="DT136">
        <v>0.1265280544757843</v>
      </c>
      <c r="DU136">
        <v>0.87984079122543335</v>
      </c>
      <c r="DV136">
        <v>7.3057022094726563</v>
      </c>
      <c r="DW136">
        <v>8.1855430603027344</v>
      </c>
      <c r="DX136">
        <v>7.3057022094726563</v>
      </c>
      <c r="DY136">
        <v>738.42108154296875</v>
      </c>
      <c r="DZ136">
        <v>688.80657958984375</v>
      </c>
      <c r="EA136">
        <v>6.9537210464477539</v>
      </c>
      <c r="EB136">
        <v>0.10000000149011612</v>
      </c>
    </row>
    <row r="137" spans="27:132">
      <c r="AA137">
        <v>255</v>
      </c>
      <c r="AB137">
        <v>0.19300000369548798</v>
      </c>
      <c r="AC137">
        <v>0.19300000369548798</v>
      </c>
      <c r="AD137">
        <v>0.18000000715255737</v>
      </c>
      <c r="AE137">
        <v>0.15899999439716339</v>
      </c>
      <c r="AF137">
        <v>0.15899999439716339</v>
      </c>
      <c r="AG137">
        <v>0.164000004529953</v>
      </c>
      <c r="AH137">
        <v>0.2070000022649765</v>
      </c>
      <c r="AI137">
        <v>0.20203311741352081</v>
      </c>
      <c r="AJ137">
        <v>0.15443354845046997</v>
      </c>
      <c r="AK137">
        <v>0.18616659939289093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1.5933753252029419</v>
      </c>
      <c r="AX137">
        <v>5.5566444396972656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R137">
        <v>0.18193428218364716</v>
      </c>
      <c r="BS137">
        <v>0.18193428218364716</v>
      </c>
      <c r="BT137">
        <v>0.1819341778755188</v>
      </c>
      <c r="BU137">
        <v>0.18193428218364716</v>
      </c>
      <c r="BV137">
        <v>0.18193422257900238</v>
      </c>
      <c r="BW137">
        <v>0.18193422257900238</v>
      </c>
      <c r="BX137">
        <v>0.18193422257900238</v>
      </c>
      <c r="BY137">
        <v>0.18193300068378448</v>
      </c>
      <c r="BZ137">
        <v>-2.6366148144006729E-2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7.9668765068054199</v>
      </c>
      <c r="CN137">
        <v>55.566448211669922</v>
      </c>
      <c r="CS137">
        <v>1</v>
      </c>
      <c r="CT137">
        <v>0</v>
      </c>
      <c r="CU137">
        <v>0</v>
      </c>
      <c r="CV137">
        <v>0</v>
      </c>
      <c r="CW137">
        <v>0</v>
      </c>
      <c r="CX137">
        <v>-0.18193428218364716</v>
      </c>
      <c r="CY137">
        <v>-0.96857547760009766</v>
      </c>
      <c r="CZ137">
        <v>-7.2603020668029785</v>
      </c>
      <c r="DA137">
        <v>-7.4422364234924316</v>
      </c>
      <c r="DB137">
        <v>255</v>
      </c>
      <c r="DC137">
        <v>1800</v>
      </c>
      <c r="DD137">
        <v>0</v>
      </c>
      <c r="DE137">
        <v>7.150019645690918</v>
      </c>
      <c r="DF137">
        <v>1.1142481565475464</v>
      </c>
      <c r="DG137">
        <v>0</v>
      </c>
      <c r="DH137">
        <v>0.44999998807907104</v>
      </c>
      <c r="DI137">
        <v>0</v>
      </c>
      <c r="DQ137">
        <v>0.89999997615814209</v>
      </c>
      <c r="DR137">
        <v>1</v>
      </c>
      <c r="DS137">
        <v>1.0307059288024902</v>
      </c>
      <c r="DT137">
        <v>0.12524446845054626</v>
      </c>
      <c r="DU137">
        <v>0.78663641214370728</v>
      </c>
      <c r="DV137">
        <v>6.473665714263916</v>
      </c>
      <c r="DW137">
        <v>7.2603020668029785</v>
      </c>
      <c r="DX137">
        <v>6.473665714263916</v>
      </c>
      <c r="DY137">
        <v>744.894775390625</v>
      </c>
      <c r="DZ137">
        <v>695.2802734375</v>
      </c>
      <c r="EA137">
        <v>6.2808074951171875</v>
      </c>
      <c r="EB137">
        <v>0.10000000149011612</v>
      </c>
    </row>
    <row r="138" spans="27:132">
      <c r="AA138">
        <v>256</v>
      </c>
      <c r="AB138">
        <v>0.19300000369548798</v>
      </c>
      <c r="AC138">
        <v>0.19300000369548798</v>
      </c>
      <c r="AD138">
        <v>0.18000000715255737</v>
      </c>
      <c r="AE138">
        <v>0.15899999439716339</v>
      </c>
      <c r="AF138">
        <v>0.15899999439716339</v>
      </c>
      <c r="AG138">
        <v>0.164000004529953</v>
      </c>
      <c r="AH138">
        <v>0.2070000022649765</v>
      </c>
      <c r="AI138">
        <v>0.2011081725358963</v>
      </c>
      <c r="AJ138">
        <v>0.14658652245998383</v>
      </c>
      <c r="AK138">
        <v>0.18293428421020508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1.7783643007278442</v>
      </c>
      <c r="AX138">
        <v>6.3413472175598145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R138">
        <v>0.16860966384410858</v>
      </c>
      <c r="BS138">
        <v>0.16860966384410858</v>
      </c>
      <c r="BT138">
        <v>0.16860955953598022</v>
      </c>
      <c r="BU138">
        <v>0.16860966384410858</v>
      </c>
      <c r="BV138">
        <v>0.16860960423946381</v>
      </c>
      <c r="BW138">
        <v>0.16860960423946381</v>
      </c>
      <c r="BX138">
        <v>0.16860960423946381</v>
      </c>
      <c r="BY138">
        <v>0.16860851645469666</v>
      </c>
      <c r="BZ138">
        <v>-1.6380840912461281E-2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8.8918218612670898</v>
      </c>
      <c r="CN138">
        <v>63.413475036621094</v>
      </c>
      <c r="CS138">
        <v>1</v>
      </c>
      <c r="CT138">
        <v>0</v>
      </c>
      <c r="CU138">
        <v>0</v>
      </c>
      <c r="CV138">
        <v>0</v>
      </c>
      <c r="CW138">
        <v>0</v>
      </c>
      <c r="CX138">
        <v>-0.16860966384410858</v>
      </c>
      <c r="CY138">
        <v>-0.96967816352844238</v>
      </c>
      <c r="CZ138">
        <v>-7.2530522346496582</v>
      </c>
      <c r="DA138">
        <v>-7.4216618537902832</v>
      </c>
      <c r="DB138">
        <v>256</v>
      </c>
      <c r="DC138">
        <v>1800</v>
      </c>
      <c r="DD138">
        <v>0</v>
      </c>
      <c r="DE138">
        <v>8.1197118759155273</v>
      </c>
      <c r="DF138">
        <v>1.2436114549636841</v>
      </c>
      <c r="DG138">
        <v>0</v>
      </c>
      <c r="DH138">
        <v>0.44999998807907104</v>
      </c>
      <c r="DI138">
        <v>0</v>
      </c>
      <c r="DQ138">
        <v>0.89999997615814209</v>
      </c>
      <c r="DR138">
        <v>1</v>
      </c>
      <c r="DS138">
        <v>1.0107941627502441</v>
      </c>
      <c r="DT138">
        <v>0.12550118565559387</v>
      </c>
      <c r="DU138">
        <v>0.8010827898979187</v>
      </c>
      <c r="DV138">
        <v>6.4519696235656738</v>
      </c>
      <c r="DW138">
        <v>7.2530522346496582</v>
      </c>
      <c r="DX138">
        <v>6.4519696235656738</v>
      </c>
      <c r="DY138">
        <v>751.34674072265625</v>
      </c>
      <c r="DZ138">
        <v>701.73223876953125</v>
      </c>
      <c r="EA138">
        <v>6.3830695152282715</v>
      </c>
      <c r="EB138">
        <v>0.10000000149011612</v>
      </c>
    </row>
    <row r="139" spans="27:132">
      <c r="AA139">
        <v>257</v>
      </c>
      <c r="AB139">
        <v>0.19300000369548798</v>
      </c>
      <c r="AC139">
        <v>0.19300000369548798</v>
      </c>
      <c r="AD139">
        <v>0.18000000715255737</v>
      </c>
      <c r="AE139">
        <v>0.15899999439716339</v>
      </c>
      <c r="AF139">
        <v>0.15899999439716339</v>
      </c>
      <c r="AG139">
        <v>0.164000004529953</v>
      </c>
      <c r="AH139">
        <v>0.2070000022649765</v>
      </c>
      <c r="AI139">
        <v>0.20027869939804077</v>
      </c>
      <c r="AJ139">
        <v>0.1383940577507019</v>
      </c>
      <c r="AK139">
        <v>0.17965048551559448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1.9442589282989502</v>
      </c>
      <c r="AX139">
        <v>7.1605939865112305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R139">
        <v>0.15706422924995422</v>
      </c>
      <c r="BS139">
        <v>0.15706422924995422</v>
      </c>
      <c r="BT139">
        <v>0.15706413984298706</v>
      </c>
      <c r="BU139">
        <v>0.15706422924995422</v>
      </c>
      <c r="BV139">
        <v>0.15706418454647064</v>
      </c>
      <c r="BW139">
        <v>0.15706418454647064</v>
      </c>
      <c r="BX139">
        <v>0.15706418454647064</v>
      </c>
      <c r="BY139">
        <v>0.15706543624401093</v>
      </c>
      <c r="BZ139">
        <v>-8.8311769068241119E-3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9.7212944030761719</v>
      </c>
      <c r="CN139">
        <v>71.605941772460938</v>
      </c>
      <c r="CS139">
        <v>1</v>
      </c>
      <c r="CT139">
        <v>0</v>
      </c>
      <c r="CU139">
        <v>0</v>
      </c>
      <c r="CV139">
        <v>0</v>
      </c>
      <c r="CW139">
        <v>0</v>
      </c>
      <c r="CX139">
        <v>-0.15706422924995422</v>
      </c>
      <c r="CY139">
        <v>-0.98514556884765625</v>
      </c>
      <c r="CZ139">
        <v>-7.3394546508789063</v>
      </c>
      <c r="DA139">
        <v>-7.496518611907959</v>
      </c>
      <c r="DB139">
        <v>257</v>
      </c>
      <c r="DC139">
        <v>1800</v>
      </c>
      <c r="DD139">
        <v>0</v>
      </c>
      <c r="DE139">
        <v>9.1048526763916016</v>
      </c>
      <c r="DF139">
        <v>1.359621524810791</v>
      </c>
      <c r="DG139">
        <v>0</v>
      </c>
      <c r="DH139">
        <v>0.44999998807907104</v>
      </c>
      <c r="DI139">
        <v>0</v>
      </c>
      <c r="DQ139">
        <v>0.89999997615814209</v>
      </c>
      <c r="DR139">
        <v>1</v>
      </c>
      <c r="DS139">
        <v>0.99088239669799805</v>
      </c>
      <c r="DT139">
        <v>0.12601462006568909</v>
      </c>
      <c r="DU139">
        <v>0.82807868719100952</v>
      </c>
      <c r="DV139">
        <v>6.511375904083252</v>
      </c>
      <c r="DW139">
        <v>7.3394546508789063</v>
      </c>
      <c r="DX139">
        <v>6.511375904083252</v>
      </c>
      <c r="DY139">
        <v>757.85809326171875</v>
      </c>
      <c r="DZ139">
        <v>708.24359130859375</v>
      </c>
      <c r="EA139">
        <v>6.5712904930114746</v>
      </c>
      <c r="EB139">
        <v>0.10000000149011612</v>
      </c>
    </row>
    <row r="140" spans="27:132">
      <c r="AA140">
        <v>258</v>
      </c>
      <c r="AB140">
        <v>0.19300000369548798</v>
      </c>
      <c r="AC140">
        <v>0.19300000369548798</v>
      </c>
      <c r="AD140">
        <v>0.18000000715255737</v>
      </c>
      <c r="AE140">
        <v>0.15899999439716339</v>
      </c>
      <c r="AF140">
        <v>0.15899999439716339</v>
      </c>
      <c r="AG140">
        <v>0.164000004529953</v>
      </c>
      <c r="AH140">
        <v>0.2070000022649765</v>
      </c>
      <c r="AI140">
        <v>0.19952426850795746</v>
      </c>
      <c r="AJ140">
        <v>0.13013134896755219</v>
      </c>
      <c r="AK140">
        <v>0.1763933002948761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2.0951452255249023</v>
      </c>
      <c r="AX140">
        <v>7.9868650436401367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R140">
        <v>0.14696423709392548</v>
      </c>
      <c r="BS140">
        <v>0.14696423709392548</v>
      </c>
      <c r="BT140">
        <v>0.14696414768695831</v>
      </c>
      <c r="BU140">
        <v>0.14696423709392548</v>
      </c>
      <c r="BV140">
        <v>0.14696419239044189</v>
      </c>
      <c r="BW140">
        <v>0.14696419239044189</v>
      </c>
      <c r="BX140">
        <v>0.14696419239044189</v>
      </c>
      <c r="BY140">
        <v>0.14696481823921204</v>
      </c>
      <c r="BZ140">
        <v>-3.9221895858645439E-3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10.475725173950195</v>
      </c>
      <c r="CN140">
        <v>79.86865234375</v>
      </c>
      <c r="CS140">
        <v>1</v>
      </c>
      <c r="CT140">
        <v>0</v>
      </c>
      <c r="CU140">
        <v>0</v>
      </c>
      <c r="CV140">
        <v>0</v>
      </c>
      <c r="CW140">
        <v>0</v>
      </c>
      <c r="CX140">
        <v>-0.14696423709392548</v>
      </c>
      <c r="CY140">
        <v>-0.97715854644775391</v>
      </c>
      <c r="CZ140">
        <v>-7.2248773574829102</v>
      </c>
      <c r="DA140">
        <v>-7.3718414306640625</v>
      </c>
      <c r="DB140">
        <v>258</v>
      </c>
      <c r="DC140">
        <v>1797.7777099609375</v>
      </c>
      <c r="DD140">
        <v>0</v>
      </c>
      <c r="DE140">
        <v>10.082010269165039</v>
      </c>
      <c r="DF140">
        <v>1.4651366472244263</v>
      </c>
      <c r="DG140">
        <v>0</v>
      </c>
      <c r="DH140">
        <v>0.44999998807907104</v>
      </c>
      <c r="DI140">
        <v>0</v>
      </c>
      <c r="DQ140">
        <v>0.90477776527404785</v>
      </c>
      <c r="DR140">
        <v>1</v>
      </c>
      <c r="DS140">
        <v>0.97097063064575195</v>
      </c>
      <c r="DT140">
        <v>0.1260567307472229</v>
      </c>
      <c r="DU140">
        <v>0.83019298315048218</v>
      </c>
      <c r="DV140">
        <v>6.3946843147277832</v>
      </c>
      <c r="DW140">
        <v>7.2248773574829102</v>
      </c>
      <c r="DX140">
        <v>6.3946843147277832</v>
      </c>
      <c r="DY140">
        <v>764.2528076171875</v>
      </c>
      <c r="DZ140">
        <v>714.6383056640625</v>
      </c>
      <c r="EA140">
        <v>6.5858678817749023</v>
      </c>
      <c r="EB140">
        <v>9.8222225904464722E-2</v>
      </c>
    </row>
    <row r="141" spans="27:132">
      <c r="AA141">
        <v>259</v>
      </c>
      <c r="AB141">
        <v>0.19300000369548798</v>
      </c>
      <c r="AC141">
        <v>0.19300000369548798</v>
      </c>
      <c r="AD141">
        <v>0.18000000715255737</v>
      </c>
      <c r="AE141">
        <v>0.15899999439716339</v>
      </c>
      <c r="AF141">
        <v>0.15899999439716339</v>
      </c>
      <c r="AG141">
        <v>0.164000004529953</v>
      </c>
      <c r="AH141">
        <v>0.2070000022649765</v>
      </c>
      <c r="AI141">
        <v>0.19882746040821075</v>
      </c>
      <c r="AJ141">
        <v>0.13096338510513306</v>
      </c>
      <c r="AK141">
        <v>0.17620609700679779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2.2345068454742432</v>
      </c>
      <c r="AX141">
        <v>7.903660774230957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R141">
        <v>0.13799670338630676</v>
      </c>
      <c r="BS141">
        <v>0.13799670338630676</v>
      </c>
      <c r="BT141">
        <v>0.13799662888050079</v>
      </c>
      <c r="BU141">
        <v>0.13799670338630676</v>
      </c>
      <c r="BV141">
        <v>0.13799667358398438</v>
      </c>
      <c r="BW141">
        <v>0.13799667358398438</v>
      </c>
      <c r="BX141">
        <v>0.13799667358398438</v>
      </c>
      <c r="BY141">
        <v>0.13799715042114258</v>
      </c>
      <c r="BZ141">
        <v>-1.365513657219708E-3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11.172533988952637</v>
      </c>
      <c r="CN141">
        <v>79.036613464355469</v>
      </c>
      <c r="CS141">
        <v>1</v>
      </c>
      <c r="CT141">
        <v>0</v>
      </c>
      <c r="CU141">
        <v>0</v>
      </c>
      <c r="CV141">
        <v>0</v>
      </c>
      <c r="CW141">
        <v>0.75999999046325684</v>
      </c>
      <c r="CX141">
        <v>-0.13799670338630676</v>
      </c>
      <c r="CY141">
        <v>-5.6147575378417969E-2</v>
      </c>
      <c r="CZ141">
        <v>-6.0649871826171875</v>
      </c>
      <c r="DA141">
        <v>-5.4429841041564941</v>
      </c>
      <c r="DB141">
        <v>259</v>
      </c>
      <c r="DC141">
        <v>1795.5555419921875</v>
      </c>
      <c r="DD141">
        <v>0</v>
      </c>
      <c r="DE141">
        <v>10.138167381286621</v>
      </c>
      <c r="DF141">
        <v>1.5625916719436646</v>
      </c>
      <c r="DG141">
        <v>0</v>
      </c>
      <c r="DH141">
        <v>0.44999998807907104</v>
      </c>
      <c r="DI141">
        <v>0.75999999046325684</v>
      </c>
      <c r="DQ141">
        <v>0.90955555438995361</v>
      </c>
      <c r="DR141">
        <v>1</v>
      </c>
      <c r="DS141">
        <v>0.95105886459350586</v>
      </c>
      <c r="DT141">
        <v>0.11973133683204651</v>
      </c>
      <c r="DU141">
        <v>0.6781618595123291</v>
      </c>
      <c r="DV141">
        <v>5.3868255615234375</v>
      </c>
      <c r="DW141">
        <v>6.0649871826171875</v>
      </c>
      <c r="DX141">
        <v>5.3868255615234375</v>
      </c>
      <c r="DY141">
        <v>769.6396484375</v>
      </c>
      <c r="DZ141">
        <v>720.025146484375</v>
      </c>
      <c r="EA141">
        <v>5.664029598236084</v>
      </c>
      <c r="EB141">
        <v>9.6444442868232727E-2</v>
      </c>
    </row>
    <row r="142" spans="27:132">
      <c r="AA142">
        <v>260</v>
      </c>
      <c r="AB142">
        <v>0.19300000369548798</v>
      </c>
      <c r="AC142">
        <v>0.19300000369548798</v>
      </c>
      <c r="AD142">
        <v>0.18000000715255737</v>
      </c>
      <c r="AE142">
        <v>0.15899999439716339</v>
      </c>
      <c r="AF142">
        <v>0.15899999439716339</v>
      </c>
      <c r="AG142">
        <v>0.164000004529953</v>
      </c>
      <c r="AH142">
        <v>0.2070000022649765</v>
      </c>
      <c r="AI142">
        <v>0.19817022979259491</v>
      </c>
      <c r="AJ142">
        <v>0.12164323031902313</v>
      </c>
      <c r="AK142">
        <v>0.17266122996807098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2.3659529685974121</v>
      </c>
      <c r="AX142">
        <v>8.8356761932373047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R142">
        <v>0.12990835309028625</v>
      </c>
      <c r="BS142">
        <v>0.12990835309028625</v>
      </c>
      <c r="BT142">
        <v>0.12990827858448029</v>
      </c>
      <c r="BU142">
        <v>0.12990835309028625</v>
      </c>
      <c r="BV142">
        <v>0.12990830838680267</v>
      </c>
      <c r="BW142">
        <v>0.12990830838680267</v>
      </c>
      <c r="BX142">
        <v>0.12990830838680267</v>
      </c>
      <c r="BY142">
        <v>0.12990938127040863</v>
      </c>
      <c r="BZ142">
        <v>-1.5374092618003488E-3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11.829764366149902</v>
      </c>
      <c r="CN142">
        <v>88.356765747070313</v>
      </c>
      <c r="CS142">
        <v>1</v>
      </c>
      <c r="CT142">
        <v>0</v>
      </c>
      <c r="CU142">
        <v>0</v>
      </c>
      <c r="CV142">
        <v>0</v>
      </c>
      <c r="CW142">
        <v>0</v>
      </c>
      <c r="CX142">
        <v>-0.12990835309028625</v>
      </c>
      <c r="CY142">
        <v>-1.0634660720825195</v>
      </c>
      <c r="CZ142">
        <v>-7.973813533782959</v>
      </c>
      <c r="DA142">
        <v>-8.1037216186523438</v>
      </c>
      <c r="DB142">
        <v>260</v>
      </c>
      <c r="DC142">
        <v>1793.333251953125</v>
      </c>
      <c r="DD142">
        <v>0</v>
      </c>
      <c r="DE142">
        <v>11.201629638671875</v>
      </c>
      <c r="DF142">
        <v>1.6545124053955078</v>
      </c>
      <c r="DG142">
        <v>0</v>
      </c>
      <c r="DH142">
        <v>0.44999998807907104</v>
      </c>
      <c r="DI142">
        <v>0</v>
      </c>
      <c r="DQ142">
        <v>0.9143332839012146</v>
      </c>
      <c r="DR142">
        <v>1</v>
      </c>
      <c r="DS142">
        <v>0.93114709854125977</v>
      </c>
      <c r="DT142">
        <v>0.12347196042537689</v>
      </c>
      <c r="DU142">
        <v>0.93355262279510498</v>
      </c>
      <c r="DV142">
        <v>7.0402607917785645</v>
      </c>
      <c r="DW142">
        <v>7.973813533782959</v>
      </c>
      <c r="DX142">
        <v>7.0402607917785645</v>
      </c>
      <c r="DY142">
        <v>776.679931640625</v>
      </c>
      <c r="DZ142">
        <v>727.0654296875</v>
      </c>
      <c r="EA142">
        <v>7.560847282409668</v>
      </c>
      <c r="EB142">
        <v>9.4666667282581329E-2</v>
      </c>
    </row>
    <row r="143" spans="27:132">
      <c r="AA143">
        <v>261</v>
      </c>
      <c r="AB143">
        <v>0.19300000369548798</v>
      </c>
      <c r="AC143">
        <v>0.19300000369548798</v>
      </c>
      <c r="AD143">
        <v>0.18000000715255737</v>
      </c>
      <c r="AE143">
        <v>0.15899999439716339</v>
      </c>
      <c r="AF143">
        <v>0.15899999439716339</v>
      </c>
      <c r="AG143">
        <v>0.164000004529953</v>
      </c>
      <c r="AH143">
        <v>0.2070000022649765</v>
      </c>
      <c r="AI143">
        <v>0.19755636155605316</v>
      </c>
      <c r="AJ143">
        <v>0.11435763537883759</v>
      </c>
      <c r="AK143">
        <v>0.16982345283031464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2.4887266159057617</v>
      </c>
      <c r="AX143">
        <v>9.5642356872558594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R143">
        <v>0.1224607527256012</v>
      </c>
      <c r="BS143">
        <v>0.1224607527256012</v>
      </c>
      <c r="BT143">
        <v>0.12246068567037582</v>
      </c>
      <c r="BU143">
        <v>0.1224607527256012</v>
      </c>
      <c r="BV143">
        <v>0.12246070802211761</v>
      </c>
      <c r="BW143">
        <v>0.12246070802211761</v>
      </c>
      <c r="BX143">
        <v>0.12246070802211761</v>
      </c>
      <c r="BY143">
        <v>0.12245997041463852</v>
      </c>
      <c r="BZ143">
        <v>-3.1187178683467209E-4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12.443633079528809</v>
      </c>
      <c r="CN143">
        <v>95.642364501953125</v>
      </c>
      <c r="CS143">
        <v>1</v>
      </c>
      <c r="CT143">
        <v>0</v>
      </c>
      <c r="CU143">
        <v>0</v>
      </c>
      <c r="CV143">
        <v>0</v>
      </c>
      <c r="CW143">
        <v>0</v>
      </c>
      <c r="CX143">
        <v>-0.1224607527256012</v>
      </c>
      <c r="CY143">
        <v>-0.8513331413269043</v>
      </c>
      <c r="CZ143">
        <v>-6.3781013488769531</v>
      </c>
      <c r="DA143">
        <v>-6.5005621910095215</v>
      </c>
      <c r="DB143">
        <v>261</v>
      </c>
      <c r="DC143">
        <v>1791.111083984375</v>
      </c>
      <c r="DD143">
        <v>0</v>
      </c>
      <c r="DE143">
        <v>12.052962303161621</v>
      </c>
      <c r="DF143">
        <v>1.740368127822876</v>
      </c>
      <c r="DG143">
        <v>0</v>
      </c>
      <c r="DH143">
        <v>0.44999998807907104</v>
      </c>
      <c r="DI143">
        <v>0</v>
      </c>
      <c r="DQ143">
        <v>0.91911107301712036</v>
      </c>
      <c r="DR143">
        <v>1</v>
      </c>
      <c r="DS143">
        <v>0.91123533248901367</v>
      </c>
      <c r="DT143">
        <v>0.11756885051727295</v>
      </c>
      <c r="DU143">
        <v>0.72887152433395386</v>
      </c>
      <c r="DV143">
        <v>5.6492300033569336</v>
      </c>
      <c r="DW143">
        <v>6.3781013488769531</v>
      </c>
      <c r="DX143">
        <v>5.6492300033569336</v>
      </c>
      <c r="DY143">
        <v>782.32916259765625</v>
      </c>
      <c r="DZ143">
        <v>732.71466064453125</v>
      </c>
      <c r="EA143">
        <v>6.1995291709899902</v>
      </c>
      <c r="EB143">
        <v>9.2888891696929932E-2</v>
      </c>
    </row>
    <row r="144" spans="27:132">
      <c r="AA144">
        <v>262</v>
      </c>
      <c r="AB144">
        <v>0.19300000369548798</v>
      </c>
      <c r="AC144">
        <v>0.19300000369548798</v>
      </c>
      <c r="AD144">
        <v>0.18000000715255737</v>
      </c>
      <c r="AE144">
        <v>0.15899999439716339</v>
      </c>
      <c r="AF144">
        <v>0.15899999439716339</v>
      </c>
      <c r="AG144">
        <v>0.164000004529953</v>
      </c>
      <c r="AH144">
        <v>0.2070000022649765</v>
      </c>
      <c r="AI144">
        <v>0.19697779417037964</v>
      </c>
      <c r="AJ144">
        <v>0.10489252954721451</v>
      </c>
      <c r="AK144">
        <v>0.16628271341323853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2.6044399738311768</v>
      </c>
      <c r="AX144">
        <v>10.510746002197266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R144">
        <v>0.11566581577062607</v>
      </c>
      <c r="BS144">
        <v>0.11566581577062607</v>
      </c>
      <c r="BT144">
        <v>0.11566575616598129</v>
      </c>
      <c r="BU144">
        <v>0.11566581577062607</v>
      </c>
      <c r="BV144">
        <v>0.11566578596830368</v>
      </c>
      <c r="BW144">
        <v>0.11566578596830368</v>
      </c>
      <c r="BX144">
        <v>0.11566578596830368</v>
      </c>
      <c r="BY144">
        <v>0.11566461622714996</v>
      </c>
      <c r="BZ144">
        <v>-4.8655881982995197E-5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13.022199630737305</v>
      </c>
      <c r="CN144">
        <v>105.10746765136719</v>
      </c>
      <c r="CS144">
        <v>1</v>
      </c>
      <c r="CT144">
        <v>0</v>
      </c>
      <c r="CU144">
        <v>0</v>
      </c>
      <c r="CV144">
        <v>0</v>
      </c>
      <c r="CW144">
        <v>0</v>
      </c>
      <c r="CX144">
        <v>-0.11566581577062607</v>
      </c>
      <c r="CY144">
        <v>-1.0622143745422363</v>
      </c>
      <c r="CZ144">
        <v>-8.0869827270507813</v>
      </c>
      <c r="DA144">
        <v>-8.2026481628417969</v>
      </c>
      <c r="DB144">
        <v>262</v>
      </c>
      <c r="DC144">
        <v>1788.8887939453125</v>
      </c>
      <c r="DD144">
        <v>0</v>
      </c>
      <c r="DE144">
        <v>13.11518669128418</v>
      </c>
      <c r="DF144">
        <v>1.8212864398956299</v>
      </c>
      <c r="DG144">
        <v>0</v>
      </c>
      <c r="DH144">
        <v>0.44999998807907104</v>
      </c>
      <c r="DI144">
        <v>0</v>
      </c>
      <c r="DQ144">
        <v>0.92388886213302612</v>
      </c>
      <c r="DR144">
        <v>1</v>
      </c>
      <c r="DS144">
        <v>0.89132356643676758</v>
      </c>
      <c r="DT144">
        <v>0.11815696209669113</v>
      </c>
      <c r="DU144">
        <v>0.94655942916870117</v>
      </c>
      <c r="DV144">
        <v>7.1404232978820801</v>
      </c>
      <c r="DW144">
        <v>8.0869827270507813</v>
      </c>
      <c r="DX144">
        <v>7.1404232978820801</v>
      </c>
      <c r="DY144">
        <v>789.4696044921875</v>
      </c>
      <c r="DZ144">
        <v>739.8551025390625</v>
      </c>
      <c r="EA144">
        <v>8.0110340118408203</v>
      </c>
      <c r="EB144">
        <v>9.1111108660697937E-2</v>
      </c>
    </row>
    <row r="145" spans="27:132">
      <c r="AA145">
        <v>263</v>
      </c>
      <c r="AB145">
        <v>0.19300000369548798</v>
      </c>
      <c r="AC145">
        <v>0.19300000369548798</v>
      </c>
      <c r="AD145">
        <v>0.18000000715255737</v>
      </c>
      <c r="AE145">
        <v>0.15899999439716339</v>
      </c>
      <c r="AF145">
        <v>0.15899999439716339</v>
      </c>
      <c r="AG145">
        <v>0.164000004529953</v>
      </c>
      <c r="AH145">
        <v>0.2070000022649765</v>
      </c>
      <c r="AI145">
        <v>0.1964307576417923</v>
      </c>
      <c r="AJ145">
        <v>9.7017586231231689E-2</v>
      </c>
      <c r="AK145">
        <v>0.16329303383827209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2.7138473987579346</v>
      </c>
      <c r="AX145">
        <v>11.298240661621094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R145">
        <v>0.10940732806921005</v>
      </c>
      <c r="BS145">
        <v>0.10940732806921005</v>
      </c>
      <c r="BT145">
        <v>0.10940726846456528</v>
      </c>
      <c r="BU145">
        <v>0.10940732806921005</v>
      </c>
      <c r="BV145">
        <v>0.10940729826688766</v>
      </c>
      <c r="BW145">
        <v>0.10940729826688766</v>
      </c>
      <c r="BX145">
        <v>0.10940729826688766</v>
      </c>
      <c r="BY145">
        <v>0.10940808057785034</v>
      </c>
      <c r="BZ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13.569236755371094</v>
      </c>
      <c r="CN145">
        <v>112.98241424560547</v>
      </c>
      <c r="CS145">
        <v>1</v>
      </c>
      <c r="CT145">
        <v>0</v>
      </c>
      <c r="CU145">
        <v>0</v>
      </c>
      <c r="CV145">
        <v>0</v>
      </c>
      <c r="CW145">
        <v>0</v>
      </c>
      <c r="CX145">
        <v>-0.10940732806921005</v>
      </c>
      <c r="CY145">
        <v>-0.89690089225769043</v>
      </c>
      <c r="CZ145">
        <v>-6.7430286407470703</v>
      </c>
      <c r="DA145">
        <v>-6.8524360656738281</v>
      </c>
      <c r="DB145">
        <v>263</v>
      </c>
      <c r="DC145">
        <v>1786.6666259765625</v>
      </c>
      <c r="DD145">
        <v>0</v>
      </c>
      <c r="DE145">
        <v>14.012088775634766</v>
      </c>
      <c r="DF145">
        <v>1.8977956771850586</v>
      </c>
      <c r="DG145">
        <v>0</v>
      </c>
      <c r="DH145">
        <v>0.44999998807907104</v>
      </c>
      <c r="DI145">
        <v>0</v>
      </c>
      <c r="DQ145">
        <v>0.92866665124893188</v>
      </c>
      <c r="DR145">
        <v>1</v>
      </c>
      <c r="DS145">
        <v>0.87141180038452148</v>
      </c>
      <c r="DT145">
        <v>0.1152259036898613</v>
      </c>
      <c r="DU145">
        <v>0.78749436140060425</v>
      </c>
      <c r="DV145">
        <v>5.9555344581604004</v>
      </c>
      <c r="DW145">
        <v>6.7430286407470703</v>
      </c>
      <c r="DX145">
        <v>5.9555344581604004</v>
      </c>
      <c r="DY145">
        <v>795.42510986328125</v>
      </c>
      <c r="DZ145">
        <v>745.81060791015625</v>
      </c>
      <c r="EA145">
        <v>6.8343515396118164</v>
      </c>
      <c r="EB145">
        <v>8.9333333075046539E-2</v>
      </c>
    </row>
    <row r="146" spans="27:132">
      <c r="AA146">
        <v>264</v>
      </c>
      <c r="AB146">
        <v>0.19300000369548798</v>
      </c>
      <c r="AC146">
        <v>0.19300000369548798</v>
      </c>
      <c r="AD146">
        <v>0.18000000715255737</v>
      </c>
      <c r="AE146">
        <v>0.15899999439716339</v>
      </c>
      <c r="AF146">
        <v>0.15899999439716339</v>
      </c>
      <c r="AG146">
        <v>0.164000004529953</v>
      </c>
      <c r="AH146">
        <v>0.2070000022649765</v>
      </c>
      <c r="AI146">
        <v>0.19591261446475983</v>
      </c>
      <c r="AJ146">
        <v>8.9759409427642822E-2</v>
      </c>
      <c r="AK146">
        <v>0.16052821278572083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2.8174760341644287</v>
      </c>
      <c r="AX146">
        <v>12.024059295654297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R146">
        <v>0.10362866520881653</v>
      </c>
      <c r="BS146">
        <v>0.10362866520881653</v>
      </c>
      <c r="BT146">
        <v>0.10362859815359116</v>
      </c>
      <c r="BU146">
        <v>0.10362866520881653</v>
      </c>
      <c r="BV146">
        <v>0.10362862795591354</v>
      </c>
      <c r="BW146">
        <v>0.10362862795591354</v>
      </c>
      <c r="BX146">
        <v>0.10362862795591354</v>
      </c>
      <c r="BY146">
        <v>0.10362799465656281</v>
      </c>
      <c r="BZ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14.087379455566406</v>
      </c>
      <c r="CN146">
        <v>120.24059295654297</v>
      </c>
      <c r="CS146">
        <v>1</v>
      </c>
      <c r="CT146">
        <v>0</v>
      </c>
      <c r="CU146">
        <v>0</v>
      </c>
      <c r="CV146">
        <v>0</v>
      </c>
      <c r="CW146">
        <v>0</v>
      </c>
      <c r="CX146">
        <v>-0.10362866520881653</v>
      </c>
      <c r="CY146">
        <v>-0.82945823669433594</v>
      </c>
      <c r="CZ146">
        <v>-6.2673788070678711</v>
      </c>
      <c r="DA146">
        <v>-6.3710074424743652</v>
      </c>
      <c r="DB146">
        <v>264</v>
      </c>
      <c r="DC146">
        <v>1784.4444580078125</v>
      </c>
      <c r="DD146">
        <v>0</v>
      </c>
      <c r="DE146">
        <v>14.841535568237305</v>
      </c>
      <c r="DF146">
        <v>1.9702632427215576</v>
      </c>
      <c r="DG146">
        <v>0</v>
      </c>
      <c r="DH146">
        <v>0.44999998807907104</v>
      </c>
      <c r="DI146">
        <v>0</v>
      </c>
      <c r="DQ146">
        <v>0.93344444036483765</v>
      </c>
      <c r="DR146">
        <v>1</v>
      </c>
      <c r="DS146">
        <v>0.85150003433227539</v>
      </c>
      <c r="DT146">
        <v>0.1115269735455513</v>
      </c>
      <c r="DU146">
        <v>0.72581744194030762</v>
      </c>
      <c r="DV146">
        <v>5.5415611267089844</v>
      </c>
      <c r="DW146">
        <v>6.2673788070678711</v>
      </c>
      <c r="DX146">
        <v>5.5415611267089844</v>
      </c>
      <c r="DY146">
        <v>800.9666748046875</v>
      </c>
      <c r="DZ146">
        <v>751.3521728515625</v>
      </c>
      <c r="EA146">
        <v>6.5079989433288574</v>
      </c>
      <c r="EB146">
        <v>8.7555557489395142E-2</v>
      </c>
    </row>
    <row r="147" spans="27:132">
      <c r="AA147">
        <v>265</v>
      </c>
      <c r="AB147">
        <v>0.19300000369548798</v>
      </c>
      <c r="AC147">
        <v>0.19300000369548798</v>
      </c>
      <c r="AD147">
        <v>0.18000000715255737</v>
      </c>
      <c r="AE147">
        <v>0.15899999439716339</v>
      </c>
      <c r="AF147">
        <v>0.15899999439716339</v>
      </c>
      <c r="AG147">
        <v>0.164000004529953</v>
      </c>
      <c r="AH147">
        <v>0.2070000022649765</v>
      </c>
      <c r="AI147">
        <v>0.19542123377323151</v>
      </c>
      <c r="AJ147">
        <v>8.2610510289669037E-2</v>
      </c>
      <c r="AK147">
        <v>0.15781766176223755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2.9157521724700928</v>
      </c>
      <c r="AX147">
        <v>12.738948822021484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R147">
        <v>9.8276160657405853E-2</v>
      </c>
      <c r="BS147">
        <v>9.8276160657405853E-2</v>
      </c>
      <c r="BT147">
        <v>9.8276108503341675E-2</v>
      </c>
      <c r="BU147">
        <v>9.8276160657405853E-2</v>
      </c>
      <c r="BV147">
        <v>9.8276130855083466E-2</v>
      </c>
      <c r="BW147">
        <v>9.8276130855083466E-2</v>
      </c>
      <c r="BX147">
        <v>9.8276130855083466E-2</v>
      </c>
      <c r="BY147">
        <v>9.8277352750301361E-2</v>
      </c>
      <c r="BZ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14.578760147094727</v>
      </c>
      <c r="CN147">
        <v>127.38948822021484</v>
      </c>
      <c r="CS147">
        <v>1</v>
      </c>
      <c r="CT147">
        <v>0</v>
      </c>
      <c r="CU147">
        <v>0</v>
      </c>
      <c r="CV147">
        <v>0</v>
      </c>
      <c r="CW147">
        <v>0</v>
      </c>
      <c r="CX147">
        <v>-9.8276160657405853E-2</v>
      </c>
      <c r="CY147">
        <v>-0.8131563663482666</v>
      </c>
      <c r="CZ147">
        <v>-6.1029233932495117</v>
      </c>
      <c r="DA147">
        <v>-6.2011995315551758</v>
      </c>
      <c r="DB147">
        <v>265</v>
      </c>
      <c r="DC147">
        <v>1782.22216796875</v>
      </c>
      <c r="DD147">
        <v>0</v>
      </c>
      <c r="DE147">
        <v>15.654702186584473</v>
      </c>
      <c r="DF147">
        <v>2.0389881134033203</v>
      </c>
      <c r="DG147">
        <v>0</v>
      </c>
      <c r="DH147">
        <v>0.44999998807907104</v>
      </c>
      <c r="DI147">
        <v>0</v>
      </c>
      <c r="DQ147">
        <v>0.93822222948074341</v>
      </c>
      <c r="DR147">
        <v>1</v>
      </c>
      <c r="DS147">
        <v>0.8315882682800293</v>
      </c>
      <c r="DT147">
        <v>0.11033594608306885</v>
      </c>
      <c r="DU147">
        <v>0.71488958597183228</v>
      </c>
      <c r="DV147">
        <v>5.3880338668823242</v>
      </c>
      <c r="DW147">
        <v>6.1029233932495117</v>
      </c>
      <c r="DX147">
        <v>5.3880338668823242</v>
      </c>
      <c r="DY147">
        <v>806.354736328125</v>
      </c>
      <c r="DZ147">
        <v>756.740234375</v>
      </c>
      <c r="EA147">
        <v>6.4792084693908691</v>
      </c>
      <c r="EB147">
        <v>8.5777781903743744E-2</v>
      </c>
    </row>
    <row r="148" spans="27:132">
      <c r="AA148">
        <v>266</v>
      </c>
      <c r="AB148">
        <v>0.19300000369548798</v>
      </c>
      <c r="AC148">
        <v>0.19300000369548798</v>
      </c>
      <c r="AD148">
        <v>0.18000000715255737</v>
      </c>
      <c r="AE148">
        <v>0.15899999439716339</v>
      </c>
      <c r="AF148">
        <v>0.15899999439716339</v>
      </c>
      <c r="AG148">
        <v>0.164000004529953</v>
      </c>
      <c r="AH148">
        <v>0.2070000022649765</v>
      </c>
      <c r="AI148">
        <v>0.19495464861392975</v>
      </c>
      <c r="AJ148">
        <v>7.6459936797618866E-2</v>
      </c>
      <c r="AK148">
        <v>0.15545640885829926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3.0090692043304443</v>
      </c>
      <c r="AX148">
        <v>13.354005813598633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R148">
        <v>9.3317054212093353E-2</v>
      </c>
      <c r="BS148">
        <v>9.3317054212093353E-2</v>
      </c>
      <c r="BT148">
        <v>9.3317002058029175E-2</v>
      </c>
      <c r="BU148">
        <v>9.3317054212093353E-2</v>
      </c>
      <c r="BV148">
        <v>9.3317024409770966E-2</v>
      </c>
      <c r="BW148">
        <v>9.3317024409770966E-2</v>
      </c>
      <c r="BX148">
        <v>9.3317024409770966E-2</v>
      </c>
      <c r="BY148">
        <v>9.3316711485385895E-2</v>
      </c>
      <c r="BZ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15.045345306396484</v>
      </c>
      <c r="CN148">
        <v>133.54006958007813</v>
      </c>
      <c r="CS148">
        <v>1</v>
      </c>
      <c r="CT148">
        <v>0</v>
      </c>
      <c r="CU148">
        <v>0</v>
      </c>
      <c r="CV148">
        <v>0</v>
      </c>
      <c r="CW148">
        <v>0</v>
      </c>
      <c r="CX148">
        <v>-9.3317054212093353E-2</v>
      </c>
      <c r="CY148">
        <v>-0.70837140083312988</v>
      </c>
      <c r="CZ148">
        <v>-5.2799954414367676</v>
      </c>
      <c r="DA148">
        <v>-5.3733124732971191</v>
      </c>
      <c r="DB148">
        <v>266</v>
      </c>
      <c r="DC148">
        <v>1780</v>
      </c>
      <c r="DD148">
        <v>0</v>
      </c>
      <c r="DE148">
        <v>16.363075256347656</v>
      </c>
      <c r="DF148">
        <v>2.1042439937591553</v>
      </c>
      <c r="DG148">
        <v>0</v>
      </c>
      <c r="DH148">
        <v>0.44999998807907104</v>
      </c>
      <c r="DI148">
        <v>0</v>
      </c>
      <c r="DQ148">
        <v>0.94299995899200439</v>
      </c>
      <c r="DR148">
        <v>1</v>
      </c>
      <c r="DS148">
        <v>0.8116765022277832</v>
      </c>
      <c r="DT148">
        <v>0.107016921043396</v>
      </c>
      <c r="DU148">
        <v>0.61505705118179321</v>
      </c>
      <c r="DV148">
        <v>4.6649384498596191</v>
      </c>
      <c r="DW148">
        <v>5.2799954414367676</v>
      </c>
      <c r="DX148">
        <v>4.6649384498596191</v>
      </c>
      <c r="DY148">
        <v>811.0196533203125</v>
      </c>
      <c r="DZ148">
        <v>761.4051513671875</v>
      </c>
      <c r="EA148">
        <v>5.7472877502441406</v>
      </c>
      <c r="EB148">
        <v>8.3999998867511749E-2</v>
      </c>
    </row>
    <row r="149" spans="27:132">
      <c r="AA149">
        <v>267</v>
      </c>
      <c r="AB149">
        <v>0.19300000369548798</v>
      </c>
      <c r="AC149">
        <v>0.19300000369548798</v>
      </c>
      <c r="AD149">
        <v>0.18000000715255737</v>
      </c>
      <c r="AE149">
        <v>0.15899999439716339</v>
      </c>
      <c r="AF149">
        <v>0.15899999439716339</v>
      </c>
      <c r="AG149">
        <v>0.164000004529953</v>
      </c>
      <c r="AH149">
        <v>0.2070000022649765</v>
      </c>
      <c r="AI149">
        <v>0.19451110064983368</v>
      </c>
      <c r="AJ149">
        <v>7.1317672729492188E-2</v>
      </c>
      <c r="AK149">
        <v>0.15344662964344025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3.0977787971496582</v>
      </c>
      <c r="AX149">
        <v>13.868232727050781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R149">
        <v>8.8709615170955658E-2</v>
      </c>
      <c r="BS149">
        <v>8.8709615170955658E-2</v>
      </c>
      <c r="BT149">
        <v>8.8709563016891479E-2</v>
      </c>
      <c r="BU149">
        <v>8.8709615170955658E-2</v>
      </c>
      <c r="BV149">
        <v>8.870958536863327E-2</v>
      </c>
      <c r="BW149">
        <v>8.870958536863327E-2</v>
      </c>
      <c r="BX149">
        <v>8.870958536863327E-2</v>
      </c>
      <c r="BY149">
        <v>8.871036022901535E-2</v>
      </c>
      <c r="BZ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15.488893508911133</v>
      </c>
      <c r="CN149">
        <v>138.68232727050781</v>
      </c>
      <c r="CS149">
        <v>1</v>
      </c>
      <c r="CT149">
        <v>0</v>
      </c>
      <c r="CU149">
        <v>0</v>
      </c>
      <c r="CV149">
        <v>0</v>
      </c>
      <c r="CW149">
        <v>0</v>
      </c>
      <c r="CX149">
        <v>-8.8709615170955658E-2</v>
      </c>
      <c r="CY149">
        <v>-0.60296058654785156</v>
      </c>
      <c r="CZ149">
        <v>-4.4735698699951172</v>
      </c>
      <c r="DA149">
        <v>-4.562279224395752</v>
      </c>
      <c r="DB149">
        <v>267</v>
      </c>
      <c r="DC149">
        <v>1777.7777099609375</v>
      </c>
      <c r="DD149">
        <v>0</v>
      </c>
      <c r="DE149">
        <v>16.966011047363281</v>
      </c>
      <c r="DF149">
        <v>2.1662788391113281</v>
      </c>
      <c r="DG149">
        <v>0</v>
      </c>
      <c r="DH149">
        <v>0.44999998807907104</v>
      </c>
      <c r="DI149">
        <v>0</v>
      </c>
      <c r="DQ149">
        <v>0.94777774810791016</v>
      </c>
      <c r="DR149">
        <v>1</v>
      </c>
      <c r="DS149">
        <v>0.79176473617553711</v>
      </c>
      <c r="DT149">
        <v>0.10283183306455612</v>
      </c>
      <c r="DU149">
        <v>0.51422661542892456</v>
      </c>
      <c r="DV149">
        <v>3.9593431949615479</v>
      </c>
      <c r="DW149">
        <v>4.4735698699951172</v>
      </c>
      <c r="DX149">
        <v>3.9593431949615479</v>
      </c>
      <c r="DY149">
        <v>814.97900390625</v>
      </c>
      <c r="DZ149">
        <v>765.364501953125</v>
      </c>
      <c r="EA149">
        <v>5.0006561279296875</v>
      </c>
      <c r="EB149">
        <v>8.2222223281860352E-2</v>
      </c>
    </row>
    <row r="150" spans="27:132">
      <c r="AA150">
        <v>268</v>
      </c>
      <c r="AB150">
        <v>0.19300000369548798</v>
      </c>
      <c r="AC150">
        <v>0.19300000369548798</v>
      </c>
      <c r="AD150">
        <v>0.18000000715255737</v>
      </c>
      <c r="AE150">
        <v>0.15899999439716339</v>
      </c>
      <c r="AF150">
        <v>0.15899999439716339</v>
      </c>
      <c r="AG150">
        <v>0.164000004529953</v>
      </c>
      <c r="AH150">
        <v>0.2070000022649765</v>
      </c>
      <c r="AI150">
        <v>0.19408896565437317</v>
      </c>
      <c r="AJ150">
        <v>6.6638633608818054E-2</v>
      </c>
      <c r="AK150">
        <v>0.1516055166721344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3.1822059154510498</v>
      </c>
      <c r="AX150">
        <v>14.336135864257813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R150">
        <v>8.4427021443843842E-2</v>
      </c>
      <c r="BS150">
        <v>8.4427021443843842E-2</v>
      </c>
      <c r="BT150">
        <v>8.4426969289779663E-2</v>
      </c>
      <c r="BU150">
        <v>8.4427021443843842E-2</v>
      </c>
      <c r="BV150">
        <v>8.4426999092102051E-2</v>
      </c>
      <c r="BW150">
        <v>8.4426999092102051E-2</v>
      </c>
      <c r="BX150">
        <v>8.4426999092102051E-2</v>
      </c>
      <c r="BY150">
        <v>8.4426596760749817E-2</v>
      </c>
      <c r="BZ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15.911028861999512</v>
      </c>
      <c r="CN150">
        <v>143.36137390136719</v>
      </c>
      <c r="CS150">
        <v>1</v>
      </c>
      <c r="CT150">
        <v>0</v>
      </c>
      <c r="CU150">
        <v>0</v>
      </c>
      <c r="CV150">
        <v>0</v>
      </c>
      <c r="CW150">
        <v>0</v>
      </c>
      <c r="CX150">
        <v>-8.4427021443843842E-2</v>
      </c>
      <c r="CY150">
        <v>-0.55232644081115723</v>
      </c>
      <c r="CZ150">
        <v>-4.079993724822998</v>
      </c>
      <c r="DA150">
        <v>-4.1644210815429688</v>
      </c>
      <c r="DB150">
        <v>268</v>
      </c>
      <c r="DC150">
        <v>1775.5555419921875</v>
      </c>
      <c r="DD150">
        <v>0</v>
      </c>
      <c r="DE150">
        <v>17.518341064453125</v>
      </c>
      <c r="DF150">
        <v>2.2253181934356689</v>
      </c>
      <c r="DG150">
        <v>0</v>
      </c>
      <c r="DH150">
        <v>0.44999998807907104</v>
      </c>
      <c r="DI150">
        <v>0</v>
      </c>
      <c r="DQ150">
        <v>0.95255553722381592</v>
      </c>
      <c r="DR150">
        <v>1</v>
      </c>
      <c r="DS150">
        <v>0.77185297012329102</v>
      </c>
      <c r="DT150">
        <v>9.9984414875507355E-2</v>
      </c>
      <c r="DU150">
        <v>0.46790355443954468</v>
      </c>
      <c r="DV150">
        <v>3.6120903491973877</v>
      </c>
      <c r="DW150">
        <v>4.079993724822998</v>
      </c>
      <c r="DX150">
        <v>3.6120903491973877</v>
      </c>
      <c r="DY150">
        <v>818.591064453125</v>
      </c>
      <c r="DZ150">
        <v>768.9765625</v>
      </c>
      <c r="EA150">
        <v>4.6797647476196289</v>
      </c>
      <c r="EB150">
        <v>8.0444447696208954E-2</v>
      </c>
    </row>
    <row r="151" spans="27:132">
      <c r="AA151">
        <v>269</v>
      </c>
      <c r="AB151">
        <v>0.19300000369548798</v>
      </c>
      <c r="AC151">
        <v>0.19300000369548798</v>
      </c>
      <c r="AD151">
        <v>0.18000000715255737</v>
      </c>
      <c r="AE151">
        <v>0.15899999439716339</v>
      </c>
      <c r="AF151">
        <v>0.15899999439716339</v>
      </c>
      <c r="AG151">
        <v>0.164000004529953</v>
      </c>
      <c r="AH151">
        <v>0.2070000022649765</v>
      </c>
      <c r="AI151">
        <v>0.19368678331375122</v>
      </c>
      <c r="AJ151">
        <v>6.1886176466941833E-2</v>
      </c>
      <c r="AK151">
        <v>0.14975324273109436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3.2626423835754395</v>
      </c>
      <c r="AX151">
        <v>14.811381340026855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R151">
        <v>8.0436490476131439E-2</v>
      </c>
      <c r="BS151">
        <v>8.0436490476131439E-2</v>
      </c>
      <c r="BT151">
        <v>8.0436438322067261E-2</v>
      </c>
      <c r="BU151">
        <v>8.0436490476131439E-2</v>
      </c>
      <c r="BV151">
        <v>8.0436460673809052E-2</v>
      </c>
      <c r="BW151">
        <v>8.0436460673809052E-2</v>
      </c>
      <c r="BX151">
        <v>8.0436460673809052E-2</v>
      </c>
      <c r="BY151">
        <v>8.0436736345291138E-2</v>
      </c>
      <c r="BZ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16.313211441040039</v>
      </c>
      <c r="CN151">
        <v>148.11383056640625</v>
      </c>
      <c r="CS151">
        <v>1</v>
      </c>
      <c r="CT151">
        <v>0</v>
      </c>
      <c r="CU151">
        <v>0</v>
      </c>
      <c r="CV151">
        <v>0</v>
      </c>
      <c r="CW151">
        <v>0</v>
      </c>
      <c r="CX151">
        <v>-8.0436490476131439E-2</v>
      </c>
      <c r="CY151">
        <v>-0.5556643009185791</v>
      </c>
      <c r="CZ151">
        <v>-4.1299543380737305</v>
      </c>
      <c r="DA151">
        <v>-4.210390567779541</v>
      </c>
      <c r="DB151">
        <v>269</v>
      </c>
      <c r="DC151">
        <v>1773.333251953125</v>
      </c>
      <c r="DD151">
        <v>0</v>
      </c>
      <c r="DE151">
        <v>18.074024200439453</v>
      </c>
      <c r="DF151">
        <v>2.2815680503845215</v>
      </c>
      <c r="DG151">
        <v>0</v>
      </c>
      <c r="DH151">
        <v>0.44999998807907104</v>
      </c>
      <c r="DI151">
        <v>0</v>
      </c>
      <c r="DQ151">
        <v>0.95733332633972168</v>
      </c>
      <c r="DR151">
        <v>1</v>
      </c>
      <c r="DS151">
        <v>0.75194120407104492</v>
      </c>
      <c r="DT151">
        <v>9.777987003326416E-2</v>
      </c>
      <c r="DU151">
        <v>0.47524580359458923</v>
      </c>
      <c r="DV151">
        <v>3.6547083854675293</v>
      </c>
      <c r="DW151">
        <v>4.1299543380737305</v>
      </c>
      <c r="DX151">
        <v>3.6547083854675293</v>
      </c>
      <c r="DY151">
        <v>822.24578857421875</v>
      </c>
      <c r="DZ151">
        <v>772.63128662109375</v>
      </c>
      <c r="EA151">
        <v>4.8603644371032715</v>
      </c>
      <c r="EB151">
        <v>7.8666664659976959E-2</v>
      </c>
    </row>
    <row r="152" spans="27:132">
      <c r="AA152">
        <v>270</v>
      </c>
      <c r="AB152">
        <v>0.19300000369548798</v>
      </c>
      <c r="AC152">
        <v>0.19300000369548798</v>
      </c>
      <c r="AD152">
        <v>0.18000000715255737</v>
      </c>
      <c r="AE152">
        <v>0.15899999439716339</v>
      </c>
      <c r="AF152">
        <v>0.15899999439716339</v>
      </c>
      <c r="AG152">
        <v>0.164000004529953</v>
      </c>
      <c r="AH152">
        <v>0.2070000022649765</v>
      </c>
      <c r="AI152">
        <v>0.19330321252346039</v>
      </c>
      <c r="AJ152">
        <v>5.865994468331337E-2</v>
      </c>
      <c r="AK152">
        <v>0.14842212200164795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3.3393564224243164</v>
      </c>
      <c r="AX152">
        <v>15.134004592895508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R152">
        <v>7.6714172959327698E-2</v>
      </c>
      <c r="BS152">
        <v>7.6714172959327698E-2</v>
      </c>
      <c r="BT152">
        <v>7.6714128255844116E-2</v>
      </c>
      <c r="BU152">
        <v>7.6714172959327698E-2</v>
      </c>
      <c r="BV152">
        <v>7.6714150607585907E-2</v>
      </c>
      <c r="BW152">
        <v>7.6714150607585907E-2</v>
      </c>
      <c r="BX152">
        <v>7.6714150607585907E-2</v>
      </c>
      <c r="BY152">
        <v>7.6715238392353058E-2</v>
      </c>
      <c r="BZ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16.696781158447266</v>
      </c>
      <c r="CN152">
        <v>151.34005737304688</v>
      </c>
      <c r="CS152">
        <v>1</v>
      </c>
      <c r="CT152">
        <v>0</v>
      </c>
      <c r="CU152">
        <v>0</v>
      </c>
      <c r="CV152">
        <v>0</v>
      </c>
      <c r="CW152">
        <v>0</v>
      </c>
      <c r="CX152">
        <v>-7.6714172959327698E-2</v>
      </c>
      <c r="CY152">
        <v>-0.39935111999511719</v>
      </c>
      <c r="CZ152">
        <v>-3.517956018447876</v>
      </c>
      <c r="DA152">
        <v>-3.594670295715332</v>
      </c>
      <c r="DB152">
        <v>270</v>
      </c>
      <c r="DC152">
        <v>1771.111083984375</v>
      </c>
      <c r="DD152">
        <v>0</v>
      </c>
      <c r="DE152">
        <v>18.473360061645508</v>
      </c>
      <c r="DF152">
        <v>2.3352134227752686</v>
      </c>
      <c r="DG152">
        <v>0</v>
      </c>
      <c r="DH152">
        <v>0.44999998807907104</v>
      </c>
      <c r="DI152">
        <v>0</v>
      </c>
      <c r="DQ152">
        <v>0.96211111545562744</v>
      </c>
      <c r="DR152">
        <v>1</v>
      </c>
      <c r="DS152">
        <v>0.73202943801879883</v>
      </c>
      <c r="DT152">
        <v>7.3910839855670929E-2</v>
      </c>
      <c r="DU152">
        <v>0.32262325286865234</v>
      </c>
      <c r="DV152">
        <v>3.1953327655792236</v>
      </c>
      <c r="DW152">
        <v>3.517956018447876</v>
      </c>
      <c r="DX152">
        <v>3.1953327655792236</v>
      </c>
      <c r="DY152">
        <v>825.44110107421875</v>
      </c>
      <c r="DZ152">
        <v>775.82659912109375</v>
      </c>
      <c r="EA152">
        <v>4.3650331497192383</v>
      </c>
      <c r="EB152">
        <v>7.6888889074325562E-2</v>
      </c>
    </row>
    <row r="153" spans="27:132">
      <c r="AA153">
        <v>271</v>
      </c>
      <c r="AB153">
        <v>0.19300000369548798</v>
      </c>
      <c r="AC153">
        <v>0.19300000369548798</v>
      </c>
      <c r="AD153">
        <v>0.18000000715255737</v>
      </c>
      <c r="AE153">
        <v>0.15899999439716339</v>
      </c>
      <c r="AF153">
        <v>0.15899999439716339</v>
      </c>
      <c r="AG153">
        <v>0.164000004529953</v>
      </c>
      <c r="AH153">
        <v>0.2070000022649765</v>
      </c>
      <c r="AI153">
        <v>0.19293701648712158</v>
      </c>
      <c r="AJ153">
        <v>5.5181540548801422E-2</v>
      </c>
      <c r="AK153">
        <v>0.14701852202415466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3.4125957489013672</v>
      </c>
      <c r="AX153">
        <v>15.481845855712891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R153">
        <v>7.3239222168922424E-2</v>
      </c>
      <c r="BS153">
        <v>7.3239222168922424E-2</v>
      </c>
      <c r="BT153">
        <v>7.3239177465438843E-2</v>
      </c>
      <c r="BU153">
        <v>7.3239222168922424E-2</v>
      </c>
      <c r="BV153">
        <v>7.3239199817180634E-2</v>
      </c>
      <c r="BW153">
        <v>7.3239199817180634E-2</v>
      </c>
      <c r="BX153">
        <v>7.3239199817180634E-2</v>
      </c>
      <c r="BY153">
        <v>7.3239028453826904E-2</v>
      </c>
      <c r="BZ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17.062978744506836</v>
      </c>
      <c r="CN153">
        <v>154.81846618652344</v>
      </c>
      <c r="CS153">
        <v>1</v>
      </c>
      <c r="CT153">
        <v>0</v>
      </c>
      <c r="CU153">
        <v>0</v>
      </c>
      <c r="CV153">
        <v>0</v>
      </c>
      <c r="CW153">
        <v>0</v>
      </c>
      <c r="CX153">
        <v>-7.3239222168922424E-2</v>
      </c>
      <c r="CY153">
        <v>-0.42104721069335938</v>
      </c>
      <c r="CZ153">
        <v>-4.8028974533081055</v>
      </c>
      <c r="DA153">
        <v>-4.8761367797851563</v>
      </c>
      <c r="DB153">
        <v>271</v>
      </c>
      <c r="DC153">
        <v>1768.888916015625</v>
      </c>
      <c r="DD153">
        <v>0</v>
      </c>
      <c r="DE153">
        <v>18.894441604614258</v>
      </c>
      <c r="DF153">
        <v>2.3864305019378662</v>
      </c>
      <c r="DG153">
        <v>0</v>
      </c>
      <c r="DH153">
        <v>0.44999998807907104</v>
      </c>
      <c r="DI153">
        <v>0</v>
      </c>
      <c r="DQ153">
        <v>0.9668889045715332</v>
      </c>
      <c r="DR153">
        <v>1</v>
      </c>
      <c r="DS153">
        <v>0.71211767196655273</v>
      </c>
      <c r="DT153">
        <v>5.5600456893444061E-2</v>
      </c>
      <c r="DU153">
        <v>0.34784027934074402</v>
      </c>
      <c r="DV153">
        <v>4.4550571441650391</v>
      </c>
      <c r="DW153">
        <v>4.8028974533081055</v>
      </c>
      <c r="DX153">
        <v>4.4550571441650391</v>
      </c>
      <c r="DY153">
        <v>829.89617919921875</v>
      </c>
      <c r="DZ153">
        <v>780.28167724609375</v>
      </c>
      <c r="EA153">
        <v>6.2560687065124512</v>
      </c>
      <c r="EB153">
        <v>7.5111113488674164E-2</v>
      </c>
    </row>
    <row r="154" spans="27:132">
      <c r="AA154">
        <v>272</v>
      </c>
      <c r="AB154">
        <v>0.19300000369548798</v>
      </c>
      <c r="AC154">
        <v>0.19300000369548798</v>
      </c>
      <c r="AD154">
        <v>0.18000000715255737</v>
      </c>
      <c r="AE154">
        <v>0.15899999439716339</v>
      </c>
      <c r="AF154">
        <v>0.15899999439716339</v>
      </c>
      <c r="AG154">
        <v>0.164000004529953</v>
      </c>
      <c r="AH154">
        <v>0.2070000022649765</v>
      </c>
      <c r="AI154">
        <v>0.19258707761764526</v>
      </c>
      <c r="AJ154">
        <v>5.3627930581569672E-2</v>
      </c>
      <c r="AK154">
        <v>0.1462673544883728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3.4825835227966309</v>
      </c>
      <c r="AX154">
        <v>15.637206077575684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R154">
        <v>6.9987796247005463E-2</v>
      </c>
      <c r="BS154">
        <v>6.9987796247005463E-2</v>
      </c>
      <c r="BT154">
        <v>6.9987751543521881E-2</v>
      </c>
      <c r="BU154">
        <v>6.9987796247005463E-2</v>
      </c>
      <c r="BV154">
        <v>6.9987773895263672E-2</v>
      </c>
      <c r="BW154">
        <v>6.9987773895263672E-2</v>
      </c>
      <c r="BX154">
        <v>6.9987773895263672E-2</v>
      </c>
      <c r="BY154">
        <v>6.9987215101718903E-2</v>
      </c>
      <c r="BZ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17.41291618347168</v>
      </c>
      <c r="CN154">
        <v>156.3720703125</v>
      </c>
      <c r="CS154">
        <v>1</v>
      </c>
      <c r="CT154">
        <v>0</v>
      </c>
      <c r="CU154">
        <v>0</v>
      </c>
      <c r="CV154">
        <v>0</v>
      </c>
      <c r="CW154">
        <v>0</v>
      </c>
      <c r="CX154">
        <v>-6.9987796247005463E-2</v>
      </c>
      <c r="CY154">
        <v>-0.22539496421813965</v>
      </c>
      <c r="CZ154">
        <v>-4.1556234359741211</v>
      </c>
      <c r="DA154">
        <v>-4.2256112098693848</v>
      </c>
      <c r="DB154">
        <v>272</v>
      </c>
      <c r="DC154">
        <v>1766.6666259765625</v>
      </c>
      <c r="DD154">
        <v>0</v>
      </c>
      <c r="DE154">
        <v>19.119789123535156</v>
      </c>
      <c r="DF154">
        <v>2.4353728294372559</v>
      </c>
      <c r="DG154">
        <v>0</v>
      </c>
      <c r="DH154">
        <v>0.44999998807907104</v>
      </c>
      <c r="DI154">
        <v>0</v>
      </c>
      <c r="DQ154">
        <v>0.97166663408279419</v>
      </c>
      <c r="DR154">
        <v>1</v>
      </c>
      <c r="DS154">
        <v>0.69220590591430664</v>
      </c>
      <c r="DT154">
        <v>2.6883687824010849E-2</v>
      </c>
      <c r="DU154">
        <v>0.15536099672317505</v>
      </c>
      <c r="DV154">
        <v>4.0002622604370117</v>
      </c>
      <c r="DW154">
        <v>4.1556234359741211</v>
      </c>
      <c r="DX154">
        <v>4.0002622604370117</v>
      </c>
      <c r="DY154">
        <v>833.89642333984375</v>
      </c>
      <c r="DZ154">
        <v>784.28192138671875</v>
      </c>
      <c r="EA154">
        <v>5.7790060043334961</v>
      </c>
      <c r="EB154">
        <v>7.3333337903022766E-2</v>
      </c>
    </row>
    <row r="155" spans="27:132">
      <c r="AA155">
        <v>273</v>
      </c>
      <c r="AB155">
        <v>0.19300000369548798</v>
      </c>
      <c r="AC155">
        <v>0.19300000369548798</v>
      </c>
      <c r="AD155">
        <v>0.18000000715255737</v>
      </c>
      <c r="AE155">
        <v>0.15899999439716339</v>
      </c>
      <c r="AF155">
        <v>0.15899999439716339</v>
      </c>
      <c r="AG155">
        <v>0.164000004529953</v>
      </c>
      <c r="AH155">
        <v>0.2070000022649765</v>
      </c>
      <c r="AI155">
        <v>0.19225236773490906</v>
      </c>
      <c r="AJ155">
        <v>5.2993975579738617E-2</v>
      </c>
      <c r="AK155">
        <v>0.14583291113376617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3.5495254993438721</v>
      </c>
      <c r="AX155">
        <v>15.700602531433105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R155">
        <v>6.6941991448402405E-2</v>
      </c>
      <c r="BS155">
        <v>6.6941991448402405E-2</v>
      </c>
      <c r="BT155">
        <v>6.694195419549942E-2</v>
      </c>
      <c r="BU155">
        <v>6.6941991448402405E-2</v>
      </c>
      <c r="BV155">
        <v>6.6941976547241211E-2</v>
      </c>
      <c r="BW155">
        <v>6.6941976547241211E-2</v>
      </c>
      <c r="BX155">
        <v>6.6941976547241211E-2</v>
      </c>
      <c r="BY155">
        <v>6.6941268742084503E-2</v>
      </c>
      <c r="BZ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17.747627258300781</v>
      </c>
      <c r="CN155">
        <v>157.00602722167969</v>
      </c>
      <c r="CS155">
        <v>1</v>
      </c>
      <c r="CT155">
        <v>0</v>
      </c>
      <c r="CU155">
        <v>0</v>
      </c>
      <c r="CV155">
        <v>0</v>
      </c>
      <c r="CW155">
        <v>0</v>
      </c>
      <c r="CX155">
        <v>-6.6941991448402405E-2</v>
      </c>
      <c r="CY155">
        <v>-0.1303255558013916</v>
      </c>
      <c r="CZ155">
        <v>-3.1766183376312256</v>
      </c>
      <c r="DA155">
        <v>-3.2435603141784668</v>
      </c>
      <c r="DB155">
        <v>273</v>
      </c>
      <c r="DC155">
        <v>1764.4444580078125</v>
      </c>
      <c r="DD155">
        <v>0</v>
      </c>
      <c r="DE155">
        <v>19.250127792358398</v>
      </c>
      <c r="DF155">
        <v>2.4821860790252686</v>
      </c>
      <c r="DG155">
        <v>0</v>
      </c>
      <c r="DH155">
        <v>0.44999998807907104</v>
      </c>
      <c r="DI155">
        <v>0</v>
      </c>
      <c r="DQ155">
        <v>0.97644442319869995</v>
      </c>
      <c r="DR155">
        <v>1</v>
      </c>
      <c r="DS155">
        <v>0.67229413986206055</v>
      </c>
      <c r="DT155">
        <v>1.3690093532204628E-2</v>
      </c>
      <c r="DU155">
        <v>6.3395336270332336E-2</v>
      </c>
      <c r="DV155">
        <v>3.1132230758666992</v>
      </c>
      <c r="DW155">
        <v>3.1766183376312256</v>
      </c>
      <c r="DX155">
        <v>3.1132230758666992</v>
      </c>
      <c r="DY155">
        <v>837.0096435546875</v>
      </c>
      <c r="DZ155">
        <v>787.3951416015625</v>
      </c>
      <c r="EA155">
        <v>4.6307454109191895</v>
      </c>
      <c r="EB155">
        <v>7.1555554866790771E-2</v>
      </c>
    </row>
    <row r="156" spans="27:132">
      <c r="AA156">
        <v>274</v>
      </c>
      <c r="AB156">
        <v>0.19300000369548798</v>
      </c>
      <c r="AC156">
        <v>0.19300000369548798</v>
      </c>
      <c r="AD156">
        <v>0.18000000715255737</v>
      </c>
      <c r="AE156">
        <v>0.15899999439716339</v>
      </c>
      <c r="AF156">
        <v>0.15899999439716339</v>
      </c>
      <c r="AG156">
        <v>0.164000004529953</v>
      </c>
      <c r="AH156">
        <v>0.2070000022649765</v>
      </c>
      <c r="AI156">
        <v>0.19193194806575775</v>
      </c>
      <c r="AJ156">
        <v>5.2653282880783081E-2</v>
      </c>
      <c r="AK156">
        <v>0.14550572633743286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3.6136093139648438</v>
      </c>
      <c r="AX156">
        <v>15.734670639038086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R156">
        <v>6.4083948731422424E-2</v>
      </c>
      <c r="BS156">
        <v>6.4083948731422424E-2</v>
      </c>
      <c r="BT156">
        <v>6.408391147851944E-2</v>
      </c>
      <c r="BU156">
        <v>6.4083948731422424E-2</v>
      </c>
      <c r="BV156">
        <v>6.4083926379680634E-2</v>
      </c>
      <c r="BW156">
        <v>6.4083926379680634E-2</v>
      </c>
      <c r="BX156">
        <v>6.4083926379680634E-2</v>
      </c>
      <c r="BY156">
        <v>6.4084313809871674E-2</v>
      </c>
      <c r="BZ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18.068046569824219</v>
      </c>
      <c r="CN156">
        <v>157.34672546386719</v>
      </c>
      <c r="CS156">
        <v>1</v>
      </c>
      <c r="CT156">
        <v>0</v>
      </c>
      <c r="CU156">
        <v>0</v>
      </c>
      <c r="CV156">
        <v>0</v>
      </c>
      <c r="CW156">
        <v>0</v>
      </c>
      <c r="CX156">
        <v>-6.4083948731422424E-2</v>
      </c>
      <c r="CY156">
        <v>-9.8139047622680664E-2</v>
      </c>
      <c r="CZ156">
        <v>-2.6301159858703613</v>
      </c>
      <c r="DA156">
        <v>-2.6942000389099121</v>
      </c>
      <c r="DB156">
        <v>274</v>
      </c>
      <c r="DC156">
        <v>1762.22216796875</v>
      </c>
      <c r="DD156">
        <v>0</v>
      </c>
      <c r="DE156">
        <v>19.34827995300293</v>
      </c>
      <c r="DF156">
        <v>2.5269992351531982</v>
      </c>
      <c r="DG156">
        <v>0</v>
      </c>
      <c r="DH156">
        <v>0.44999998807907104</v>
      </c>
      <c r="DI156">
        <v>0</v>
      </c>
      <c r="DQ156">
        <v>0.98122221231460571</v>
      </c>
      <c r="DR156">
        <v>1</v>
      </c>
      <c r="DS156">
        <v>0.65238237380981445</v>
      </c>
      <c r="DT156">
        <v>8.561527356505394E-3</v>
      </c>
      <c r="DU156">
        <v>3.406916931271553E-2</v>
      </c>
      <c r="DV156">
        <v>2.5960469245910645</v>
      </c>
      <c r="DW156">
        <v>2.6301159858703613</v>
      </c>
      <c r="DX156">
        <v>2.5960469245910645</v>
      </c>
      <c r="DY156">
        <v>839.605712890625</v>
      </c>
      <c r="DZ156">
        <v>789.9912109375</v>
      </c>
      <c r="EA156">
        <v>3.9793331623077393</v>
      </c>
      <c r="EB156">
        <v>6.9777779281139374E-2</v>
      </c>
    </row>
    <row r="157" spans="27:132">
      <c r="AA157">
        <v>275</v>
      </c>
      <c r="AB157">
        <v>0.19300000369548798</v>
      </c>
      <c r="AC157">
        <v>0.19300000369548798</v>
      </c>
      <c r="AD157">
        <v>0.18000000715255737</v>
      </c>
      <c r="AE157">
        <v>0.15899999439716339</v>
      </c>
      <c r="AF157">
        <v>0.15899999439716339</v>
      </c>
      <c r="AG157">
        <v>0.164000004529953</v>
      </c>
      <c r="AH157">
        <v>0.2070000022649765</v>
      </c>
      <c r="AI157">
        <v>0.19162493944168091</v>
      </c>
      <c r="AJ157">
        <v>5.2455272525548935E-2</v>
      </c>
      <c r="AK157">
        <v>0.14523504674434662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3.675011157989502</v>
      </c>
      <c r="AX157">
        <v>15.754472732543945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R157">
        <v>6.1401739716529846E-2</v>
      </c>
      <c r="BS157">
        <v>6.1401739716529846E-2</v>
      </c>
      <c r="BT157">
        <v>6.140170618891716E-2</v>
      </c>
      <c r="BU157">
        <v>6.1401739716529846E-2</v>
      </c>
      <c r="BV157">
        <v>6.1401717364788055E-2</v>
      </c>
      <c r="BW157">
        <v>6.1401717364788055E-2</v>
      </c>
      <c r="BX157">
        <v>6.1401717364788055E-2</v>
      </c>
      <c r="BY157">
        <v>6.1401233077049255E-2</v>
      </c>
      <c r="BZ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18.375055313110352</v>
      </c>
      <c r="CN157">
        <v>157.54472351074219</v>
      </c>
      <c r="CS157">
        <v>1</v>
      </c>
      <c r="CT157">
        <v>0</v>
      </c>
      <c r="CU157">
        <v>0</v>
      </c>
      <c r="CV157">
        <v>0</v>
      </c>
      <c r="CW157">
        <v>0</v>
      </c>
      <c r="CX157">
        <v>-6.1401739716529846E-2</v>
      </c>
      <c r="CY157">
        <v>-8.1211328506469727E-2</v>
      </c>
      <c r="CZ157">
        <v>-2.2740159034729004</v>
      </c>
      <c r="DA157">
        <v>-2.3354177474975586</v>
      </c>
      <c r="DB157">
        <v>275</v>
      </c>
      <c r="DC157">
        <v>1760</v>
      </c>
      <c r="DD157">
        <v>0</v>
      </c>
      <c r="DE157">
        <v>19.429485321044922</v>
      </c>
      <c r="DF157">
        <v>2.5699381828308105</v>
      </c>
      <c r="DG157">
        <v>0</v>
      </c>
      <c r="DH157">
        <v>0.44999998807907104</v>
      </c>
      <c r="DI157">
        <v>0</v>
      </c>
      <c r="DQ157">
        <v>0.98600000143051147</v>
      </c>
      <c r="DR157">
        <v>1</v>
      </c>
      <c r="DS157">
        <v>0.63247060775756836</v>
      </c>
      <c r="DT157">
        <v>5.5556008592247963E-3</v>
      </c>
      <c r="DU157">
        <v>1.9800949841737747E-2</v>
      </c>
      <c r="DV157">
        <v>2.2542150020599365</v>
      </c>
      <c r="DW157">
        <v>2.2740159034729004</v>
      </c>
      <c r="DX157">
        <v>2.2542150020599365</v>
      </c>
      <c r="DY157">
        <v>841.85992431640625</v>
      </c>
      <c r="DZ157">
        <v>792.24542236328125</v>
      </c>
      <c r="EA157">
        <v>3.5641417503356934</v>
      </c>
      <c r="EB157">
        <v>6.8000003695487976E-2</v>
      </c>
    </row>
    <row r="158" spans="27:132">
      <c r="AA158">
        <v>276</v>
      </c>
      <c r="AB158">
        <v>0.19300000369548798</v>
      </c>
      <c r="AC158">
        <v>0.19300000369548798</v>
      </c>
      <c r="AD158">
        <v>0.18000000715255737</v>
      </c>
      <c r="AE158">
        <v>0.15899999439716339</v>
      </c>
      <c r="AF158">
        <v>0.15899999439716339</v>
      </c>
      <c r="AG158">
        <v>0.164000004529953</v>
      </c>
      <c r="AH158">
        <v>0.2070000022649765</v>
      </c>
      <c r="AI158">
        <v>0.19133055210113525</v>
      </c>
      <c r="AJ158">
        <v>5.2278988063335419E-2</v>
      </c>
      <c r="AK158">
        <v>0.14498002827167511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3.7338883876800537</v>
      </c>
      <c r="AX158">
        <v>15.772100448608398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R158">
        <v>5.8877483010292053E-2</v>
      </c>
      <c r="BS158">
        <v>5.8877483010292053E-2</v>
      </c>
      <c r="BT158">
        <v>5.8877445757389069E-2</v>
      </c>
      <c r="BU158">
        <v>5.8877483010292053E-2</v>
      </c>
      <c r="BV158">
        <v>5.8877464383840561E-2</v>
      </c>
      <c r="BW158">
        <v>5.8877464383840561E-2</v>
      </c>
      <c r="BX158">
        <v>5.8877464383840561E-2</v>
      </c>
      <c r="BY158">
        <v>5.887816846370697E-2</v>
      </c>
      <c r="BZ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18.669443130493164</v>
      </c>
      <c r="CN158">
        <v>157.72100830078125</v>
      </c>
      <c r="CS158">
        <v>1</v>
      </c>
      <c r="CT158">
        <v>0</v>
      </c>
      <c r="CU158">
        <v>0</v>
      </c>
      <c r="CV158">
        <v>0</v>
      </c>
      <c r="CW158">
        <v>0</v>
      </c>
      <c r="CX158">
        <v>-5.8877483010292053E-2</v>
      </c>
      <c r="CY158">
        <v>-7.6502561569213867E-2</v>
      </c>
      <c r="CZ158">
        <v>-2.6533870697021484</v>
      </c>
      <c r="DA158">
        <v>-2.7122645378112793</v>
      </c>
      <c r="DB158">
        <v>276</v>
      </c>
      <c r="DC158">
        <v>1757.7777099609375</v>
      </c>
      <c r="DD158">
        <v>0</v>
      </c>
      <c r="DE158">
        <v>19.505989074707031</v>
      </c>
      <c r="DF158">
        <v>2.6111104488372803</v>
      </c>
      <c r="DG158">
        <v>0</v>
      </c>
      <c r="DH158">
        <v>0.44999998807907104</v>
      </c>
      <c r="DI158">
        <v>0</v>
      </c>
      <c r="DQ158">
        <v>0.99077779054641724</v>
      </c>
      <c r="DR158">
        <v>1</v>
      </c>
      <c r="DS158">
        <v>0.61255884170532227</v>
      </c>
      <c r="DT158">
        <v>4.0969075635075569E-3</v>
      </c>
      <c r="DU158">
        <v>1.7628444358706474E-2</v>
      </c>
      <c r="DV158">
        <v>2.635758638381958</v>
      </c>
      <c r="DW158">
        <v>2.6533870697021484</v>
      </c>
      <c r="DX158">
        <v>2.635758638381958</v>
      </c>
      <c r="DY158">
        <v>844.49566650390625</v>
      </c>
      <c r="DZ158">
        <v>794.88116455078125</v>
      </c>
      <c r="EA158">
        <v>4.3028659820556641</v>
      </c>
      <c r="EB158">
        <v>6.6222220659255981E-2</v>
      </c>
    </row>
    <row r="159" spans="27:132">
      <c r="AA159">
        <v>277</v>
      </c>
      <c r="AB159">
        <v>0.19300000369548798</v>
      </c>
      <c r="AC159">
        <v>0.19300000369548798</v>
      </c>
      <c r="AD159">
        <v>0.18000000715255737</v>
      </c>
      <c r="AE159">
        <v>0.15899999439716339</v>
      </c>
      <c r="AF159">
        <v>0.15899999439716339</v>
      </c>
      <c r="AG159">
        <v>0.164000004529953</v>
      </c>
      <c r="AH159">
        <v>0.2070000022649765</v>
      </c>
      <c r="AI159">
        <v>0.1910480409860611</v>
      </c>
      <c r="AJ159">
        <v>5.209452286362648E-2</v>
      </c>
      <c r="AK159">
        <v>0.14473019540309906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3.7903909683227539</v>
      </c>
      <c r="AX159">
        <v>15.790548324584961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R159">
        <v>5.6502237915992737E-2</v>
      </c>
      <c r="BS159">
        <v>5.6502237915992737E-2</v>
      </c>
      <c r="BT159">
        <v>5.6502200663089752E-2</v>
      </c>
      <c r="BU159">
        <v>5.6502237915992737E-2</v>
      </c>
      <c r="BV159">
        <v>5.6502219289541245E-2</v>
      </c>
      <c r="BW159">
        <v>5.6502219289541245E-2</v>
      </c>
      <c r="BX159">
        <v>5.6502219289541245E-2</v>
      </c>
      <c r="BY159">
        <v>5.6502718478441238E-2</v>
      </c>
      <c r="BZ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18.951953887939453</v>
      </c>
      <c r="CN159">
        <v>157.90548706054688</v>
      </c>
      <c r="CS159">
        <v>1</v>
      </c>
      <c r="CT159">
        <v>0</v>
      </c>
      <c r="CU159">
        <v>0</v>
      </c>
      <c r="CV159">
        <v>0</v>
      </c>
      <c r="CW159">
        <v>0</v>
      </c>
      <c r="CX159">
        <v>-5.6502237915992737E-2</v>
      </c>
      <c r="CY159">
        <v>-7.4952840805053711E-2</v>
      </c>
      <c r="CZ159">
        <v>-3.8544089794158936</v>
      </c>
      <c r="DA159">
        <v>-3.9109113216400146</v>
      </c>
      <c r="DB159">
        <v>277</v>
      </c>
      <c r="DC159">
        <v>1755.5555419921875</v>
      </c>
      <c r="DD159">
        <v>0</v>
      </c>
      <c r="DE159">
        <v>19.580940246582031</v>
      </c>
      <c r="DF159">
        <v>2.6506240367889404</v>
      </c>
      <c r="DG159">
        <v>0</v>
      </c>
      <c r="DH159">
        <v>0.44999998807907104</v>
      </c>
      <c r="DI159">
        <v>0</v>
      </c>
      <c r="DQ159">
        <v>0.99555552005767822</v>
      </c>
      <c r="DR159">
        <v>1</v>
      </c>
      <c r="DS159">
        <v>0.59264707565307617</v>
      </c>
      <c r="DT159">
        <v>2.849930664524436E-3</v>
      </c>
      <c r="DU159">
        <v>1.8446438014507294E-2</v>
      </c>
      <c r="DV159">
        <v>3.8359625339508057</v>
      </c>
      <c r="DW159">
        <v>3.8544089794158936</v>
      </c>
      <c r="DX159">
        <v>3.8359625339508057</v>
      </c>
      <c r="DY159">
        <v>848.33160400390625</v>
      </c>
      <c r="DZ159">
        <v>798.71710205078125</v>
      </c>
      <c r="EA159">
        <v>6.4725918769836426</v>
      </c>
      <c r="EB159">
        <v>6.4444445073604584E-2</v>
      </c>
    </row>
    <row r="160" spans="27:132">
      <c r="AA160">
        <v>278</v>
      </c>
      <c r="AB160">
        <v>0.19300000369548798</v>
      </c>
      <c r="AC160">
        <v>0.19300000369548798</v>
      </c>
      <c r="AD160">
        <v>0.18000000715255737</v>
      </c>
      <c r="AE160">
        <v>0.15899999439716339</v>
      </c>
      <c r="AF160">
        <v>0.15899999439716339</v>
      </c>
      <c r="AG160">
        <v>0.164000004529953</v>
      </c>
      <c r="AH160">
        <v>0.2070000022649765</v>
      </c>
      <c r="AI160">
        <v>0.19077672064304352</v>
      </c>
      <c r="AJ160">
        <v>5.2010428160429001E-2</v>
      </c>
      <c r="AK160">
        <v>0.14452129602432251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3.8446547985076904</v>
      </c>
      <c r="AX160">
        <v>15.798955917358398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R160">
        <v>5.426407977938652E-2</v>
      </c>
      <c r="BS160">
        <v>5.426407977938652E-2</v>
      </c>
      <c r="BT160">
        <v>5.4264049977064133E-2</v>
      </c>
      <c r="BU160">
        <v>5.426407977938652E-2</v>
      </c>
      <c r="BV160">
        <v>5.4264064878225327E-2</v>
      </c>
      <c r="BW160">
        <v>5.4264064878225327E-2</v>
      </c>
      <c r="BX160">
        <v>5.4264064878225327E-2</v>
      </c>
      <c r="BY160">
        <v>5.4263629019260406E-2</v>
      </c>
      <c r="BZ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19.223274230957031</v>
      </c>
      <c r="CN160">
        <v>157.98957824707031</v>
      </c>
      <c r="CS160">
        <v>1</v>
      </c>
      <c r="CT160">
        <v>0</v>
      </c>
      <c r="CU160">
        <v>0</v>
      </c>
      <c r="CV160">
        <v>0</v>
      </c>
      <c r="CW160">
        <v>0</v>
      </c>
      <c r="CX160">
        <v>-5.426407977938652E-2</v>
      </c>
      <c r="CY160">
        <v>-6.2674283981323242E-2</v>
      </c>
      <c r="CZ160">
        <v>-4.577763557434082</v>
      </c>
      <c r="DA160">
        <v>-4.6320276260375977</v>
      </c>
      <c r="DB160">
        <v>278</v>
      </c>
      <c r="DC160">
        <v>1753.3333740234375</v>
      </c>
      <c r="DD160">
        <v>0</v>
      </c>
      <c r="DE160">
        <v>19.643610000610352</v>
      </c>
      <c r="DF160">
        <v>2.6885685920715332</v>
      </c>
      <c r="DG160">
        <v>0</v>
      </c>
      <c r="DH160">
        <v>0.44999998807907104</v>
      </c>
      <c r="DI160">
        <v>0</v>
      </c>
      <c r="DQ160">
        <v>1.000333309173584</v>
      </c>
      <c r="DR160">
        <v>1</v>
      </c>
      <c r="DS160">
        <v>0.57273530960083008</v>
      </c>
      <c r="DT160">
        <v>1.0540524963289499E-3</v>
      </c>
      <c r="DU160">
        <v>8.409363217651844E-3</v>
      </c>
      <c r="DV160">
        <v>4.5693540573120117</v>
      </c>
      <c r="DW160">
        <v>4.577763557434082</v>
      </c>
      <c r="DX160">
        <v>4.5693540573120117</v>
      </c>
      <c r="DY160">
        <v>852.90093994140625</v>
      </c>
      <c r="DZ160">
        <v>803.28643798828125</v>
      </c>
      <c r="EA160">
        <v>7.9781255722045898</v>
      </c>
      <c r="EB160">
        <v>6.2666669487953186E-2</v>
      </c>
    </row>
    <row r="161" spans="27:132">
      <c r="AA161">
        <v>279</v>
      </c>
      <c r="AB161">
        <v>0.19300000369548798</v>
      </c>
      <c r="AC161">
        <v>0.19300000369548798</v>
      </c>
      <c r="AD161">
        <v>0.18000000715255737</v>
      </c>
      <c r="AE161">
        <v>0.15899999439716339</v>
      </c>
      <c r="AF161">
        <v>0.15899999439716339</v>
      </c>
      <c r="AG161">
        <v>0.164000004529953</v>
      </c>
      <c r="AH161">
        <v>0.2070000022649765</v>
      </c>
      <c r="AI161">
        <v>0.19051596522331238</v>
      </c>
      <c r="AJ161">
        <v>5.2004352211952209E-2</v>
      </c>
      <c r="AK161">
        <v>0.14434543251991272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3.896806001663208</v>
      </c>
      <c r="AX161">
        <v>15.799565315246582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R161">
        <v>5.2151095122098923E-2</v>
      </c>
      <c r="BS161">
        <v>5.2151095122098923E-2</v>
      </c>
      <c r="BT161">
        <v>5.2151065319776535E-2</v>
      </c>
      <c r="BU161">
        <v>5.2151095122098923E-2</v>
      </c>
      <c r="BV161">
        <v>5.2151080220937729E-2</v>
      </c>
      <c r="BW161">
        <v>5.2151080220937729E-2</v>
      </c>
      <c r="BX161">
        <v>5.2151080220937729E-2</v>
      </c>
      <c r="BY161">
        <v>5.2150625735521317E-2</v>
      </c>
      <c r="BZ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19.484029769897461</v>
      </c>
      <c r="CN161">
        <v>157.99565124511719</v>
      </c>
      <c r="CS161">
        <v>1</v>
      </c>
      <c r="CT161">
        <v>0</v>
      </c>
      <c r="CU161">
        <v>0</v>
      </c>
      <c r="CV161">
        <v>0</v>
      </c>
      <c r="CW161">
        <v>0</v>
      </c>
      <c r="CX161">
        <v>-5.2151095122098923E-2</v>
      </c>
      <c r="CY161">
        <v>-5.2750110626220703E-2</v>
      </c>
      <c r="CZ161">
        <v>-3.0074276924133301</v>
      </c>
      <c r="DA161">
        <v>-3.0595786571502686</v>
      </c>
      <c r="DB161">
        <v>279</v>
      </c>
      <c r="DC161">
        <v>1751.111083984375</v>
      </c>
      <c r="DD161">
        <v>0</v>
      </c>
      <c r="DE161">
        <v>19.696371078491211</v>
      </c>
      <c r="DF161">
        <v>2.7250397205352783</v>
      </c>
      <c r="DG161">
        <v>0</v>
      </c>
      <c r="DH161">
        <v>0.44999998807907104</v>
      </c>
      <c r="DI161">
        <v>0</v>
      </c>
      <c r="DQ161">
        <v>1.0051110982894897</v>
      </c>
      <c r="DR161">
        <v>1</v>
      </c>
      <c r="DS161">
        <v>0.55282354354858398</v>
      </c>
      <c r="DT161">
        <v>1.1168504715897143E-4</v>
      </c>
      <c r="DU161">
        <v>6.0745759401470423E-4</v>
      </c>
      <c r="DV161">
        <v>3.0068202018737793</v>
      </c>
      <c r="DW161">
        <v>3.0074276924133301</v>
      </c>
      <c r="DX161">
        <v>3.0068202018737793</v>
      </c>
      <c r="DY161">
        <v>855.90777587890625</v>
      </c>
      <c r="DZ161">
        <v>806.29327392578125</v>
      </c>
      <c r="EA161">
        <v>5.439023494720459</v>
      </c>
      <c r="EB161">
        <v>6.088889017701149E-2</v>
      </c>
    </row>
    <row r="162" spans="27:132">
      <c r="AA162">
        <v>280</v>
      </c>
      <c r="AB162">
        <v>0.19300000369548798</v>
      </c>
      <c r="AC162">
        <v>0.19300000369548798</v>
      </c>
      <c r="AD162">
        <v>0.18000000715255737</v>
      </c>
      <c r="AE162">
        <v>0.15899999439716339</v>
      </c>
      <c r="AF162">
        <v>0.15899999439716339</v>
      </c>
      <c r="AG162">
        <v>0.164000004529953</v>
      </c>
      <c r="AH162">
        <v>0.2070000022649765</v>
      </c>
      <c r="AI162">
        <v>0.19026519358158112</v>
      </c>
      <c r="AJ162">
        <v>5.2002232521772385E-2</v>
      </c>
      <c r="AK162">
        <v>0.14417754113674164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3.94696044921875</v>
      </c>
      <c r="AX162">
        <v>15.799776077270508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R162">
        <v>5.0154339522123337E-2</v>
      </c>
      <c r="BS162">
        <v>5.0154339522123337E-2</v>
      </c>
      <c r="BT162">
        <v>5.0154309719800949E-2</v>
      </c>
      <c r="BU162">
        <v>5.0154339522123337E-2</v>
      </c>
      <c r="BV162">
        <v>5.0154324620962143E-2</v>
      </c>
      <c r="BW162">
        <v>5.0154324620962143E-2</v>
      </c>
      <c r="BX162">
        <v>5.0154324620962143E-2</v>
      </c>
      <c r="BY162">
        <v>5.0154328346252441E-2</v>
      </c>
      <c r="BZ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19.734800338745117</v>
      </c>
      <c r="CN162">
        <v>157.99777221679688</v>
      </c>
      <c r="CS162">
        <v>1</v>
      </c>
      <c r="CT162">
        <v>0</v>
      </c>
      <c r="CU162">
        <v>0</v>
      </c>
      <c r="CV162">
        <v>0</v>
      </c>
      <c r="CW162">
        <v>0</v>
      </c>
      <c r="CX162">
        <v>-5.0154339522123337E-2</v>
      </c>
      <c r="CY162">
        <v>-5.0365924835205078E-2</v>
      </c>
      <c r="CZ162">
        <v>-2.4431352615356445</v>
      </c>
      <c r="DA162">
        <v>-2.4932897090911865</v>
      </c>
      <c r="DB162">
        <v>280</v>
      </c>
      <c r="DC162">
        <v>1748.888916015625</v>
      </c>
      <c r="DD162">
        <v>0</v>
      </c>
      <c r="DE162">
        <v>22.139507293701172</v>
      </c>
      <c r="DF162">
        <v>4.4333772659301758</v>
      </c>
      <c r="DG162">
        <v>0</v>
      </c>
      <c r="DH162">
        <v>0.44999998807907104</v>
      </c>
      <c r="DI162">
        <v>0</v>
      </c>
      <c r="DQ162">
        <v>1.0098888874053955</v>
      </c>
      <c r="DR162">
        <v>1</v>
      </c>
      <c r="DS162">
        <v>0.53291177749633789</v>
      </c>
      <c r="DT162">
        <v>4.623487257049419E-5</v>
      </c>
      <c r="DU162">
        <v>2.1194548753555864E-4</v>
      </c>
      <c r="DV162">
        <v>2.4429233074188232</v>
      </c>
      <c r="DW162">
        <v>2.4431352615356445</v>
      </c>
      <c r="DX162">
        <v>2.4429233074188232</v>
      </c>
      <c r="DY162">
        <v>858.3507080078125</v>
      </c>
      <c r="DZ162">
        <v>808.7362060546875</v>
      </c>
      <c r="EA162">
        <v>4.5841045379638672</v>
      </c>
      <c r="EB162">
        <v>5.9111110866069794E-2</v>
      </c>
    </row>
    <row r="163" spans="27:132">
      <c r="DI163">
        <v>0</v>
      </c>
    </row>
    <row r="164" spans="27:132">
      <c r="DI164">
        <v>0</v>
      </c>
    </row>
    <row r="165" spans="27:132">
      <c r="DI165">
        <v>0</v>
      </c>
    </row>
    <row r="166" spans="27:132">
      <c r="DI166">
        <v>0</v>
      </c>
    </row>
    <row r="167" spans="27:132">
      <c r="DI167">
        <v>0</v>
      </c>
    </row>
    <row r="168" spans="27:132">
      <c r="DI168">
        <v>0</v>
      </c>
    </row>
    <row r="169" spans="27:132">
      <c r="DI169">
        <v>0</v>
      </c>
    </row>
    <row r="170" spans="27:132">
      <c r="DI170">
        <v>0</v>
      </c>
    </row>
    <row r="171" spans="27:132">
      <c r="DI171">
        <v>0</v>
      </c>
    </row>
    <row r="172" spans="27:132">
      <c r="DI172">
        <v>11.430000305175781</v>
      </c>
    </row>
    <row r="173" spans="27:132">
      <c r="DI173">
        <v>1.2699999809265137</v>
      </c>
    </row>
    <row r="174" spans="27:132">
      <c r="DI174">
        <v>0</v>
      </c>
    </row>
    <row r="175" spans="27:132">
      <c r="DI175">
        <v>0</v>
      </c>
    </row>
    <row r="176" spans="27:132">
      <c r="DI176">
        <v>0</v>
      </c>
    </row>
    <row r="177" spans="113:113">
      <c r="DI177">
        <v>0</v>
      </c>
    </row>
    <row r="178" spans="113:113">
      <c r="DI178">
        <v>0</v>
      </c>
    </row>
    <row r="179" spans="113:113">
      <c r="DI179">
        <v>0</v>
      </c>
    </row>
    <row r="180" spans="113:113">
      <c r="DI180">
        <v>0</v>
      </c>
    </row>
    <row r="181" spans="113:113">
      <c r="DI181">
        <v>0</v>
      </c>
    </row>
    <row r="182" spans="113:113">
      <c r="DI182">
        <v>0</v>
      </c>
    </row>
    <row r="183" spans="113:113">
      <c r="DI183">
        <v>0</v>
      </c>
    </row>
    <row r="184" spans="113:113">
      <c r="DI184">
        <v>0</v>
      </c>
    </row>
    <row r="185" spans="113:113">
      <c r="DI185">
        <v>0</v>
      </c>
    </row>
    <row r="186" spans="113:113">
      <c r="DI186">
        <v>0</v>
      </c>
    </row>
    <row r="187" spans="113:113">
      <c r="DI187">
        <v>0</v>
      </c>
    </row>
    <row r="188" spans="113:113">
      <c r="DI188">
        <v>0</v>
      </c>
    </row>
    <row r="189" spans="113:113">
      <c r="DI189">
        <v>0</v>
      </c>
    </row>
    <row r="190" spans="113:113">
      <c r="DI190">
        <v>0</v>
      </c>
    </row>
  </sheetData>
  <phoneticPr fontId="3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480060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60960</xdr:colOff>
                    <xdr:row>0</xdr:row>
                    <xdr:rowOff>60960</xdr:rowOff>
                  </from>
                  <to>
                    <xdr:col>4</xdr:col>
                    <xdr:colOff>480060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594360</xdr:colOff>
                    <xdr:row>0</xdr:row>
                    <xdr:rowOff>60960</xdr:rowOff>
                  </from>
                  <to>
                    <xdr:col>6</xdr:col>
                    <xdr:colOff>403860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Y66"/>
  <sheetViews>
    <sheetView topLeftCell="A10" zoomScaleNormal="100" workbookViewId="0">
      <selection activeCell="C32" sqref="C32"/>
    </sheetView>
  </sheetViews>
  <sheetFormatPr defaultColWidth="8.6640625" defaultRowHeight="13.2"/>
  <cols>
    <col min="57" max="57" width="9.6640625" customWidth="1"/>
    <col min="71" max="71" width="9.6640625" customWidth="1"/>
    <col min="74" max="74" width="11.6640625" customWidth="1"/>
    <col min="75" max="75" width="11.44140625" customWidth="1"/>
    <col min="76" max="76" width="13.44140625" customWidth="1"/>
  </cols>
  <sheetData>
    <row r="1" spans="1: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</row>
    <row r="2" spans="1: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3" spans="1: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</row>
    <row r="4" spans="1: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</row>
    <row r="5" spans="1: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</row>
    <row r="6" spans="1: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</row>
    <row r="7" spans="1:25">
      <c r="A7" s="7"/>
      <c r="B7" s="7"/>
      <c r="C7" s="7"/>
      <c r="D7" s="7"/>
      <c r="E7" s="7"/>
      <c r="F7" s="7"/>
      <c r="G7" s="7"/>
      <c r="H7" s="7"/>
      <c r="I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</row>
    <row r="8" spans="1: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</row>
    <row r="9" spans="1: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</row>
    <row r="10" spans="1: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</row>
    <row r="11" spans="1: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</row>
    <row r="12" spans="1: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</row>
    <row r="13" spans="1: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</row>
    <row r="14" spans="1: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</row>
    <row r="15" spans="1: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</row>
    <row r="16" spans="1: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</row>
    <row r="17" spans="1: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</row>
    <row r="18" spans="1: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</row>
    <row r="19" spans="1: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</row>
    <row r="20" spans="1: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</row>
    <row r="21" spans="1: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</row>
    <row r="22" spans="1: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</row>
    <row r="23" spans="1: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</row>
    <row r="24" spans="1: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</row>
    <row r="25" spans="1: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</row>
    <row r="26" spans="1: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</row>
    <row r="27" spans="1: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</row>
    <row r="28" spans="1: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</row>
    <row r="29" spans="1: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</row>
    <row r="30" spans="1: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</row>
    <row r="31" spans="1: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</row>
    <row r="32" spans="1: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  <row r="41" spans="1: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</row>
    <row r="42" spans="1: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</row>
    <row r="43" spans="1:25">
      <c r="A43" s="7"/>
      <c r="B43" s="7"/>
      <c r="C43" s="7"/>
      <c r="D43" s="7"/>
      <c r="E43" s="7"/>
      <c r="F43" s="7"/>
      <c r="G43" s="7"/>
      <c r="H43" s="7"/>
      <c r="I43" s="6" t="s">
        <v>665</v>
      </c>
      <c r="J43" s="5" t="s">
        <v>691</v>
      </c>
      <c r="K43" s="1"/>
      <c r="L43" s="1"/>
      <c r="M43" s="1"/>
      <c r="N43" s="1"/>
      <c r="O43" s="1"/>
      <c r="P43" s="7"/>
      <c r="Q43" s="7"/>
      <c r="R43" s="7"/>
      <c r="S43" s="7"/>
      <c r="T43" s="7"/>
      <c r="U43" s="7"/>
      <c r="V43" s="7"/>
      <c r="W43" s="7"/>
      <c r="X43" s="7"/>
      <c r="Y43" s="7"/>
    </row>
    <row r="44" spans="1:25">
      <c r="A44" s="7"/>
      <c r="B44" s="7"/>
      <c r="C44" s="7"/>
      <c r="D44" s="7"/>
      <c r="E44" s="7"/>
      <c r="F44" s="7"/>
      <c r="G44" s="7"/>
      <c r="H44" s="7"/>
      <c r="I44" s="4"/>
      <c r="J44" s="3" t="s">
        <v>667</v>
      </c>
      <c r="K44" s="1" t="b">
        <v>0</v>
      </c>
      <c r="L44" s="3" t="s">
        <v>692</v>
      </c>
      <c r="M44" s="1"/>
      <c r="N44" s="1"/>
      <c r="O44" s="1"/>
      <c r="P44" s="7"/>
      <c r="Q44" s="7"/>
      <c r="R44" s="7"/>
      <c r="S44" s="7"/>
      <c r="T44" s="7"/>
      <c r="U44" s="7"/>
      <c r="V44" s="7"/>
      <c r="W44" s="7"/>
      <c r="X44" s="7"/>
      <c r="Y44" s="7"/>
    </row>
    <row r="45" spans="1:25">
      <c r="A45" s="7"/>
      <c r="B45" s="7"/>
      <c r="C45" s="7"/>
      <c r="D45" s="7"/>
      <c r="E45" s="7"/>
      <c r="F45" s="7"/>
      <c r="G45" s="7"/>
      <c r="H45" s="7"/>
      <c r="I45" s="4">
        <f>MAX(AB3:AN1000)</f>
        <v>0</v>
      </c>
      <c r="J45" s="3" t="s">
        <v>669</v>
      </c>
      <c r="K45" s="1" t="b">
        <v>0</v>
      </c>
      <c r="L45" s="3" t="s">
        <v>693</v>
      </c>
      <c r="M45" s="1"/>
      <c r="N45" s="1"/>
      <c r="O45" s="1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25">
      <c r="A46" s="7"/>
      <c r="B46" s="7"/>
      <c r="C46" s="7"/>
      <c r="D46" s="7"/>
      <c r="E46" s="7"/>
      <c r="F46" s="7"/>
      <c r="G46" s="7"/>
      <c r="H46" s="7"/>
      <c r="I46" s="4">
        <f>MAX(AP3:BB1000)</f>
        <v>0</v>
      </c>
      <c r="J46" s="3" t="s">
        <v>671</v>
      </c>
      <c r="K46" s="1" t="b">
        <v>0</v>
      </c>
      <c r="L46" s="3" t="s">
        <v>694</v>
      </c>
      <c r="M46" s="1"/>
      <c r="N46" s="1"/>
      <c r="O46" s="1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25">
      <c r="A47" s="7"/>
      <c r="B47" s="7"/>
      <c r="C47" s="7"/>
      <c r="D47" s="7"/>
      <c r="E47" s="7"/>
      <c r="F47" s="7"/>
      <c r="G47" s="7"/>
      <c r="H47" s="7"/>
      <c r="I47" s="4">
        <f>MAX(BX4:BX1001)</f>
        <v>0</v>
      </c>
      <c r="J47" s="3" t="s">
        <v>673</v>
      </c>
      <c r="K47" s="1" t="b">
        <v>1</v>
      </c>
      <c r="L47" s="3" t="s">
        <v>695</v>
      </c>
      <c r="M47" s="1"/>
      <c r="N47" s="1"/>
      <c r="O47" s="1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25">
      <c r="A48" s="7"/>
      <c r="B48" s="7"/>
      <c r="C48" s="7"/>
      <c r="D48" s="7"/>
      <c r="E48" s="7"/>
      <c r="F48" s="7"/>
      <c r="G48" s="7"/>
      <c r="H48" s="7">
        <f>MIN(BU3:BU1000)</f>
        <v>0</v>
      </c>
      <c r="I48" s="4">
        <f>MAX(BX5:BX1002)</f>
        <v>0</v>
      </c>
      <c r="J48" s="3" t="s">
        <v>675</v>
      </c>
      <c r="K48" s="1" t="b">
        <v>1</v>
      </c>
      <c r="L48" s="3" t="s">
        <v>696</v>
      </c>
      <c r="M48" s="1"/>
      <c r="N48" s="1"/>
      <c r="O48" s="1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1:25">
      <c r="A49" s="7"/>
      <c r="B49" s="7"/>
      <c r="C49" s="7"/>
      <c r="D49" s="7"/>
      <c r="E49" s="7"/>
      <c r="F49" s="7"/>
      <c r="G49" s="7"/>
      <c r="H49" s="7"/>
      <c r="I49" s="4">
        <f>MAX(BW3:BW1000)</f>
        <v>0</v>
      </c>
      <c r="J49" s="3" t="s">
        <v>677</v>
      </c>
      <c r="K49" s="1" t="b">
        <v>1</v>
      </c>
      <c r="L49" s="3" t="s">
        <v>697</v>
      </c>
      <c r="M49" s="1"/>
      <c r="N49" s="1"/>
      <c r="O49" s="1"/>
      <c r="P49" s="7"/>
      <c r="Q49" s="7"/>
      <c r="R49" s="7"/>
      <c r="S49" s="7"/>
      <c r="T49" s="7"/>
      <c r="U49" s="7"/>
      <c r="V49" s="7"/>
      <c r="W49" s="7"/>
      <c r="X49" s="7"/>
      <c r="Y49" s="7"/>
    </row>
    <row r="50" spans="1:25">
      <c r="A50" s="7"/>
      <c r="B50" s="7"/>
      <c r="C50" s="7"/>
      <c r="D50" s="7"/>
      <c r="E50" s="7"/>
      <c r="F50" s="7"/>
      <c r="G50" s="7"/>
      <c r="H50" s="7"/>
      <c r="I50" s="7">
        <f>MIN(AA4:AA1000)</f>
        <v>0</v>
      </c>
      <c r="J50" s="7"/>
      <c r="K50" s="7"/>
      <c r="L50" s="56" t="s">
        <v>698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</row>
    <row r="51" spans="1:25">
      <c r="A51" s="7"/>
      <c r="B51" s="7"/>
      <c r="C51" s="7"/>
      <c r="D51" s="7"/>
      <c r="E51" s="7"/>
      <c r="F51" s="7"/>
      <c r="G51" s="7"/>
      <c r="H51" s="7"/>
      <c r="I51" s="7">
        <f>MAX(AA4:AA1000)</f>
        <v>0</v>
      </c>
      <c r="J51" s="7"/>
      <c r="K51" s="7"/>
      <c r="L51" s="56" t="s">
        <v>699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</row>
    <row r="52" spans="1: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</row>
    <row r="53" spans="1: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</row>
    <row r="54" spans="1: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</row>
    <row r="55" spans="1: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</row>
    <row r="56" spans="1: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</row>
    <row r="57" spans="1: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</row>
    <row r="58" spans="1: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</row>
    <row r="59" spans="1: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</row>
    <row r="60" spans="1: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</row>
    <row r="61" spans="1: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</row>
    <row r="62" spans="1: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</row>
    <row r="63" spans="1: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</row>
    <row r="64" spans="1: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</row>
    <row r="65" spans="1: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</row>
    <row r="66" spans="1: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403860</xdr:colOff>
                    <xdr:row>0</xdr:row>
                    <xdr:rowOff>60960</xdr:rowOff>
                  </from>
                  <to>
                    <xdr:col>2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289560</xdr:colOff>
                    <xdr:row>0</xdr:row>
                    <xdr:rowOff>60960</xdr:rowOff>
                  </from>
                  <to>
                    <xdr:col>5</xdr:col>
                    <xdr:colOff>99060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213360</xdr:colOff>
                    <xdr:row>0</xdr:row>
                    <xdr:rowOff>60960</xdr:rowOff>
                  </from>
                  <to>
                    <xdr:col>7</xdr:col>
                    <xdr:colOff>22860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Z147"/>
  <sheetViews>
    <sheetView zoomScaleNormal="100" workbookViewId="0">
      <selection activeCell="C4" sqref="C4"/>
    </sheetView>
  </sheetViews>
  <sheetFormatPr defaultColWidth="8.6640625" defaultRowHeight="13.2"/>
  <cols>
    <col min="97" max="97" width="13.44140625" customWidth="1"/>
    <col min="99" max="99" width="19.109375" customWidth="1"/>
    <col min="100" max="100" width="18.6640625" customWidth="1"/>
    <col min="101" max="101" width="14" customWidth="1"/>
    <col min="102" max="102" width="9.44140625" customWidth="1"/>
    <col min="103" max="103" width="12.44140625" customWidth="1"/>
    <col min="104" max="104" width="10.33203125" customWidth="1"/>
    <col min="106" max="106" width="10" customWidth="1"/>
    <col min="107" max="107" width="15.44140625" customWidth="1"/>
    <col min="108" max="108" width="9.6640625" customWidth="1"/>
    <col min="109" max="109" width="11.109375" customWidth="1"/>
    <col min="112" max="112" width="10.44140625" customWidth="1"/>
  </cols>
  <sheetData>
    <row r="1" spans="1:26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>
      <c r="A43" s="9"/>
      <c r="B43" s="13" t="s">
        <v>700</v>
      </c>
      <c r="C43" s="12" t="s">
        <v>701</v>
      </c>
      <c r="D43" s="5" t="s">
        <v>666</v>
      </c>
      <c r="E43" s="1"/>
      <c r="F43" s="1"/>
      <c r="G43" s="1"/>
      <c r="H43" s="9"/>
      <c r="I43" s="6"/>
      <c r="J43" s="5"/>
      <c r="K43" s="1"/>
      <c r="L43" s="1"/>
      <c r="M43" s="1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>
      <c r="A44" s="9"/>
      <c r="B44" s="14">
        <v>0</v>
      </c>
      <c r="C44" s="4">
        <f>MAX(DE3:DE1000)+5</f>
        <v>5</v>
      </c>
      <c r="D44" s="3" t="s">
        <v>667</v>
      </c>
      <c r="E44" s="1" t="b">
        <v>1</v>
      </c>
      <c r="F44" s="3" t="s">
        <v>702</v>
      </c>
      <c r="G44" s="1"/>
      <c r="H44" s="9"/>
      <c r="I44" s="4"/>
      <c r="J44" s="3"/>
      <c r="K44" s="1"/>
      <c r="L44" s="3"/>
      <c r="M44" s="1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>
      <c r="A45" s="9"/>
      <c r="B45" s="14">
        <v>0</v>
      </c>
      <c r="C45" s="4">
        <f>MAX(AB4:AN1000)</f>
        <v>0</v>
      </c>
      <c r="D45" s="3" t="s">
        <v>669</v>
      </c>
      <c r="E45" s="1" t="b">
        <v>1</v>
      </c>
      <c r="F45" s="3" t="s">
        <v>703</v>
      </c>
      <c r="G45" s="1"/>
      <c r="H45" s="9"/>
      <c r="I45" s="4"/>
      <c r="J45" s="3"/>
      <c r="K45" s="1"/>
      <c r="L45" s="3"/>
      <c r="M45" s="1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>
      <c r="A46" s="9"/>
      <c r="B46" s="14">
        <v>0</v>
      </c>
      <c r="C46" s="4">
        <f>MAX(AP4:BA1000)+5</f>
        <v>5</v>
      </c>
      <c r="D46" s="3" t="s">
        <v>671</v>
      </c>
      <c r="E46" s="1" t="b">
        <v>1</v>
      </c>
      <c r="F46" s="3" t="s">
        <v>704</v>
      </c>
      <c r="G46" s="1"/>
      <c r="H46" s="9"/>
      <c r="I46" s="4"/>
      <c r="J46" s="3"/>
      <c r="K46" s="1"/>
      <c r="L46" s="3"/>
      <c r="M46" s="1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>
      <c r="A47" s="9"/>
      <c r="B47" s="14">
        <v>0</v>
      </c>
      <c r="C47" s="4">
        <f>MAX(BR3:CC1000)</f>
        <v>0</v>
      </c>
      <c r="D47" s="3" t="s">
        <v>673</v>
      </c>
      <c r="E47" s="1" t="b">
        <v>0</v>
      </c>
      <c r="F47" s="3" t="s">
        <v>705</v>
      </c>
      <c r="G47" s="1"/>
      <c r="H47" s="9"/>
      <c r="I47" s="4"/>
      <c r="J47" s="3"/>
      <c r="K47" s="1"/>
      <c r="L47" s="3"/>
      <c r="M47" s="1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>
      <c r="A48" s="9"/>
      <c r="B48" s="14">
        <f>MIN(CF3:CR380)-0.1</f>
        <v>-0.1</v>
      </c>
      <c r="C48" s="4">
        <f>MAX(CF3:CR1000)+0.1</f>
        <v>0.1</v>
      </c>
      <c r="D48" s="3" t="s">
        <v>675</v>
      </c>
      <c r="E48" s="1" t="b">
        <v>0</v>
      </c>
      <c r="F48" s="3" t="s">
        <v>706</v>
      </c>
      <c r="G48" s="1"/>
      <c r="H48" s="9"/>
      <c r="I48" s="4"/>
      <c r="J48" s="3"/>
      <c r="K48" s="1"/>
      <c r="L48" s="3"/>
      <c r="M48" s="1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>
      <c r="A49" s="9"/>
      <c r="B49" s="14">
        <f>MIN(DF3:DG1000)</f>
        <v>0</v>
      </c>
      <c r="C49" s="4">
        <f>MAX(DF3:DG1000)+0.1</f>
        <v>0.1</v>
      </c>
      <c r="D49" s="3" t="s">
        <v>677</v>
      </c>
      <c r="E49" s="1" t="b">
        <v>0</v>
      </c>
      <c r="F49" s="3" t="s">
        <v>707</v>
      </c>
      <c r="G49" s="1"/>
      <c r="H49" s="9"/>
      <c r="I49" s="8"/>
      <c r="J49" s="3"/>
      <c r="K49" s="1"/>
      <c r="L49" s="3"/>
      <c r="M49" s="1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>
      <c r="A50" s="9"/>
      <c r="B50" s="14">
        <f>MIN(CV3:CW1000)</f>
        <v>0</v>
      </c>
      <c r="C50" s="4">
        <f>MAX(CW3:CX1000)+1</f>
        <v>1</v>
      </c>
      <c r="D50" s="3" t="s">
        <v>679</v>
      </c>
      <c r="E50" s="1" t="b">
        <v>0</v>
      </c>
      <c r="F50" s="3" t="s">
        <v>708</v>
      </c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>
      <c r="A51" s="9"/>
      <c r="B51" s="14">
        <f>MIN(DB3:DC380)-0.1</f>
        <v>-0.1</v>
      </c>
      <c r="C51" s="4">
        <f>MAX(DB3:DC1000)+0.1</f>
        <v>0.1</v>
      </c>
      <c r="D51" s="3" t="s">
        <v>681</v>
      </c>
      <c r="E51" s="1" t="b">
        <v>0</v>
      </c>
      <c r="F51" s="3" t="s">
        <v>709</v>
      </c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>
      <c r="A52" s="9"/>
      <c r="B52" s="4">
        <f>MIN(CU3:CU382)-1</f>
        <v>-1</v>
      </c>
      <c r="C52" s="4">
        <f>MAX(CU3:CU1000)+1</f>
        <v>1</v>
      </c>
      <c r="D52" s="3" t="s">
        <v>683</v>
      </c>
      <c r="E52" s="1" t="b">
        <v>0</v>
      </c>
      <c r="F52" s="3" t="s">
        <v>710</v>
      </c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>
      <c r="A53" s="9"/>
      <c r="B53" s="14">
        <f>MIN(CY3:DB380 )-0.2</f>
        <v>-0.2</v>
      </c>
      <c r="C53" s="4">
        <f>MAX(CY3:DB1000 )+0.2</f>
        <v>0.2</v>
      </c>
      <c r="D53" s="3" t="s">
        <v>685</v>
      </c>
      <c r="E53" s="1" t="b">
        <v>0</v>
      </c>
      <c r="F53" s="3" t="s">
        <v>711</v>
      </c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>
      <c r="A54" s="9"/>
      <c r="B54" s="14">
        <f>MIN(DH3:DN1000)</f>
        <v>0</v>
      </c>
      <c r="C54" s="4">
        <f>MAX(DH3:DN1000)</f>
        <v>0</v>
      </c>
      <c r="D54" s="3" t="s">
        <v>687</v>
      </c>
      <c r="E54" s="1" t="b">
        <v>0</v>
      </c>
      <c r="F54" s="3" t="s">
        <v>712</v>
      </c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</sheetData>
  <phoneticPr fontId="35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213360</xdr:colOff>
                    <xdr:row>0</xdr:row>
                    <xdr:rowOff>99060</xdr:rowOff>
                  </from>
                  <to>
                    <xdr:col>5</xdr:col>
                    <xdr:colOff>419100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518160</xdr:colOff>
                    <xdr:row>0</xdr:row>
                    <xdr:rowOff>99060</xdr:rowOff>
                  </from>
                  <to>
                    <xdr:col>7</xdr:col>
                    <xdr:colOff>327660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251460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3.2"/>
  <cols>
    <col min="1" max="1" width="15.5546875" customWidth="1"/>
    <col min="9" max="9" width="9.33203125" customWidth="1"/>
  </cols>
  <sheetData>
    <row r="1" spans="1:9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</row>
    <row r="2" spans="1:9" ht="15">
      <c r="A2" s="131">
        <v>43831</v>
      </c>
      <c r="B2" s="73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74">
        <v>1</v>
      </c>
    </row>
    <row r="3" spans="1:9" ht="15">
      <c r="A3" s="131">
        <v>43832</v>
      </c>
      <c r="B3" s="73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74">
        <v>1</v>
      </c>
    </row>
    <row r="4" spans="1:9" ht="15">
      <c r="A4" s="131">
        <v>43833</v>
      </c>
      <c r="B4" s="73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74">
        <v>1</v>
      </c>
    </row>
    <row r="5" spans="1:9" ht="15">
      <c r="A5" s="131">
        <v>43834</v>
      </c>
      <c r="B5" s="73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74">
        <v>1</v>
      </c>
    </row>
    <row r="6" spans="1:9" ht="15">
      <c r="A6" s="131">
        <v>43835</v>
      </c>
      <c r="B6" s="73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74">
        <v>1</v>
      </c>
    </row>
    <row r="7" spans="1:9" ht="15">
      <c r="A7" s="131">
        <v>43836</v>
      </c>
      <c r="B7" s="73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74">
        <v>1</v>
      </c>
    </row>
    <row r="8" spans="1:9" ht="15">
      <c r="A8" s="131">
        <v>43837</v>
      </c>
      <c r="B8" s="73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74">
        <v>1</v>
      </c>
    </row>
    <row r="9" spans="1:9" ht="15">
      <c r="A9" s="131">
        <v>43838</v>
      </c>
      <c r="B9" s="73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74">
        <v>1</v>
      </c>
    </row>
    <row r="10" spans="1:9" ht="15">
      <c r="A10" s="131">
        <v>43839</v>
      </c>
      <c r="B10" s="73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74">
        <v>1</v>
      </c>
    </row>
    <row r="11" spans="1:9" ht="15">
      <c r="A11" s="131">
        <v>43840</v>
      </c>
      <c r="B11" s="73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74">
        <v>1</v>
      </c>
    </row>
    <row r="12" spans="1:9" ht="15">
      <c r="A12" s="131">
        <v>43841</v>
      </c>
      <c r="B12" s="73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74">
        <v>1</v>
      </c>
    </row>
    <row r="13" spans="1:9" ht="15">
      <c r="A13" s="131">
        <v>43842</v>
      </c>
      <c r="B13" s="73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74">
        <v>1</v>
      </c>
    </row>
    <row r="14" spans="1:9" ht="15">
      <c r="A14" s="131">
        <v>43843</v>
      </c>
      <c r="B14" s="73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74">
        <v>1</v>
      </c>
    </row>
    <row r="15" spans="1:9" ht="15">
      <c r="A15" s="131">
        <v>43844</v>
      </c>
      <c r="B15" s="73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74">
        <v>1</v>
      </c>
    </row>
    <row r="16" spans="1:9" ht="15">
      <c r="A16" s="131">
        <v>43845</v>
      </c>
      <c r="B16" s="73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74">
        <v>1</v>
      </c>
    </row>
    <row r="17" spans="1:9" ht="15">
      <c r="A17" s="131">
        <v>43846</v>
      </c>
      <c r="B17" s="73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74">
        <v>1</v>
      </c>
    </row>
    <row r="18" spans="1:9" ht="15">
      <c r="A18" s="131">
        <v>43847</v>
      </c>
      <c r="B18" s="73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74">
        <v>1</v>
      </c>
    </row>
    <row r="19" spans="1:9" ht="15">
      <c r="A19" s="131">
        <v>43848</v>
      </c>
      <c r="B19" s="73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74">
        <v>1</v>
      </c>
    </row>
    <row r="20" spans="1:9" ht="15">
      <c r="A20" s="131">
        <v>43849</v>
      </c>
      <c r="B20" s="73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74">
        <v>1</v>
      </c>
    </row>
    <row r="21" spans="1:9" ht="15">
      <c r="A21" s="131">
        <v>43850</v>
      </c>
      <c r="B21" s="73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74">
        <v>1</v>
      </c>
    </row>
    <row r="22" spans="1:9" ht="15">
      <c r="A22" s="131">
        <v>43851</v>
      </c>
      <c r="B22" s="73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74">
        <v>1</v>
      </c>
    </row>
    <row r="23" spans="1:9" ht="15">
      <c r="A23" s="131">
        <v>43852</v>
      </c>
      <c r="B23" s="73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74">
        <v>1</v>
      </c>
    </row>
    <row r="24" spans="1:9" ht="15">
      <c r="A24" s="131">
        <v>43853</v>
      </c>
      <c r="B24" s="73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74">
        <v>1</v>
      </c>
    </row>
    <row r="25" spans="1:9" ht="15">
      <c r="A25" s="131">
        <v>43854</v>
      </c>
      <c r="B25" s="73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74">
        <v>1</v>
      </c>
    </row>
    <row r="26" spans="1:9" ht="15">
      <c r="A26" s="131">
        <v>43855</v>
      </c>
      <c r="B26" s="73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74">
        <v>1</v>
      </c>
    </row>
    <row r="27" spans="1:9" ht="15">
      <c r="A27" s="131">
        <v>43856</v>
      </c>
      <c r="B27" s="73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74">
        <v>1</v>
      </c>
    </row>
    <row r="28" spans="1:9" ht="15">
      <c r="A28" s="131">
        <v>43857</v>
      </c>
      <c r="B28" s="73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74">
        <v>1</v>
      </c>
    </row>
    <row r="29" spans="1:9" ht="15">
      <c r="A29" s="131">
        <v>43858</v>
      </c>
      <c r="B29" s="73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74">
        <v>1</v>
      </c>
    </row>
    <row r="30" spans="1:9" ht="15">
      <c r="A30" s="131">
        <v>43859</v>
      </c>
      <c r="B30" s="73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74">
        <v>1</v>
      </c>
    </row>
    <row r="31" spans="1:9" ht="15">
      <c r="A31" s="131">
        <v>43860</v>
      </c>
      <c r="B31" s="73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74">
        <v>1</v>
      </c>
    </row>
    <row r="32" spans="1:9" ht="15">
      <c r="A32" s="131">
        <v>43861</v>
      </c>
      <c r="B32" s="73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74">
        <v>1</v>
      </c>
    </row>
    <row r="33" spans="1:9" ht="15">
      <c r="A33" s="131">
        <v>43862</v>
      </c>
      <c r="B33" s="73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74">
        <v>1</v>
      </c>
    </row>
    <row r="34" spans="1:9" ht="15">
      <c r="A34" s="131">
        <v>43863</v>
      </c>
      <c r="B34" s="73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74">
        <v>1</v>
      </c>
    </row>
    <row r="35" spans="1:9" ht="15">
      <c r="A35" s="131">
        <v>43864</v>
      </c>
      <c r="B35" s="73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74">
        <v>1</v>
      </c>
    </row>
    <row r="36" spans="1:9" ht="15">
      <c r="A36" s="131">
        <v>43865</v>
      </c>
      <c r="B36" s="73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74">
        <v>1</v>
      </c>
    </row>
    <row r="37" spans="1:9" ht="15">
      <c r="A37" s="131">
        <v>43866</v>
      </c>
      <c r="B37" s="73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74">
        <v>1</v>
      </c>
    </row>
    <row r="38" spans="1:9" ht="15">
      <c r="A38" s="131">
        <v>43867</v>
      </c>
      <c r="B38" s="73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74">
        <v>1</v>
      </c>
    </row>
    <row r="39" spans="1:9" ht="15">
      <c r="A39" s="131">
        <v>43868</v>
      </c>
      <c r="B39" s="73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74">
        <v>1</v>
      </c>
    </row>
    <row r="40" spans="1:9" ht="15">
      <c r="A40" s="131">
        <v>43869</v>
      </c>
      <c r="B40" s="73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74">
        <v>1</v>
      </c>
    </row>
    <row r="41" spans="1:9" ht="15">
      <c r="A41" s="131">
        <v>43870</v>
      </c>
      <c r="B41" s="73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74">
        <v>1</v>
      </c>
    </row>
    <row r="42" spans="1:9" ht="15">
      <c r="A42" s="131">
        <v>43871</v>
      </c>
      <c r="B42" s="73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74">
        <v>1</v>
      </c>
    </row>
    <row r="43" spans="1:9" ht="15">
      <c r="A43" s="131">
        <v>43872</v>
      </c>
      <c r="B43" s="73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74">
        <v>1</v>
      </c>
    </row>
    <row r="44" spans="1:9" ht="15">
      <c r="A44" s="131">
        <v>43873</v>
      </c>
      <c r="B44" s="73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74">
        <v>1</v>
      </c>
    </row>
    <row r="45" spans="1:9" ht="15">
      <c r="A45" s="131">
        <v>43874</v>
      </c>
      <c r="B45" s="73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74">
        <v>1</v>
      </c>
    </row>
    <row r="46" spans="1:9" ht="15">
      <c r="A46" s="131">
        <v>43875</v>
      </c>
      <c r="B46" s="73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74">
        <v>1</v>
      </c>
    </row>
    <row r="47" spans="1:9" ht="15">
      <c r="A47" s="131">
        <v>43876</v>
      </c>
      <c r="B47" s="73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74">
        <v>1</v>
      </c>
    </row>
    <row r="48" spans="1:9" ht="15">
      <c r="A48" s="131">
        <v>43877</v>
      </c>
      <c r="B48" s="73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74">
        <v>1</v>
      </c>
    </row>
    <row r="49" spans="1:9" ht="15">
      <c r="A49" s="131">
        <v>43878</v>
      </c>
      <c r="B49" s="73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74">
        <v>1</v>
      </c>
    </row>
    <row r="50" spans="1:9" ht="15">
      <c r="A50" s="131">
        <v>43879</v>
      </c>
      <c r="B50" s="73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74">
        <v>1</v>
      </c>
    </row>
    <row r="51" spans="1:9" ht="15">
      <c r="A51" s="131">
        <v>43880</v>
      </c>
      <c r="B51" s="73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74">
        <v>1</v>
      </c>
    </row>
    <row r="52" spans="1:9" ht="15">
      <c r="A52" s="131">
        <v>43881</v>
      </c>
      <c r="B52" s="73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74">
        <v>1</v>
      </c>
    </row>
    <row r="53" spans="1:9" ht="15">
      <c r="A53" s="131">
        <v>43882</v>
      </c>
      <c r="B53" s="73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74">
        <v>1</v>
      </c>
    </row>
    <row r="54" spans="1:9" ht="15">
      <c r="A54" s="131">
        <v>43883</v>
      </c>
      <c r="B54" s="73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74">
        <v>1</v>
      </c>
    </row>
    <row r="55" spans="1:9" ht="15">
      <c r="A55" s="131">
        <v>43884</v>
      </c>
      <c r="B55" s="73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74">
        <v>1</v>
      </c>
    </row>
    <row r="56" spans="1:9" ht="15">
      <c r="A56" s="131">
        <v>43885</v>
      </c>
      <c r="B56" s="73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74">
        <v>1</v>
      </c>
    </row>
    <row r="57" spans="1:9" ht="15">
      <c r="A57" s="131">
        <v>43886</v>
      </c>
      <c r="B57" s="73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74">
        <v>1</v>
      </c>
    </row>
    <row r="58" spans="1:9" ht="15">
      <c r="A58" s="131">
        <v>43887</v>
      </c>
      <c r="B58" s="73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74">
        <v>1</v>
      </c>
    </row>
    <row r="59" spans="1:9" ht="15">
      <c r="A59" s="131">
        <v>43888</v>
      </c>
      <c r="B59" s="73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74">
        <v>1</v>
      </c>
    </row>
    <row r="60" spans="1:9" ht="15">
      <c r="A60" s="131">
        <v>43889</v>
      </c>
      <c r="B60" s="73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74">
        <v>1</v>
      </c>
    </row>
    <row r="61" spans="1:9" ht="15">
      <c r="A61" s="131">
        <v>43890</v>
      </c>
      <c r="B61" s="73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74">
        <v>1</v>
      </c>
    </row>
    <row r="62" spans="1:9" ht="15">
      <c r="A62" s="131">
        <v>43891</v>
      </c>
      <c r="B62" s="73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74">
        <v>1</v>
      </c>
    </row>
    <row r="63" spans="1:9" ht="15">
      <c r="A63" s="131">
        <v>43892</v>
      </c>
      <c r="B63" s="73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74">
        <v>1</v>
      </c>
    </row>
    <row r="64" spans="1:9" ht="15">
      <c r="A64" s="131">
        <v>43893</v>
      </c>
      <c r="B64" s="73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74">
        <v>1</v>
      </c>
    </row>
    <row r="65" spans="1:9" ht="15">
      <c r="A65" s="131">
        <v>43894</v>
      </c>
      <c r="B65" s="73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74">
        <v>1</v>
      </c>
    </row>
    <row r="66" spans="1:9" ht="15">
      <c r="A66" s="131">
        <v>43895</v>
      </c>
      <c r="B66" s="73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74">
        <v>1</v>
      </c>
    </row>
    <row r="67" spans="1:9" ht="15">
      <c r="A67" s="131">
        <v>43896</v>
      </c>
      <c r="B67" s="73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74">
        <v>1</v>
      </c>
    </row>
    <row r="68" spans="1:9" ht="15">
      <c r="A68" s="131">
        <v>43897</v>
      </c>
      <c r="B68" s="73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74">
        <v>1</v>
      </c>
    </row>
    <row r="69" spans="1:9" ht="15">
      <c r="A69" s="131">
        <v>43898</v>
      </c>
      <c r="B69" s="73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74">
        <v>1</v>
      </c>
    </row>
    <row r="70" spans="1:9" ht="15">
      <c r="A70" s="131">
        <v>43899</v>
      </c>
      <c r="B70" s="73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74">
        <v>1</v>
      </c>
    </row>
    <row r="71" spans="1:9" ht="15">
      <c r="A71" s="131">
        <v>43900</v>
      </c>
      <c r="B71" s="73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74">
        <v>1</v>
      </c>
    </row>
    <row r="72" spans="1:9" ht="15">
      <c r="A72" s="131">
        <v>43901</v>
      </c>
      <c r="B72" s="73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74">
        <v>1</v>
      </c>
    </row>
    <row r="73" spans="1:9" ht="15">
      <c r="A73" s="131">
        <v>43902</v>
      </c>
      <c r="B73" s="73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74">
        <v>1</v>
      </c>
    </row>
    <row r="74" spans="1:9" ht="15">
      <c r="A74" s="131">
        <v>43903</v>
      </c>
      <c r="B74" s="73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74">
        <v>1</v>
      </c>
    </row>
    <row r="75" spans="1:9" ht="15">
      <c r="A75" s="131">
        <v>43904</v>
      </c>
      <c r="B75" s="73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74">
        <v>1</v>
      </c>
    </row>
    <row r="76" spans="1:9" ht="15">
      <c r="A76" s="131">
        <v>43905</v>
      </c>
      <c r="B76" s="73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74">
        <v>1</v>
      </c>
    </row>
    <row r="77" spans="1:9" ht="15">
      <c r="A77" s="131">
        <v>43906</v>
      </c>
      <c r="B77" s="73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74">
        <v>1</v>
      </c>
    </row>
    <row r="78" spans="1:9" ht="15">
      <c r="A78" s="131">
        <v>43907</v>
      </c>
      <c r="B78" s="73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74">
        <v>1</v>
      </c>
    </row>
    <row r="79" spans="1:9" ht="15">
      <c r="A79" s="131">
        <v>43908</v>
      </c>
      <c r="B79" s="73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74">
        <v>1</v>
      </c>
    </row>
    <row r="80" spans="1:9" ht="15">
      <c r="A80" s="131">
        <v>43909</v>
      </c>
      <c r="B80" s="73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74">
        <v>1</v>
      </c>
    </row>
    <row r="81" spans="1:9" ht="15">
      <c r="A81" s="131">
        <v>43910</v>
      </c>
      <c r="B81" s="73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74">
        <v>1</v>
      </c>
    </row>
    <row r="82" spans="1:9" ht="15">
      <c r="A82" s="131">
        <v>43911</v>
      </c>
      <c r="B82" s="73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74">
        <v>1</v>
      </c>
    </row>
    <row r="83" spans="1:9" ht="15">
      <c r="A83" s="131">
        <v>43912</v>
      </c>
      <c r="B83" s="73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74">
        <v>1</v>
      </c>
    </row>
    <row r="84" spans="1:9" ht="15">
      <c r="A84" s="131">
        <v>43913</v>
      </c>
      <c r="B84" s="73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74">
        <v>1</v>
      </c>
    </row>
    <row r="85" spans="1:9" ht="15">
      <c r="A85" s="131">
        <v>43914</v>
      </c>
      <c r="B85" s="73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74">
        <v>1</v>
      </c>
    </row>
    <row r="86" spans="1:9" ht="15">
      <c r="A86" s="131">
        <v>43915</v>
      </c>
      <c r="B86" s="73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74">
        <v>1</v>
      </c>
    </row>
    <row r="87" spans="1:9" ht="15">
      <c r="A87" s="131">
        <v>43916</v>
      </c>
      <c r="B87" s="73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74">
        <v>1</v>
      </c>
    </row>
    <row r="88" spans="1:9" ht="15">
      <c r="A88" s="131">
        <v>43917</v>
      </c>
      <c r="B88" s="73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74">
        <v>1</v>
      </c>
    </row>
    <row r="89" spans="1:9" ht="15">
      <c r="A89" s="131">
        <v>43918</v>
      </c>
      <c r="B89" s="73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74">
        <v>1</v>
      </c>
    </row>
    <row r="90" spans="1:9" ht="15">
      <c r="A90" s="131">
        <v>43919</v>
      </c>
      <c r="B90" s="73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74">
        <v>1</v>
      </c>
    </row>
    <row r="91" spans="1:9" ht="15">
      <c r="A91" s="131">
        <v>43920</v>
      </c>
      <c r="B91" s="73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74">
        <v>1</v>
      </c>
    </row>
    <row r="92" spans="1:9" ht="15">
      <c r="A92" s="131">
        <v>43921</v>
      </c>
      <c r="B92" s="73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74">
        <v>1</v>
      </c>
    </row>
    <row r="93" spans="1:9" ht="15">
      <c r="A93" s="131">
        <v>43922</v>
      </c>
      <c r="B93" s="73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74">
        <v>1</v>
      </c>
    </row>
    <row r="94" spans="1:9" ht="15">
      <c r="A94" s="131">
        <v>43923</v>
      </c>
      <c r="B94" s="73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74">
        <v>1</v>
      </c>
    </row>
    <row r="95" spans="1:9" ht="15">
      <c r="A95" s="131">
        <v>43924</v>
      </c>
      <c r="B95" s="73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74">
        <v>1</v>
      </c>
    </row>
    <row r="96" spans="1:9" ht="15">
      <c r="A96" s="131">
        <v>43925</v>
      </c>
      <c r="B96" s="73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74">
        <v>1</v>
      </c>
    </row>
    <row r="97" spans="1:9" ht="15">
      <c r="A97" s="131">
        <v>43926</v>
      </c>
      <c r="B97" s="73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74">
        <v>1</v>
      </c>
    </row>
    <row r="98" spans="1:9" ht="15">
      <c r="A98" s="131">
        <v>43927</v>
      </c>
      <c r="B98" s="73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74">
        <v>1</v>
      </c>
    </row>
    <row r="99" spans="1:9" ht="15">
      <c r="A99" s="131">
        <v>43928</v>
      </c>
      <c r="B99" s="73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74">
        <v>1</v>
      </c>
    </row>
    <row r="100" spans="1:9" ht="15">
      <c r="A100" s="131">
        <v>43929</v>
      </c>
      <c r="B100" s="73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74">
        <v>1</v>
      </c>
    </row>
    <row r="101" spans="1:9" ht="15">
      <c r="A101" s="131">
        <v>43930</v>
      </c>
      <c r="B101" s="73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74">
        <v>1</v>
      </c>
    </row>
    <row r="102" spans="1:9" ht="15">
      <c r="A102" s="131">
        <v>43931</v>
      </c>
      <c r="B102" s="73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74">
        <v>1</v>
      </c>
    </row>
    <row r="103" spans="1:9" ht="15">
      <c r="A103" s="131">
        <v>43932</v>
      </c>
      <c r="B103" s="73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74">
        <v>1</v>
      </c>
    </row>
    <row r="104" spans="1:9" ht="15">
      <c r="A104" s="131">
        <v>43933</v>
      </c>
      <c r="B104" s="73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74">
        <v>1</v>
      </c>
    </row>
    <row r="105" spans="1:9" ht="15">
      <c r="A105" s="131">
        <v>43934</v>
      </c>
      <c r="B105" s="73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74">
        <v>1</v>
      </c>
    </row>
    <row r="106" spans="1:9" ht="15">
      <c r="A106" s="131">
        <v>43935</v>
      </c>
      <c r="B106" s="73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74">
        <v>1</v>
      </c>
    </row>
    <row r="107" spans="1:9" ht="15">
      <c r="A107" s="131">
        <v>43936</v>
      </c>
      <c r="B107" s="73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74">
        <v>1</v>
      </c>
    </row>
    <row r="108" spans="1:9" ht="15">
      <c r="A108" s="131">
        <v>43937</v>
      </c>
      <c r="B108" s="73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74">
        <v>1</v>
      </c>
    </row>
    <row r="109" spans="1:9" ht="15">
      <c r="A109" s="131">
        <v>43938</v>
      </c>
      <c r="B109" s="73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74">
        <v>1</v>
      </c>
    </row>
    <row r="110" spans="1:9" ht="15">
      <c r="A110" s="131">
        <v>43939</v>
      </c>
      <c r="B110" s="73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74">
        <v>1</v>
      </c>
    </row>
    <row r="111" spans="1:9" ht="15">
      <c r="A111" s="131">
        <v>43940</v>
      </c>
      <c r="B111" s="73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74">
        <v>1</v>
      </c>
    </row>
    <row r="112" spans="1:9" ht="15">
      <c r="A112" s="131">
        <v>43941</v>
      </c>
      <c r="B112" s="73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74">
        <v>1</v>
      </c>
    </row>
    <row r="113" spans="1:9" ht="15">
      <c r="A113" s="131">
        <v>43942</v>
      </c>
      <c r="B113" s="73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74">
        <v>1</v>
      </c>
    </row>
    <row r="114" spans="1:9" ht="15">
      <c r="A114" s="131">
        <v>43943</v>
      </c>
      <c r="B114" s="73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74">
        <v>1</v>
      </c>
    </row>
    <row r="115" spans="1:9" ht="15">
      <c r="A115" s="131">
        <v>43944</v>
      </c>
      <c r="B115" s="73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74">
        <v>1</v>
      </c>
    </row>
    <row r="116" spans="1:9" ht="15">
      <c r="A116" s="131">
        <v>43945</v>
      </c>
      <c r="B116" s="73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74">
        <v>1</v>
      </c>
    </row>
    <row r="117" spans="1:9" ht="15">
      <c r="A117" s="131">
        <v>43946</v>
      </c>
      <c r="B117" s="73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74">
        <v>1</v>
      </c>
    </row>
    <row r="118" spans="1:9" ht="15">
      <c r="A118" s="131">
        <v>43947</v>
      </c>
      <c r="B118" s="73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74">
        <v>1</v>
      </c>
    </row>
    <row r="119" spans="1:9" ht="15">
      <c r="A119" s="131">
        <v>43948</v>
      </c>
      <c r="B119" s="73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74">
        <v>1</v>
      </c>
    </row>
    <row r="120" spans="1:9" ht="15">
      <c r="A120" s="131">
        <v>43949</v>
      </c>
      <c r="B120" s="73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74">
        <v>1</v>
      </c>
    </row>
    <row r="121" spans="1:9" ht="15">
      <c r="A121" s="131">
        <v>43950</v>
      </c>
      <c r="B121" s="73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74">
        <v>1</v>
      </c>
    </row>
    <row r="122" spans="1:9" ht="15">
      <c r="A122" s="131">
        <v>43951</v>
      </c>
      <c r="B122" s="73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74">
        <v>1</v>
      </c>
    </row>
    <row r="123" spans="1:9" ht="15">
      <c r="A123" s="131">
        <v>43952</v>
      </c>
      <c r="B123" s="73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74">
        <v>1</v>
      </c>
    </row>
    <row r="124" spans="1:9" ht="15">
      <c r="A124" s="131">
        <v>43953</v>
      </c>
      <c r="B124" s="73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74">
        <v>1</v>
      </c>
    </row>
    <row r="125" spans="1:9" ht="15">
      <c r="A125" s="131">
        <v>43954</v>
      </c>
      <c r="B125" s="73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74">
        <v>1</v>
      </c>
    </row>
    <row r="126" spans="1:9" ht="15">
      <c r="A126" s="131">
        <v>43955</v>
      </c>
      <c r="B126" s="73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74">
        <v>1</v>
      </c>
    </row>
    <row r="127" spans="1:9" ht="15">
      <c r="A127" s="131">
        <v>43956</v>
      </c>
      <c r="B127" s="73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74">
        <v>1</v>
      </c>
    </row>
    <row r="128" spans="1:9" ht="15">
      <c r="A128" s="131">
        <v>43957</v>
      </c>
      <c r="B128" s="73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74">
        <v>1</v>
      </c>
    </row>
    <row r="129" spans="1:9" ht="15">
      <c r="A129" s="131">
        <v>43958</v>
      </c>
      <c r="B129" s="73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74">
        <v>1</v>
      </c>
    </row>
    <row r="130" spans="1:9" ht="15">
      <c r="A130" s="131">
        <v>43959</v>
      </c>
      <c r="B130" s="73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74">
        <v>1</v>
      </c>
    </row>
    <row r="131" spans="1:9" ht="15">
      <c r="A131" s="131">
        <v>43960</v>
      </c>
      <c r="B131" s="73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74">
        <v>1</v>
      </c>
    </row>
    <row r="132" spans="1:9" ht="15">
      <c r="A132" s="131">
        <v>43961</v>
      </c>
      <c r="B132" s="73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74">
        <v>1</v>
      </c>
    </row>
    <row r="133" spans="1:9" ht="15">
      <c r="A133" s="131">
        <v>43962</v>
      </c>
      <c r="B133" s="73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74">
        <v>1</v>
      </c>
    </row>
    <row r="134" spans="1:9" ht="15">
      <c r="A134" s="131">
        <v>43963</v>
      </c>
      <c r="B134" s="73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74">
        <v>1</v>
      </c>
    </row>
    <row r="135" spans="1:9" ht="15">
      <c r="A135" s="131">
        <v>43964</v>
      </c>
      <c r="B135" s="73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74">
        <v>1</v>
      </c>
    </row>
    <row r="136" spans="1:9" ht="15">
      <c r="A136" s="131">
        <v>43965</v>
      </c>
      <c r="B136" s="73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74">
        <v>1</v>
      </c>
    </row>
    <row r="137" spans="1:9" ht="15">
      <c r="A137" s="131">
        <v>43966</v>
      </c>
      <c r="B137" s="73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19">
        <v>1</v>
      </c>
    </row>
    <row r="138" spans="1:9" ht="15">
      <c r="A138" s="131">
        <v>43967</v>
      </c>
      <c r="B138" s="73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19">
        <v>1</v>
      </c>
    </row>
    <row r="139" spans="1:9" ht="15">
      <c r="A139" s="131">
        <v>43968</v>
      </c>
      <c r="B139" s="73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19">
        <v>1</v>
      </c>
    </row>
    <row r="140" spans="1:9" ht="15">
      <c r="A140" s="131">
        <v>43969</v>
      </c>
      <c r="B140" s="73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19">
        <v>1</v>
      </c>
    </row>
    <row r="141" spans="1:9" ht="15">
      <c r="A141" s="131">
        <v>43970</v>
      </c>
      <c r="B141" s="73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19">
        <v>1</v>
      </c>
    </row>
    <row r="142" spans="1:9" ht="15">
      <c r="A142" s="131">
        <v>43971</v>
      </c>
      <c r="B142" s="73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19">
        <v>1</v>
      </c>
    </row>
    <row r="143" spans="1:9" ht="15">
      <c r="A143" s="131">
        <v>43972</v>
      </c>
      <c r="B143" s="73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19">
        <v>1</v>
      </c>
    </row>
    <row r="144" spans="1:9" ht="15">
      <c r="A144" s="131">
        <v>43973</v>
      </c>
      <c r="B144" s="73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19">
        <v>1</v>
      </c>
    </row>
    <row r="145" spans="1:9" ht="15">
      <c r="A145" s="131">
        <v>43974</v>
      </c>
      <c r="B145" s="73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19">
        <v>1</v>
      </c>
    </row>
    <row r="146" spans="1:9" ht="15">
      <c r="A146" s="131">
        <v>43975</v>
      </c>
      <c r="B146" s="73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19">
        <v>1</v>
      </c>
    </row>
    <row r="147" spans="1:9" ht="15">
      <c r="A147" s="131">
        <v>43976</v>
      </c>
      <c r="B147" s="73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19">
        <v>1</v>
      </c>
    </row>
    <row r="148" spans="1:9" ht="15">
      <c r="A148" s="131">
        <v>43977</v>
      </c>
      <c r="B148" s="73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19">
        <v>1</v>
      </c>
    </row>
    <row r="149" spans="1:9" ht="15">
      <c r="A149" s="131">
        <v>43978</v>
      </c>
      <c r="B149" s="73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19">
        <v>1</v>
      </c>
    </row>
    <row r="150" spans="1:9" ht="15">
      <c r="A150" s="131">
        <v>43979</v>
      </c>
      <c r="B150" s="73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19">
        <v>1</v>
      </c>
    </row>
    <row r="151" spans="1:9" ht="15">
      <c r="A151" s="131">
        <v>43980</v>
      </c>
      <c r="B151" s="73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19">
        <v>1</v>
      </c>
    </row>
    <row r="152" spans="1:9" ht="15">
      <c r="A152" s="131">
        <v>43981</v>
      </c>
      <c r="B152" s="73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19">
        <v>1</v>
      </c>
    </row>
    <row r="153" spans="1:9" ht="15">
      <c r="A153" s="131">
        <v>43982</v>
      </c>
      <c r="B153" s="73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19">
        <v>1</v>
      </c>
    </row>
    <row r="154" spans="1:9" ht="15">
      <c r="A154" s="131">
        <v>43983</v>
      </c>
      <c r="B154" s="73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19">
        <v>1</v>
      </c>
    </row>
    <row r="155" spans="1:9" ht="15">
      <c r="A155" s="131">
        <v>43984</v>
      </c>
      <c r="B155" s="73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19">
        <v>1</v>
      </c>
    </row>
    <row r="156" spans="1:9" ht="15">
      <c r="A156" s="131">
        <v>43985</v>
      </c>
      <c r="B156" s="73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19">
        <v>1</v>
      </c>
    </row>
    <row r="157" spans="1:9" ht="15">
      <c r="A157" s="131">
        <v>43986</v>
      </c>
      <c r="B157" s="73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19">
        <v>1</v>
      </c>
    </row>
    <row r="158" spans="1:9" ht="15">
      <c r="A158" s="131">
        <v>43987</v>
      </c>
      <c r="B158" s="73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19">
        <v>1</v>
      </c>
    </row>
    <row r="159" spans="1:9" ht="15">
      <c r="A159" s="131">
        <v>43988</v>
      </c>
      <c r="B159" s="73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19">
        <v>1</v>
      </c>
    </row>
    <row r="160" spans="1:9" ht="15">
      <c r="A160" s="131">
        <v>43989</v>
      </c>
      <c r="B160" s="73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19">
        <v>1</v>
      </c>
    </row>
    <row r="161" spans="1:9" ht="15">
      <c r="A161" s="131">
        <v>43990</v>
      </c>
      <c r="B161" s="73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19">
        <v>1</v>
      </c>
    </row>
    <row r="162" spans="1:9" ht="15">
      <c r="A162" s="131">
        <v>43991</v>
      </c>
      <c r="B162" s="73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19">
        <v>1</v>
      </c>
    </row>
    <row r="163" spans="1:9" ht="15">
      <c r="A163" s="131">
        <v>43992</v>
      </c>
      <c r="B163" s="73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19">
        <v>1</v>
      </c>
    </row>
    <row r="164" spans="1:9" ht="15">
      <c r="A164" s="131">
        <v>43993</v>
      </c>
      <c r="B164" s="73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19">
        <v>1</v>
      </c>
    </row>
    <row r="165" spans="1:9" ht="15">
      <c r="A165" s="131">
        <v>43994</v>
      </c>
      <c r="B165" s="73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19">
        <v>1</v>
      </c>
    </row>
    <row r="166" spans="1:9" ht="15">
      <c r="A166" s="131">
        <v>43995</v>
      </c>
      <c r="B166" s="73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19">
        <v>1</v>
      </c>
    </row>
    <row r="167" spans="1:9" ht="15">
      <c r="A167" s="131">
        <v>43996</v>
      </c>
      <c r="B167" s="73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19">
        <v>1</v>
      </c>
    </row>
    <row r="168" spans="1:9" ht="15">
      <c r="A168" s="131">
        <v>43997</v>
      </c>
      <c r="B168" s="73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19">
        <v>1</v>
      </c>
    </row>
    <row r="169" spans="1:9" ht="15">
      <c r="A169" s="131">
        <v>43998</v>
      </c>
      <c r="B169" s="73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19">
        <v>1</v>
      </c>
    </row>
    <row r="170" spans="1:9" ht="15">
      <c r="A170" s="131">
        <v>43999</v>
      </c>
      <c r="B170" s="73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19">
        <v>1</v>
      </c>
    </row>
    <row r="171" spans="1:9" ht="15">
      <c r="A171" s="131">
        <v>44000</v>
      </c>
      <c r="B171" s="73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19">
        <v>1</v>
      </c>
    </row>
    <row r="172" spans="1:9" ht="15">
      <c r="A172" s="131">
        <v>44001</v>
      </c>
      <c r="B172" s="73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19">
        <v>1</v>
      </c>
    </row>
    <row r="173" spans="1:9" ht="15">
      <c r="A173" s="131">
        <v>44002</v>
      </c>
      <c r="B173" s="73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19">
        <v>1</v>
      </c>
    </row>
    <row r="174" spans="1:9" ht="15">
      <c r="A174" s="131">
        <v>44003</v>
      </c>
      <c r="B174" s="73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19">
        <v>1</v>
      </c>
    </row>
    <row r="175" spans="1:9" ht="15">
      <c r="A175" s="131">
        <v>44004</v>
      </c>
      <c r="B175" s="73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19">
        <v>1</v>
      </c>
    </row>
    <row r="176" spans="1:9" ht="15">
      <c r="A176" s="131">
        <v>44005</v>
      </c>
      <c r="B176" s="73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19">
        <v>1</v>
      </c>
    </row>
    <row r="177" spans="1:9" ht="15">
      <c r="A177" s="131">
        <v>44006</v>
      </c>
      <c r="B177" s="73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19">
        <v>1</v>
      </c>
    </row>
    <row r="178" spans="1:9" ht="15">
      <c r="A178" s="131">
        <v>44007</v>
      </c>
      <c r="B178" s="73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19">
        <v>1</v>
      </c>
    </row>
    <row r="179" spans="1:9" ht="15">
      <c r="A179" s="131">
        <v>44008</v>
      </c>
      <c r="B179" s="73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19">
        <v>1</v>
      </c>
    </row>
    <row r="180" spans="1:9" ht="15">
      <c r="A180" s="131">
        <v>44009</v>
      </c>
      <c r="B180" s="73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19">
        <v>1</v>
      </c>
    </row>
    <row r="181" spans="1:9" ht="15">
      <c r="A181" s="131">
        <v>44010</v>
      </c>
      <c r="B181" s="73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19">
        <v>1</v>
      </c>
    </row>
    <row r="182" spans="1:9" ht="15">
      <c r="A182" s="131">
        <v>44011</v>
      </c>
      <c r="B182" s="73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19">
        <v>1</v>
      </c>
    </row>
    <row r="183" spans="1:9" ht="15">
      <c r="A183" s="131">
        <v>44012</v>
      </c>
      <c r="B183" s="73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19">
        <v>1</v>
      </c>
    </row>
    <row r="184" spans="1:9" ht="15">
      <c r="A184" s="131">
        <v>44013</v>
      </c>
      <c r="B184" s="73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19">
        <v>1</v>
      </c>
    </row>
    <row r="185" spans="1:9" ht="15">
      <c r="A185" s="131">
        <v>44014</v>
      </c>
      <c r="B185" s="73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19">
        <v>1</v>
      </c>
    </row>
    <row r="186" spans="1:9" ht="15">
      <c r="A186" s="131">
        <v>44015</v>
      </c>
      <c r="B186" s="73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19">
        <v>1</v>
      </c>
    </row>
    <row r="187" spans="1:9" ht="15">
      <c r="A187" s="131">
        <v>44016</v>
      </c>
      <c r="B187" s="73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19">
        <v>1</v>
      </c>
    </row>
    <row r="188" spans="1:9" ht="15">
      <c r="A188" s="131">
        <v>44017</v>
      </c>
      <c r="B188" s="73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19">
        <v>1</v>
      </c>
    </row>
    <row r="189" spans="1:9" ht="15">
      <c r="A189" s="131">
        <v>44018</v>
      </c>
      <c r="B189" s="73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19">
        <v>1</v>
      </c>
    </row>
    <row r="190" spans="1:9" ht="15">
      <c r="A190" s="131">
        <v>44019</v>
      </c>
      <c r="B190" s="73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19">
        <v>1</v>
      </c>
    </row>
    <row r="191" spans="1:9" ht="15">
      <c r="A191" s="131">
        <v>44020</v>
      </c>
      <c r="B191" s="73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19">
        <v>1</v>
      </c>
    </row>
    <row r="192" spans="1:9" ht="15">
      <c r="A192" s="131">
        <v>44021</v>
      </c>
      <c r="B192" s="73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19">
        <v>1</v>
      </c>
    </row>
    <row r="193" spans="1:9" ht="15">
      <c r="A193" s="131">
        <v>44022</v>
      </c>
      <c r="B193" s="73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19">
        <v>1</v>
      </c>
    </row>
    <row r="194" spans="1:9" ht="15">
      <c r="A194" s="131">
        <v>44023</v>
      </c>
      <c r="B194" s="73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19">
        <v>1</v>
      </c>
    </row>
    <row r="195" spans="1:9" ht="15">
      <c r="A195" s="131">
        <v>44024</v>
      </c>
      <c r="B195" s="73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19">
        <v>1</v>
      </c>
    </row>
    <row r="196" spans="1:9" ht="15">
      <c r="A196" s="131">
        <v>44025</v>
      </c>
      <c r="B196" s="73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19">
        <v>1</v>
      </c>
    </row>
    <row r="197" spans="1:9" ht="15">
      <c r="A197" s="131">
        <v>44026</v>
      </c>
      <c r="B197" s="73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19">
        <v>1</v>
      </c>
    </row>
    <row r="198" spans="1:9" ht="15">
      <c r="A198" s="131">
        <v>44027</v>
      </c>
      <c r="B198" s="73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19">
        <v>1</v>
      </c>
    </row>
    <row r="199" spans="1:9" ht="15">
      <c r="A199" s="131">
        <v>44028</v>
      </c>
      <c r="B199" s="73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19">
        <v>1</v>
      </c>
    </row>
    <row r="200" spans="1:9" ht="15">
      <c r="A200" s="131">
        <v>44029</v>
      </c>
      <c r="B200" s="73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19">
        <v>1</v>
      </c>
    </row>
    <row r="201" spans="1:9" ht="15">
      <c r="A201" s="131">
        <v>44030</v>
      </c>
      <c r="B201" s="73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19">
        <v>1</v>
      </c>
    </row>
    <row r="202" spans="1:9" ht="15">
      <c r="A202" s="131">
        <v>44031</v>
      </c>
      <c r="B202" s="73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19">
        <v>2</v>
      </c>
    </row>
    <row r="203" spans="1:9" ht="15">
      <c r="A203" s="131">
        <v>44032</v>
      </c>
      <c r="B203" s="73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19">
        <v>2</v>
      </c>
    </row>
    <row r="204" spans="1:9" ht="15">
      <c r="A204" s="131">
        <v>44033</v>
      </c>
      <c r="B204" s="73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19">
        <v>2</v>
      </c>
    </row>
    <row r="205" spans="1:9" ht="15">
      <c r="A205" s="131">
        <v>44034</v>
      </c>
      <c r="B205" s="73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19">
        <v>1</v>
      </c>
    </row>
    <row r="206" spans="1:9" ht="15">
      <c r="A206" s="131">
        <v>44035</v>
      </c>
      <c r="B206" s="73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19">
        <v>1</v>
      </c>
    </row>
    <row r="207" spans="1:9" ht="15">
      <c r="A207" s="131">
        <v>44036</v>
      </c>
      <c r="B207" s="73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19">
        <v>1</v>
      </c>
    </row>
    <row r="208" spans="1:9" ht="15">
      <c r="A208" s="131">
        <v>44037</v>
      </c>
      <c r="B208" s="73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19">
        <v>1</v>
      </c>
    </row>
    <row r="209" spans="1:9" ht="15">
      <c r="A209" s="131">
        <v>44038</v>
      </c>
      <c r="B209" s="73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19">
        <v>1</v>
      </c>
    </row>
    <row r="210" spans="1:9" ht="15">
      <c r="A210" s="131">
        <v>44039</v>
      </c>
      <c r="B210" s="73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19">
        <v>1</v>
      </c>
    </row>
    <row r="211" spans="1:9" ht="15">
      <c r="A211" s="131">
        <v>44040</v>
      </c>
      <c r="B211" s="73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19">
        <v>2</v>
      </c>
    </row>
    <row r="212" spans="1:9" ht="15">
      <c r="A212" s="131">
        <v>44041</v>
      </c>
      <c r="B212" s="73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19">
        <v>1</v>
      </c>
    </row>
    <row r="213" spans="1:9" ht="15">
      <c r="A213" s="131">
        <v>44042</v>
      </c>
      <c r="B213" s="73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19">
        <v>1</v>
      </c>
    </row>
    <row r="214" spans="1:9" ht="15">
      <c r="A214" s="131">
        <v>44043</v>
      </c>
      <c r="B214" s="73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19">
        <v>1</v>
      </c>
    </row>
    <row r="215" spans="1:9" ht="15">
      <c r="A215" s="131">
        <v>44044</v>
      </c>
      <c r="B215" s="73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19">
        <v>1</v>
      </c>
    </row>
    <row r="216" spans="1:9" ht="15">
      <c r="A216" s="131">
        <v>44045</v>
      </c>
      <c r="B216" s="73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19">
        <v>1</v>
      </c>
    </row>
    <row r="217" spans="1:9" ht="15">
      <c r="A217" s="131">
        <v>44046</v>
      </c>
      <c r="B217" s="73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19">
        <v>1</v>
      </c>
    </row>
    <row r="218" spans="1:9" ht="15">
      <c r="A218" s="131">
        <v>44047</v>
      </c>
      <c r="B218" s="73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19">
        <v>1</v>
      </c>
    </row>
    <row r="219" spans="1:9" ht="15">
      <c r="A219" s="131">
        <v>44048</v>
      </c>
      <c r="B219" s="73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19">
        <v>1</v>
      </c>
    </row>
    <row r="220" spans="1:9" ht="15">
      <c r="A220" s="131">
        <v>44049</v>
      </c>
      <c r="B220" s="73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19">
        <v>1</v>
      </c>
    </row>
    <row r="221" spans="1:9" ht="15">
      <c r="A221" s="131">
        <v>44050</v>
      </c>
      <c r="B221" s="73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19">
        <v>1</v>
      </c>
    </row>
    <row r="222" spans="1:9" ht="15">
      <c r="A222" s="131">
        <v>44051</v>
      </c>
      <c r="B222" s="73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19">
        <v>2</v>
      </c>
    </row>
    <row r="223" spans="1:9" ht="15">
      <c r="A223" s="131">
        <v>44052</v>
      </c>
      <c r="B223" s="73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19">
        <v>1</v>
      </c>
    </row>
    <row r="224" spans="1:9" ht="15">
      <c r="A224" s="131">
        <v>44053</v>
      </c>
      <c r="B224" s="73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19">
        <v>1</v>
      </c>
    </row>
    <row r="225" spans="1:9" ht="15">
      <c r="A225" s="131">
        <v>44054</v>
      </c>
      <c r="B225" s="73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19">
        <v>1</v>
      </c>
    </row>
    <row r="226" spans="1:9" ht="15">
      <c r="A226" s="131">
        <v>44055</v>
      </c>
      <c r="B226" s="73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19">
        <v>1</v>
      </c>
    </row>
    <row r="227" spans="1:9" ht="15">
      <c r="A227" s="131">
        <v>44056</v>
      </c>
      <c r="B227" s="73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19">
        <v>1</v>
      </c>
    </row>
    <row r="228" spans="1:9" ht="15">
      <c r="A228" s="131">
        <v>44057</v>
      </c>
      <c r="B228" s="73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19">
        <v>1</v>
      </c>
    </row>
    <row r="229" spans="1:9" ht="15">
      <c r="A229" s="131">
        <v>44058</v>
      </c>
      <c r="B229" s="73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19">
        <v>1</v>
      </c>
    </row>
    <row r="230" spans="1:9" ht="15">
      <c r="A230" s="131">
        <v>44059</v>
      </c>
      <c r="B230" s="73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19">
        <v>1</v>
      </c>
    </row>
    <row r="231" spans="1:9" ht="15">
      <c r="A231" s="131">
        <v>44060</v>
      </c>
      <c r="B231" s="73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19">
        <v>1</v>
      </c>
    </row>
    <row r="232" spans="1:9" ht="15">
      <c r="A232" s="131">
        <v>44061</v>
      </c>
      <c r="B232" s="73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19">
        <v>1</v>
      </c>
    </row>
    <row r="233" spans="1:9" ht="15">
      <c r="A233" s="131">
        <v>44062</v>
      </c>
      <c r="B233" s="73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19">
        <v>1</v>
      </c>
    </row>
    <row r="234" spans="1:9" ht="15">
      <c r="A234" s="131">
        <v>44063</v>
      </c>
      <c r="B234" s="73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19">
        <v>1</v>
      </c>
    </row>
    <row r="235" spans="1:9" ht="15">
      <c r="A235" s="131">
        <v>44064</v>
      </c>
      <c r="B235" s="73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19">
        <v>1</v>
      </c>
    </row>
    <row r="236" spans="1:9" ht="15">
      <c r="A236" s="131">
        <v>44065</v>
      </c>
      <c r="B236" s="73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19">
        <v>1</v>
      </c>
    </row>
    <row r="237" spans="1:9" ht="15">
      <c r="A237" s="131">
        <v>44066</v>
      </c>
      <c r="B237" s="73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19">
        <v>1</v>
      </c>
    </row>
    <row r="238" spans="1:9" ht="15">
      <c r="A238" s="131">
        <v>44067</v>
      </c>
      <c r="B238" s="73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19">
        <v>1</v>
      </c>
    </row>
    <row r="239" spans="1:9" ht="15">
      <c r="A239" s="131">
        <v>44068</v>
      </c>
      <c r="B239" s="73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19">
        <v>1</v>
      </c>
    </row>
    <row r="240" spans="1:9" ht="15">
      <c r="A240" s="131">
        <v>44069</v>
      </c>
      <c r="B240" s="73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19">
        <v>1</v>
      </c>
    </row>
    <row r="241" spans="1:9" ht="15">
      <c r="A241" s="131">
        <v>44070</v>
      </c>
      <c r="B241" s="73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19">
        <v>1</v>
      </c>
    </row>
    <row r="242" spans="1:9" ht="15">
      <c r="A242" s="131">
        <v>44071</v>
      </c>
      <c r="B242" s="73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19">
        <v>1</v>
      </c>
    </row>
    <row r="243" spans="1:9" ht="15">
      <c r="A243" s="131">
        <v>44072</v>
      </c>
      <c r="B243" s="73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19">
        <v>1</v>
      </c>
    </row>
    <row r="244" spans="1:9" ht="15">
      <c r="A244" s="131">
        <v>44073</v>
      </c>
      <c r="B244" s="73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19">
        <v>1</v>
      </c>
    </row>
    <row r="245" spans="1:9" ht="15">
      <c r="A245" s="131">
        <v>44074</v>
      </c>
      <c r="B245" s="73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19">
        <v>1</v>
      </c>
    </row>
    <row r="246" spans="1:9" ht="15">
      <c r="A246" s="131">
        <v>44075</v>
      </c>
      <c r="B246" s="73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19">
        <v>1</v>
      </c>
    </row>
    <row r="247" spans="1:9" ht="15">
      <c r="A247" s="131">
        <v>44076</v>
      </c>
      <c r="B247" s="73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19">
        <v>1</v>
      </c>
    </row>
    <row r="248" spans="1:9" ht="15">
      <c r="A248" s="131">
        <v>44077</v>
      </c>
      <c r="B248" s="73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19">
        <v>1</v>
      </c>
    </row>
    <row r="249" spans="1:9" ht="15">
      <c r="A249" s="131">
        <v>44078</v>
      </c>
      <c r="B249" s="73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19">
        <v>1</v>
      </c>
    </row>
    <row r="250" spans="1:9" ht="15">
      <c r="A250" s="131">
        <v>44079</v>
      </c>
      <c r="B250" s="73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19">
        <v>1</v>
      </c>
    </row>
    <row r="251" spans="1:9" ht="15">
      <c r="A251" s="131">
        <v>44080</v>
      </c>
      <c r="B251" s="73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19">
        <v>1</v>
      </c>
    </row>
    <row r="252" spans="1:9" ht="15">
      <c r="A252" s="131">
        <v>44081</v>
      </c>
      <c r="B252" s="73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19">
        <v>1</v>
      </c>
    </row>
    <row r="253" spans="1:9" ht="15">
      <c r="A253" s="131">
        <v>44082</v>
      </c>
      <c r="B253" s="73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19">
        <v>1</v>
      </c>
    </row>
    <row r="254" spans="1:9" ht="15">
      <c r="A254" s="131">
        <v>44083</v>
      </c>
      <c r="B254" s="73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19">
        <v>1</v>
      </c>
    </row>
    <row r="255" spans="1:9" ht="15">
      <c r="A255" s="131">
        <v>44084</v>
      </c>
      <c r="B255" s="73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19">
        <v>1</v>
      </c>
    </row>
    <row r="256" spans="1:9" ht="15">
      <c r="A256" s="131">
        <v>44085</v>
      </c>
      <c r="B256" s="73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19">
        <v>1</v>
      </c>
    </row>
    <row r="257" spans="1:9" ht="15">
      <c r="A257" s="131">
        <v>44086</v>
      </c>
      <c r="B257" s="73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19">
        <v>1</v>
      </c>
    </row>
    <row r="258" spans="1:9" ht="15">
      <c r="A258" s="131">
        <v>44087</v>
      </c>
      <c r="B258" s="73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19">
        <v>1</v>
      </c>
    </row>
    <row r="259" spans="1:9" ht="15">
      <c r="A259" s="131">
        <v>44088</v>
      </c>
      <c r="B259" s="73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19">
        <v>1</v>
      </c>
    </row>
    <row r="260" spans="1:9" ht="15">
      <c r="A260" s="131">
        <v>44089</v>
      </c>
      <c r="B260" s="73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19">
        <v>1</v>
      </c>
    </row>
    <row r="261" spans="1:9" ht="15">
      <c r="A261" s="131">
        <v>44090</v>
      </c>
      <c r="B261" s="73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19">
        <v>1</v>
      </c>
    </row>
    <row r="262" spans="1:9" ht="15">
      <c r="A262" s="131">
        <v>44091</v>
      </c>
      <c r="B262" s="73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19">
        <v>1</v>
      </c>
    </row>
    <row r="263" spans="1:9" ht="15">
      <c r="A263" s="131">
        <v>44092</v>
      </c>
      <c r="B263" s="73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19">
        <v>1</v>
      </c>
    </row>
    <row r="264" spans="1:9" ht="15">
      <c r="A264" s="131">
        <v>44093</v>
      </c>
      <c r="B264" s="73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19">
        <v>1</v>
      </c>
    </row>
    <row r="265" spans="1:9" ht="15">
      <c r="A265" s="131">
        <v>44094</v>
      </c>
      <c r="B265" s="73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19">
        <v>1</v>
      </c>
    </row>
    <row r="266" spans="1:9" ht="15">
      <c r="A266" s="131">
        <v>44095</v>
      </c>
      <c r="B266" s="73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19">
        <v>1</v>
      </c>
    </row>
    <row r="267" spans="1:9" ht="15">
      <c r="A267" s="131">
        <v>44096</v>
      </c>
      <c r="B267" s="73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19">
        <v>1</v>
      </c>
    </row>
    <row r="268" spans="1:9" ht="15">
      <c r="A268" s="131">
        <v>44097</v>
      </c>
      <c r="B268" s="73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19">
        <v>1</v>
      </c>
    </row>
    <row r="269" spans="1:9" ht="15">
      <c r="A269" s="131">
        <v>44098</v>
      </c>
      <c r="B269" s="73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19">
        <v>1</v>
      </c>
    </row>
    <row r="270" spans="1:9" ht="15">
      <c r="A270" s="131">
        <v>44099</v>
      </c>
      <c r="B270" s="73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19">
        <v>1</v>
      </c>
    </row>
    <row r="271" spans="1:9" ht="15">
      <c r="A271" s="131">
        <v>44100</v>
      </c>
      <c r="B271" s="73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19">
        <v>1</v>
      </c>
    </row>
    <row r="272" spans="1:9" ht="15">
      <c r="A272" s="131">
        <v>44101</v>
      </c>
      <c r="B272" s="73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19">
        <v>1</v>
      </c>
    </row>
    <row r="273" spans="1:9" ht="15">
      <c r="A273" s="131">
        <v>44102</v>
      </c>
      <c r="B273" s="73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19">
        <v>1</v>
      </c>
    </row>
    <row r="274" spans="1:9" ht="15">
      <c r="A274" s="131">
        <v>44103</v>
      </c>
      <c r="B274" s="73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19">
        <v>1</v>
      </c>
    </row>
    <row r="275" spans="1:9" ht="15">
      <c r="A275" s="131">
        <v>44104</v>
      </c>
      <c r="B275" s="73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19">
        <v>1</v>
      </c>
    </row>
    <row r="276" spans="1:9" ht="15">
      <c r="A276" s="131">
        <v>44105</v>
      </c>
      <c r="B276" s="73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19">
        <v>1</v>
      </c>
    </row>
    <row r="277" spans="1:9" ht="15">
      <c r="A277" s="131">
        <v>44106</v>
      </c>
      <c r="B277" s="73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19">
        <v>1</v>
      </c>
    </row>
    <row r="278" spans="1:9" ht="15">
      <c r="A278" s="131">
        <v>44107</v>
      </c>
      <c r="B278" s="73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19">
        <v>1</v>
      </c>
    </row>
    <row r="279" spans="1:9" ht="15">
      <c r="A279" s="131">
        <v>44108</v>
      </c>
      <c r="B279" s="73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19">
        <v>1</v>
      </c>
    </row>
    <row r="280" spans="1:9" ht="15">
      <c r="A280" s="131">
        <v>44109</v>
      </c>
      <c r="B280" s="73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19">
        <v>1</v>
      </c>
    </row>
    <row r="281" spans="1:9" ht="15">
      <c r="A281" s="131">
        <v>44110</v>
      </c>
      <c r="B281" s="73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19">
        <v>1</v>
      </c>
    </row>
    <row r="282" spans="1:9" ht="15">
      <c r="A282" s="131">
        <v>44111</v>
      </c>
      <c r="B282" s="73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19">
        <v>1</v>
      </c>
    </row>
    <row r="283" spans="1:9" ht="15">
      <c r="A283" s="131">
        <v>44112</v>
      </c>
      <c r="B283" s="73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19">
        <v>1</v>
      </c>
    </row>
    <row r="284" spans="1:9" ht="15">
      <c r="A284" s="131">
        <v>44113</v>
      </c>
      <c r="B284" s="73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19">
        <v>1</v>
      </c>
    </row>
    <row r="285" spans="1:9" ht="15">
      <c r="A285" s="131">
        <v>44114</v>
      </c>
      <c r="B285" s="73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19">
        <v>1</v>
      </c>
    </row>
    <row r="286" spans="1:9" ht="15">
      <c r="A286" s="131">
        <v>44115</v>
      </c>
      <c r="B286" s="73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19">
        <v>1</v>
      </c>
    </row>
    <row r="287" spans="1:9" ht="15">
      <c r="A287" s="131">
        <v>44116</v>
      </c>
      <c r="B287" s="73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19">
        <v>1</v>
      </c>
    </row>
    <row r="288" spans="1:9" ht="15">
      <c r="A288" s="131">
        <v>44117</v>
      </c>
      <c r="B288" s="73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19">
        <v>1</v>
      </c>
    </row>
    <row r="289" spans="1:9" ht="15">
      <c r="A289" s="131">
        <v>44118</v>
      </c>
      <c r="B289" s="73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19">
        <v>1</v>
      </c>
    </row>
    <row r="290" spans="1:9" ht="15">
      <c r="A290" s="131">
        <v>44119</v>
      </c>
      <c r="B290" s="73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19">
        <v>1</v>
      </c>
    </row>
    <row r="291" spans="1:9" ht="15">
      <c r="A291" s="131">
        <v>44120</v>
      </c>
      <c r="B291" s="73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19">
        <v>1</v>
      </c>
    </row>
    <row r="292" spans="1:9" ht="15">
      <c r="A292" s="131">
        <v>44121</v>
      </c>
      <c r="B292" s="73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19">
        <v>1</v>
      </c>
    </row>
    <row r="293" spans="1:9" ht="15">
      <c r="A293" s="131">
        <v>44122</v>
      </c>
      <c r="B293" s="73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19">
        <v>1</v>
      </c>
    </row>
    <row r="294" spans="1:9" ht="15">
      <c r="A294" s="131">
        <v>44123</v>
      </c>
      <c r="B294" s="73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19">
        <v>1</v>
      </c>
    </row>
    <row r="295" spans="1:9" ht="15">
      <c r="A295" s="131">
        <v>44124</v>
      </c>
      <c r="B295" s="73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19">
        <v>1</v>
      </c>
    </row>
    <row r="296" spans="1:9" ht="15">
      <c r="A296" s="131">
        <v>44125</v>
      </c>
      <c r="B296" s="73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19">
        <v>1</v>
      </c>
    </row>
    <row r="297" spans="1:9" ht="15">
      <c r="A297" s="131">
        <v>44126</v>
      </c>
      <c r="B297" s="73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19">
        <v>1</v>
      </c>
    </row>
    <row r="298" spans="1:9" ht="15">
      <c r="A298" s="131">
        <v>44127</v>
      </c>
      <c r="B298" s="73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19">
        <v>1</v>
      </c>
    </row>
    <row r="299" spans="1:9" ht="15">
      <c r="A299" s="131">
        <v>44128</v>
      </c>
      <c r="B299" s="73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19">
        <v>1</v>
      </c>
    </row>
    <row r="300" spans="1:9" ht="15">
      <c r="A300" s="131">
        <v>44129</v>
      </c>
      <c r="B300" s="73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19">
        <v>1</v>
      </c>
    </row>
    <row r="301" spans="1:9" ht="15">
      <c r="A301" s="131">
        <v>44130</v>
      </c>
      <c r="B301" s="73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19">
        <v>1</v>
      </c>
    </row>
    <row r="302" spans="1:9" ht="15">
      <c r="A302" s="131">
        <v>44131</v>
      </c>
      <c r="B302" s="73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19">
        <v>1</v>
      </c>
    </row>
    <row r="303" spans="1:9" ht="15">
      <c r="A303" s="131">
        <v>44132</v>
      </c>
      <c r="B303" s="73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19">
        <v>1</v>
      </c>
    </row>
    <row r="304" spans="1:9" ht="15">
      <c r="A304" s="131">
        <v>44133</v>
      </c>
      <c r="B304" s="73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19">
        <v>1</v>
      </c>
    </row>
    <row r="305" spans="1:9" ht="15">
      <c r="A305" s="131">
        <v>44134</v>
      </c>
      <c r="B305" s="73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19">
        <v>1</v>
      </c>
    </row>
    <row r="306" spans="1:9" ht="15">
      <c r="A306" s="131">
        <v>44135</v>
      </c>
      <c r="B306" s="73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19">
        <v>1</v>
      </c>
    </row>
    <row r="307" spans="1:9" ht="15">
      <c r="A307" s="131">
        <v>44136</v>
      </c>
      <c r="B307" s="73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19">
        <v>1</v>
      </c>
    </row>
    <row r="308" spans="1:9" ht="15">
      <c r="A308" s="131">
        <v>44137</v>
      </c>
      <c r="B308" s="73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19">
        <v>1</v>
      </c>
    </row>
    <row r="309" spans="1:9" ht="15">
      <c r="A309" s="131">
        <v>44138</v>
      </c>
      <c r="B309" s="73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19">
        <v>1</v>
      </c>
    </row>
    <row r="310" spans="1:9" ht="15">
      <c r="A310" s="131">
        <v>44139</v>
      </c>
      <c r="B310" s="73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19">
        <v>1</v>
      </c>
    </row>
    <row r="311" spans="1:9" ht="15">
      <c r="A311" s="131">
        <v>44140</v>
      </c>
      <c r="B311" s="73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19">
        <v>1</v>
      </c>
    </row>
    <row r="312" spans="1:9" ht="15">
      <c r="A312" s="131">
        <v>44141</v>
      </c>
      <c r="B312" s="73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19">
        <v>1</v>
      </c>
    </row>
    <row r="313" spans="1:9" ht="15">
      <c r="A313" s="131">
        <v>44142</v>
      </c>
      <c r="B313" s="73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19">
        <v>1</v>
      </c>
    </row>
    <row r="314" spans="1:9" ht="15">
      <c r="A314" s="131">
        <v>44143</v>
      </c>
      <c r="B314" s="73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19">
        <v>1</v>
      </c>
    </row>
    <row r="315" spans="1:9" ht="15">
      <c r="A315" s="131">
        <v>44144</v>
      </c>
      <c r="B315" s="73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19">
        <v>1</v>
      </c>
    </row>
    <row r="316" spans="1:9" ht="15">
      <c r="A316" s="131">
        <v>44145</v>
      </c>
      <c r="B316" s="73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19">
        <v>1</v>
      </c>
    </row>
    <row r="317" spans="1:9" ht="15">
      <c r="A317" s="131">
        <v>44146</v>
      </c>
      <c r="B317" s="73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19">
        <v>1</v>
      </c>
    </row>
    <row r="318" spans="1:9" ht="15">
      <c r="A318" s="131">
        <v>44147</v>
      </c>
      <c r="B318" s="73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19">
        <v>1</v>
      </c>
    </row>
    <row r="319" spans="1:9" ht="15">
      <c r="A319" s="131">
        <v>44148</v>
      </c>
      <c r="B319" s="73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19">
        <v>1</v>
      </c>
    </row>
    <row r="320" spans="1:9" ht="15">
      <c r="A320" s="131">
        <v>44149</v>
      </c>
      <c r="B320" s="73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19">
        <v>1</v>
      </c>
    </row>
    <row r="321" spans="1:9" ht="15">
      <c r="A321" s="131">
        <v>44150</v>
      </c>
      <c r="B321" s="73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19">
        <v>1</v>
      </c>
    </row>
    <row r="322" spans="1:9" ht="15">
      <c r="A322" s="131">
        <v>44151</v>
      </c>
      <c r="B322" s="73">
        <v>321</v>
      </c>
      <c r="C322" s="19"/>
      <c r="D322" s="19"/>
      <c r="E322" s="19"/>
      <c r="F322" s="19"/>
      <c r="G322" s="19"/>
      <c r="H322" s="19"/>
      <c r="I322" s="19">
        <v>1</v>
      </c>
    </row>
    <row r="323" spans="1:9" ht="15">
      <c r="A323" s="131">
        <v>44152</v>
      </c>
      <c r="B323" s="73">
        <v>322</v>
      </c>
      <c r="C323" s="19"/>
      <c r="D323" s="19"/>
      <c r="E323" s="19"/>
      <c r="F323" s="19"/>
      <c r="G323" s="19"/>
      <c r="H323" s="19"/>
      <c r="I323" s="19">
        <v>1</v>
      </c>
    </row>
    <row r="324" spans="1:9" ht="15">
      <c r="A324" s="131">
        <v>44153</v>
      </c>
      <c r="B324" s="73">
        <v>323</v>
      </c>
      <c r="C324" s="19"/>
      <c r="D324" s="19"/>
      <c r="E324" s="19"/>
      <c r="F324" s="19"/>
      <c r="G324" s="19"/>
      <c r="H324" s="19"/>
      <c r="I324" s="19">
        <v>1</v>
      </c>
    </row>
    <row r="325" spans="1:9" ht="15">
      <c r="A325" s="131">
        <v>44154</v>
      </c>
      <c r="B325" s="73">
        <v>324</v>
      </c>
      <c r="C325" s="19"/>
      <c r="D325" s="19"/>
      <c r="E325" s="19"/>
      <c r="F325" s="19"/>
      <c r="G325" s="19"/>
      <c r="H325" s="19"/>
      <c r="I325" s="19">
        <v>1</v>
      </c>
    </row>
    <row r="326" spans="1:9" ht="15">
      <c r="A326" s="131">
        <v>44155</v>
      </c>
      <c r="B326" s="73">
        <v>325</v>
      </c>
      <c r="C326" s="19"/>
      <c r="D326" s="19"/>
      <c r="E326" s="19"/>
      <c r="F326" s="19"/>
      <c r="G326" s="19"/>
      <c r="H326" s="19"/>
      <c r="I326" s="19">
        <v>1</v>
      </c>
    </row>
    <row r="327" spans="1:9" ht="15">
      <c r="A327" s="131">
        <v>44156</v>
      </c>
      <c r="B327" s="73">
        <v>326</v>
      </c>
      <c r="C327" s="19"/>
      <c r="D327" s="19"/>
      <c r="E327" s="19"/>
      <c r="F327" s="19"/>
      <c r="G327" s="19"/>
      <c r="H327" s="19"/>
      <c r="I327" s="19">
        <v>1</v>
      </c>
    </row>
    <row r="328" spans="1:9" ht="15">
      <c r="A328" s="131">
        <v>44157</v>
      </c>
      <c r="B328" s="73">
        <v>327</v>
      </c>
      <c r="C328" s="19"/>
      <c r="D328" s="19"/>
      <c r="E328" s="19"/>
      <c r="F328" s="19"/>
      <c r="G328" s="19"/>
      <c r="H328" s="19"/>
      <c r="I328" s="19">
        <v>1</v>
      </c>
    </row>
    <row r="329" spans="1:9" ht="15">
      <c r="A329" s="131">
        <v>44158</v>
      </c>
      <c r="B329" s="73">
        <v>328</v>
      </c>
      <c r="C329" s="19"/>
      <c r="D329" s="19"/>
      <c r="E329" s="19"/>
      <c r="F329" s="19"/>
      <c r="G329" s="19"/>
      <c r="H329" s="19"/>
      <c r="I329" s="19">
        <v>1</v>
      </c>
    </row>
    <row r="330" spans="1:9" ht="15">
      <c r="A330" s="131">
        <v>44159</v>
      </c>
      <c r="B330" s="73">
        <v>329</v>
      </c>
      <c r="C330" s="19"/>
      <c r="D330" s="19"/>
      <c r="E330" s="19"/>
      <c r="F330" s="19"/>
      <c r="G330" s="19"/>
      <c r="H330" s="19"/>
      <c r="I330" s="19">
        <v>1</v>
      </c>
    </row>
    <row r="331" spans="1:9" ht="15">
      <c r="A331" s="131">
        <v>44160</v>
      </c>
      <c r="B331" s="73">
        <v>330</v>
      </c>
      <c r="C331" s="19"/>
      <c r="D331" s="19"/>
      <c r="E331" s="19"/>
      <c r="F331" s="19"/>
      <c r="G331" s="19"/>
      <c r="H331" s="19"/>
      <c r="I331" s="19">
        <v>1</v>
      </c>
    </row>
    <row r="332" spans="1:9" ht="15">
      <c r="A332" s="131">
        <v>44161</v>
      </c>
      <c r="B332" s="73">
        <v>331</v>
      </c>
      <c r="C332" s="19"/>
      <c r="D332" s="19"/>
      <c r="E332" s="19"/>
      <c r="F332" s="19"/>
      <c r="G332" s="19"/>
      <c r="H332" s="19"/>
      <c r="I332" s="19">
        <v>1</v>
      </c>
    </row>
    <row r="333" spans="1:9" ht="15">
      <c r="A333" s="131">
        <v>44162</v>
      </c>
      <c r="B333" s="73">
        <v>332</v>
      </c>
      <c r="C333" s="19"/>
      <c r="D333" s="19"/>
      <c r="E333" s="19"/>
      <c r="F333" s="19"/>
      <c r="G333" s="19"/>
      <c r="H333" s="19"/>
      <c r="I333" s="19">
        <v>1</v>
      </c>
    </row>
    <row r="334" spans="1:9" ht="15">
      <c r="A334" s="131">
        <v>44163</v>
      </c>
      <c r="B334" s="73">
        <v>333</v>
      </c>
      <c r="C334" s="19"/>
      <c r="D334" s="19"/>
      <c r="E334" s="19"/>
      <c r="F334" s="19"/>
      <c r="G334" s="19"/>
      <c r="H334" s="19"/>
      <c r="I334" s="19">
        <v>1</v>
      </c>
    </row>
    <row r="335" spans="1:9" ht="15">
      <c r="A335" s="131">
        <v>44164</v>
      </c>
      <c r="B335" s="73">
        <v>334</v>
      </c>
      <c r="C335" s="19"/>
      <c r="D335" s="19"/>
      <c r="E335" s="19"/>
      <c r="F335" s="19"/>
      <c r="G335" s="19"/>
      <c r="H335" s="19"/>
      <c r="I335" s="19">
        <v>1</v>
      </c>
    </row>
    <row r="336" spans="1:9" ht="15">
      <c r="A336" s="131">
        <v>44165</v>
      </c>
      <c r="B336" s="73">
        <v>335</v>
      </c>
      <c r="C336" s="19"/>
      <c r="D336" s="19"/>
      <c r="E336" s="19"/>
      <c r="F336" s="19"/>
      <c r="G336" s="19"/>
      <c r="H336" s="19"/>
      <c r="I336" s="19">
        <v>1</v>
      </c>
    </row>
    <row r="337" spans="1:9" ht="15">
      <c r="A337" s="131">
        <v>44166</v>
      </c>
      <c r="B337" s="73">
        <v>336</v>
      </c>
      <c r="C337" s="19"/>
      <c r="D337" s="19"/>
      <c r="E337" s="19"/>
      <c r="F337" s="19"/>
      <c r="G337" s="19"/>
      <c r="H337" s="19"/>
      <c r="I337" s="19">
        <v>1</v>
      </c>
    </row>
    <row r="338" spans="1:9" ht="15">
      <c r="A338" s="131">
        <v>44167</v>
      </c>
      <c r="B338" s="73">
        <v>337</v>
      </c>
      <c r="C338" s="19"/>
      <c r="D338" s="19"/>
      <c r="E338" s="19"/>
      <c r="F338" s="19"/>
      <c r="G338" s="19"/>
      <c r="H338" s="19"/>
      <c r="I338" s="19">
        <v>1</v>
      </c>
    </row>
    <row r="339" spans="1:9" ht="15">
      <c r="A339" s="131">
        <v>44168</v>
      </c>
      <c r="B339" s="73">
        <v>338</v>
      </c>
      <c r="C339" s="19"/>
      <c r="D339" s="19"/>
      <c r="E339" s="19"/>
      <c r="F339" s="19"/>
      <c r="G339" s="19"/>
      <c r="H339" s="19"/>
      <c r="I339" s="19">
        <v>1</v>
      </c>
    </row>
    <row r="340" spans="1:9" ht="15">
      <c r="A340" s="131">
        <v>44169</v>
      </c>
      <c r="B340" s="73">
        <v>339</v>
      </c>
      <c r="C340" s="19"/>
      <c r="D340" s="19"/>
      <c r="E340" s="19"/>
      <c r="F340" s="19"/>
      <c r="G340" s="19"/>
      <c r="H340" s="19"/>
      <c r="I340" s="19">
        <v>1</v>
      </c>
    </row>
    <row r="341" spans="1:9" ht="15">
      <c r="A341" s="131">
        <v>44170</v>
      </c>
      <c r="B341" s="73">
        <v>340</v>
      </c>
      <c r="C341" s="19"/>
      <c r="D341" s="19"/>
      <c r="E341" s="19"/>
      <c r="F341" s="19"/>
      <c r="G341" s="19"/>
      <c r="H341" s="19"/>
      <c r="I341" s="19">
        <v>1</v>
      </c>
    </row>
    <row r="342" spans="1:9" ht="15">
      <c r="A342" s="131">
        <v>44171</v>
      </c>
      <c r="B342" s="73">
        <v>341</v>
      </c>
      <c r="C342" s="19"/>
      <c r="D342" s="19"/>
      <c r="E342" s="19"/>
      <c r="F342" s="19"/>
      <c r="G342" s="19"/>
      <c r="H342" s="19"/>
      <c r="I342" s="19">
        <v>1</v>
      </c>
    </row>
    <row r="343" spans="1:9" ht="15">
      <c r="A343" s="131">
        <v>44172</v>
      </c>
      <c r="B343" s="73">
        <v>342</v>
      </c>
      <c r="C343" s="19"/>
      <c r="D343" s="19"/>
      <c r="E343" s="19"/>
      <c r="F343" s="19"/>
      <c r="G343" s="19"/>
      <c r="H343" s="19"/>
      <c r="I343" s="19">
        <v>1</v>
      </c>
    </row>
    <row r="344" spans="1:9" ht="15">
      <c r="A344" s="131">
        <v>44173</v>
      </c>
      <c r="B344" s="73">
        <v>343</v>
      </c>
      <c r="C344" s="19"/>
      <c r="D344" s="19"/>
      <c r="E344" s="19"/>
      <c r="F344" s="19"/>
      <c r="G344" s="19"/>
      <c r="H344" s="19"/>
      <c r="I344" s="19">
        <v>1</v>
      </c>
    </row>
    <row r="345" spans="1:9" ht="15">
      <c r="A345" s="131">
        <v>44174</v>
      </c>
      <c r="B345" s="73">
        <v>344</v>
      </c>
      <c r="C345" s="19"/>
      <c r="D345" s="19"/>
      <c r="E345" s="19"/>
      <c r="F345" s="19"/>
      <c r="G345" s="19"/>
      <c r="H345" s="19"/>
      <c r="I345" s="19">
        <v>1</v>
      </c>
    </row>
    <row r="346" spans="1:9" ht="15">
      <c r="A346" s="131">
        <v>44175</v>
      </c>
      <c r="B346" s="73">
        <v>345</v>
      </c>
      <c r="C346" s="19"/>
      <c r="D346" s="19"/>
      <c r="E346" s="19"/>
      <c r="F346" s="19"/>
      <c r="G346" s="19"/>
      <c r="H346" s="19"/>
      <c r="I346" s="19">
        <v>1</v>
      </c>
    </row>
    <row r="347" spans="1:9" ht="15">
      <c r="A347" s="131">
        <v>44176</v>
      </c>
      <c r="B347" s="73">
        <v>346</v>
      </c>
      <c r="C347" s="19"/>
      <c r="D347" s="19"/>
      <c r="E347" s="19"/>
      <c r="F347" s="19"/>
      <c r="G347" s="19"/>
      <c r="H347" s="19"/>
      <c r="I347" s="19">
        <v>1</v>
      </c>
    </row>
    <row r="348" spans="1:9" ht="15">
      <c r="A348" s="131">
        <v>44177</v>
      </c>
      <c r="B348" s="73">
        <v>347</v>
      </c>
      <c r="C348" s="19"/>
      <c r="D348" s="19"/>
      <c r="E348" s="19"/>
      <c r="F348" s="19"/>
      <c r="G348" s="19"/>
      <c r="H348" s="19"/>
      <c r="I348" s="19">
        <v>1</v>
      </c>
    </row>
    <row r="349" spans="1:9" ht="15">
      <c r="A349" s="131">
        <v>44178</v>
      </c>
      <c r="B349" s="73">
        <v>348</v>
      </c>
      <c r="C349" s="19"/>
      <c r="D349" s="19"/>
      <c r="E349" s="19"/>
      <c r="F349" s="19"/>
      <c r="G349" s="19"/>
      <c r="H349" s="19"/>
      <c r="I349" s="19">
        <v>1</v>
      </c>
    </row>
    <row r="350" spans="1:9" ht="15">
      <c r="A350" s="131">
        <v>44179</v>
      </c>
      <c r="B350" s="73">
        <v>349</v>
      </c>
      <c r="C350" s="19"/>
      <c r="D350" s="19"/>
      <c r="E350" s="19"/>
      <c r="F350" s="19"/>
      <c r="G350" s="19"/>
      <c r="H350" s="19"/>
      <c r="I350" s="19">
        <v>1</v>
      </c>
    </row>
    <row r="351" spans="1:9" ht="15">
      <c r="A351" s="131">
        <v>44180</v>
      </c>
      <c r="B351" s="73">
        <v>350</v>
      </c>
      <c r="C351" s="19"/>
      <c r="D351" s="19"/>
      <c r="E351" s="19"/>
      <c r="F351" s="19"/>
      <c r="G351" s="19"/>
      <c r="H351" s="19"/>
      <c r="I351" s="19">
        <v>1</v>
      </c>
    </row>
    <row r="352" spans="1:9" ht="15">
      <c r="A352" s="131">
        <v>44181</v>
      </c>
      <c r="B352" s="73">
        <v>351</v>
      </c>
      <c r="C352" s="19"/>
      <c r="D352" s="19"/>
      <c r="E352" s="19"/>
      <c r="F352" s="19"/>
      <c r="G352" s="19"/>
      <c r="H352" s="19"/>
      <c r="I352" s="19">
        <v>1</v>
      </c>
    </row>
    <row r="353" spans="1:9" ht="15">
      <c r="A353" s="131">
        <v>44182</v>
      </c>
      <c r="B353" s="73">
        <v>352</v>
      </c>
      <c r="C353" s="19"/>
      <c r="D353" s="19"/>
      <c r="E353" s="19"/>
      <c r="F353" s="19"/>
      <c r="G353" s="19"/>
      <c r="H353" s="19"/>
      <c r="I353" s="19">
        <v>1</v>
      </c>
    </row>
    <row r="354" spans="1:9" ht="15">
      <c r="A354" s="131">
        <v>44183</v>
      </c>
      <c r="B354" s="73">
        <v>353</v>
      </c>
      <c r="C354" s="19"/>
      <c r="D354" s="19"/>
      <c r="E354" s="19"/>
      <c r="F354" s="19"/>
      <c r="G354" s="19"/>
      <c r="H354" s="19"/>
      <c r="I354" s="19">
        <v>1</v>
      </c>
    </row>
    <row r="355" spans="1:9" ht="15">
      <c r="A355" s="131">
        <v>44184</v>
      </c>
      <c r="B355" s="73">
        <v>354</v>
      </c>
      <c r="C355" s="19"/>
      <c r="D355" s="19"/>
      <c r="E355" s="19"/>
      <c r="F355" s="19"/>
      <c r="G355" s="19"/>
      <c r="H355" s="19"/>
      <c r="I355" s="19">
        <v>1</v>
      </c>
    </row>
    <row r="356" spans="1:9" ht="15">
      <c r="A356" s="131">
        <v>44185</v>
      </c>
      <c r="B356" s="73">
        <v>355</v>
      </c>
      <c r="C356" s="19"/>
      <c r="D356" s="19"/>
      <c r="E356" s="19"/>
      <c r="F356" s="19"/>
      <c r="G356" s="19"/>
      <c r="H356" s="19"/>
      <c r="I356" s="19">
        <v>1</v>
      </c>
    </row>
    <row r="357" spans="1:9" ht="15">
      <c r="A357" s="131">
        <v>44186</v>
      </c>
      <c r="B357" s="73">
        <v>356</v>
      </c>
      <c r="C357" s="19"/>
      <c r="D357" s="19"/>
      <c r="E357" s="19"/>
      <c r="F357" s="19"/>
      <c r="G357" s="19"/>
      <c r="H357" s="19"/>
      <c r="I357" s="19">
        <v>1</v>
      </c>
    </row>
    <row r="358" spans="1:9" ht="15">
      <c r="A358" s="131">
        <v>44187</v>
      </c>
      <c r="B358" s="73">
        <v>357</v>
      </c>
      <c r="C358" s="19"/>
      <c r="D358" s="19"/>
      <c r="E358" s="19"/>
      <c r="F358" s="19"/>
      <c r="G358" s="19"/>
      <c r="H358" s="19"/>
      <c r="I358" s="19">
        <v>1</v>
      </c>
    </row>
    <row r="359" spans="1:9" ht="15">
      <c r="A359" s="131">
        <v>44188</v>
      </c>
      <c r="B359" s="73">
        <v>358</v>
      </c>
      <c r="C359" s="19"/>
      <c r="D359" s="19"/>
      <c r="E359" s="19"/>
      <c r="F359" s="19"/>
      <c r="G359" s="19"/>
      <c r="H359" s="19"/>
      <c r="I359" s="19">
        <v>1</v>
      </c>
    </row>
    <row r="360" spans="1:9" ht="15">
      <c r="A360" s="131">
        <v>44189</v>
      </c>
      <c r="B360" s="73">
        <v>359</v>
      </c>
      <c r="C360" s="19"/>
      <c r="D360" s="19"/>
      <c r="E360" s="19"/>
      <c r="F360" s="19"/>
      <c r="G360" s="19"/>
      <c r="H360" s="19"/>
      <c r="I360" s="19">
        <v>1</v>
      </c>
    </row>
    <row r="361" spans="1:9" ht="15">
      <c r="A361" s="131">
        <v>44190</v>
      </c>
      <c r="B361" s="73">
        <v>360</v>
      </c>
      <c r="C361" s="19"/>
      <c r="D361" s="19"/>
      <c r="E361" s="19"/>
      <c r="F361" s="19"/>
      <c r="G361" s="19"/>
      <c r="H361" s="19"/>
      <c r="I361" s="19">
        <v>1</v>
      </c>
    </row>
    <row r="362" spans="1:9" ht="15">
      <c r="A362" s="131">
        <v>44191</v>
      </c>
      <c r="B362" s="73">
        <v>361</v>
      </c>
      <c r="C362" s="19"/>
      <c r="D362" s="19"/>
      <c r="E362" s="19"/>
      <c r="F362" s="19"/>
      <c r="G362" s="19"/>
      <c r="H362" s="19"/>
      <c r="I362" s="19">
        <v>1</v>
      </c>
    </row>
    <row r="363" spans="1:9" ht="15">
      <c r="A363" s="131">
        <v>44192</v>
      </c>
      <c r="B363" s="73">
        <v>362</v>
      </c>
      <c r="C363" s="19"/>
      <c r="D363" s="19"/>
      <c r="E363" s="19"/>
      <c r="F363" s="19"/>
      <c r="G363" s="19"/>
      <c r="H363" s="19"/>
      <c r="I363" s="19">
        <v>1</v>
      </c>
    </row>
    <row r="364" spans="1:9" ht="15">
      <c r="A364" s="131">
        <v>44193</v>
      </c>
      <c r="B364" s="73">
        <v>363</v>
      </c>
      <c r="C364" s="19"/>
      <c r="D364" s="19"/>
      <c r="E364" s="19"/>
      <c r="F364" s="19"/>
      <c r="G364" s="19"/>
      <c r="H364" s="19"/>
      <c r="I364" s="19">
        <v>1</v>
      </c>
    </row>
    <row r="365" spans="1:9" ht="15">
      <c r="A365" s="131">
        <v>44194</v>
      </c>
      <c r="B365" s="73">
        <v>364</v>
      </c>
      <c r="C365" s="19"/>
      <c r="D365" s="19"/>
      <c r="E365" s="19"/>
      <c r="F365" s="19"/>
      <c r="G365" s="19"/>
      <c r="H365" s="19"/>
      <c r="I365" s="19">
        <v>1</v>
      </c>
    </row>
    <row r="366" spans="1:9" ht="15">
      <c r="A366" s="131">
        <v>44195</v>
      </c>
      <c r="B366" s="73">
        <v>365</v>
      </c>
      <c r="C366" s="19"/>
      <c r="D366" s="19"/>
      <c r="E366" s="19"/>
      <c r="F366" s="19"/>
      <c r="G366" s="19"/>
      <c r="H366" s="19"/>
      <c r="I366" s="19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3.2"/>
  <cols>
    <col min="1" max="1" width="14.109375" customWidth="1"/>
  </cols>
  <sheetData>
    <row r="1" spans="1:9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</row>
    <row r="2" spans="1:9" ht="15">
      <c r="A2" s="131">
        <v>43466</v>
      </c>
      <c r="B2" s="73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74">
        <v>1</v>
      </c>
    </row>
    <row r="3" spans="1:9" ht="15">
      <c r="A3" s="131">
        <v>43467</v>
      </c>
      <c r="B3" s="73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74">
        <v>1</v>
      </c>
    </row>
    <row r="4" spans="1:9" ht="15">
      <c r="A4" s="131">
        <v>43468</v>
      </c>
      <c r="B4" s="73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74">
        <v>1</v>
      </c>
    </row>
    <row r="5" spans="1:9" ht="15">
      <c r="A5" s="131">
        <v>43469</v>
      </c>
      <c r="B5" s="73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74">
        <v>1</v>
      </c>
    </row>
    <row r="6" spans="1:9" ht="15">
      <c r="A6" s="131">
        <v>43470</v>
      </c>
      <c r="B6" s="73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74">
        <v>1</v>
      </c>
    </row>
    <row r="7" spans="1:9" ht="15">
      <c r="A7" s="131">
        <v>43471</v>
      </c>
      <c r="B7" s="73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74">
        <v>1</v>
      </c>
    </row>
    <row r="8" spans="1:9" ht="15">
      <c r="A8" s="131">
        <v>43472</v>
      </c>
      <c r="B8" s="73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74">
        <v>1</v>
      </c>
    </row>
    <row r="9" spans="1:9" ht="15">
      <c r="A9" s="131">
        <v>43473</v>
      </c>
      <c r="B9" s="73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74">
        <v>1</v>
      </c>
    </row>
    <row r="10" spans="1:9" ht="15">
      <c r="A10" s="131">
        <v>43474</v>
      </c>
      <c r="B10" s="73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74">
        <v>1</v>
      </c>
    </row>
    <row r="11" spans="1:9" ht="15">
      <c r="A11" s="131">
        <v>43475</v>
      </c>
      <c r="B11" s="73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74">
        <v>1</v>
      </c>
    </row>
    <row r="12" spans="1:9" ht="15">
      <c r="A12" s="131">
        <v>43476</v>
      </c>
      <c r="B12" s="73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74">
        <v>1</v>
      </c>
    </row>
    <row r="13" spans="1:9" ht="15">
      <c r="A13" s="131">
        <v>43477</v>
      </c>
      <c r="B13" s="73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74">
        <v>1</v>
      </c>
    </row>
    <row r="14" spans="1:9" ht="15">
      <c r="A14" s="131">
        <v>43478</v>
      </c>
      <c r="B14" s="73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74">
        <v>1</v>
      </c>
    </row>
    <row r="15" spans="1:9" ht="15">
      <c r="A15" s="131">
        <v>43479</v>
      </c>
      <c r="B15" s="73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74">
        <v>1</v>
      </c>
    </row>
    <row r="16" spans="1:9" ht="15">
      <c r="A16" s="131">
        <v>43480</v>
      </c>
      <c r="B16" s="73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74">
        <v>1</v>
      </c>
    </row>
    <row r="17" spans="1:9" ht="15">
      <c r="A17" s="131">
        <v>43481</v>
      </c>
      <c r="B17" s="73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74">
        <v>1</v>
      </c>
    </row>
    <row r="18" spans="1:9" ht="15">
      <c r="A18" s="131">
        <v>43482</v>
      </c>
      <c r="B18" s="73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74">
        <v>1</v>
      </c>
    </row>
    <row r="19" spans="1:9" ht="15">
      <c r="A19" s="131">
        <v>43483</v>
      </c>
      <c r="B19" s="73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74">
        <v>1</v>
      </c>
    </row>
    <row r="20" spans="1:9" ht="15">
      <c r="A20" s="131">
        <v>43484</v>
      </c>
      <c r="B20" s="73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74">
        <v>1</v>
      </c>
    </row>
    <row r="21" spans="1:9" ht="15">
      <c r="A21" s="131">
        <v>43485</v>
      </c>
      <c r="B21" s="73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74">
        <v>1</v>
      </c>
    </row>
    <row r="22" spans="1:9" ht="15">
      <c r="A22" s="131">
        <v>43486</v>
      </c>
      <c r="B22" s="73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74">
        <v>1</v>
      </c>
    </row>
    <row r="23" spans="1:9" ht="15">
      <c r="A23" s="131">
        <v>43487</v>
      </c>
      <c r="B23" s="73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74">
        <v>1</v>
      </c>
    </row>
    <row r="24" spans="1:9" ht="15">
      <c r="A24" s="131">
        <v>43488</v>
      </c>
      <c r="B24" s="73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74">
        <v>1</v>
      </c>
    </row>
    <row r="25" spans="1:9" ht="15">
      <c r="A25" s="131">
        <v>43489</v>
      </c>
      <c r="B25" s="73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74">
        <v>1</v>
      </c>
    </row>
    <row r="26" spans="1:9" ht="15">
      <c r="A26" s="131">
        <v>43490</v>
      </c>
      <c r="B26" s="73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74">
        <v>1</v>
      </c>
    </row>
    <row r="27" spans="1:9" ht="15">
      <c r="A27" s="131">
        <v>43491</v>
      </c>
      <c r="B27" s="73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74">
        <v>1</v>
      </c>
    </row>
    <row r="28" spans="1:9" ht="15">
      <c r="A28" s="131">
        <v>43492</v>
      </c>
      <c r="B28" s="73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74">
        <v>1</v>
      </c>
    </row>
    <row r="29" spans="1:9" ht="15">
      <c r="A29" s="131">
        <v>43493</v>
      </c>
      <c r="B29" s="73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74">
        <v>1</v>
      </c>
    </row>
    <row r="30" spans="1:9" ht="15">
      <c r="A30" s="131">
        <v>43494</v>
      </c>
      <c r="B30" s="73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74">
        <v>1</v>
      </c>
    </row>
    <row r="31" spans="1:9" ht="15">
      <c r="A31" s="131">
        <v>43495</v>
      </c>
      <c r="B31" s="73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74">
        <v>1</v>
      </c>
    </row>
    <row r="32" spans="1:9" ht="15">
      <c r="A32" s="131">
        <v>43496</v>
      </c>
      <c r="B32" s="73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74">
        <v>1</v>
      </c>
    </row>
    <row r="33" spans="1:9" ht="15">
      <c r="A33" s="131">
        <v>43497</v>
      </c>
      <c r="B33" s="73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74">
        <v>1</v>
      </c>
    </row>
    <row r="34" spans="1:9" ht="15">
      <c r="A34" s="131">
        <v>43498</v>
      </c>
      <c r="B34" s="73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74">
        <v>1</v>
      </c>
    </row>
    <row r="35" spans="1:9" ht="15">
      <c r="A35" s="131">
        <v>43499</v>
      </c>
      <c r="B35" s="73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74">
        <v>1</v>
      </c>
    </row>
    <row r="36" spans="1:9" ht="15">
      <c r="A36" s="131">
        <v>43500</v>
      </c>
      <c r="B36" s="73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74">
        <v>1</v>
      </c>
    </row>
    <row r="37" spans="1:9" ht="15">
      <c r="A37" s="131">
        <v>43501</v>
      </c>
      <c r="B37" s="73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74">
        <v>1</v>
      </c>
    </row>
    <row r="38" spans="1:9" ht="15">
      <c r="A38" s="131">
        <v>43502</v>
      </c>
      <c r="B38" s="73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74">
        <v>1</v>
      </c>
    </row>
    <row r="39" spans="1:9" ht="15">
      <c r="A39" s="131">
        <v>43503</v>
      </c>
      <c r="B39" s="73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74">
        <v>1</v>
      </c>
    </row>
    <row r="40" spans="1:9" ht="15">
      <c r="A40" s="131">
        <v>43504</v>
      </c>
      <c r="B40" s="73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74">
        <v>1</v>
      </c>
    </row>
    <row r="41" spans="1:9" ht="15">
      <c r="A41" s="131">
        <v>43505</v>
      </c>
      <c r="B41" s="73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74">
        <v>1</v>
      </c>
    </row>
    <row r="42" spans="1:9" ht="15">
      <c r="A42" s="131">
        <v>43506</v>
      </c>
      <c r="B42" s="73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74">
        <v>1</v>
      </c>
    </row>
    <row r="43" spans="1:9" ht="15">
      <c r="A43" s="131">
        <v>43507</v>
      </c>
      <c r="B43" s="73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74">
        <v>1</v>
      </c>
    </row>
    <row r="44" spans="1:9" ht="15">
      <c r="A44" s="131">
        <v>43508</v>
      </c>
      <c r="B44" s="73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74">
        <v>1</v>
      </c>
    </row>
    <row r="45" spans="1:9" ht="15">
      <c r="A45" s="131">
        <v>43509</v>
      </c>
      <c r="B45" s="73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74">
        <v>1</v>
      </c>
    </row>
    <row r="46" spans="1:9" ht="15">
      <c r="A46" s="131">
        <v>43510</v>
      </c>
      <c r="B46" s="73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74">
        <v>1</v>
      </c>
    </row>
    <row r="47" spans="1:9" ht="15">
      <c r="A47" s="131">
        <v>43511</v>
      </c>
      <c r="B47" s="73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74">
        <v>1</v>
      </c>
    </row>
    <row r="48" spans="1:9" ht="15">
      <c r="A48" s="131">
        <v>43512</v>
      </c>
      <c r="B48" s="73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74">
        <v>1</v>
      </c>
    </row>
    <row r="49" spans="1:9" ht="15">
      <c r="A49" s="131">
        <v>43513</v>
      </c>
      <c r="B49" s="73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74">
        <v>1</v>
      </c>
    </row>
    <row r="50" spans="1:9" ht="15">
      <c r="A50" s="131">
        <v>43514</v>
      </c>
      <c r="B50" s="73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74">
        <v>1</v>
      </c>
    </row>
    <row r="51" spans="1:9" ht="15">
      <c r="A51" s="131">
        <v>43515</v>
      </c>
      <c r="B51" s="73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74">
        <v>1</v>
      </c>
    </row>
    <row r="52" spans="1:9" ht="15">
      <c r="A52" s="131">
        <v>43516</v>
      </c>
      <c r="B52" s="73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74">
        <v>1</v>
      </c>
    </row>
    <row r="53" spans="1:9" ht="15">
      <c r="A53" s="131">
        <v>43517</v>
      </c>
      <c r="B53" s="73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74">
        <v>1</v>
      </c>
    </row>
    <row r="54" spans="1:9" ht="15">
      <c r="A54" s="131">
        <v>43518</v>
      </c>
      <c r="B54" s="73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74">
        <v>1</v>
      </c>
    </row>
    <row r="55" spans="1:9" ht="15">
      <c r="A55" s="131">
        <v>43519</v>
      </c>
      <c r="B55" s="73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74">
        <v>1</v>
      </c>
    </row>
    <row r="56" spans="1:9" ht="15">
      <c r="A56" s="131">
        <v>43520</v>
      </c>
      <c r="B56" s="73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74">
        <v>1</v>
      </c>
    </row>
    <row r="57" spans="1:9" ht="15">
      <c r="A57" s="131">
        <v>43521</v>
      </c>
      <c r="B57" s="73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74">
        <v>1</v>
      </c>
    </row>
    <row r="58" spans="1:9" ht="15">
      <c r="A58" s="131">
        <v>43522</v>
      </c>
      <c r="B58" s="73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74">
        <v>1</v>
      </c>
    </row>
    <row r="59" spans="1:9" ht="15">
      <c r="A59" s="131">
        <v>43523</v>
      </c>
      <c r="B59" s="73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74">
        <v>1</v>
      </c>
    </row>
    <row r="60" spans="1:9" ht="15">
      <c r="A60" s="131">
        <v>43524</v>
      </c>
      <c r="B60" s="73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74">
        <v>1</v>
      </c>
    </row>
    <row r="61" spans="1:9" ht="15">
      <c r="A61" s="131">
        <v>43525</v>
      </c>
      <c r="B61" s="73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74">
        <v>1</v>
      </c>
    </row>
    <row r="62" spans="1:9" ht="15">
      <c r="A62" s="131">
        <v>43526</v>
      </c>
      <c r="B62" s="73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74">
        <v>1</v>
      </c>
    </row>
    <row r="63" spans="1:9" ht="15">
      <c r="A63" s="131">
        <v>43527</v>
      </c>
      <c r="B63" s="73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74">
        <v>1</v>
      </c>
    </row>
    <row r="64" spans="1:9" ht="15">
      <c r="A64" s="131">
        <v>43528</v>
      </c>
      <c r="B64" s="73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74">
        <v>1</v>
      </c>
    </row>
    <row r="65" spans="1:9" ht="15">
      <c r="A65" s="131">
        <v>43529</v>
      </c>
      <c r="B65" s="73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74">
        <v>1</v>
      </c>
    </row>
    <row r="66" spans="1:9" ht="15">
      <c r="A66" s="131">
        <v>43530</v>
      </c>
      <c r="B66" s="73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74">
        <v>1</v>
      </c>
    </row>
    <row r="67" spans="1:9" ht="15">
      <c r="A67" s="131">
        <v>43531</v>
      </c>
      <c r="B67" s="73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74">
        <v>1</v>
      </c>
    </row>
    <row r="68" spans="1:9" ht="15">
      <c r="A68" s="131">
        <v>43532</v>
      </c>
      <c r="B68" s="73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74">
        <v>1</v>
      </c>
    </row>
    <row r="69" spans="1:9" ht="15">
      <c r="A69" s="131">
        <v>43533</v>
      </c>
      <c r="B69" s="73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74">
        <v>1</v>
      </c>
    </row>
    <row r="70" spans="1:9" ht="15">
      <c r="A70" s="131">
        <v>43534</v>
      </c>
      <c r="B70" s="73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74">
        <v>1</v>
      </c>
    </row>
    <row r="71" spans="1:9" ht="15">
      <c r="A71" s="131">
        <v>43535</v>
      </c>
      <c r="B71" s="73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74">
        <v>1</v>
      </c>
    </row>
    <row r="72" spans="1:9" ht="15">
      <c r="A72" s="131">
        <v>43536</v>
      </c>
      <c r="B72" s="73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74">
        <v>1</v>
      </c>
    </row>
    <row r="73" spans="1:9" ht="15">
      <c r="A73" s="131">
        <v>43537</v>
      </c>
      <c r="B73" s="73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74">
        <v>1</v>
      </c>
    </row>
    <row r="74" spans="1:9" ht="15">
      <c r="A74" s="131">
        <v>43538</v>
      </c>
      <c r="B74" s="73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74">
        <v>1</v>
      </c>
    </row>
    <row r="75" spans="1:9" ht="15">
      <c r="A75" s="131">
        <v>43539</v>
      </c>
      <c r="B75" s="73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74">
        <v>1</v>
      </c>
    </row>
    <row r="76" spans="1:9" ht="15">
      <c r="A76" s="131">
        <v>43540</v>
      </c>
      <c r="B76" s="73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74">
        <v>1</v>
      </c>
    </row>
    <row r="77" spans="1:9" ht="15">
      <c r="A77" s="131">
        <v>43541</v>
      </c>
      <c r="B77" s="73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74">
        <v>1</v>
      </c>
    </row>
    <row r="78" spans="1:9" ht="15">
      <c r="A78" s="131">
        <v>43542</v>
      </c>
      <c r="B78" s="73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74">
        <v>1</v>
      </c>
    </row>
    <row r="79" spans="1:9" ht="15">
      <c r="A79" s="131">
        <v>43543</v>
      </c>
      <c r="B79" s="73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74">
        <v>1</v>
      </c>
    </row>
    <row r="80" spans="1:9" ht="15">
      <c r="A80" s="131">
        <v>43544</v>
      </c>
      <c r="B80" s="73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74">
        <v>1</v>
      </c>
    </row>
    <row r="81" spans="1:9" ht="15">
      <c r="A81" s="131">
        <v>43545</v>
      </c>
      <c r="B81" s="73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74">
        <v>1</v>
      </c>
    </row>
    <row r="82" spans="1:9" ht="15">
      <c r="A82" s="131">
        <v>43546</v>
      </c>
      <c r="B82" s="73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74">
        <v>1</v>
      </c>
    </row>
    <row r="83" spans="1:9" ht="15">
      <c r="A83" s="131">
        <v>43547</v>
      </c>
      <c r="B83" s="73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74">
        <v>1</v>
      </c>
    </row>
    <row r="84" spans="1:9" ht="15">
      <c r="A84" s="131">
        <v>43548</v>
      </c>
      <c r="B84" s="73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74">
        <v>1</v>
      </c>
    </row>
    <row r="85" spans="1:9" ht="15">
      <c r="A85" s="131">
        <v>43549</v>
      </c>
      <c r="B85" s="73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74">
        <v>1</v>
      </c>
    </row>
    <row r="86" spans="1:9" ht="15">
      <c r="A86" s="131">
        <v>43550</v>
      </c>
      <c r="B86" s="73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74">
        <v>1</v>
      </c>
    </row>
    <row r="87" spans="1:9" ht="15">
      <c r="A87" s="131">
        <v>43551</v>
      </c>
      <c r="B87" s="73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74">
        <v>1</v>
      </c>
    </row>
    <row r="88" spans="1:9" ht="15">
      <c r="A88" s="131">
        <v>43552</v>
      </c>
      <c r="B88" s="73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74">
        <v>1</v>
      </c>
    </row>
    <row r="89" spans="1:9" ht="15">
      <c r="A89" s="131">
        <v>43553</v>
      </c>
      <c r="B89" s="73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74">
        <v>1</v>
      </c>
    </row>
    <row r="90" spans="1:9" ht="15">
      <c r="A90" s="131">
        <v>43554</v>
      </c>
      <c r="B90" s="73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74">
        <v>1</v>
      </c>
    </row>
    <row r="91" spans="1:9" ht="15">
      <c r="A91" s="131">
        <v>43555</v>
      </c>
      <c r="B91" s="73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74">
        <v>1</v>
      </c>
    </row>
    <row r="92" spans="1:9" ht="15">
      <c r="A92" s="131">
        <v>43556</v>
      </c>
      <c r="B92" s="73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74">
        <v>1</v>
      </c>
    </row>
    <row r="93" spans="1:9" ht="15">
      <c r="A93" s="131">
        <v>43557</v>
      </c>
      <c r="B93" s="73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74">
        <v>1</v>
      </c>
    </row>
    <row r="94" spans="1:9" ht="15">
      <c r="A94" s="131">
        <v>43558</v>
      </c>
      <c r="B94" s="73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74">
        <v>1</v>
      </c>
    </row>
    <row r="95" spans="1:9" ht="15">
      <c r="A95" s="131">
        <v>43559</v>
      </c>
      <c r="B95" s="73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74">
        <v>1</v>
      </c>
    </row>
    <row r="96" spans="1:9" ht="15">
      <c r="A96" s="131">
        <v>43560</v>
      </c>
      <c r="B96" s="73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74">
        <v>1</v>
      </c>
    </row>
    <row r="97" spans="1:9" ht="15">
      <c r="A97" s="131">
        <v>43561</v>
      </c>
      <c r="B97" s="73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74">
        <v>1</v>
      </c>
    </row>
    <row r="98" spans="1:9" ht="15">
      <c r="A98" s="131">
        <v>43562</v>
      </c>
      <c r="B98" s="73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74">
        <v>1</v>
      </c>
    </row>
    <row r="99" spans="1:9" ht="15">
      <c r="A99" s="131">
        <v>43563</v>
      </c>
      <c r="B99" s="73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74">
        <v>1</v>
      </c>
    </row>
    <row r="100" spans="1:9" ht="15">
      <c r="A100" s="131">
        <v>43564</v>
      </c>
      <c r="B100" s="73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74">
        <v>1</v>
      </c>
    </row>
    <row r="101" spans="1:9" ht="15">
      <c r="A101" s="131">
        <v>43565</v>
      </c>
      <c r="B101" s="73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74">
        <v>1</v>
      </c>
    </row>
    <row r="102" spans="1:9" ht="15">
      <c r="A102" s="131">
        <v>43566</v>
      </c>
      <c r="B102" s="73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74">
        <v>1</v>
      </c>
    </row>
    <row r="103" spans="1:9" ht="15">
      <c r="A103" s="131">
        <v>43567</v>
      </c>
      <c r="B103" s="73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74">
        <v>1</v>
      </c>
    </row>
    <row r="104" spans="1:9" ht="15">
      <c r="A104" s="131">
        <v>43568</v>
      </c>
      <c r="B104" s="73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74">
        <v>1</v>
      </c>
    </row>
    <row r="105" spans="1:9" ht="15">
      <c r="A105" s="131">
        <v>43569</v>
      </c>
      <c r="B105" s="73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74">
        <v>1</v>
      </c>
    </row>
    <row r="106" spans="1:9" ht="15">
      <c r="A106" s="131">
        <v>43570</v>
      </c>
      <c r="B106" s="73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74">
        <v>1</v>
      </c>
    </row>
    <row r="107" spans="1:9" ht="15">
      <c r="A107" s="131">
        <v>43571</v>
      </c>
      <c r="B107" s="73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74">
        <v>1</v>
      </c>
    </row>
    <row r="108" spans="1:9" ht="15">
      <c r="A108" s="131">
        <v>43572</v>
      </c>
      <c r="B108" s="73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74">
        <v>1</v>
      </c>
    </row>
    <row r="109" spans="1:9" ht="15">
      <c r="A109" s="131">
        <v>43573</v>
      </c>
      <c r="B109" s="73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74">
        <v>1</v>
      </c>
    </row>
    <row r="110" spans="1:9" ht="15">
      <c r="A110" s="131">
        <v>43574</v>
      </c>
      <c r="B110" s="73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74">
        <v>1</v>
      </c>
    </row>
    <row r="111" spans="1:9" ht="15">
      <c r="A111" s="131">
        <v>43575</v>
      </c>
      <c r="B111" s="73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74">
        <v>1</v>
      </c>
    </row>
    <row r="112" spans="1:9" ht="15">
      <c r="A112" s="131">
        <v>43576</v>
      </c>
      <c r="B112" s="73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74">
        <v>1</v>
      </c>
    </row>
    <row r="113" spans="1:9" ht="15">
      <c r="A113" s="131">
        <v>43577</v>
      </c>
      <c r="B113" s="73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74">
        <v>1</v>
      </c>
    </row>
    <row r="114" spans="1:9" ht="15">
      <c r="A114" s="131">
        <v>43578</v>
      </c>
      <c r="B114" s="73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74">
        <v>1</v>
      </c>
    </row>
    <row r="115" spans="1:9" ht="15">
      <c r="A115" s="131">
        <v>43579</v>
      </c>
      <c r="B115" s="73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74">
        <v>1</v>
      </c>
    </row>
    <row r="116" spans="1:9" ht="15">
      <c r="A116" s="131">
        <v>43580</v>
      </c>
      <c r="B116" s="73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74">
        <v>1</v>
      </c>
    </row>
    <row r="117" spans="1:9" ht="15">
      <c r="A117" s="131">
        <v>43581</v>
      </c>
      <c r="B117" s="73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74">
        <v>1</v>
      </c>
    </row>
    <row r="118" spans="1:9" ht="15">
      <c r="A118" s="131">
        <v>43582</v>
      </c>
      <c r="B118" s="73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74">
        <v>1</v>
      </c>
    </row>
    <row r="119" spans="1:9" ht="15">
      <c r="A119" s="131">
        <v>43583</v>
      </c>
      <c r="B119" s="73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74">
        <v>1</v>
      </c>
    </row>
    <row r="120" spans="1:9" ht="15">
      <c r="A120" s="131">
        <v>43584</v>
      </c>
      <c r="B120" s="73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74">
        <v>1</v>
      </c>
    </row>
    <row r="121" spans="1:9" ht="15">
      <c r="A121" s="131">
        <v>43585</v>
      </c>
      <c r="B121" s="73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74">
        <v>1</v>
      </c>
    </row>
    <row r="122" spans="1:9" ht="15">
      <c r="A122" s="131">
        <v>43586</v>
      </c>
      <c r="B122" s="73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74">
        <v>1</v>
      </c>
    </row>
    <row r="123" spans="1:9" ht="15">
      <c r="A123" s="131">
        <v>43587</v>
      </c>
      <c r="B123" s="73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74">
        <v>1</v>
      </c>
    </row>
    <row r="124" spans="1:9" ht="15">
      <c r="A124" s="131">
        <v>43588</v>
      </c>
      <c r="B124" s="73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74">
        <v>1</v>
      </c>
    </row>
    <row r="125" spans="1:9" ht="15">
      <c r="A125" s="131">
        <v>43589</v>
      </c>
      <c r="B125" s="73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74">
        <v>1</v>
      </c>
    </row>
    <row r="126" spans="1:9" ht="15">
      <c r="A126" s="131">
        <v>43590</v>
      </c>
      <c r="B126" s="73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74">
        <v>1</v>
      </c>
    </row>
    <row r="127" spans="1:9" ht="15">
      <c r="A127" s="131">
        <v>43591</v>
      </c>
      <c r="B127" s="73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74">
        <v>1</v>
      </c>
    </row>
    <row r="128" spans="1:9" ht="15">
      <c r="A128" s="131">
        <v>43592</v>
      </c>
      <c r="B128" s="73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74">
        <v>1</v>
      </c>
    </row>
    <row r="129" spans="1:9" ht="15">
      <c r="A129" s="131">
        <v>43593</v>
      </c>
      <c r="B129" s="73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74">
        <v>1</v>
      </c>
    </row>
    <row r="130" spans="1:9" ht="15">
      <c r="A130" s="131">
        <v>43594</v>
      </c>
      <c r="B130" s="73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74">
        <v>1</v>
      </c>
    </row>
    <row r="131" spans="1:9" ht="15">
      <c r="A131" s="131">
        <v>43595</v>
      </c>
      <c r="B131" s="73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74">
        <v>1</v>
      </c>
    </row>
    <row r="132" spans="1:9" ht="15">
      <c r="A132" s="131">
        <v>43596</v>
      </c>
      <c r="B132" s="73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74">
        <v>1</v>
      </c>
    </row>
    <row r="133" spans="1:9" ht="15">
      <c r="A133" s="131">
        <v>43597</v>
      </c>
      <c r="B133" s="73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74">
        <v>1</v>
      </c>
    </row>
    <row r="134" spans="1:9" ht="15">
      <c r="A134" s="131">
        <v>43598</v>
      </c>
      <c r="B134" s="73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74">
        <v>1</v>
      </c>
    </row>
    <row r="135" spans="1:9" ht="15">
      <c r="A135" s="131">
        <v>43599</v>
      </c>
      <c r="B135" s="73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74">
        <v>1</v>
      </c>
    </row>
    <row r="136" spans="1:9" ht="15">
      <c r="A136" s="131">
        <v>43600</v>
      </c>
      <c r="B136" s="73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19">
        <v>1</v>
      </c>
    </row>
    <row r="137" spans="1:9" ht="15">
      <c r="A137" s="131">
        <v>43601</v>
      </c>
      <c r="B137" s="73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19">
        <v>1</v>
      </c>
    </row>
    <row r="138" spans="1:9" ht="15">
      <c r="A138" s="131">
        <v>43602</v>
      </c>
      <c r="B138" s="73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19">
        <v>1</v>
      </c>
    </row>
    <row r="139" spans="1:9" ht="15">
      <c r="A139" s="131">
        <v>43603</v>
      </c>
      <c r="B139" s="73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19">
        <v>1</v>
      </c>
    </row>
    <row r="140" spans="1:9" ht="15">
      <c r="A140" s="131">
        <v>43604</v>
      </c>
      <c r="B140" s="73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19">
        <v>1</v>
      </c>
    </row>
    <row r="141" spans="1:9" ht="15">
      <c r="A141" s="131">
        <v>43605</v>
      </c>
      <c r="B141" s="73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19">
        <v>1</v>
      </c>
    </row>
    <row r="142" spans="1:9" ht="15">
      <c r="A142" s="131">
        <v>43606</v>
      </c>
      <c r="B142" s="73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19">
        <v>1</v>
      </c>
    </row>
    <row r="143" spans="1:9" ht="15">
      <c r="A143" s="131">
        <v>43607</v>
      </c>
      <c r="B143" s="73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19">
        <v>1</v>
      </c>
    </row>
    <row r="144" spans="1:9" ht="15">
      <c r="A144" s="131">
        <v>43608</v>
      </c>
      <c r="B144" s="73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19">
        <v>1</v>
      </c>
    </row>
    <row r="145" spans="1:9" ht="15">
      <c r="A145" s="131">
        <v>43609</v>
      </c>
      <c r="B145" s="73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19">
        <v>1</v>
      </c>
    </row>
    <row r="146" spans="1:9" ht="15">
      <c r="A146" s="131">
        <v>43610</v>
      </c>
      <c r="B146" s="73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19">
        <v>1</v>
      </c>
    </row>
    <row r="147" spans="1:9" ht="15">
      <c r="A147" s="131">
        <v>43611</v>
      </c>
      <c r="B147" s="73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19">
        <v>1</v>
      </c>
    </row>
    <row r="148" spans="1:9" ht="15">
      <c r="A148" s="131">
        <v>43612</v>
      </c>
      <c r="B148" s="73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19">
        <v>1</v>
      </c>
    </row>
    <row r="149" spans="1:9" ht="15">
      <c r="A149" s="131">
        <v>43613</v>
      </c>
      <c r="B149" s="73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19">
        <v>1</v>
      </c>
    </row>
    <row r="150" spans="1:9" ht="15">
      <c r="A150" s="131">
        <v>43614</v>
      </c>
      <c r="B150" s="73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19">
        <v>1</v>
      </c>
    </row>
    <row r="151" spans="1:9" ht="15">
      <c r="A151" s="131">
        <v>43615</v>
      </c>
      <c r="B151" s="73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19">
        <v>1</v>
      </c>
    </row>
    <row r="152" spans="1:9" ht="15">
      <c r="A152" s="131">
        <v>43616</v>
      </c>
      <c r="B152" s="73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19">
        <v>1</v>
      </c>
    </row>
    <row r="153" spans="1:9" ht="15">
      <c r="A153" s="131">
        <v>43617</v>
      </c>
      <c r="B153" s="73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19">
        <v>1</v>
      </c>
    </row>
    <row r="154" spans="1:9" ht="15">
      <c r="A154" s="131">
        <v>43618</v>
      </c>
      <c r="B154" s="73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19">
        <v>1</v>
      </c>
    </row>
    <row r="155" spans="1:9" ht="15">
      <c r="A155" s="131">
        <v>43619</v>
      </c>
      <c r="B155" s="73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19">
        <v>1</v>
      </c>
    </row>
    <row r="156" spans="1:9" ht="15">
      <c r="A156" s="131">
        <v>43620</v>
      </c>
      <c r="B156" s="73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19">
        <v>1</v>
      </c>
    </row>
    <row r="157" spans="1:9" ht="15">
      <c r="A157" s="131">
        <v>43621</v>
      </c>
      <c r="B157" s="73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19">
        <v>1</v>
      </c>
    </row>
    <row r="158" spans="1:9" ht="15">
      <c r="A158" s="131">
        <v>43622</v>
      </c>
      <c r="B158" s="73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19">
        <v>1</v>
      </c>
    </row>
    <row r="159" spans="1:9" ht="15">
      <c r="A159" s="131">
        <v>43623</v>
      </c>
      <c r="B159" s="73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19">
        <v>1</v>
      </c>
    </row>
    <row r="160" spans="1:9" ht="15">
      <c r="A160" s="131">
        <v>43624</v>
      </c>
      <c r="B160" s="73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19">
        <v>1</v>
      </c>
    </row>
    <row r="161" spans="1:9" ht="15">
      <c r="A161" s="131">
        <v>43625</v>
      </c>
      <c r="B161" s="73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19">
        <v>1</v>
      </c>
    </row>
    <row r="162" spans="1:9" ht="15">
      <c r="A162" s="131">
        <v>43626</v>
      </c>
      <c r="B162" s="73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19">
        <v>1</v>
      </c>
    </row>
    <row r="163" spans="1:9" ht="15">
      <c r="A163" s="131">
        <v>43627</v>
      </c>
      <c r="B163" s="73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19">
        <v>1</v>
      </c>
    </row>
    <row r="164" spans="1:9" ht="15">
      <c r="A164" s="131">
        <v>43628</v>
      </c>
      <c r="B164" s="73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19">
        <v>1</v>
      </c>
    </row>
    <row r="165" spans="1:9" ht="15">
      <c r="A165" s="131">
        <v>43629</v>
      </c>
      <c r="B165" s="73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19">
        <v>1</v>
      </c>
    </row>
    <row r="166" spans="1:9" ht="15">
      <c r="A166" s="131">
        <v>43630</v>
      </c>
      <c r="B166" s="73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19">
        <v>1</v>
      </c>
    </row>
    <row r="167" spans="1:9" ht="15">
      <c r="A167" s="131">
        <v>43631</v>
      </c>
      <c r="B167" s="73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19">
        <v>1</v>
      </c>
    </row>
    <row r="168" spans="1:9" ht="15">
      <c r="A168" s="131">
        <v>43632</v>
      </c>
      <c r="B168" s="73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19">
        <v>1</v>
      </c>
    </row>
    <row r="169" spans="1:9" ht="15">
      <c r="A169" s="131">
        <v>43633</v>
      </c>
      <c r="B169" s="73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19">
        <v>1</v>
      </c>
    </row>
    <row r="170" spans="1:9" ht="15">
      <c r="A170" s="131">
        <v>43634</v>
      </c>
      <c r="B170" s="73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19">
        <v>1</v>
      </c>
    </row>
    <row r="171" spans="1:9" ht="15">
      <c r="A171" s="131">
        <v>43635</v>
      </c>
      <c r="B171" s="73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19">
        <v>1</v>
      </c>
    </row>
    <row r="172" spans="1:9" ht="15">
      <c r="A172" s="131">
        <v>43636</v>
      </c>
      <c r="B172" s="73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19">
        <v>1</v>
      </c>
    </row>
    <row r="173" spans="1:9" ht="15">
      <c r="A173" s="131">
        <v>43637</v>
      </c>
      <c r="B173" s="73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19">
        <v>1</v>
      </c>
    </row>
    <row r="174" spans="1:9" ht="15">
      <c r="A174" s="131">
        <v>43638</v>
      </c>
      <c r="B174" s="73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19">
        <v>1</v>
      </c>
    </row>
    <row r="175" spans="1:9" ht="15">
      <c r="A175" s="131">
        <v>43639</v>
      </c>
      <c r="B175" s="73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19">
        <v>1</v>
      </c>
    </row>
    <row r="176" spans="1:9" ht="15">
      <c r="A176" s="131">
        <v>43640</v>
      </c>
      <c r="B176" s="73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19">
        <v>1</v>
      </c>
    </row>
    <row r="177" spans="1:9" ht="15">
      <c r="A177" s="131">
        <v>43641</v>
      </c>
      <c r="B177" s="73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19">
        <v>1</v>
      </c>
    </row>
    <row r="178" spans="1:9" ht="15">
      <c r="A178" s="131">
        <v>43642</v>
      </c>
      <c r="B178" s="73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19">
        <v>1</v>
      </c>
    </row>
    <row r="179" spans="1:9" ht="15">
      <c r="A179" s="131">
        <v>43643</v>
      </c>
      <c r="B179" s="73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19">
        <v>1</v>
      </c>
    </row>
    <row r="180" spans="1:9" ht="15">
      <c r="A180" s="131">
        <v>43644</v>
      </c>
      <c r="B180" s="73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19">
        <v>1</v>
      </c>
    </row>
    <row r="181" spans="1:9" ht="15">
      <c r="A181" s="131">
        <v>43645</v>
      </c>
      <c r="B181" s="73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19">
        <v>1</v>
      </c>
    </row>
    <row r="182" spans="1:9" ht="15">
      <c r="A182" s="131">
        <v>43646</v>
      </c>
      <c r="B182" s="73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19">
        <v>1</v>
      </c>
    </row>
    <row r="183" spans="1:9" ht="15">
      <c r="A183" s="131">
        <v>43647</v>
      </c>
      <c r="B183" s="73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19">
        <v>1</v>
      </c>
    </row>
    <row r="184" spans="1:9" ht="15">
      <c r="A184" s="131">
        <v>43648</v>
      </c>
      <c r="B184" s="73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19">
        <v>1</v>
      </c>
    </row>
    <row r="185" spans="1:9" ht="15">
      <c r="A185" s="131">
        <v>43649</v>
      </c>
      <c r="B185" s="73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19">
        <v>1</v>
      </c>
    </row>
    <row r="186" spans="1:9" ht="15">
      <c r="A186" s="131">
        <v>43650</v>
      </c>
      <c r="B186" s="73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19">
        <v>1</v>
      </c>
    </row>
    <row r="187" spans="1:9" ht="15">
      <c r="A187" s="131">
        <v>43651</v>
      </c>
      <c r="B187" s="73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19">
        <v>1</v>
      </c>
    </row>
    <row r="188" spans="1:9" ht="15">
      <c r="A188" s="131">
        <v>43652</v>
      </c>
      <c r="B188" s="73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19">
        <v>1</v>
      </c>
    </row>
    <row r="189" spans="1:9" ht="15">
      <c r="A189" s="131">
        <v>43653</v>
      </c>
      <c r="B189" s="73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19">
        <v>1</v>
      </c>
    </row>
    <row r="190" spans="1:9" ht="15">
      <c r="A190" s="131">
        <v>43654</v>
      </c>
      <c r="B190" s="73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19">
        <v>1</v>
      </c>
    </row>
    <row r="191" spans="1:9" ht="15">
      <c r="A191" s="131">
        <v>43655</v>
      </c>
      <c r="B191" s="73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19">
        <v>1</v>
      </c>
    </row>
    <row r="192" spans="1:9" ht="15">
      <c r="A192" s="131">
        <v>43656</v>
      </c>
      <c r="B192" s="73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19">
        <v>1</v>
      </c>
    </row>
    <row r="193" spans="1:9" ht="15">
      <c r="A193" s="131">
        <v>43657</v>
      </c>
      <c r="B193" s="73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19">
        <v>1</v>
      </c>
    </row>
    <row r="194" spans="1:9" ht="15">
      <c r="A194" s="131">
        <v>43658</v>
      </c>
      <c r="B194" s="73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19">
        <v>1</v>
      </c>
    </row>
    <row r="195" spans="1:9" ht="15">
      <c r="A195" s="131">
        <v>43659</v>
      </c>
      <c r="B195" s="73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19">
        <v>1</v>
      </c>
    </row>
    <row r="196" spans="1:9" ht="15">
      <c r="A196" s="131">
        <v>43660</v>
      </c>
      <c r="B196" s="73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19">
        <v>1</v>
      </c>
    </row>
    <row r="197" spans="1:9" ht="15">
      <c r="A197" s="131">
        <v>43661</v>
      </c>
      <c r="B197" s="73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19">
        <v>1</v>
      </c>
    </row>
    <row r="198" spans="1:9" ht="15">
      <c r="A198" s="131">
        <v>43662</v>
      </c>
      <c r="B198" s="73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19">
        <v>1</v>
      </c>
    </row>
    <row r="199" spans="1:9" ht="15">
      <c r="A199" s="131">
        <v>43663</v>
      </c>
      <c r="B199" s="73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19">
        <v>1</v>
      </c>
    </row>
    <row r="200" spans="1:9" ht="15">
      <c r="A200" s="131">
        <v>43664</v>
      </c>
      <c r="B200" s="73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19">
        <v>1</v>
      </c>
    </row>
    <row r="201" spans="1:9" ht="15">
      <c r="A201" s="131">
        <v>43665</v>
      </c>
      <c r="B201" s="73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19">
        <v>1</v>
      </c>
    </row>
    <row r="202" spans="1:9" ht="15">
      <c r="A202" s="131">
        <v>43666</v>
      </c>
      <c r="B202" s="73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19">
        <v>1</v>
      </c>
    </row>
    <row r="203" spans="1:9" ht="15">
      <c r="A203" s="131">
        <v>43667</v>
      </c>
      <c r="B203" s="73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19">
        <v>1</v>
      </c>
    </row>
    <row r="204" spans="1:9" ht="15">
      <c r="A204" s="131">
        <v>43668</v>
      </c>
      <c r="B204" s="73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19">
        <v>1</v>
      </c>
    </row>
    <row r="205" spans="1:9" ht="15">
      <c r="A205" s="131">
        <v>43669</v>
      </c>
      <c r="B205" s="73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19">
        <v>1</v>
      </c>
    </row>
    <row r="206" spans="1:9" ht="15">
      <c r="A206" s="131">
        <v>43670</v>
      </c>
      <c r="B206" s="73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19">
        <v>1</v>
      </c>
    </row>
    <row r="207" spans="1:9" ht="15">
      <c r="A207" s="131">
        <v>43671</v>
      </c>
      <c r="B207" s="73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19">
        <v>1</v>
      </c>
    </row>
    <row r="208" spans="1:9" ht="15">
      <c r="A208" s="131">
        <v>43672</v>
      </c>
      <c r="B208" s="73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19">
        <v>1</v>
      </c>
    </row>
    <row r="209" spans="1:9" ht="15">
      <c r="A209" s="131">
        <v>43673</v>
      </c>
      <c r="B209" s="73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19">
        <v>1</v>
      </c>
    </row>
    <row r="210" spans="1:9" ht="15">
      <c r="A210" s="131">
        <v>43674</v>
      </c>
      <c r="B210" s="73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19">
        <v>1</v>
      </c>
    </row>
    <row r="211" spans="1:9" ht="15">
      <c r="A211" s="131">
        <v>43675</v>
      </c>
      <c r="B211" s="73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19">
        <v>1</v>
      </c>
    </row>
    <row r="212" spans="1:9" ht="15">
      <c r="A212" s="131">
        <v>43676</v>
      </c>
      <c r="B212" s="73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19">
        <v>1</v>
      </c>
    </row>
    <row r="213" spans="1:9" ht="15">
      <c r="A213" s="131">
        <v>43677</v>
      </c>
      <c r="B213" s="73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19">
        <v>1</v>
      </c>
    </row>
    <row r="214" spans="1:9" ht="15">
      <c r="A214" s="131">
        <v>43678</v>
      </c>
      <c r="B214" s="73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19">
        <v>1</v>
      </c>
    </row>
    <row r="215" spans="1:9" ht="15">
      <c r="A215" s="131">
        <v>43679</v>
      </c>
      <c r="B215" s="73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19">
        <v>1</v>
      </c>
    </row>
    <row r="216" spans="1:9" ht="15">
      <c r="A216" s="131">
        <v>43680</v>
      </c>
      <c r="B216" s="73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19">
        <v>1</v>
      </c>
    </row>
    <row r="217" spans="1:9" ht="15">
      <c r="A217" s="131">
        <v>43681</v>
      </c>
      <c r="B217" s="73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19">
        <v>1</v>
      </c>
    </row>
    <row r="218" spans="1:9" ht="15">
      <c r="A218" s="131">
        <v>43682</v>
      </c>
      <c r="B218" s="73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19">
        <v>1</v>
      </c>
    </row>
    <row r="219" spans="1:9" ht="15">
      <c r="A219" s="131">
        <v>43683</v>
      </c>
      <c r="B219" s="73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19">
        <v>1</v>
      </c>
    </row>
    <row r="220" spans="1:9" ht="15">
      <c r="A220" s="131">
        <v>43684</v>
      </c>
      <c r="B220" s="73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19">
        <v>1</v>
      </c>
    </row>
    <row r="221" spans="1:9" ht="15">
      <c r="A221" s="131">
        <v>43685</v>
      </c>
      <c r="B221" s="73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19">
        <v>1</v>
      </c>
    </row>
    <row r="222" spans="1:9" ht="15">
      <c r="A222" s="131">
        <v>43686</v>
      </c>
      <c r="B222" s="73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19">
        <v>1</v>
      </c>
    </row>
    <row r="223" spans="1:9" ht="15">
      <c r="A223" s="131">
        <v>43687</v>
      </c>
      <c r="B223" s="73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19">
        <v>1</v>
      </c>
    </row>
    <row r="224" spans="1:9" ht="15">
      <c r="A224" s="131">
        <v>43688</v>
      </c>
      <c r="B224" s="73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19">
        <v>1</v>
      </c>
    </row>
    <row r="225" spans="1:9" ht="15">
      <c r="A225" s="131">
        <v>43689</v>
      </c>
      <c r="B225" s="73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19">
        <v>1</v>
      </c>
    </row>
    <row r="226" spans="1:9" ht="15">
      <c r="A226" s="131">
        <v>43690</v>
      </c>
      <c r="B226" s="73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19">
        <v>1</v>
      </c>
    </row>
    <row r="227" spans="1:9" ht="15">
      <c r="A227" s="131">
        <v>43691</v>
      </c>
      <c r="B227" s="73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19">
        <v>1</v>
      </c>
    </row>
    <row r="228" spans="1:9" ht="15">
      <c r="A228" s="131">
        <v>43692</v>
      </c>
      <c r="B228" s="73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19">
        <v>1</v>
      </c>
    </row>
    <row r="229" spans="1:9" ht="15">
      <c r="A229" s="131">
        <v>43693</v>
      </c>
      <c r="B229" s="73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19">
        <v>1</v>
      </c>
    </row>
    <row r="230" spans="1:9" ht="15">
      <c r="A230" s="131">
        <v>43694</v>
      </c>
      <c r="B230" s="73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19">
        <v>1</v>
      </c>
    </row>
    <row r="231" spans="1:9" ht="15">
      <c r="A231" s="131">
        <v>43695</v>
      </c>
      <c r="B231" s="73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19">
        <v>1</v>
      </c>
    </row>
    <row r="232" spans="1:9" ht="15">
      <c r="A232" s="131"/>
      <c r="B232" s="73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19">
        <v>1</v>
      </c>
    </row>
    <row r="233" spans="1:9" ht="15">
      <c r="A233" s="131"/>
      <c r="B233" s="73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19">
        <v>1</v>
      </c>
    </row>
    <row r="234" spans="1:9" ht="15">
      <c r="A234" s="131"/>
      <c r="B234" s="73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19">
        <v>1</v>
      </c>
    </row>
    <row r="235" spans="1:9" ht="15">
      <c r="A235" s="131"/>
      <c r="B235" s="73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19">
        <v>1</v>
      </c>
    </row>
    <row r="236" spans="1:9" ht="15">
      <c r="A236" s="131"/>
      <c r="B236" s="73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19">
        <v>1</v>
      </c>
    </row>
    <row r="237" spans="1:9" ht="15">
      <c r="A237" s="131"/>
      <c r="B237" s="73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19">
        <v>1</v>
      </c>
    </row>
    <row r="238" spans="1:9" ht="15">
      <c r="A238" s="131"/>
      <c r="B238" s="73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19">
        <v>1</v>
      </c>
    </row>
    <row r="239" spans="1:9" ht="15">
      <c r="A239" s="131"/>
      <c r="B239" s="73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19">
        <v>1</v>
      </c>
    </row>
    <row r="240" spans="1:9" ht="15">
      <c r="A240" s="131"/>
      <c r="B240" s="73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19">
        <v>1</v>
      </c>
    </row>
    <row r="241" spans="1:9" ht="15">
      <c r="A241" s="131"/>
      <c r="B241" s="73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19">
        <v>1</v>
      </c>
    </row>
    <row r="242" spans="1:9" ht="15">
      <c r="A242" s="131"/>
      <c r="B242" s="73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19">
        <v>1</v>
      </c>
    </row>
    <row r="243" spans="1:9" ht="15">
      <c r="A243" s="131"/>
      <c r="B243" s="73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19">
        <v>1</v>
      </c>
    </row>
    <row r="244" spans="1:9" ht="15">
      <c r="A244" s="131"/>
      <c r="B244" s="73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19">
        <v>1</v>
      </c>
    </row>
    <row r="245" spans="1:9" ht="15">
      <c r="A245" s="131"/>
      <c r="B245" s="73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19">
        <v>1</v>
      </c>
    </row>
    <row r="246" spans="1:9" ht="15">
      <c r="A246" s="131"/>
      <c r="B246" s="73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19">
        <v>1</v>
      </c>
    </row>
    <row r="247" spans="1:9" ht="15">
      <c r="A247" s="131"/>
      <c r="B247" s="73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19">
        <v>1</v>
      </c>
    </row>
    <row r="248" spans="1:9" ht="15">
      <c r="A248" s="131"/>
      <c r="B248" s="73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19">
        <v>1</v>
      </c>
    </row>
    <row r="249" spans="1:9" ht="15">
      <c r="A249" s="131"/>
      <c r="B249" s="73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19">
        <v>1</v>
      </c>
    </row>
    <row r="250" spans="1:9" ht="15">
      <c r="A250" s="131"/>
      <c r="B250" s="73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19">
        <v>1</v>
      </c>
    </row>
    <row r="251" spans="1:9" ht="15">
      <c r="A251" s="131"/>
      <c r="B251" s="73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19">
        <v>1</v>
      </c>
    </row>
    <row r="252" spans="1:9" ht="15">
      <c r="A252" s="131"/>
      <c r="B252" s="73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19">
        <v>1</v>
      </c>
    </row>
    <row r="253" spans="1:9" ht="15">
      <c r="A253" s="131"/>
      <c r="B253" s="73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19">
        <v>1</v>
      </c>
    </row>
    <row r="254" spans="1:9" ht="15">
      <c r="A254" s="131"/>
      <c r="B254" s="73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19">
        <v>1</v>
      </c>
    </row>
    <row r="255" spans="1:9" ht="15">
      <c r="A255" s="131"/>
      <c r="B255" s="73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19">
        <v>1</v>
      </c>
    </row>
    <row r="256" spans="1:9" ht="15">
      <c r="A256" s="131"/>
      <c r="B256" s="73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19">
        <v>1</v>
      </c>
    </row>
    <row r="257" spans="1:9" ht="15">
      <c r="A257" s="131"/>
      <c r="B257" s="73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19">
        <v>1</v>
      </c>
    </row>
    <row r="258" spans="1:9" ht="15">
      <c r="A258" s="131"/>
      <c r="B258" s="73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19">
        <v>1</v>
      </c>
    </row>
    <row r="259" spans="1:9" ht="15">
      <c r="A259" s="131"/>
      <c r="B259" s="73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19">
        <v>1</v>
      </c>
    </row>
    <row r="260" spans="1:9" ht="15">
      <c r="A260" s="131"/>
      <c r="B260" s="73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19">
        <v>1</v>
      </c>
    </row>
    <row r="261" spans="1:9" ht="15">
      <c r="A261" s="131"/>
      <c r="B261" s="73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19">
        <v>1</v>
      </c>
    </row>
    <row r="262" spans="1:9" ht="15">
      <c r="A262" s="131"/>
      <c r="B262" s="73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19">
        <v>1</v>
      </c>
    </row>
    <row r="263" spans="1:9" ht="15">
      <c r="A263" s="131"/>
      <c r="B263" s="73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19">
        <v>1</v>
      </c>
    </row>
    <row r="264" spans="1:9" ht="15">
      <c r="A264" s="131"/>
      <c r="B264" s="73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19">
        <v>1</v>
      </c>
    </row>
    <row r="265" spans="1:9" ht="15">
      <c r="A265" s="131"/>
      <c r="B265" s="73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19">
        <v>1</v>
      </c>
    </row>
    <row r="266" spans="1:9" ht="15">
      <c r="A266" s="131"/>
      <c r="B266" s="73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19">
        <v>1</v>
      </c>
    </row>
    <row r="267" spans="1:9" ht="15">
      <c r="A267" s="131"/>
      <c r="B267" s="73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19">
        <v>1</v>
      </c>
    </row>
    <row r="268" spans="1:9" ht="15">
      <c r="A268" s="131"/>
      <c r="B268" s="73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19">
        <v>1</v>
      </c>
    </row>
    <row r="269" spans="1:9" ht="15">
      <c r="A269" s="131"/>
      <c r="B269" s="73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19">
        <v>1</v>
      </c>
    </row>
    <row r="270" spans="1:9" ht="15">
      <c r="A270" s="131"/>
      <c r="B270" s="73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19">
        <v>1</v>
      </c>
    </row>
    <row r="271" spans="1:9" ht="15">
      <c r="A271" s="131"/>
      <c r="B271" s="73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19">
        <v>1</v>
      </c>
    </row>
    <row r="272" spans="1:9" ht="15">
      <c r="A272" s="131"/>
      <c r="B272" s="73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19">
        <v>1</v>
      </c>
    </row>
    <row r="273" spans="1:9" ht="15">
      <c r="A273" s="131"/>
      <c r="B273" s="73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19">
        <v>1</v>
      </c>
    </row>
    <row r="274" spans="1:9" ht="15">
      <c r="A274" s="131"/>
      <c r="B274" s="73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19">
        <v>1</v>
      </c>
    </row>
    <row r="275" spans="1:9" ht="15">
      <c r="A275" s="131"/>
      <c r="B275" s="73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19">
        <v>1</v>
      </c>
    </row>
    <row r="276" spans="1:9" ht="15">
      <c r="A276" s="131"/>
      <c r="B276" s="73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19">
        <v>1</v>
      </c>
    </row>
    <row r="277" spans="1:9" ht="15">
      <c r="A277" s="131"/>
      <c r="B277" s="73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19">
        <v>1</v>
      </c>
    </row>
    <row r="278" spans="1:9" ht="15">
      <c r="A278" s="131"/>
      <c r="B278" s="73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19">
        <v>1</v>
      </c>
    </row>
    <row r="279" spans="1:9" ht="15">
      <c r="A279" s="131"/>
      <c r="B279" s="73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19">
        <v>1</v>
      </c>
    </row>
    <row r="280" spans="1:9" ht="15">
      <c r="A280" s="131"/>
      <c r="B280" s="73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19">
        <v>1</v>
      </c>
    </row>
    <row r="281" spans="1:9" ht="15">
      <c r="A281" s="131"/>
      <c r="B281" s="73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19">
        <v>1</v>
      </c>
    </row>
    <row r="282" spans="1:9" ht="15">
      <c r="A282" s="131"/>
      <c r="B282" s="73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19">
        <v>1</v>
      </c>
    </row>
    <row r="283" spans="1:9" ht="15">
      <c r="A283" s="131"/>
      <c r="B283" s="73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19">
        <v>1</v>
      </c>
    </row>
    <row r="284" spans="1:9" ht="15">
      <c r="A284" s="131"/>
      <c r="B284" s="73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19">
        <v>1</v>
      </c>
    </row>
    <row r="285" spans="1:9" ht="15">
      <c r="A285" s="131"/>
      <c r="B285" s="73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19">
        <v>1</v>
      </c>
    </row>
    <row r="286" spans="1:9" ht="15">
      <c r="A286" s="131"/>
      <c r="B286" s="73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19">
        <v>1</v>
      </c>
    </row>
    <row r="287" spans="1:9" ht="15">
      <c r="A287" s="131"/>
      <c r="B287" s="73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19">
        <v>1</v>
      </c>
    </row>
    <row r="288" spans="1:9" ht="15">
      <c r="A288" s="131"/>
      <c r="B288" s="73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19">
        <v>1</v>
      </c>
    </row>
    <row r="289" spans="1:9" ht="15">
      <c r="A289" s="131"/>
      <c r="B289" s="73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19">
        <v>1</v>
      </c>
    </row>
    <row r="290" spans="1:9" ht="15">
      <c r="A290" s="131"/>
      <c r="B290" s="73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19">
        <v>1</v>
      </c>
    </row>
    <row r="291" spans="1:9" ht="15">
      <c r="A291" s="131"/>
      <c r="B291" s="73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19">
        <v>1</v>
      </c>
    </row>
    <row r="292" spans="1:9" ht="15">
      <c r="A292" s="131"/>
      <c r="B292" s="73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19">
        <v>1</v>
      </c>
    </row>
    <row r="293" spans="1:9" ht="15">
      <c r="A293" s="131"/>
      <c r="B293" s="73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19">
        <v>1</v>
      </c>
    </row>
    <row r="294" spans="1:9" ht="15">
      <c r="A294" s="131"/>
      <c r="B294" s="73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19">
        <v>1</v>
      </c>
    </row>
    <row r="295" spans="1:9" ht="15">
      <c r="A295" s="131"/>
      <c r="B295" s="73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19">
        <v>1</v>
      </c>
    </row>
    <row r="296" spans="1:9" ht="15">
      <c r="A296" s="131"/>
      <c r="B296" s="73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19">
        <v>1</v>
      </c>
    </row>
    <row r="297" spans="1:9" ht="15">
      <c r="A297" s="131"/>
      <c r="B297" s="73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19">
        <v>1</v>
      </c>
    </row>
    <row r="298" spans="1:9" ht="15">
      <c r="A298" s="131"/>
      <c r="B298" s="73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19">
        <v>1</v>
      </c>
    </row>
    <row r="299" spans="1:9" ht="15">
      <c r="A299" s="131"/>
      <c r="B299" s="73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19">
        <v>1</v>
      </c>
    </row>
    <row r="300" spans="1:9" ht="15">
      <c r="A300" s="131"/>
      <c r="B300" s="73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19">
        <v>1</v>
      </c>
    </row>
    <row r="301" spans="1:9" ht="15">
      <c r="A301" s="131"/>
      <c r="B301" s="73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19">
        <v>1</v>
      </c>
    </row>
    <row r="302" spans="1:9" ht="15">
      <c r="A302" s="131"/>
      <c r="B302" s="73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19">
        <v>1</v>
      </c>
    </row>
    <row r="303" spans="1:9" ht="15">
      <c r="A303" s="131"/>
      <c r="B303" s="73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19">
        <v>1</v>
      </c>
    </row>
    <row r="304" spans="1:9" ht="15">
      <c r="A304" s="131"/>
      <c r="B304" s="73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19">
        <v>1</v>
      </c>
    </row>
    <row r="305" spans="1:9" ht="15">
      <c r="A305" s="131"/>
      <c r="B305" s="73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19">
        <v>1</v>
      </c>
    </row>
    <row r="306" spans="1:9" ht="15">
      <c r="A306" s="131"/>
      <c r="B306" s="73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19">
        <v>1</v>
      </c>
    </row>
    <row r="307" spans="1:9" ht="15">
      <c r="A307" s="131"/>
      <c r="B307" s="73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19">
        <v>1</v>
      </c>
    </row>
    <row r="308" spans="1:9" ht="15">
      <c r="A308" s="131"/>
      <c r="B308" s="73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19">
        <v>1</v>
      </c>
    </row>
    <row r="309" spans="1:9" ht="15">
      <c r="A309" s="131"/>
      <c r="B309" s="73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19">
        <v>1</v>
      </c>
    </row>
    <row r="310" spans="1:9" ht="15">
      <c r="A310" s="131"/>
      <c r="B310" s="73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19">
        <v>1</v>
      </c>
    </row>
    <row r="311" spans="1:9" ht="15">
      <c r="A311" s="131"/>
      <c r="B311" s="73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19">
        <v>1</v>
      </c>
    </row>
    <row r="312" spans="1:9" ht="15">
      <c r="A312" s="131"/>
      <c r="B312" s="73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19">
        <v>1</v>
      </c>
    </row>
    <row r="313" spans="1:9" ht="15">
      <c r="A313" s="131"/>
      <c r="B313" s="73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19">
        <v>1</v>
      </c>
    </row>
    <row r="314" spans="1:9" ht="15">
      <c r="A314" s="131"/>
      <c r="B314" s="73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19">
        <v>1</v>
      </c>
    </row>
    <row r="315" spans="1:9" ht="15">
      <c r="A315" s="131"/>
      <c r="B315" s="73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19">
        <v>1</v>
      </c>
    </row>
    <row r="316" spans="1:9" ht="15">
      <c r="A316" s="131"/>
      <c r="B316" s="73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19">
        <v>1</v>
      </c>
    </row>
    <row r="317" spans="1:9" ht="15">
      <c r="A317" s="131"/>
      <c r="B317" s="73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19">
        <v>1</v>
      </c>
    </row>
    <row r="318" spans="1:9" ht="15">
      <c r="A318" s="131"/>
      <c r="B318" s="73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19">
        <v>1</v>
      </c>
    </row>
    <row r="319" spans="1:9" ht="15">
      <c r="A319" s="131"/>
      <c r="B319" s="73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19">
        <v>1</v>
      </c>
    </row>
    <row r="320" spans="1:9" ht="15">
      <c r="A320" s="131"/>
      <c r="B320" s="73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19">
        <v>1</v>
      </c>
    </row>
    <row r="321" spans="1:9" ht="15">
      <c r="A321" s="131"/>
      <c r="B321" s="73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19">
        <v>1</v>
      </c>
    </row>
    <row r="322" spans="1:9" ht="15">
      <c r="A322" s="131"/>
      <c r="B322" s="73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19">
        <v>1</v>
      </c>
    </row>
    <row r="323" spans="1:9" ht="15">
      <c r="A323" s="131"/>
      <c r="B323" s="73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19">
        <v>1</v>
      </c>
    </row>
    <row r="324" spans="1:9" ht="15">
      <c r="A324" s="131"/>
      <c r="B324" s="73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19">
        <v>1</v>
      </c>
    </row>
    <row r="325" spans="1:9" ht="15">
      <c r="A325" s="131"/>
      <c r="B325" s="73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19">
        <v>1</v>
      </c>
    </row>
    <row r="326" spans="1:9" ht="15">
      <c r="A326" s="131"/>
      <c r="B326" s="73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19">
        <v>1</v>
      </c>
    </row>
    <row r="327" spans="1:9" ht="15">
      <c r="A327" s="131"/>
      <c r="B327" s="73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19">
        <v>1</v>
      </c>
    </row>
    <row r="328" spans="1:9" ht="15">
      <c r="A328" s="131"/>
      <c r="B328" s="73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19">
        <v>1</v>
      </c>
    </row>
    <row r="329" spans="1:9" ht="15">
      <c r="A329" s="131"/>
      <c r="B329" s="73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19">
        <v>1</v>
      </c>
    </row>
    <row r="330" spans="1:9" ht="15">
      <c r="A330" s="131"/>
      <c r="B330" s="73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19">
        <v>1</v>
      </c>
    </row>
    <row r="331" spans="1:9" ht="15">
      <c r="A331" s="131"/>
      <c r="B331" s="73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19">
        <v>1</v>
      </c>
    </row>
    <row r="332" spans="1:9" ht="15">
      <c r="A332" s="131"/>
      <c r="B332" s="73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19">
        <v>1</v>
      </c>
    </row>
    <row r="333" spans="1:9" ht="15">
      <c r="A333" s="131"/>
      <c r="B333" s="73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19">
        <v>1</v>
      </c>
    </row>
    <row r="334" spans="1:9" ht="15">
      <c r="A334" s="131"/>
      <c r="B334" s="73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19">
        <v>1</v>
      </c>
    </row>
    <row r="335" spans="1:9" ht="15">
      <c r="A335" s="131"/>
      <c r="B335" s="73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19">
        <v>1</v>
      </c>
    </row>
    <row r="336" spans="1:9" ht="15">
      <c r="A336" s="131"/>
      <c r="B336" s="73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19">
        <v>1</v>
      </c>
    </row>
    <row r="337" spans="1:9" ht="15">
      <c r="A337" s="131"/>
      <c r="B337" s="73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19">
        <v>1</v>
      </c>
    </row>
    <row r="338" spans="1:9" ht="15">
      <c r="A338" s="131"/>
      <c r="B338" s="73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19">
        <v>1</v>
      </c>
    </row>
    <row r="339" spans="1:9" ht="15">
      <c r="A339" s="131"/>
      <c r="B339" s="73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19">
        <v>1</v>
      </c>
    </row>
    <row r="340" spans="1:9" ht="15">
      <c r="A340" s="131"/>
      <c r="B340" s="73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19">
        <v>1</v>
      </c>
    </row>
    <row r="341" spans="1:9" ht="15">
      <c r="A341" s="131"/>
      <c r="B341" s="73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19">
        <v>1</v>
      </c>
    </row>
    <row r="342" spans="1:9" ht="15">
      <c r="A342" s="131"/>
      <c r="B342" s="73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19">
        <v>1</v>
      </c>
    </row>
    <row r="343" spans="1:9" ht="15">
      <c r="A343" s="131"/>
      <c r="B343" s="73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19">
        <v>1</v>
      </c>
    </row>
    <row r="344" spans="1:9" ht="15">
      <c r="A344" s="131"/>
      <c r="B344" s="73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19">
        <v>1</v>
      </c>
    </row>
    <row r="345" spans="1:9" ht="15">
      <c r="A345" s="131"/>
      <c r="B345" s="73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19">
        <v>1</v>
      </c>
    </row>
    <row r="346" spans="1:9" ht="15">
      <c r="A346" s="131"/>
      <c r="B346" s="73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19">
        <v>1</v>
      </c>
    </row>
    <row r="347" spans="1:9" ht="15">
      <c r="A347" s="131"/>
      <c r="B347" s="73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19">
        <v>1</v>
      </c>
    </row>
    <row r="348" spans="1:9" ht="15">
      <c r="A348" s="131"/>
      <c r="B348" s="73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19">
        <v>1</v>
      </c>
    </row>
    <row r="349" spans="1:9" ht="15">
      <c r="A349" s="131"/>
      <c r="B349" s="73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19">
        <v>1</v>
      </c>
    </row>
    <row r="350" spans="1:9" ht="15">
      <c r="A350" s="131"/>
      <c r="B350" s="73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19">
        <v>1</v>
      </c>
    </row>
    <row r="351" spans="1:9" ht="15">
      <c r="A351" s="131"/>
      <c r="B351" s="73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19">
        <v>1</v>
      </c>
    </row>
    <row r="352" spans="1:9" ht="15">
      <c r="A352" s="131"/>
      <c r="B352" s="73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19">
        <v>1</v>
      </c>
    </row>
    <row r="353" spans="1:9" ht="15">
      <c r="A353" s="131"/>
      <c r="B353" s="73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19">
        <v>1</v>
      </c>
    </row>
    <row r="354" spans="1:9" ht="15">
      <c r="A354" s="131"/>
      <c r="B354" s="73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19">
        <v>1</v>
      </c>
    </row>
    <row r="355" spans="1:9" ht="15">
      <c r="A355" s="131"/>
      <c r="B355" s="73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19">
        <v>1</v>
      </c>
    </row>
    <row r="356" spans="1:9" ht="15">
      <c r="A356" s="131"/>
      <c r="B356" s="73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19">
        <v>1</v>
      </c>
    </row>
    <row r="357" spans="1:9" ht="15">
      <c r="A357" s="131"/>
      <c r="B357" s="73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19">
        <v>1</v>
      </c>
    </row>
    <row r="358" spans="1:9" ht="15">
      <c r="A358" s="131"/>
      <c r="B358" s="73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19">
        <v>1</v>
      </c>
    </row>
    <row r="359" spans="1:9" ht="15">
      <c r="A359" s="131"/>
      <c r="B359" s="73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19">
        <v>1</v>
      </c>
    </row>
    <row r="360" spans="1:9" ht="15">
      <c r="A360" s="131"/>
      <c r="B360" s="73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19">
        <v>1</v>
      </c>
    </row>
    <row r="361" spans="1:9" ht="15">
      <c r="A361" s="131"/>
      <c r="B361" s="73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19">
        <v>1</v>
      </c>
    </row>
    <row r="362" spans="1:9" ht="15">
      <c r="A362" s="131"/>
      <c r="B362" s="73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19">
        <v>1</v>
      </c>
    </row>
    <row r="363" spans="1:9" ht="15">
      <c r="A363" s="131"/>
      <c r="B363" s="73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19">
        <v>1</v>
      </c>
    </row>
    <row r="364" spans="1:9" ht="15">
      <c r="A364" s="131"/>
      <c r="B364" s="73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19">
        <v>1</v>
      </c>
    </row>
    <row r="365" spans="1:9" ht="15">
      <c r="A365" s="131"/>
      <c r="B365" s="73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19">
        <v>1</v>
      </c>
    </row>
    <row r="366" spans="1:9" ht="15">
      <c r="B366" s="73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19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3.2"/>
  <cols>
    <col min="1" max="1" width="13.6640625" customWidth="1"/>
  </cols>
  <sheetData>
    <row r="1" spans="1:9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</row>
    <row r="2" spans="1:9" ht="15">
      <c r="A2" s="131">
        <v>43101</v>
      </c>
      <c r="B2" s="73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74">
        <v>1</v>
      </c>
    </row>
    <row r="3" spans="1:9" ht="15">
      <c r="A3" s="131">
        <v>43102</v>
      </c>
      <c r="B3" s="73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74">
        <v>1</v>
      </c>
    </row>
    <row r="4" spans="1:9" ht="15">
      <c r="A4" s="131">
        <v>43103</v>
      </c>
      <c r="B4" s="73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74">
        <v>1</v>
      </c>
    </row>
    <row r="5" spans="1:9" ht="15">
      <c r="A5" s="131">
        <v>43104</v>
      </c>
      <c r="B5" s="73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74">
        <v>1</v>
      </c>
    </row>
    <row r="6" spans="1:9" ht="15">
      <c r="A6" s="131">
        <v>43105</v>
      </c>
      <c r="B6" s="73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74">
        <v>1</v>
      </c>
    </row>
    <row r="7" spans="1:9" ht="15">
      <c r="A7" s="131">
        <v>43106</v>
      </c>
      <c r="B7" s="73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74">
        <v>1</v>
      </c>
    </row>
    <row r="8" spans="1:9" ht="15">
      <c r="A8" s="131">
        <v>43107</v>
      </c>
      <c r="B8" s="73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74">
        <v>1</v>
      </c>
    </row>
    <row r="9" spans="1:9" ht="15">
      <c r="A9" s="131">
        <v>43108</v>
      </c>
      <c r="B9" s="73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74">
        <v>1</v>
      </c>
    </row>
    <row r="10" spans="1:9" ht="15">
      <c r="A10" s="131">
        <v>43109</v>
      </c>
      <c r="B10" s="73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74">
        <v>1</v>
      </c>
    </row>
    <row r="11" spans="1:9" ht="15">
      <c r="A11" s="131">
        <v>43110</v>
      </c>
      <c r="B11" s="73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74">
        <v>1</v>
      </c>
    </row>
    <row r="12" spans="1:9" ht="15">
      <c r="A12" s="131">
        <v>43111</v>
      </c>
      <c r="B12" s="73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74">
        <v>1</v>
      </c>
    </row>
    <row r="13" spans="1:9" ht="15">
      <c r="A13" s="131">
        <v>43112</v>
      </c>
      <c r="B13" s="73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74">
        <v>1</v>
      </c>
    </row>
    <row r="14" spans="1:9" ht="15">
      <c r="A14" s="131">
        <v>43113</v>
      </c>
      <c r="B14" s="73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74">
        <v>1</v>
      </c>
    </row>
    <row r="15" spans="1:9" ht="15">
      <c r="A15" s="131">
        <v>43114</v>
      </c>
      <c r="B15" s="73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74">
        <v>1</v>
      </c>
    </row>
    <row r="16" spans="1:9" ht="15">
      <c r="A16" s="131">
        <v>43115</v>
      </c>
      <c r="B16" s="73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74">
        <v>1</v>
      </c>
    </row>
    <row r="17" spans="1:9" ht="15">
      <c r="A17" s="131">
        <v>43116</v>
      </c>
      <c r="B17" s="73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74">
        <v>1</v>
      </c>
    </row>
    <row r="18" spans="1:9" ht="15">
      <c r="A18" s="131">
        <v>43117</v>
      </c>
      <c r="B18" s="73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74">
        <v>1</v>
      </c>
    </row>
    <row r="19" spans="1:9" ht="15">
      <c r="A19" s="131">
        <v>43118</v>
      </c>
      <c r="B19" s="73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74">
        <v>1</v>
      </c>
    </row>
    <row r="20" spans="1:9" ht="15">
      <c r="A20" s="131">
        <v>43119</v>
      </c>
      <c r="B20" s="73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74">
        <v>1</v>
      </c>
    </row>
    <row r="21" spans="1:9" ht="15">
      <c r="A21" s="131">
        <v>43120</v>
      </c>
      <c r="B21" s="73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74">
        <v>1</v>
      </c>
    </row>
    <row r="22" spans="1:9" ht="15">
      <c r="A22" s="131">
        <v>43121</v>
      </c>
      <c r="B22" s="73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74">
        <v>1</v>
      </c>
    </row>
    <row r="23" spans="1:9" ht="15">
      <c r="A23" s="131">
        <v>43122</v>
      </c>
      <c r="B23" s="73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74">
        <v>1</v>
      </c>
    </row>
    <row r="24" spans="1:9" ht="15">
      <c r="A24" s="131">
        <v>43123</v>
      </c>
      <c r="B24" s="73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74">
        <v>1</v>
      </c>
    </row>
    <row r="25" spans="1:9" ht="15">
      <c r="A25" s="131">
        <v>43124</v>
      </c>
      <c r="B25" s="73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74">
        <v>1</v>
      </c>
    </row>
    <row r="26" spans="1:9" ht="15">
      <c r="A26" s="131">
        <v>43125</v>
      </c>
      <c r="B26" s="73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74">
        <v>1</v>
      </c>
    </row>
    <row r="27" spans="1:9" ht="15">
      <c r="A27" s="131">
        <v>43126</v>
      </c>
      <c r="B27" s="73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74">
        <v>1</v>
      </c>
    </row>
    <row r="28" spans="1:9" ht="15">
      <c r="A28" s="131">
        <v>43127</v>
      </c>
      <c r="B28" s="73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74">
        <v>1</v>
      </c>
    </row>
    <row r="29" spans="1:9" ht="15">
      <c r="A29" s="131">
        <v>43128</v>
      </c>
      <c r="B29" s="73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74">
        <v>1</v>
      </c>
    </row>
    <row r="30" spans="1:9" ht="15">
      <c r="A30" s="131">
        <v>43129</v>
      </c>
      <c r="B30" s="73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74">
        <v>1</v>
      </c>
    </row>
    <row r="31" spans="1:9" ht="15">
      <c r="A31" s="131">
        <v>43130</v>
      </c>
      <c r="B31" s="73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74">
        <v>1</v>
      </c>
    </row>
    <row r="32" spans="1:9" ht="15">
      <c r="A32" s="131">
        <v>43131</v>
      </c>
      <c r="B32" s="73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74">
        <v>1</v>
      </c>
    </row>
    <row r="33" spans="1:9" ht="15">
      <c r="A33" s="131">
        <v>43132</v>
      </c>
      <c r="B33" s="73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74">
        <v>1</v>
      </c>
    </row>
    <row r="34" spans="1:9" ht="15">
      <c r="A34" s="131">
        <v>43133</v>
      </c>
      <c r="B34" s="73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74">
        <v>1</v>
      </c>
    </row>
    <row r="35" spans="1:9" ht="15">
      <c r="A35" s="131">
        <v>43134</v>
      </c>
      <c r="B35" s="73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74">
        <v>1</v>
      </c>
    </row>
    <row r="36" spans="1:9" ht="15">
      <c r="A36" s="131">
        <v>43135</v>
      </c>
      <c r="B36" s="73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74">
        <v>1</v>
      </c>
    </row>
    <row r="37" spans="1:9" ht="15">
      <c r="A37" s="131">
        <v>43136</v>
      </c>
      <c r="B37" s="73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74">
        <v>1</v>
      </c>
    </row>
    <row r="38" spans="1:9" ht="15">
      <c r="A38" s="131">
        <v>43137</v>
      </c>
      <c r="B38" s="73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74">
        <v>1</v>
      </c>
    </row>
    <row r="39" spans="1:9" ht="15">
      <c r="A39" s="131">
        <v>43138</v>
      </c>
      <c r="B39" s="73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74">
        <v>1</v>
      </c>
    </row>
    <row r="40" spans="1:9" ht="15">
      <c r="A40" s="131">
        <v>43139</v>
      </c>
      <c r="B40" s="73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74">
        <v>1</v>
      </c>
    </row>
    <row r="41" spans="1:9" ht="15">
      <c r="A41" s="131">
        <v>43140</v>
      </c>
      <c r="B41" s="73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74">
        <v>1</v>
      </c>
    </row>
    <row r="42" spans="1:9" ht="15">
      <c r="A42" s="131">
        <v>43141</v>
      </c>
      <c r="B42" s="73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74">
        <v>1</v>
      </c>
    </row>
    <row r="43" spans="1:9" ht="15">
      <c r="A43" s="131">
        <v>43142</v>
      </c>
      <c r="B43" s="73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74">
        <v>1</v>
      </c>
    </row>
    <row r="44" spans="1:9" ht="15">
      <c r="A44" s="131">
        <v>43143</v>
      </c>
      <c r="B44" s="73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74">
        <v>1</v>
      </c>
    </row>
    <row r="45" spans="1:9" ht="15">
      <c r="A45" s="131">
        <v>43144</v>
      </c>
      <c r="B45" s="73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74">
        <v>1</v>
      </c>
    </row>
    <row r="46" spans="1:9" ht="15">
      <c r="A46" s="131">
        <v>43145</v>
      </c>
      <c r="B46" s="73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74">
        <v>1</v>
      </c>
    </row>
    <row r="47" spans="1:9" ht="15">
      <c r="A47" s="131">
        <v>43146</v>
      </c>
      <c r="B47" s="73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74">
        <v>1</v>
      </c>
    </row>
    <row r="48" spans="1:9" ht="15">
      <c r="A48" s="131">
        <v>43147</v>
      </c>
      <c r="B48" s="73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74">
        <v>1</v>
      </c>
    </row>
    <row r="49" spans="1:9" ht="15">
      <c r="A49" s="131">
        <v>43148</v>
      </c>
      <c r="B49" s="73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74">
        <v>1</v>
      </c>
    </row>
    <row r="50" spans="1:9" ht="15">
      <c r="A50" s="131">
        <v>43149</v>
      </c>
      <c r="B50" s="73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74">
        <v>1</v>
      </c>
    </row>
    <row r="51" spans="1:9" ht="15">
      <c r="A51" s="131">
        <v>43150</v>
      </c>
      <c r="B51" s="73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74">
        <v>1</v>
      </c>
    </row>
    <row r="52" spans="1:9" ht="15">
      <c r="A52" s="131">
        <v>43151</v>
      </c>
      <c r="B52" s="73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74">
        <v>1</v>
      </c>
    </row>
    <row r="53" spans="1:9" ht="15">
      <c r="A53" s="131">
        <v>43152</v>
      </c>
      <c r="B53" s="73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74">
        <v>1</v>
      </c>
    </row>
    <row r="54" spans="1:9" ht="15">
      <c r="A54" s="131">
        <v>43153</v>
      </c>
      <c r="B54" s="73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74">
        <v>1</v>
      </c>
    </row>
    <row r="55" spans="1:9" ht="15">
      <c r="A55" s="131">
        <v>43154</v>
      </c>
      <c r="B55" s="73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74">
        <v>1</v>
      </c>
    </row>
    <row r="56" spans="1:9" ht="15">
      <c r="A56" s="131">
        <v>43155</v>
      </c>
      <c r="B56" s="73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74">
        <v>1</v>
      </c>
    </row>
    <row r="57" spans="1:9" ht="15">
      <c r="A57" s="131">
        <v>43156</v>
      </c>
      <c r="B57" s="73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74">
        <v>1</v>
      </c>
    </row>
    <row r="58" spans="1:9" ht="15">
      <c r="A58" s="131">
        <v>43157</v>
      </c>
      <c r="B58" s="73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74">
        <v>1</v>
      </c>
    </row>
    <row r="59" spans="1:9" ht="15">
      <c r="A59" s="131">
        <v>43158</v>
      </c>
      <c r="B59" s="73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74">
        <v>1</v>
      </c>
    </row>
    <row r="60" spans="1:9" ht="15">
      <c r="A60" s="131">
        <v>43159</v>
      </c>
      <c r="B60" s="73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74">
        <v>1</v>
      </c>
    </row>
    <row r="61" spans="1:9" ht="15">
      <c r="A61" s="131">
        <v>43160</v>
      </c>
      <c r="B61" s="73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74">
        <v>1</v>
      </c>
    </row>
    <row r="62" spans="1:9" ht="15">
      <c r="A62" s="131">
        <v>43161</v>
      </c>
      <c r="B62" s="73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74">
        <v>1</v>
      </c>
    </row>
    <row r="63" spans="1:9" ht="15">
      <c r="A63" s="131">
        <v>43162</v>
      </c>
      <c r="B63" s="73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74">
        <v>1</v>
      </c>
    </row>
    <row r="64" spans="1:9" ht="15">
      <c r="A64" s="131">
        <v>43163</v>
      </c>
      <c r="B64" s="73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74">
        <v>1</v>
      </c>
    </row>
    <row r="65" spans="1:9" ht="15">
      <c r="A65" s="131">
        <v>43164</v>
      </c>
      <c r="B65" s="73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74">
        <v>1</v>
      </c>
    </row>
    <row r="66" spans="1:9" ht="15">
      <c r="A66" s="131">
        <v>43165</v>
      </c>
      <c r="B66" s="73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74">
        <v>1</v>
      </c>
    </row>
    <row r="67" spans="1:9" ht="15">
      <c r="A67" s="131">
        <v>43166</v>
      </c>
      <c r="B67" s="73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74">
        <v>1</v>
      </c>
    </row>
    <row r="68" spans="1:9" ht="15">
      <c r="A68" s="131">
        <v>43167</v>
      </c>
      <c r="B68" s="73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74">
        <v>1</v>
      </c>
    </row>
    <row r="69" spans="1:9" ht="15">
      <c r="A69" s="131">
        <v>43168</v>
      </c>
      <c r="B69" s="73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74">
        <v>1</v>
      </c>
    </row>
    <row r="70" spans="1:9" ht="15">
      <c r="A70" s="131">
        <v>43169</v>
      </c>
      <c r="B70" s="73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74">
        <v>1</v>
      </c>
    </row>
    <row r="71" spans="1:9" ht="15">
      <c r="A71" s="131">
        <v>43170</v>
      </c>
      <c r="B71" s="73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74">
        <v>1</v>
      </c>
    </row>
    <row r="72" spans="1:9" ht="15">
      <c r="A72" s="131">
        <v>43171</v>
      </c>
      <c r="B72" s="73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74">
        <v>1</v>
      </c>
    </row>
    <row r="73" spans="1:9" ht="15">
      <c r="A73" s="131">
        <v>43172</v>
      </c>
      <c r="B73" s="73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74">
        <v>1</v>
      </c>
    </row>
    <row r="74" spans="1:9" ht="15">
      <c r="A74" s="131">
        <v>43173</v>
      </c>
      <c r="B74" s="73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74">
        <v>1</v>
      </c>
    </row>
    <row r="75" spans="1:9" ht="15">
      <c r="A75" s="131">
        <v>43174</v>
      </c>
      <c r="B75" s="73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74">
        <v>1</v>
      </c>
    </row>
    <row r="76" spans="1:9" ht="15">
      <c r="A76" s="131">
        <v>43175</v>
      </c>
      <c r="B76" s="73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74">
        <v>1</v>
      </c>
    </row>
    <row r="77" spans="1:9" ht="15">
      <c r="A77" s="131">
        <v>43176</v>
      </c>
      <c r="B77" s="73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74">
        <v>1</v>
      </c>
    </row>
    <row r="78" spans="1:9" ht="15">
      <c r="A78" s="131">
        <v>43177</v>
      </c>
      <c r="B78" s="73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74">
        <v>1</v>
      </c>
    </row>
    <row r="79" spans="1:9" ht="15">
      <c r="A79" s="131">
        <v>43178</v>
      </c>
      <c r="B79" s="73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74">
        <v>1</v>
      </c>
    </row>
    <row r="80" spans="1:9" ht="15">
      <c r="A80" s="131">
        <v>43179</v>
      </c>
      <c r="B80" s="73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74">
        <v>1</v>
      </c>
    </row>
    <row r="81" spans="1:9" ht="15">
      <c r="A81" s="131">
        <v>43180</v>
      </c>
      <c r="B81" s="73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74">
        <v>1</v>
      </c>
    </row>
    <row r="82" spans="1:9" ht="15">
      <c r="A82" s="131">
        <v>43181</v>
      </c>
      <c r="B82" s="73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74">
        <v>1</v>
      </c>
    </row>
    <row r="83" spans="1:9" ht="15">
      <c r="A83" s="131">
        <v>43182</v>
      </c>
      <c r="B83" s="73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74">
        <v>1</v>
      </c>
    </row>
    <row r="84" spans="1:9" ht="15">
      <c r="A84" s="131">
        <v>43183</v>
      </c>
      <c r="B84" s="73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74">
        <v>1</v>
      </c>
    </row>
    <row r="85" spans="1:9" ht="15">
      <c r="A85" s="131">
        <v>43184</v>
      </c>
      <c r="B85" s="73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74">
        <v>1</v>
      </c>
    </row>
    <row r="86" spans="1:9" ht="15">
      <c r="A86" s="131">
        <v>43185</v>
      </c>
      <c r="B86" s="73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74">
        <v>1</v>
      </c>
    </row>
    <row r="87" spans="1:9" ht="15">
      <c r="A87" s="131">
        <v>43186</v>
      </c>
      <c r="B87" s="73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74">
        <v>1</v>
      </c>
    </row>
    <row r="88" spans="1:9" ht="15">
      <c r="A88" s="131">
        <v>43187</v>
      </c>
      <c r="B88" s="73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74">
        <v>1</v>
      </c>
    </row>
    <row r="89" spans="1:9" ht="15">
      <c r="A89" s="131">
        <v>43188</v>
      </c>
      <c r="B89" s="73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74">
        <v>1</v>
      </c>
    </row>
    <row r="90" spans="1:9" ht="15">
      <c r="A90" s="131">
        <v>43189</v>
      </c>
      <c r="B90" s="73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74">
        <v>1</v>
      </c>
    </row>
    <row r="91" spans="1:9" ht="15">
      <c r="A91" s="131">
        <v>43190</v>
      </c>
      <c r="B91" s="73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74">
        <v>1</v>
      </c>
    </row>
    <row r="92" spans="1:9" ht="15">
      <c r="A92" s="131">
        <v>43191</v>
      </c>
      <c r="B92" s="73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74">
        <v>1</v>
      </c>
    </row>
    <row r="93" spans="1:9" ht="15">
      <c r="A93" s="131">
        <v>43192</v>
      </c>
      <c r="B93" s="73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74">
        <v>1</v>
      </c>
    </row>
    <row r="94" spans="1:9" ht="15">
      <c r="A94" s="131">
        <v>43193</v>
      </c>
      <c r="B94" s="73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74">
        <v>1</v>
      </c>
    </row>
    <row r="95" spans="1:9" ht="15">
      <c r="A95" s="131">
        <v>43194</v>
      </c>
      <c r="B95" s="73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74">
        <v>1</v>
      </c>
    </row>
    <row r="96" spans="1:9" ht="15">
      <c r="A96" s="131">
        <v>43195</v>
      </c>
      <c r="B96" s="73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74">
        <v>1</v>
      </c>
    </row>
    <row r="97" spans="1:9" ht="15">
      <c r="A97" s="131">
        <v>43196</v>
      </c>
      <c r="B97" s="73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74">
        <v>1</v>
      </c>
    </row>
    <row r="98" spans="1:9" ht="15">
      <c r="A98" s="131">
        <v>43197</v>
      </c>
      <c r="B98" s="73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74">
        <v>1</v>
      </c>
    </row>
    <row r="99" spans="1:9" ht="15">
      <c r="A99" s="131">
        <v>43198</v>
      </c>
      <c r="B99" s="73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74">
        <v>1</v>
      </c>
    </row>
    <row r="100" spans="1:9" ht="15">
      <c r="A100" s="131">
        <v>43199</v>
      </c>
      <c r="B100" s="73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74">
        <v>1</v>
      </c>
    </row>
    <row r="101" spans="1:9" ht="15">
      <c r="A101" s="131">
        <v>43200</v>
      </c>
      <c r="B101" s="73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74">
        <v>1</v>
      </c>
    </row>
    <row r="102" spans="1:9" ht="15">
      <c r="A102" s="131">
        <v>43201</v>
      </c>
      <c r="B102" s="73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74">
        <v>1</v>
      </c>
    </row>
    <row r="103" spans="1:9" ht="15">
      <c r="A103" s="131">
        <v>43202</v>
      </c>
      <c r="B103" s="73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74">
        <v>1</v>
      </c>
    </row>
    <row r="104" spans="1:9" ht="15">
      <c r="A104" s="131">
        <v>43203</v>
      </c>
      <c r="B104" s="73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74">
        <v>1</v>
      </c>
    </row>
    <row r="105" spans="1:9" ht="15">
      <c r="A105" s="131">
        <v>43204</v>
      </c>
      <c r="B105" s="73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74">
        <v>1</v>
      </c>
    </row>
    <row r="106" spans="1:9" ht="15">
      <c r="A106" s="131">
        <v>43205</v>
      </c>
      <c r="B106" s="73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74">
        <v>1</v>
      </c>
    </row>
    <row r="107" spans="1:9" ht="15">
      <c r="A107" s="131">
        <v>43206</v>
      </c>
      <c r="B107" s="73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74">
        <v>1</v>
      </c>
    </row>
    <row r="108" spans="1:9" ht="15">
      <c r="A108" s="131">
        <v>43207</v>
      </c>
      <c r="B108" s="73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74">
        <v>1</v>
      </c>
    </row>
    <row r="109" spans="1:9" ht="15">
      <c r="A109" s="131">
        <v>43208</v>
      </c>
      <c r="B109" s="73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74">
        <v>1</v>
      </c>
    </row>
    <row r="110" spans="1:9" ht="15">
      <c r="A110" s="131">
        <v>43209</v>
      </c>
      <c r="B110" s="73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74">
        <v>1</v>
      </c>
    </row>
    <row r="111" spans="1:9" ht="15">
      <c r="A111" s="131">
        <v>43210</v>
      </c>
      <c r="B111" s="73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74">
        <v>1</v>
      </c>
    </row>
    <row r="112" spans="1:9" ht="15">
      <c r="A112" s="131">
        <v>43211</v>
      </c>
      <c r="B112" s="73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74">
        <v>1</v>
      </c>
    </row>
    <row r="113" spans="1:9" ht="15">
      <c r="A113" s="131">
        <v>43212</v>
      </c>
      <c r="B113" s="73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74">
        <v>1</v>
      </c>
    </row>
    <row r="114" spans="1:9" ht="15">
      <c r="A114" s="131">
        <v>43213</v>
      </c>
      <c r="B114" s="73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74">
        <v>1</v>
      </c>
    </row>
    <row r="115" spans="1:9" ht="15">
      <c r="A115" s="131">
        <v>43214</v>
      </c>
      <c r="B115" s="73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74">
        <v>1</v>
      </c>
    </row>
    <row r="116" spans="1:9" ht="15">
      <c r="A116" s="131">
        <v>43215</v>
      </c>
      <c r="B116" s="73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74">
        <v>1</v>
      </c>
    </row>
    <row r="117" spans="1:9" ht="15">
      <c r="A117" s="131">
        <v>43216</v>
      </c>
      <c r="B117" s="73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74">
        <v>1</v>
      </c>
    </row>
    <row r="118" spans="1:9" ht="15">
      <c r="A118" s="131">
        <v>43217</v>
      </c>
      <c r="B118" s="73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74">
        <v>1</v>
      </c>
    </row>
    <row r="119" spans="1:9" ht="15">
      <c r="A119" s="131">
        <v>43218</v>
      </c>
      <c r="B119" s="73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74">
        <v>1</v>
      </c>
    </row>
    <row r="120" spans="1:9" ht="15">
      <c r="A120" s="131">
        <v>43219</v>
      </c>
      <c r="B120" s="73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74">
        <v>1</v>
      </c>
    </row>
    <row r="121" spans="1:9" ht="15">
      <c r="A121" s="131">
        <v>43220</v>
      </c>
      <c r="B121" s="73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74">
        <v>1</v>
      </c>
    </row>
    <row r="122" spans="1:9" ht="15">
      <c r="A122" s="131">
        <v>43221</v>
      </c>
      <c r="B122" s="73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74">
        <v>1</v>
      </c>
    </row>
    <row r="123" spans="1:9" ht="15">
      <c r="A123" s="131">
        <v>43222</v>
      </c>
      <c r="B123" s="73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74">
        <v>1</v>
      </c>
    </row>
    <row r="124" spans="1:9" ht="15">
      <c r="A124" s="131">
        <v>43223</v>
      </c>
      <c r="B124" s="73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74">
        <v>1</v>
      </c>
    </row>
    <row r="125" spans="1:9" ht="15">
      <c r="A125" s="131">
        <v>43224</v>
      </c>
      <c r="B125" s="73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74">
        <v>1</v>
      </c>
    </row>
    <row r="126" spans="1:9" ht="15">
      <c r="A126" s="131">
        <v>43225</v>
      </c>
      <c r="B126" s="73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74">
        <v>1</v>
      </c>
    </row>
    <row r="127" spans="1:9" ht="15">
      <c r="A127" s="131">
        <v>43226</v>
      </c>
      <c r="B127" s="73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74">
        <v>1</v>
      </c>
    </row>
    <row r="128" spans="1:9" ht="15">
      <c r="A128" s="131">
        <v>43227</v>
      </c>
      <c r="B128" s="73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74">
        <v>1</v>
      </c>
    </row>
    <row r="129" spans="1:9" ht="15">
      <c r="A129" s="131">
        <v>43228</v>
      </c>
      <c r="B129" s="73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74">
        <v>1</v>
      </c>
    </row>
    <row r="130" spans="1:9" ht="15">
      <c r="A130" s="131">
        <v>43229</v>
      </c>
      <c r="B130" s="73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74">
        <v>1</v>
      </c>
    </row>
    <row r="131" spans="1:9" ht="15">
      <c r="A131" s="131">
        <v>43230</v>
      </c>
      <c r="B131" s="73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74">
        <v>1</v>
      </c>
    </row>
    <row r="132" spans="1:9" ht="15">
      <c r="A132" s="131">
        <v>43231</v>
      </c>
      <c r="B132" s="73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74">
        <v>1</v>
      </c>
    </row>
    <row r="133" spans="1:9" ht="15">
      <c r="A133" s="131">
        <v>43232</v>
      </c>
      <c r="B133" s="73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74">
        <v>1</v>
      </c>
    </row>
    <row r="134" spans="1:9" ht="15">
      <c r="A134" s="131">
        <v>43233</v>
      </c>
      <c r="B134" s="73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74">
        <v>1</v>
      </c>
    </row>
    <row r="135" spans="1:9" ht="15">
      <c r="A135" s="131">
        <v>43234</v>
      </c>
      <c r="B135" s="73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74">
        <v>1</v>
      </c>
    </row>
    <row r="136" spans="1:9" ht="15">
      <c r="A136" s="131">
        <v>43235</v>
      </c>
      <c r="B136" s="73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74">
        <v>1</v>
      </c>
    </row>
    <row r="137" spans="1:9" ht="15">
      <c r="A137" s="131">
        <v>43236</v>
      </c>
      <c r="B137" s="73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74">
        <v>1</v>
      </c>
    </row>
    <row r="138" spans="1:9" ht="15">
      <c r="A138" s="131">
        <v>43237</v>
      </c>
      <c r="B138" s="73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74">
        <v>1</v>
      </c>
    </row>
    <row r="139" spans="1:9" ht="15">
      <c r="A139" s="131">
        <v>43238</v>
      </c>
      <c r="B139" s="73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74">
        <v>1</v>
      </c>
    </row>
    <row r="140" spans="1:9" ht="15">
      <c r="A140" s="131">
        <v>43239</v>
      </c>
      <c r="B140" s="73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74">
        <v>1</v>
      </c>
    </row>
    <row r="141" spans="1:9" ht="15">
      <c r="A141" s="131">
        <v>43240</v>
      </c>
      <c r="B141" s="73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74">
        <v>1</v>
      </c>
    </row>
    <row r="142" spans="1:9" ht="15">
      <c r="A142" s="131">
        <v>43241</v>
      </c>
      <c r="B142" s="73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74">
        <v>1</v>
      </c>
    </row>
    <row r="143" spans="1:9" ht="15">
      <c r="A143" s="131">
        <v>43242</v>
      </c>
      <c r="B143" s="73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74">
        <v>1</v>
      </c>
    </row>
    <row r="144" spans="1:9" ht="15">
      <c r="A144" s="131">
        <v>43243</v>
      </c>
      <c r="B144" s="73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74">
        <v>1</v>
      </c>
    </row>
    <row r="145" spans="1:9" ht="15">
      <c r="A145" s="131">
        <v>43244</v>
      </c>
      <c r="B145" s="73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74">
        <v>1</v>
      </c>
    </row>
    <row r="146" spans="1:9" ht="15">
      <c r="A146" s="131">
        <v>43245</v>
      </c>
      <c r="B146" s="73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74">
        <v>1</v>
      </c>
    </row>
    <row r="147" spans="1:9" ht="15">
      <c r="A147" s="131">
        <v>43246</v>
      </c>
      <c r="B147" s="73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74">
        <v>1</v>
      </c>
    </row>
    <row r="148" spans="1:9" ht="15">
      <c r="A148" s="131">
        <v>43247</v>
      </c>
      <c r="B148" s="73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74">
        <v>1</v>
      </c>
    </row>
    <row r="149" spans="1:9" ht="15">
      <c r="A149" s="131">
        <v>43248</v>
      </c>
      <c r="B149" s="73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74">
        <v>1</v>
      </c>
    </row>
    <row r="150" spans="1:9" ht="15">
      <c r="A150" s="131">
        <v>43249</v>
      </c>
      <c r="B150" s="73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74">
        <v>1</v>
      </c>
    </row>
    <row r="151" spans="1:9" ht="15">
      <c r="A151" s="131">
        <v>43250</v>
      </c>
      <c r="B151" s="73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74">
        <v>1</v>
      </c>
    </row>
    <row r="152" spans="1:9" ht="15">
      <c r="A152" s="131">
        <v>43251</v>
      </c>
      <c r="B152" s="73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74">
        <v>1</v>
      </c>
    </row>
    <row r="153" spans="1:9" ht="15">
      <c r="A153" s="131">
        <v>43252</v>
      </c>
      <c r="B153" s="73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74">
        <v>1</v>
      </c>
    </row>
    <row r="154" spans="1:9" ht="15">
      <c r="A154" s="131">
        <v>43253</v>
      </c>
      <c r="B154" s="73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74">
        <v>1</v>
      </c>
    </row>
    <row r="155" spans="1:9" ht="15">
      <c r="A155" s="131">
        <v>43254</v>
      </c>
      <c r="B155" s="73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74">
        <v>1</v>
      </c>
    </row>
    <row r="156" spans="1:9" ht="15">
      <c r="A156" s="131">
        <v>43255</v>
      </c>
      <c r="B156" s="73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74">
        <v>1</v>
      </c>
    </row>
    <row r="157" spans="1:9" ht="15">
      <c r="A157" s="131">
        <v>43256</v>
      </c>
      <c r="B157" s="73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74">
        <v>1</v>
      </c>
    </row>
    <row r="158" spans="1:9" ht="15">
      <c r="A158" s="131">
        <v>43257</v>
      </c>
      <c r="B158" s="73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74">
        <v>1</v>
      </c>
    </row>
    <row r="159" spans="1:9" ht="15">
      <c r="A159" s="131">
        <v>43258</v>
      </c>
      <c r="B159" s="73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74">
        <v>1</v>
      </c>
    </row>
    <row r="160" spans="1:9" ht="15">
      <c r="A160" s="131">
        <v>43259</v>
      </c>
      <c r="B160" s="73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74">
        <v>1</v>
      </c>
    </row>
    <row r="161" spans="1:9" ht="15">
      <c r="A161" s="131">
        <v>43260</v>
      </c>
      <c r="B161" s="73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74">
        <v>1</v>
      </c>
    </row>
    <row r="162" spans="1:9" ht="15">
      <c r="A162" s="131">
        <v>43261</v>
      </c>
      <c r="B162" s="73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74">
        <v>1</v>
      </c>
    </row>
    <row r="163" spans="1:9" ht="15">
      <c r="A163" s="131">
        <v>43262</v>
      </c>
      <c r="B163" s="73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74">
        <v>1</v>
      </c>
    </row>
    <row r="164" spans="1:9" ht="15">
      <c r="A164" s="131">
        <v>43263</v>
      </c>
      <c r="B164" s="73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74">
        <v>1</v>
      </c>
    </row>
    <row r="165" spans="1:9" ht="15">
      <c r="A165" s="131">
        <v>43264</v>
      </c>
      <c r="B165" s="73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74">
        <v>1</v>
      </c>
    </row>
    <row r="166" spans="1:9" ht="15">
      <c r="A166" s="131">
        <v>43265</v>
      </c>
      <c r="B166" s="73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74">
        <v>1</v>
      </c>
    </row>
    <row r="167" spans="1:9" ht="15">
      <c r="A167" s="131">
        <v>43266</v>
      </c>
      <c r="B167" s="73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74">
        <v>1</v>
      </c>
    </row>
    <row r="168" spans="1:9" ht="15">
      <c r="A168" s="131">
        <v>43267</v>
      </c>
      <c r="B168" s="73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74">
        <v>1</v>
      </c>
    </row>
    <row r="169" spans="1:9" ht="15">
      <c r="A169" s="131">
        <v>43268</v>
      </c>
      <c r="B169" s="73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74">
        <v>1</v>
      </c>
    </row>
    <row r="170" spans="1:9" ht="15">
      <c r="A170" s="131">
        <v>43269</v>
      </c>
      <c r="B170" s="73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74">
        <v>1</v>
      </c>
    </row>
    <row r="171" spans="1:9" ht="15">
      <c r="A171" s="131">
        <v>43270</v>
      </c>
      <c r="B171" s="73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74">
        <v>1</v>
      </c>
    </row>
    <row r="172" spans="1:9" ht="15">
      <c r="A172" s="131">
        <v>43271</v>
      </c>
      <c r="B172" s="73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74">
        <v>1</v>
      </c>
    </row>
    <row r="173" spans="1:9" ht="15">
      <c r="A173" s="131">
        <v>43272</v>
      </c>
      <c r="B173" s="73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74">
        <v>1</v>
      </c>
    </row>
    <row r="174" spans="1:9" ht="15">
      <c r="A174" s="131">
        <v>43273</v>
      </c>
      <c r="B174" s="73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74">
        <v>1</v>
      </c>
    </row>
    <row r="175" spans="1:9" ht="15">
      <c r="A175" s="131">
        <v>43274</v>
      </c>
      <c r="B175" s="73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74">
        <v>1</v>
      </c>
    </row>
    <row r="176" spans="1:9" ht="15">
      <c r="A176" s="131">
        <v>43275</v>
      </c>
      <c r="B176" s="73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74">
        <v>1</v>
      </c>
    </row>
    <row r="177" spans="1:9" ht="15">
      <c r="A177" s="131">
        <v>43276</v>
      </c>
      <c r="B177" s="73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74">
        <v>1</v>
      </c>
    </row>
    <row r="178" spans="1:9" ht="15">
      <c r="A178" s="131">
        <v>43277</v>
      </c>
      <c r="B178" s="73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74">
        <v>1</v>
      </c>
    </row>
    <row r="179" spans="1:9" ht="15">
      <c r="A179" s="131">
        <v>43278</v>
      </c>
      <c r="B179" s="73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74">
        <v>1</v>
      </c>
    </row>
    <row r="180" spans="1:9" ht="15">
      <c r="A180" s="131">
        <v>43279</v>
      </c>
      <c r="B180" s="73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74">
        <v>1</v>
      </c>
    </row>
    <row r="181" spans="1:9" ht="15">
      <c r="A181" s="131">
        <v>43280</v>
      </c>
      <c r="B181" s="73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74">
        <v>1</v>
      </c>
    </row>
    <row r="182" spans="1:9" ht="15">
      <c r="A182" s="131">
        <v>43281</v>
      </c>
      <c r="B182" s="73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74">
        <v>1</v>
      </c>
    </row>
    <row r="183" spans="1:9" ht="15">
      <c r="A183" s="131">
        <v>43282</v>
      </c>
      <c r="B183" s="73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74">
        <v>1</v>
      </c>
    </row>
    <row r="184" spans="1:9" ht="15">
      <c r="A184" s="131">
        <v>43283</v>
      </c>
      <c r="B184" s="73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74">
        <v>1</v>
      </c>
    </row>
    <row r="185" spans="1:9" ht="15">
      <c r="A185" s="131">
        <v>43284</v>
      </c>
      <c r="B185" s="73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74">
        <v>1</v>
      </c>
    </row>
    <row r="186" spans="1:9" ht="15">
      <c r="A186" s="131">
        <v>43285</v>
      </c>
      <c r="B186" s="73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74">
        <v>1</v>
      </c>
    </row>
    <row r="187" spans="1:9" ht="15">
      <c r="A187" s="131">
        <v>43286</v>
      </c>
      <c r="B187" s="73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74">
        <v>1</v>
      </c>
    </row>
    <row r="188" spans="1:9" ht="15">
      <c r="A188" s="131">
        <v>43287</v>
      </c>
      <c r="B188" s="73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74">
        <v>1</v>
      </c>
    </row>
    <row r="189" spans="1:9" ht="15">
      <c r="A189" s="131">
        <v>43288</v>
      </c>
      <c r="B189" s="73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74">
        <v>1</v>
      </c>
    </row>
    <row r="190" spans="1:9" ht="15">
      <c r="A190" s="131">
        <v>43289</v>
      </c>
      <c r="B190" s="73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74">
        <v>1</v>
      </c>
    </row>
    <row r="191" spans="1:9" ht="15">
      <c r="A191" s="131">
        <v>43290</v>
      </c>
      <c r="B191" s="73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74">
        <v>1</v>
      </c>
    </row>
    <row r="192" spans="1:9" ht="15">
      <c r="A192" s="131">
        <v>43291</v>
      </c>
      <c r="B192" s="73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74">
        <v>1</v>
      </c>
    </row>
    <row r="193" spans="1:9" ht="15">
      <c r="A193" s="131">
        <v>43292</v>
      </c>
      <c r="B193" s="73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74">
        <v>1</v>
      </c>
    </row>
    <row r="194" spans="1:9" ht="15">
      <c r="A194" s="131">
        <v>43293</v>
      </c>
      <c r="B194" s="73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74">
        <v>1</v>
      </c>
    </row>
    <row r="195" spans="1:9" ht="15">
      <c r="A195" s="131">
        <v>43294</v>
      </c>
      <c r="B195" s="73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74">
        <v>1</v>
      </c>
    </row>
    <row r="196" spans="1:9" ht="15">
      <c r="A196" s="131">
        <v>43295</v>
      </c>
      <c r="B196" s="73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74">
        <v>1</v>
      </c>
    </row>
    <row r="197" spans="1:9" ht="15">
      <c r="A197" s="131">
        <v>43296</v>
      </c>
      <c r="B197" s="73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74">
        <v>1</v>
      </c>
    </row>
    <row r="198" spans="1:9" ht="15">
      <c r="A198" s="131">
        <v>43297</v>
      </c>
      <c r="B198" s="73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74">
        <v>1</v>
      </c>
    </row>
    <row r="199" spans="1:9" ht="15">
      <c r="A199" s="131">
        <v>43298</v>
      </c>
      <c r="B199" s="73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74">
        <v>1</v>
      </c>
    </row>
    <row r="200" spans="1:9" ht="15">
      <c r="A200" s="131">
        <v>43299</v>
      </c>
      <c r="B200" s="73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74">
        <v>1</v>
      </c>
    </row>
    <row r="201" spans="1:9" ht="15">
      <c r="A201" s="131">
        <v>43300</v>
      </c>
      <c r="B201" s="73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74">
        <v>1</v>
      </c>
    </row>
    <row r="202" spans="1:9" ht="15">
      <c r="A202" s="131">
        <v>43301</v>
      </c>
      <c r="B202" s="73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74">
        <v>1</v>
      </c>
    </row>
    <row r="203" spans="1:9" ht="15">
      <c r="A203" s="131">
        <v>43302</v>
      </c>
      <c r="B203" s="73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74">
        <v>1</v>
      </c>
    </row>
    <row r="204" spans="1:9" ht="15">
      <c r="A204" s="131">
        <v>43303</v>
      </c>
      <c r="B204" s="73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74">
        <v>1</v>
      </c>
    </row>
    <row r="205" spans="1:9" ht="15">
      <c r="A205" s="131">
        <v>43304</v>
      </c>
      <c r="B205" s="73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74">
        <v>1</v>
      </c>
    </row>
    <row r="206" spans="1:9" ht="15">
      <c r="A206" s="131">
        <v>43305</v>
      </c>
      <c r="B206" s="73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74">
        <v>1</v>
      </c>
    </row>
    <row r="207" spans="1:9" ht="15">
      <c r="A207" s="131">
        <v>43306</v>
      </c>
      <c r="B207" s="73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74">
        <v>1</v>
      </c>
    </row>
    <row r="208" spans="1:9" ht="15">
      <c r="A208" s="131">
        <v>43307</v>
      </c>
      <c r="B208" s="73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74">
        <v>1</v>
      </c>
    </row>
    <row r="209" spans="1:9" ht="15">
      <c r="A209" s="131">
        <v>43308</v>
      </c>
      <c r="B209" s="73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74">
        <v>1</v>
      </c>
    </row>
    <row r="210" spans="1:9" ht="15">
      <c r="A210" s="131">
        <v>43309</v>
      </c>
      <c r="B210" s="73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74">
        <v>1</v>
      </c>
    </row>
    <row r="211" spans="1:9" ht="15">
      <c r="A211" s="131">
        <v>43310</v>
      </c>
      <c r="B211" s="73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74">
        <v>1</v>
      </c>
    </row>
    <row r="212" spans="1:9" ht="15">
      <c r="A212" s="131">
        <v>43311</v>
      </c>
      <c r="B212" s="73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74">
        <v>1</v>
      </c>
    </row>
    <row r="213" spans="1:9" ht="15">
      <c r="A213" s="131">
        <v>43312</v>
      </c>
      <c r="B213" s="73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74">
        <v>1</v>
      </c>
    </row>
    <row r="214" spans="1:9" ht="15">
      <c r="A214" s="131">
        <v>43313</v>
      </c>
      <c r="B214" s="73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74">
        <v>1</v>
      </c>
    </row>
    <row r="215" spans="1:9" ht="15">
      <c r="A215" s="131">
        <v>43314</v>
      </c>
      <c r="B215" s="73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74">
        <v>1</v>
      </c>
    </row>
    <row r="216" spans="1:9" ht="15">
      <c r="A216" s="131">
        <v>43315</v>
      </c>
      <c r="B216" s="73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74">
        <v>1</v>
      </c>
    </row>
    <row r="217" spans="1:9" ht="15">
      <c r="A217" s="131">
        <v>43316</v>
      </c>
      <c r="B217" s="73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74">
        <v>1</v>
      </c>
    </row>
    <row r="218" spans="1:9" ht="15">
      <c r="A218" s="131">
        <v>43317</v>
      </c>
      <c r="B218" s="73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74">
        <v>1</v>
      </c>
    </row>
    <row r="219" spans="1:9" ht="15">
      <c r="A219" s="131">
        <v>43318</v>
      </c>
      <c r="B219" s="73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74">
        <v>1</v>
      </c>
    </row>
    <row r="220" spans="1:9" ht="15">
      <c r="A220" s="131">
        <v>43319</v>
      </c>
      <c r="B220" s="73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74">
        <v>1</v>
      </c>
    </row>
    <row r="221" spans="1:9" ht="15">
      <c r="A221" s="131">
        <v>43320</v>
      </c>
      <c r="B221" s="73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74">
        <v>1</v>
      </c>
    </row>
    <row r="222" spans="1:9" ht="15">
      <c r="A222" s="131">
        <v>43321</v>
      </c>
      <c r="B222" s="73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74">
        <v>1</v>
      </c>
    </row>
    <row r="223" spans="1:9" ht="15">
      <c r="A223" s="131">
        <v>43322</v>
      </c>
      <c r="B223" s="73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74">
        <v>1</v>
      </c>
    </row>
    <row r="224" spans="1:9" ht="15">
      <c r="A224" s="131">
        <v>43323</v>
      </c>
      <c r="B224" s="73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74">
        <v>1</v>
      </c>
    </row>
    <row r="225" spans="1:9" ht="15">
      <c r="A225" s="131">
        <v>43324</v>
      </c>
      <c r="B225" s="73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74">
        <v>1</v>
      </c>
    </row>
    <row r="226" spans="1:9" ht="15">
      <c r="A226" s="131">
        <v>43325</v>
      </c>
      <c r="B226" s="73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74">
        <v>1</v>
      </c>
    </row>
    <row r="227" spans="1:9" ht="15">
      <c r="A227" s="131">
        <v>43326</v>
      </c>
      <c r="B227" s="73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74">
        <v>1</v>
      </c>
    </row>
    <row r="228" spans="1:9" ht="15">
      <c r="A228" s="131">
        <v>43327</v>
      </c>
      <c r="B228" s="73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74">
        <v>1</v>
      </c>
    </row>
    <row r="229" spans="1:9" ht="15">
      <c r="A229" s="131">
        <v>43328</v>
      </c>
      <c r="B229" s="73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74">
        <v>1</v>
      </c>
    </row>
    <row r="230" spans="1:9" ht="15">
      <c r="A230" s="131">
        <v>43329</v>
      </c>
      <c r="B230" s="73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74">
        <v>1</v>
      </c>
    </row>
    <row r="231" spans="1:9" ht="15">
      <c r="A231" s="131">
        <v>43330</v>
      </c>
      <c r="B231" s="73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74">
        <v>1</v>
      </c>
    </row>
    <row r="232" spans="1:9" ht="15">
      <c r="A232" s="131">
        <v>43331</v>
      </c>
      <c r="B232" s="73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74">
        <v>1</v>
      </c>
    </row>
    <row r="233" spans="1:9" ht="15">
      <c r="A233" s="131">
        <v>43332</v>
      </c>
      <c r="B233" s="73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74">
        <v>1</v>
      </c>
    </row>
    <row r="234" spans="1:9" ht="15">
      <c r="A234" s="131">
        <v>43333</v>
      </c>
      <c r="B234" s="73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74">
        <v>1</v>
      </c>
    </row>
    <row r="235" spans="1:9" ht="15">
      <c r="A235" s="131">
        <v>43334</v>
      </c>
      <c r="B235" s="73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74">
        <v>1</v>
      </c>
    </row>
    <row r="236" spans="1:9" ht="15">
      <c r="A236" s="131">
        <v>43335</v>
      </c>
      <c r="B236" s="73">
        <v>235</v>
      </c>
      <c r="C236">
        <v>28.4</v>
      </c>
      <c r="D236">
        <v>3.334688591156203</v>
      </c>
      <c r="E236">
        <v>6.4301675370683977</v>
      </c>
      <c r="F236" s="107">
        <v>0</v>
      </c>
      <c r="G236">
        <v>31.110800000000001</v>
      </c>
      <c r="H236">
        <v>15.555400000000001</v>
      </c>
      <c r="I236" s="74">
        <v>1</v>
      </c>
    </row>
    <row r="237" spans="1:9" ht="15">
      <c r="A237" s="131">
        <v>43336</v>
      </c>
      <c r="B237" s="73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74">
        <v>1</v>
      </c>
    </row>
    <row r="238" spans="1:9" ht="15">
      <c r="A238" s="131">
        <v>43337</v>
      </c>
      <c r="B238" s="73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74">
        <v>1</v>
      </c>
    </row>
    <row r="239" spans="1:9" ht="15">
      <c r="A239" s="131">
        <v>43338</v>
      </c>
      <c r="B239" s="73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74">
        <v>1</v>
      </c>
    </row>
    <row r="240" spans="1:9" ht="15">
      <c r="A240" s="131">
        <v>43339</v>
      </c>
      <c r="B240" s="73">
        <v>239</v>
      </c>
      <c r="C240">
        <v>21.6</v>
      </c>
      <c r="D240">
        <v>4.1992374851596628</v>
      </c>
      <c r="E240">
        <v>8.1087581626344232</v>
      </c>
      <c r="F240" s="107">
        <v>0</v>
      </c>
      <c r="G240">
        <v>33.888550000000002</v>
      </c>
      <c r="H240">
        <v>19.9998</v>
      </c>
      <c r="I240" s="74">
        <v>1</v>
      </c>
    </row>
    <row r="241" spans="1:9" ht="15">
      <c r="A241" s="131">
        <v>43340</v>
      </c>
      <c r="B241" s="73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74">
        <v>1</v>
      </c>
    </row>
    <row r="242" spans="1:9" ht="15">
      <c r="A242" s="131">
        <v>43341</v>
      </c>
      <c r="B242" s="73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74">
        <v>1</v>
      </c>
    </row>
    <row r="243" spans="1:9" ht="15">
      <c r="A243" s="131">
        <v>43342</v>
      </c>
      <c r="B243" s="73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74">
        <v>1</v>
      </c>
    </row>
    <row r="244" spans="1:9" ht="15">
      <c r="A244" s="131">
        <v>43343</v>
      </c>
      <c r="B244" s="73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74">
        <v>1</v>
      </c>
    </row>
    <row r="245" spans="1:9" ht="15">
      <c r="A245" s="131">
        <v>43344</v>
      </c>
      <c r="B245" s="73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74">
        <v>1</v>
      </c>
    </row>
    <row r="246" spans="1:9" ht="15">
      <c r="A246" s="131">
        <v>43345</v>
      </c>
      <c r="B246" s="73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74">
        <v>1</v>
      </c>
    </row>
    <row r="247" spans="1:9" ht="15">
      <c r="A247" s="131">
        <v>43346</v>
      </c>
      <c r="B247" s="73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74">
        <v>1</v>
      </c>
    </row>
    <row r="248" spans="1:9" ht="15">
      <c r="A248" s="131">
        <v>43347</v>
      </c>
      <c r="B248" s="73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74">
        <v>1</v>
      </c>
    </row>
    <row r="249" spans="1:9" ht="15">
      <c r="A249" s="131">
        <v>43348</v>
      </c>
      <c r="B249" s="73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74">
        <v>1</v>
      </c>
    </row>
    <row r="250" spans="1:9" ht="15">
      <c r="A250" s="131">
        <v>43349</v>
      </c>
      <c r="B250" s="73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74">
        <v>1</v>
      </c>
    </row>
    <row r="251" spans="1:9" ht="15">
      <c r="A251" s="131">
        <v>43350</v>
      </c>
      <c r="B251" s="73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74">
        <v>1</v>
      </c>
    </row>
    <row r="252" spans="1:9" ht="15">
      <c r="A252" s="131">
        <v>43351</v>
      </c>
      <c r="B252" s="73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74">
        <v>1</v>
      </c>
    </row>
    <row r="253" spans="1:9" ht="15">
      <c r="A253" s="131">
        <v>43352</v>
      </c>
      <c r="B253" s="73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74">
        <v>1</v>
      </c>
    </row>
    <row r="254" spans="1:9" ht="15">
      <c r="A254" s="131">
        <v>43353</v>
      </c>
      <c r="B254" s="73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74">
        <v>1</v>
      </c>
    </row>
    <row r="255" spans="1:9" ht="15">
      <c r="A255" s="131">
        <v>43354</v>
      </c>
      <c r="B255" s="73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74">
        <v>1</v>
      </c>
    </row>
    <row r="256" spans="1:9" ht="15">
      <c r="A256" s="131">
        <v>43355</v>
      </c>
      <c r="B256" s="73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74">
        <v>1</v>
      </c>
    </row>
    <row r="257" spans="1:9" ht="15">
      <c r="A257" s="131">
        <v>43356</v>
      </c>
      <c r="B257" s="73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74">
        <v>1</v>
      </c>
    </row>
    <row r="258" spans="1:9" ht="15">
      <c r="A258" s="131">
        <v>43357</v>
      </c>
      <c r="B258" s="73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74">
        <v>1</v>
      </c>
    </row>
    <row r="259" spans="1:9" ht="15">
      <c r="A259" s="131">
        <v>43358</v>
      </c>
      <c r="B259" s="73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74">
        <v>1</v>
      </c>
    </row>
    <row r="260" spans="1:9" ht="15">
      <c r="A260" s="131">
        <v>43359</v>
      </c>
      <c r="B260" s="73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74">
        <v>1</v>
      </c>
    </row>
    <row r="261" spans="1:9" ht="15">
      <c r="A261" s="131">
        <v>43360</v>
      </c>
      <c r="B261" s="73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74">
        <v>1</v>
      </c>
    </row>
    <row r="262" spans="1:9" ht="15">
      <c r="A262" s="131">
        <v>43361</v>
      </c>
      <c r="B262" s="73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74">
        <v>1</v>
      </c>
    </row>
    <row r="263" spans="1:9" ht="15">
      <c r="A263" s="131">
        <v>43362</v>
      </c>
      <c r="B263" s="73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74">
        <v>1</v>
      </c>
    </row>
    <row r="264" spans="1:9" ht="15">
      <c r="A264" s="131">
        <v>43363</v>
      </c>
      <c r="B264" s="73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74">
        <v>1</v>
      </c>
    </row>
    <row r="265" spans="1:9" ht="15">
      <c r="A265" s="131">
        <v>43364</v>
      </c>
      <c r="B265" s="73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74">
        <v>1</v>
      </c>
    </row>
    <row r="266" spans="1:9" ht="15">
      <c r="A266" s="131">
        <v>43365</v>
      </c>
      <c r="B266" s="73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74">
        <v>1</v>
      </c>
    </row>
    <row r="267" spans="1:9" ht="15">
      <c r="A267" s="131">
        <v>43366</v>
      </c>
      <c r="B267" s="73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74">
        <v>1</v>
      </c>
    </row>
    <row r="268" spans="1:9" ht="15">
      <c r="A268" s="131">
        <v>43367</v>
      </c>
      <c r="B268" s="73">
        <v>267</v>
      </c>
      <c r="C268">
        <v>12</v>
      </c>
      <c r="D268">
        <v>3.1700126113460199</v>
      </c>
      <c r="E268">
        <v>6.0444674383112718</v>
      </c>
      <c r="F268" s="107">
        <v>0</v>
      </c>
      <c r="G268">
        <v>28.8886</v>
      </c>
      <c r="H268">
        <v>8.3332499999999996</v>
      </c>
      <c r="I268" s="74">
        <v>1</v>
      </c>
    </row>
    <row r="269" spans="1:9" ht="15">
      <c r="A269" s="131">
        <v>43368</v>
      </c>
      <c r="B269" s="73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74">
        <v>1</v>
      </c>
    </row>
    <row r="270" spans="1:9" ht="15">
      <c r="A270" s="131">
        <v>43369</v>
      </c>
      <c r="B270" s="73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74">
        <v>1</v>
      </c>
    </row>
    <row r="271" spans="1:9" ht="15">
      <c r="A271" s="131">
        <v>43370</v>
      </c>
      <c r="B271" s="73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74">
        <v>1</v>
      </c>
    </row>
    <row r="272" spans="1:9" ht="15">
      <c r="A272" s="131">
        <v>43371</v>
      </c>
      <c r="B272" s="73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74">
        <v>1</v>
      </c>
    </row>
    <row r="273" spans="1:9" ht="15">
      <c r="A273" s="131">
        <v>43372</v>
      </c>
      <c r="B273" s="73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74">
        <v>1</v>
      </c>
    </row>
    <row r="274" spans="1:9" ht="15">
      <c r="A274" s="131">
        <v>43373</v>
      </c>
      <c r="B274" s="73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74">
        <v>1</v>
      </c>
    </row>
    <row r="275" spans="1:9" ht="15">
      <c r="A275" s="131">
        <v>43374</v>
      </c>
      <c r="B275" s="73">
        <v>274</v>
      </c>
      <c r="C275">
        <v>33</v>
      </c>
      <c r="D275">
        <v>3.417026581061295</v>
      </c>
      <c r="E275">
        <v>5.2177412100835294</v>
      </c>
      <c r="F275" s="107">
        <v>0</v>
      </c>
      <c r="G275">
        <v>31.666350000000001</v>
      </c>
      <c r="H275">
        <v>13.3332</v>
      </c>
      <c r="I275" s="74">
        <v>1</v>
      </c>
    </row>
    <row r="276" spans="1:9" ht="15">
      <c r="A276" s="131">
        <v>43375</v>
      </c>
      <c r="B276" s="73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74">
        <v>1</v>
      </c>
    </row>
    <row r="277" spans="1:9" ht="15">
      <c r="A277" s="131">
        <v>43376</v>
      </c>
      <c r="B277" s="73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74">
        <v>1</v>
      </c>
    </row>
    <row r="278" spans="1:9" ht="15">
      <c r="A278" s="131">
        <v>43377</v>
      </c>
      <c r="B278" s="73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74">
        <v>1</v>
      </c>
    </row>
    <row r="279" spans="1:9" ht="15">
      <c r="A279" s="131">
        <v>43378</v>
      </c>
      <c r="B279" s="73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74">
        <v>1</v>
      </c>
    </row>
    <row r="280" spans="1:9" ht="15">
      <c r="A280" s="131">
        <v>43379</v>
      </c>
      <c r="B280" s="73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74">
        <v>1</v>
      </c>
    </row>
    <row r="281" spans="1:9" ht="15">
      <c r="A281" s="131">
        <v>43380</v>
      </c>
      <c r="B281" s="73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74">
        <v>1</v>
      </c>
    </row>
    <row r="282" spans="1:9" ht="15">
      <c r="A282" s="131">
        <v>43381</v>
      </c>
      <c r="B282" s="73">
        <v>281</v>
      </c>
      <c r="C282">
        <v>34.200000000000003</v>
      </c>
      <c r="D282">
        <v>2.4289707022001981</v>
      </c>
      <c r="E282">
        <v>3.474117674523542</v>
      </c>
      <c r="F282" s="135">
        <v>8.1</v>
      </c>
      <c r="G282">
        <v>25.555299999999999</v>
      </c>
      <c r="H282">
        <v>12.77765</v>
      </c>
      <c r="I282" s="74">
        <v>1</v>
      </c>
    </row>
    <row r="283" spans="1:9" ht="15">
      <c r="A283" s="131">
        <v>43382</v>
      </c>
      <c r="B283" s="73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74">
        <v>1</v>
      </c>
    </row>
    <row r="284" spans="1:9" ht="15">
      <c r="A284" s="131">
        <v>43383</v>
      </c>
      <c r="B284" s="73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74">
        <v>1</v>
      </c>
    </row>
    <row r="285" spans="1:9" ht="15">
      <c r="A285" s="131">
        <v>43384</v>
      </c>
      <c r="B285" s="73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74">
        <v>1</v>
      </c>
    </row>
    <row r="286" spans="1:9" ht="15">
      <c r="A286" s="131">
        <v>43385</v>
      </c>
      <c r="B286" s="73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74">
        <v>1</v>
      </c>
    </row>
    <row r="287" spans="1:9" ht="15">
      <c r="A287" s="131">
        <v>43386</v>
      </c>
      <c r="B287" s="73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74">
        <v>1</v>
      </c>
    </row>
    <row r="288" spans="1:9" ht="15">
      <c r="A288" s="131">
        <v>43387</v>
      </c>
      <c r="B288" s="73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74">
        <v>1</v>
      </c>
    </row>
    <row r="289" spans="1:9" ht="15">
      <c r="A289" s="131">
        <v>43388</v>
      </c>
      <c r="B289" s="73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74">
        <v>1</v>
      </c>
    </row>
    <row r="290" spans="1:9" ht="15">
      <c r="A290" s="131">
        <v>43389</v>
      </c>
      <c r="B290" s="73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74">
        <v>1</v>
      </c>
    </row>
    <row r="291" spans="1:9" ht="15">
      <c r="A291" s="131">
        <v>43390</v>
      </c>
      <c r="B291" s="73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74">
        <v>1</v>
      </c>
    </row>
    <row r="292" spans="1:9" ht="15">
      <c r="A292" s="131">
        <v>43391</v>
      </c>
      <c r="B292" s="73">
        <v>291</v>
      </c>
      <c r="C292">
        <v>74.3</v>
      </c>
      <c r="D292">
        <v>0</v>
      </c>
      <c r="E292">
        <v>0.71617296441336442</v>
      </c>
      <c r="F292" s="135">
        <v>0</v>
      </c>
      <c r="G292">
        <v>12.77765</v>
      </c>
      <c r="H292">
        <v>4.9999500000000001</v>
      </c>
      <c r="I292" s="74">
        <v>1</v>
      </c>
    </row>
    <row r="293" spans="1:9" ht="15">
      <c r="A293" s="131">
        <v>43392</v>
      </c>
      <c r="B293" s="73">
        <v>292</v>
      </c>
      <c r="C293">
        <v>26.4</v>
      </c>
      <c r="D293">
        <v>0</v>
      </c>
      <c r="E293">
        <v>1.538796455726761</v>
      </c>
      <c r="F293" s="135">
        <v>0</v>
      </c>
      <c r="G293">
        <v>7.7776999999999994</v>
      </c>
      <c r="H293">
        <v>5.5555000000000003</v>
      </c>
      <c r="I293" s="74">
        <v>1</v>
      </c>
    </row>
    <row r="294" spans="1:9" ht="15">
      <c r="A294" s="131">
        <v>43393</v>
      </c>
      <c r="B294" s="73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74">
        <v>1</v>
      </c>
    </row>
    <row r="295" spans="1:9" ht="15">
      <c r="A295" s="131">
        <v>43394</v>
      </c>
      <c r="B295" s="73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74">
        <v>1</v>
      </c>
    </row>
    <row r="296" spans="1:9" ht="15">
      <c r="A296" s="131">
        <v>43395</v>
      </c>
      <c r="B296" s="73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74">
        <v>1</v>
      </c>
    </row>
    <row r="297" spans="1:9" ht="15">
      <c r="A297" s="131">
        <v>43396</v>
      </c>
      <c r="B297" s="73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74">
        <v>1</v>
      </c>
    </row>
    <row r="298" spans="1:9" ht="15">
      <c r="A298" s="131">
        <v>43397</v>
      </c>
      <c r="B298" s="73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74">
        <v>1</v>
      </c>
    </row>
    <row r="299" spans="1:9" ht="15">
      <c r="A299" s="131">
        <v>43398</v>
      </c>
      <c r="B299" s="73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74">
        <v>1</v>
      </c>
    </row>
    <row r="300" spans="1:9" ht="15">
      <c r="A300" s="131">
        <v>43399</v>
      </c>
      <c r="B300" s="73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74">
        <v>1</v>
      </c>
    </row>
    <row r="301" spans="1:9" ht="15">
      <c r="A301" s="131">
        <v>43400</v>
      </c>
      <c r="B301" s="73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74">
        <v>1</v>
      </c>
    </row>
    <row r="302" spans="1:9" ht="15">
      <c r="A302" s="131">
        <v>43401</v>
      </c>
      <c r="B302" s="73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74">
        <v>1</v>
      </c>
    </row>
    <row r="303" spans="1:9" ht="15">
      <c r="A303" s="131">
        <v>43402</v>
      </c>
      <c r="B303" s="73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74">
        <v>1</v>
      </c>
    </row>
    <row r="304" spans="1:9" ht="15">
      <c r="A304" s="131">
        <v>43403</v>
      </c>
      <c r="B304" s="73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74">
        <v>1</v>
      </c>
    </row>
    <row r="305" spans="1:9" ht="15">
      <c r="A305" s="131">
        <v>43404</v>
      </c>
      <c r="B305" s="73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74">
        <v>1</v>
      </c>
    </row>
    <row r="306" spans="1:9" ht="15">
      <c r="A306" s="131">
        <v>43405</v>
      </c>
      <c r="B306" s="73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74">
        <v>1</v>
      </c>
    </row>
    <row r="307" spans="1:9" ht="15">
      <c r="A307" s="131">
        <v>43406</v>
      </c>
      <c r="B307" s="73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74">
        <v>1</v>
      </c>
    </row>
    <row r="308" spans="1:9" ht="15">
      <c r="A308" s="131">
        <v>43407</v>
      </c>
      <c r="B308" s="73">
        <v>307</v>
      </c>
      <c r="C308">
        <v>36.6</v>
      </c>
      <c r="D308">
        <v>0.32935195962036568</v>
      </c>
      <c r="E308">
        <v>1.4438912050159229</v>
      </c>
      <c r="F308" s="136">
        <v>0</v>
      </c>
      <c r="G308">
        <v>18.8887</v>
      </c>
      <c r="H308">
        <v>1.66665</v>
      </c>
      <c r="I308" s="74">
        <v>1</v>
      </c>
    </row>
    <row r="309" spans="1:9" ht="15">
      <c r="A309" s="131">
        <v>43408</v>
      </c>
      <c r="B309" s="73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74">
        <v>1</v>
      </c>
    </row>
    <row r="310" spans="1:9" ht="15">
      <c r="A310" s="131">
        <v>43409</v>
      </c>
      <c r="B310" s="73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74">
        <v>1</v>
      </c>
    </row>
    <row r="311" spans="1:9" ht="15">
      <c r="A311" s="131">
        <v>43410</v>
      </c>
      <c r="B311" s="73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74">
        <v>1</v>
      </c>
    </row>
    <row r="312" spans="1:9" ht="15">
      <c r="A312" s="131">
        <v>43411</v>
      </c>
      <c r="B312" s="73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74">
        <v>1</v>
      </c>
    </row>
    <row r="313" spans="1:9" ht="15">
      <c r="A313" s="131">
        <v>43412</v>
      </c>
      <c r="B313" s="73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74">
        <v>1</v>
      </c>
    </row>
    <row r="314" spans="1:9" ht="15">
      <c r="A314" s="131">
        <v>43413</v>
      </c>
      <c r="B314" s="73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74">
        <v>1</v>
      </c>
    </row>
    <row r="315" spans="1:9" ht="15">
      <c r="A315" s="131">
        <v>43414</v>
      </c>
      <c r="B315" s="73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74">
        <v>1</v>
      </c>
    </row>
    <row r="316" spans="1:9" ht="15">
      <c r="A316" s="131">
        <v>43415</v>
      </c>
      <c r="B316" s="73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74">
        <v>1</v>
      </c>
    </row>
    <row r="317" spans="1:9" ht="15">
      <c r="A317" s="131">
        <v>43416</v>
      </c>
      <c r="B317" s="73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74">
        <v>1</v>
      </c>
    </row>
    <row r="318" spans="1:9" ht="15">
      <c r="A318" s="131">
        <v>43417</v>
      </c>
      <c r="B318" s="73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74">
        <v>1</v>
      </c>
    </row>
    <row r="319" spans="1:9" ht="15">
      <c r="A319" s="131">
        <v>43418</v>
      </c>
      <c r="B319" s="73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74">
        <v>1</v>
      </c>
    </row>
    <row r="320" spans="1:9" ht="15">
      <c r="A320" s="131">
        <v>43419</v>
      </c>
      <c r="B320" s="73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74">
        <v>1</v>
      </c>
    </row>
    <row r="321" spans="1:9" ht="15">
      <c r="A321" s="131">
        <v>43420</v>
      </c>
      <c r="B321" s="73">
        <v>320</v>
      </c>
      <c r="C321">
        <v>12.6</v>
      </c>
      <c r="D321">
        <v>0</v>
      </c>
      <c r="E321">
        <v>0.80245247462558755</v>
      </c>
      <c r="F321" s="107">
        <v>0</v>
      </c>
      <c r="G321">
        <v>18.33315</v>
      </c>
      <c r="H321">
        <v>-1.66665</v>
      </c>
      <c r="I321" s="74">
        <v>1</v>
      </c>
    </row>
    <row r="322" spans="1:9" ht="15">
      <c r="A322" s="131">
        <v>43421</v>
      </c>
      <c r="B322" s="73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74">
        <v>1</v>
      </c>
    </row>
    <row r="323" spans="1:9" ht="15">
      <c r="A323" s="131">
        <v>43422</v>
      </c>
      <c r="B323" s="73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74">
        <v>1</v>
      </c>
    </row>
    <row r="324" spans="1:9" ht="15">
      <c r="A324" s="131">
        <v>43423</v>
      </c>
      <c r="B324" s="73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74">
        <v>1</v>
      </c>
    </row>
    <row r="325" spans="1:9" ht="15">
      <c r="A325" s="131">
        <v>43424</v>
      </c>
      <c r="B325" s="73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74">
        <v>1</v>
      </c>
    </row>
    <row r="326" spans="1:9" ht="15">
      <c r="A326" s="131">
        <v>43425</v>
      </c>
      <c r="B326" s="73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74">
        <v>1</v>
      </c>
    </row>
    <row r="327" spans="1:9" ht="15">
      <c r="A327" s="131">
        <v>43426</v>
      </c>
      <c r="B327" s="73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74">
        <v>1</v>
      </c>
    </row>
    <row r="328" spans="1:9" ht="15">
      <c r="A328" s="131">
        <v>43427</v>
      </c>
      <c r="B328" s="73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74">
        <v>1</v>
      </c>
    </row>
    <row r="329" spans="1:9" ht="15">
      <c r="A329" s="131">
        <v>43428</v>
      </c>
      <c r="B329" s="73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74">
        <v>1</v>
      </c>
    </row>
    <row r="330" spans="1:9" ht="15">
      <c r="A330" s="131">
        <v>43429</v>
      </c>
      <c r="B330" s="73">
        <v>329</v>
      </c>
      <c r="F330">
        <v>0</v>
      </c>
      <c r="G330">
        <v>18.8887</v>
      </c>
      <c r="H330">
        <v>0.55554999999999999</v>
      </c>
      <c r="I330" s="74">
        <v>1</v>
      </c>
    </row>
    <row r="331" spans="1:9" ht="15">
      <c r="A331" s="131">
        <v>43430</v>
      </c>
      <c r="B331" s="73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74">
        <v>1</v>
      </c>
    </row>
    <row r="332" spans="1:9" ht="15">
      <c r="A332" s="131">
        <v>43431</v>
      </c>
      <c r="B332" s="73">
        <v>331</v>
      </c>
      <c r="F332">
        <v>0</v>
      </c>
      <c r="G332">
        <v>12.222099999999999</v>
      </c>
      <c r="H332">
        <v>-3.8888500000000001</v>
      </c>
      <c r="I332" s="74">
        <v>1</v>
      </c>
    </row>
    <row r="333" spans="1:9" ht="15">
      <c r="A333" s="131">
        <v>43432</v>
      </c>
      <c r="B333" s="73">
        <v>332</v>
      </c>
      <c r="F333">
        <v>0</v>
      </c>
      <c r="G333">
        <v>18.33315</v>
      </c>
      <c r="H333">
        <v>-2.2222</v>
      </c>
      <c r="I333" s="74">
        <v>1</v>
      </c>
    </row>
    <row r="334" spans="1:9" ht="15">
      <c r="A334" s="131">
        <v>43433</v>
      </c>
      <c r="B334" s="73">
        <v>333</v>
      </c>
      <c r="F334">
        <v>0</v>
      </c>
      <c r="G334">
        <v>20.555350000000001</v>
      </c>
      <c r="H334">
        <v>3.3332999999999999</v>
      </c>
      <c r="I334" s="74">
        <v>1</v>
      </c>
    </row>
    <row r="335" spans="1:9" ht="15">
      <c r="A335" s="131">
        <v>43434</v>
      </c>
      <c r="B335" s="73">
        <v>334</v>
      </c>
      <c r="F335">
        <v>0</v>
      </c>
      <c r="G335">
        <v>19.44425</v>
      </c>
      <c r="H335">
        <v>4.4443999999999999</v>
      </c>
      <c r="I335" s="74">
        <v>1</v>
      </c>
    </row>
    <row r="336" spans="1:9" ht="15">
      <c r="A336" s="131">
        <v>43435</v>
      </c>
      <c r="B336" s="73">
        <v>335</v>
      </c>
      <c r="F336">
        <v>0</v>
      </c>
      <c r="G336">
        <v>17.222049999999999</v>
      </c>
      <c r="H336">
        <v>0.55554999999999999</v>
      </c>
      <c r="I336" s="74">
        <v>1</v>
      </c>
    </row>
    <row r="337" spans="1:9" ht="15">
      <c r="A337" s="131">
        <v>43436</v>
      </c>
      <c r="B337" s="73">
        <v>336</v>
      </c>
      <c r="F337">
        <v>0</v>
      </c>
      <c r="G337">
        <v>13.88875</v>
      </c>
      <c r="H337">
        <v>-2.2222</v>
      </c>
      <c r="I337" s="74">
        <v>1</v>
      </c>
    </row>
    <row r="338" spans="1:9" ht="15">
      <c r="A338" s="131">
        <v>43437</v>
      </c>
      <c r="B338" s="73">
        <v>337</v>
      </c>
      <c r="F338">
        <v>0</v>
      </c>
      <c r="G338">
        <v>6.1110499999999996</v>
      </c>
      <c r="H338">
        <v>-4.9999500000000001</v>
      </c>
      <c r="I338" s="74">
        <v>1</v>
      </c>
    </row>
    <row r="339" spans="1:9" ht="15">
      <c r="A339" s="131">
        <v>43438</v>
      </c>
      <c r="B339" s="73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74">
        <v>1</v>
      </c>
    </row>
    <row r="340" spans="1:9" ht="15">
      <c r="A340" s="131">
        <v>43439</v>
      </c>
      <c r="B340" s="73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74">
        <v>1</v>
      </c>
    </row>
    <row r="341" spans="1:9" ht="15">
      <c r="A341" s="131">
        <v>43440</v>
      </c>
      <c r="B341" s="73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74">
        <v>1</v>
      </c>
    </row>
    <row r="342" spans="1:9" ht="15">
      <c r="A342" s="131">
        <v>43441</v>
      </c>
      <c r="B342" s="73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74">
        <v>1</v>
      </c>
    </row>
    <row r="343" spans="1:9" ht="15">
      <c r="A343" s="131">
        <v>43442</v>
      </c>
      <c r="B343" s="73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74">
        <v>1</v>
      </c>
    </row>
    <row r="344" spans="1:9" ht="15">
      <c r="A344" s="131">
        <v>43443</v>
      </c>
      <c r="B344" s="73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74">
        <v>1</v>
      </c>
    </row>
    <row r="345" spans="1:9" ht="15">
      <c r="A345" s="131">
        <v>43444</v>
      </c>
      <c r="B345" s="73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74">
        <v>1</v>
      </c>
    </row>
    <row r="346" spans="1:9" ht="15">
      <c r="A346" s="131">
        <v>43445</v>
      </c>
      <c r="B346" s="73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74">
        <v>1</v>
      </c>
    </row>
    <row r="347" spans="1:9" ht="15">
      <c r="A347" s="131">
        <v>43446</v>
      </c>
      <c r="B347" s="73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74">
        <v>1</v>
      </c>
    </row>
    <row r="348" spans="1:9" ht="15">
      <c r="A348" s="131">
        <v>43447</v>
      </c>
      <c r="B348" s="73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74">
        <v>1</v>
      </c>
    </row>
    <row r="349" spans="1:9" ht="15">
      <c r="A349" s="131">
        <v>43448</v>
      </c>
      <c r="B349" s="73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74">
        <v>1</v>
      </c>
    </row>
    <row r="350" spans="1:9" ht="15">
      <c r="A350" s="131">
        <v>43449</v>
      </c>
      <c r="B350" s="73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74">
        <v>1</v>
      </c>
    </row>
    <row r="351" spans="1:9" ht="15">
      <c r="A351" s="131">
        <v>43450</v>
      </c>
      <c r="B351" s="73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74">
        <v>1</v>
      </c>
    </row>
    <row r="352" spans="1:9" ht="15">
      <c r="A352" s="131">
        <v>43451</v>
      </c>
      <c r="B352" s="73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74">
        <v>1</v>
      </c>
    </row>
    <row r="353" spans="1:9" ht="15">
      <c r="A353" s="131">
        <v>43452</v>
      </c>
      <c r="B353" s="73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74">
        <v>1</v>
      </c>
    </row>
    <row r="354" spans="1:9" ht="15">
      <c r="A354" s="131">
        <v>43453</v>
      </c>
      <c r="B354" s="73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74">
        <v>1</v>
      </c>
    </row>
    <row r="355" spans="1:9" ht="15">
      <c r="A355" s="131">
        <v>43454</v>
      </c>
      <c r="B355" s="73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74">
        <v>1</v>
      </c>
    </row>
    <row r="356" spans="1:9" ht="15">
      <c r="A356" s="131">
        <v>43455</v>
      </c>
      <c r="B356" s="73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74">
        <v>1</v>
      </c>
    </row>
    <row r="357" spans="1:9" ht="15">
      <c r="A357" s="131">
        <v>43456</v>
      </c>
      <c r="B357" s="73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74">
        <v>1</v>
      </c>
    </row>
    <row r="358" spans="1:9" ht="15">
      <c r="A358" s="131">
        <v>43457</v>
      </c>
      <c r="B358" s="73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74">
        <v>1</v>
      </c>
    </row>
    <row r="359" spans="1:9" ht="15">
      <c r="A359" s="131">
        <v>43458</v>
      </c>
      <c r="B359" s="73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74">
        <v>1</v>
      </c>
    </row>
    <row r="360" spans="1:9" ht="15">
      <c r="A360" s="131">
        <v>43459</v>
      </c>
      <c r="B360" s="73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74">
        <v>1</v>
      </c>
    </row>
    <row r="361" spans="1:9" ht="15">
      <c r="A361" s="131">
        <v>43460</v>
      </c>
      <c r="B361" s="73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74">
        <v>1</v>
      </c>
    </row>
    <row r="362" spans="1:9" ht="15">
      <c r="A362" s="131">
        <v>43461</v>
      </c>
      <c r="B362" s="73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74">
        <v>1</v>
      </c>
    </row>
    <row r="363" spans="1:9" ht="15">
      <c r="A363" s="131">
        <v>43462</v>
      </c>
      <c r="B363" s="73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74">
        <v>1</v>
      </c>
    </row>
    <row r="364" spans="1:9" ht="15">
      <c r="A364" s="131">
        <v>43463</v>
      </c>
      <c r="B364" s="73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74">
        <v>1</v>
      </c>
    </row>
    <row r="365" spans="1:9" ht="15">
      <c r="A365" s="131">
        <v>43464</v>
      </c>
      <c r="B365" s="73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74">
        <v>1</v>
      </c>
    </row>
    <row r="366" spans="1:9" ht="15">
      <c r="A366" s="131">
        <v>43465</v>
      </c>
      <c r="B366" s="73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74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F54A7-039E-44C4-A1B5-FF81DAF64AB7}">
  <sheetPr codeName="Sheet88"/>
  <dimension ref="A1:AA731"/>
  <sheetViews>
    <sheetView topLeftCell="A719" zoomScale="90" zoomScaleNormal="90" workbookViewId="0">
      <selection activeCell="D737" sqref="D737"/>
    </sheetView>
  </sheetViews>
  <sheetFormatPr defaultColWidth="9.109375" defaultRowHeight="15.6"/>
  <cols>
    <col min="1" max="1" width="16.33203125" style="174" customWidth="1"/>
    <col min="2" max="2" width="14.33203125" style="174" customWidth="1"/>
    <col min="3" max="3" width="11.33203125" style="174" customWidth="1"/>
    <col min="4" max="4" width="11.6640625" style="174" customWidth="1"/>
    <col min="5" max="5" width="11.44140625" style="174" customWidth="1"/>
    <col min="6" max="6" width="15.44140625" style="174" customWidth="1"/>
    <col min="7" max="7" width="15.6640625" style="174" customWidth="1"/>
    <col min="8" max="8" width="15" style="174" customWidth="1"/>
    <col min="9" max="9" width="21.109375" style="174" customWidth="1"/>
    <col min="10" max="15" width="34.44140625" style="174" customWidth="1"/>
    <col min="16" max="16384" width="9.109375" style="174"/>
  </cols>
  <sheetData>
    <row r="1" spans="1:27" ht="22.2" customHeight="1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6"/>
      <c r="V1" s="176"/>
      <c r="W1" s="176"/>
      <c r="X1" s="176"/>
      <c r="Y1" s="176"/>
      <c r="Z1" s="176"/>
      <c r="AA1" s="176"/>
    </row>
    <row r="2" spans="1:27">
      <c r="A2" s="131">
        <v>43101</v>
      </c>
      <c r="B2">
        <v>1</v>
      </c>
      <c r="C2">
        <v>11.7</v>
      </c>
      <c r="D2">
        <v>0.9</v>
      </c>
      <c r="E2">
        <v>1.8</v>
      </c>
      <c r="F2">
        <v>0</v>
      </c>
      <c r="G2">
        <v>23.6</v>
      </c>
      <c r="H2">
        <v>0.4</v>
      </c>
      <c r="I2" s="74">
        <v>1</v>
      </c>
      <c r="J2" s="180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6"/>
      <c r="V2" s="176"/>
      <c r="W2" s="176"/>
      <c r="X2" s="176"/>
      <c r="Y2" s="176"/>
      <c r="Z2" s="176"/>
      <c r="AA2" s="176"/>
    </row>
    <row r="3" spans="1:27">
      <c r="A3" s="131">
        <v>43102</v>
      </c>
      <c r="B3">
        <v>2</v>
      </c>
      <c r="C3">
        <v>11.7</v>
      </c>
      <c r="D3">
        <v>0.8</v>
      </c>
      <c r="E3">
        <v>1.7</v>
      </c>
      <c r="F3">
        <v>0</v>
      </c>
      <c r="G3">
        <v>23</v>
      </c>
      <c r="H3">
        <v>3.6</v>
      </c>
      <c r="I3" s="74">
        <v>1</v>
      </c>
      <c r="J3" s="180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6"/>
      <c r="V3" s="176"/>
      <c r="W3" s="176"/>
      <c r="X3" s="176"/>
      <c r="Y3" s="176"/>
      <c r="Z3" s="176"/>
      <c r="AA3" s="176"/>
    </row>
    <row r="4" spans="1:27" ht="18" customHeight="1">
      <c r="A4" s="131">
        <v>43103</v>
      </c>
      <c r="B4">
        <v>3</v>
      </c>
      <c r="C4">
        <v>11.8</v>
      </c>
      <c r="D4">
        <v>2</v>
      </c>
      <c r="E4">
        <v>3.1</v>
      </c>
      <c r="F4">
        <v>0</v>
      </c>
      <c r="G4">
        <v>24.2</v>
      </c>
      <c r="H4">
        <v>1.8</v>
      </c>
      <c r="I4" s="74">
        <v>1</v>
      </c>
      <c r="J4" s="180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6"/>
      <c r="V4" s="176"/>
      <c r="W4" s="176"/>
      <c r="X4" s="176"/>
      <c r="Y4" s="176"/>
      <c r="Z4" s="176"/>
      <c r="AA4" s="176"/>
    </row>
    <row r="5" spans="1:27">
      <c r="A5" s="131">
        <v>43104</v>
      </c>
      <c r="B5">
        <v>4</v>
      </c>
      <c r="C5">
        <v>15.9</v>
      </c>
      <c r="D5">
        <v>1</v>
      </c>
      <c r="E5">
        <v>2.1</v>
      </c>
      <c r="F5">
        <v>0</v>
      </c>
      <c r="G5">
        <v>25.5</v>
      </c>
      <c r="H5">
        <v>9.6</v>
      </c>
      <c r="I5" s="74">
        <v>1</v>
      </c>
      <c r="J5" s="180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6"/>
      <c r="V5" s="176"/>
      <c r="W5" s="176"/>
      <c r="X5" s="176"/>
      <c r="Y5" s="176"/>
      <c r="Z5" s="176"/>
      <c r="AA5" s="176"/>
    </row>
    <row r="6" spans="1:27">
      <c r="A6" s="131">
        <v>43105</v>
      </c>
      <c r="B6">
        <v>5</v>
      </c>
      <c r="C6">
        <v>21</v>
      </c>
      <c r="D6">
        <v>0.8</v>
      </c>
      <c r="E6">
        <v>1.8</v>
      </c>
      <c r="F6">
        <v>0</v>
      </c>
      <c r="G6">
        <v>24.6</v>
      </c>
      <c r="H6">
        <v>3.4</v>
      </c>
      <c r="I6" s="74">
        <v>1</v>
      </c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6"/>
      <c r="V6" s="176"/>
      <c r="W6" s="176"/>
      <c r="X6" s="176"/>
      <c r="Y6" s="176"/>
      <c r="Z6" s="176"/>
      <c r="AA6" s="176"/>
    </row>
    <row r="7" spans="1:27" ht="15.75" customHeight="1">
      <c r="A7" s="131">
        <v>43106</v>
      </c>
      <c r="B7">
        <v>6</v>
      </c>
      <c r="C7">
        <v>21.1</v>
      </c>
      <c r="D7">
        <v>0.9</v>
      </c>
      <c r="E7">
        <v>1.7</v>
      </c>
      <c r="F7">
        <v>0</v>
      </c>
      <c r="G7">
        <v>22.4</v>
      </c>
      <c r="H7">
        <v>4.8</v>
      </c>
      <c r="I7" s="74">
        <v>1</v>
      </c>
      <c r="J7" s="180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6"/>
      <c r="V7" s="176"/>
      <c r="W7" s="176"/>
      <c r="X7" s="176"/>
      <c r="Y7" s="176"/>
      <c r="Z7" s="176"/>
      <c r="AA7" s="176"/>
    </row>
    <row r="8" spans="1:27">
      <c r="A8" s="131">
        <v>43107</v>
      </c>
      <c r="B8">
        <v>7</v>
      </c>
      <c r="C8">
        <v>23.1</v>
      </c>
      <c r="D8">
        <v>1</v>
      </c>
      <c r="E8">
        <v>1.8</v>
      </c>
      <c r="F8">
        <v>0</v>
      </c>
      <c r="G8">
        <v>23.1</v>
      </c>
      <c r="H8">
        <v>6.4</v>
      </c>
      <c r="I8" s="74">
        <v>1</v>
      </c>
      <c r="J8" s="180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6"/>
      <c r="V8" s="176"/>
      <c r="W8" s="176"/>
      <c r="X8" s="176"/>
      <c r="Y8" s="176"/>
      <c r="Z8" s="176"/>
      <c r="AA8" s="176"/>
    </row>
    <row r="9" spans="1:27">
      <c r="A9" s="131">
        <v>43108</v>
      </c>
      <c r="B9">
        <v>8</v>
      </c>
      <c r="C9">
        <v>25.2</v>
      </c>
      <c r="D9">
        <v>0.9</v>
      </c>
      <c r="E9">
        <v>1.7</v>
      </c>
      <c r="F9">
        <v>0</v>
      </c>
      <c r="G9">
        <v>22.8</v>
      </c>
      <c r="H9">
        <v>7.6</v>
      </c>
      <c r="I9" s="74">
        <v>1</v>
      </c>
      <c r="J9" s="180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6"/>
      <c r="V9" s="176"/>
      <c r="W9" s="176"/>
      <c r="X9" s="176"/>
      <c r="Y9" s="176"/>
      <c r="Z9" s="176"/>
      <c r="AA9" s="176"/>
    </row>
    <row r="10" spans="1:27">
      <c r="A10" s="131">
        <v>43109</v>
      </c>
      <c r="B10">
        <v>9</v>
      </c>
      <c r="C10">
        <v>25</v>
      </c>
      <c r="D10">
        <v>4.2</v>
      </c>
      <c r="E10">
        <v>4.2</v>
      </c>
      <c r="F10">
        <v>1.78</v>
      </c>
      <c r="G10">
        <v>25.7</v>
      </c>
      <c r="H10">
        <v>7.9</v>
      </c>
      <c r="I10" s="74">
        <v>1</v>
      </c>
      <c r="J10" s="180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6"/>
      <c r="V10" s="176"/>
      <c r="W10" s="176"/>
      <c r="X10" s="176"/>
      <c r="Y10" s="176"/>
      <c r="Z10" s="176"/>
      <c r="AA10" s="176"/>
    </row>
    <row r="11" spans="1:27">
      <c r="A11" s="131">
        <v>43110</v>
      </c>
      <c r="B11">
        <v>10</v>
      </c>
      <c r="C11">
        <v>50.8</v>
      </c>
      <c r="D11">
        <v>1.7</v>
      </c>
      <c r="E11">
        <v>1.5</v>
      </c>
      <c r="F11">
        <v>5.84</v>
      </c>
      <c r="G11">
        <v>17.8</v>
      </c>
      <c r="H11">
        <v>8.3000000000000007</v>
      </c>
      <c r="I11" s="74">
        <v>1</v>
      </c>
      <c r="J11" s="180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6"/>
      <c r="V11" s="176"/>
      <c r="W11" s="176"/>
      <c r="X11" s="176"/>
      <c r="Y11" s="176"/>
      <c r="Z11" s="176"/>
      <c r="AA11" s="176"/>
    </row>
    <row r="12" spans="1:27">
      <c r="A12" s="131">
        <v>43111</v>
      </c>
      <c r="B12">
        <v>11</v>
      </c>
      <c r="C12">
        <v>40</v>
      </c>
      <c r="D12">
        <v>0.8</v>
      </c>
      <c r="E12">
        <v>1.5</v>
      </c>
      <c r="F12">
        <v>0</v>
      </c>
      <c r="G12">
        <v>20.5</v>
      </c>
      <c r="H12">
        <v>4.4000000000000004</v>
      </c>
      <c r="I12" s="74">
        <v>1</v>
      </c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6"/>
      <c r="V12" s="176"/>
      <c r="W12" s="176"/>
      <c r="X12" s="176"/>
      <c r="Y12" s="176"/>
      <c r="Z12" s="176"/>
      <c r="AA12" s="176"/>
    </row>
    <row r="13" spans="1:27">
      <c r="A13" s="131">
        <v>43112</v>
      </c>
      <c r="B13">
        <v>12</v>
      </c>
      <c r="C13">
        <v>31</v>
      </c>
      <c r="D13">
        <v>1</v>
      </c>
      <c r="E13">
        <v>1.7</v>
      </c>
      <c r="F13">
        <v>0</v>
      </c>
      <c r="G13">
        <v>21.6</v>
      </c>
      <c r="H13">
        <v>3.1</v>
      </c>
      <c r="I13" s="74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6"/>
      <c r="V13" s="176"/>
      <c r="W13" s="176"/>
      <c r="X13" s="176"/>
      <c r="Y13" s="176"/>
      <c r="Z13" s="176"/>
      <c r="AA13" s="176"/>
    </row>
    <row r="14" spans="1:27">
      <c r="A14" s="131">
        <v>43113</v>
      </c>
      <c r="B14">
        <v>13</v>
      </c>
      <c r="C14">
        <v>16.399999999999999</v>
      </c>
      <c r="D14">
        <v>1.2</v>
      </c>
      <c r="E14">
        <v>2.2000000000000002</v>
      </c>
      <c r="F14">
        <v>0</v>
      </c>
      <c r="G14">
        <v>24.6</v>
      </c>
      <c r="H14">
        <v>2.7</v>
      </c>
      <c r="I14" s="74">
        <v>1</v>
      </c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6"/>
      <c r="V14" s="176"/>
      <c r="W14" s="176"/>
      <c r="X14" s="176"/>
      <c r="Y14" s="176"/>
      <c r="Z14" s="176"/>
      <c r="AA14" s="176"/>
    </row>
    <row r="15" spans="1:27">
      <c r="A15" s="131">
        <v>43114</v>
      </c>
      <c r="B15">
        <v>14</v>
      </c>
      <c r="C15">
        <v>16.399999999999999</v>
      </c>
      <c r="D15">
        <v>0.9</v>
      </c>
      <c r="E15">
        <v>1.9</v>
      </c>
      <c r="F15">
        <v>0</v>
      </c>
      <c r="G15">
        <v>24.3</v>
      </c>
      <c r="H15">
        <v>3.4</v>
      </c>
      <c r="I15" s="74">
        <v>1</v>
      </c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6"/>
      <c r="V15" s="176"/>
      <c r="W15" s="176"/>
      <c r="X15" s="176"/>
      <c r="Y15" s="176"/>
      <c r="Z15" s="176"/>
      <c r="AA15" s="176"/>
    </row>
    <row r="16" spans="1:27">
      <c r="A16" s="131">
        <v>43115</v>
      </c>
      <c r="B16">
        <v>15</v>
      </c>
      <c r="C16">
        <v>19.7</v>
      </c>
      <c r="D16">
        <v>1</v>
      </c>
      <c r="E16">
        <v>2</v>
      </c>
      <c r="F16">
        <v>0</v>
      </c>
      <c r="G16">
        <v>23.3</v>
      </c>
      <c r="H16">
        <v>3.7</v>
      </c>
      <c r="I16" s="74">
        <v>1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6"/>
      <c r="V16" s="176"/>
      <c r="W16" s="176"/>
      <c r="X16" s="176"/>
      <c r="Y16" s="176"/>
      <c r="Z16" s="176"/>
      <c r="AA16" s="176"/>
    </row>
    <row r="17" spans="1:27">
      <c r="A17" s="131">
        <v>43116</v>
      </c>
      <c r="B17">
        <v>16</v>
      </c>
      <c r="C17">
        <v>24.7</v>
      </c>
      <c r="D17">
        <v>2.5</v>
      </c>
      <c r="E17">
        <v>2.7</v>
      </c>
      <c r="F17">
        <v>0</v>
      </c>
      <c r="G17">
        <v>20.399999999999999</v>
      </c>
      <c r="H17">
        <v>4.5999999999999996</v>
      </c>
      <c r="I17" s="74">
        <v>1</v>
      </c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6"/>
      <c r="V17" s="176"/>
      <c r="W17" s="176"/>
      <c r="X17" s="176"/>
      <c r="Y17" s="176"/>
      <c r="Z17" s="176"/>
      <c r="AA17" s="176"/>
    </row>
    <row r="18" spans="1:27">
      <c r="A18" s="131">
        <v>43117</v>
      </c>
      <c r="B18">
        <v>17</v>
      </c>
      <c r="C18">
        <v>16.7</v>
      </c>
      <c r="D18">
        <v>3.2</v>
      </c>
      <c r="E18">
        <v>3.9</v>
      </c>
      <c r="F18">
        <v>0</v>
      </c>
      <c r="G18">
        <v>21.5</v>
      </c>
      <c r="H18">
        <v>6.7</v>
      </c>
      <c r="I18" s="74">
        <v>1</v>
      </c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6"/>
      <c r="V18" s="176"/>
      <c r="W18" s="176"/>
      <c r="X18" s="176"/>
      <c r="Y18" s="176"/>
      <c r="Z18" s="176"/>
      <c r="AA18" s="176"/>
    </row>
    <row r="19" spans="1:27">
      <c r="A19" s="131">
        <v>43118</v>
      </c>
      <c r="B19">
        <v>18</v>
      </c>
      <c r="C19">
        <v>18.100000000000001</v>
      </c>
      <c r="D19">
        <v>0.8</v>
      </c>
      <c r="E19">
        <v>1.8</v>
      </c>
      <c r="F19">
        <v>0</v>
      </c>
      <c r="G19">
        <v>21.5</v>
      </c>
      <c r="H19">
        <v>1.7</v>
      </c>
      <c r="I19" s="19">
        <v>1</v>
      </c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6"/>
      <c r="V19" s="176"/>
      <c r="W19" s="176"/>
      <c r="X19" s="176"/>
      <c r="Y19" s="176"/>
      <c r="Z19" s="176"/>
      <c r="AA19" s="176"/>
    </row>
    <row r="20" spans="1:27">
      <c r="A20" s="131">
        <v>43119</v>
      </c>
      <c r="B20">
        <v>19</v>
      </c>
      <c r="C20">
        <v>17.100000000000001</v>
      </c>
      <c r="D20">
        <v>0.9</v>
      </c>
      <c r="E20">
        <v>2</v>
      </c>
      <c r="F20">
        <v>0</v>
      </c>
      <c r="G20">
        <v>23.9</v>
      </c>
      <c r="H20">
        <v>1.5</v>
      </c>
      <c r="I20" s="19">
        <v>1</v>
      </c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6"/>
      <c r="V20" s="176"/>
      <c r="W20" s="176"/>
      <c r="X20" s="176"/>
      <c r="Y20" s="176"/>
      <c r="Z20" s="176"/>
      <c r="AA20" s="176"/>
    </row>
    <row r="21" spans="1:27">
      <c r="A21" s="131">
        <v>43120</v>
      </c>
      <c r="B21">
        <v>20</v>
      </c>
      <c r="C21">
        <v>25.8</v>
      </c>
      <c r="D21">
        <v>3.6</v>
      </c>
      <c r="E21">
        <v>3.1</v>
      </c>
      <c r="F21">
        <v>0</v>
      </c>
      <c r="G21">
        <v>16.8</v>
      </c>
      <c r="H21">
        <v>7.1</v>
      </c>
      <c r="I21" s="19">
        <v>1</v>
      </c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6"/>
      <c r="V21" s="176"/>
      <c r="W21" s="176"/>
      <c r="X21" s="176"/>
      <c r="Y21" s="176"/>
      <c r="Z21" s="176"/>
      <c r="AA21" s="176"/>
    </row>
    <row r="22" spans="1:27">
      <c r="A22" s="131">
        <v>43121</v>
      </c>
      <c r="B22">
        <v>21</v>
      </c>
      <c r="C22">
        <v>17.399999999999999</v>
      </c>
      <c r="D22">
        <v>2.4</v>
      </c>
      <c r="E22">
        <v>2.6</v>
      </c>
      <c r="F22">
        <v>0</v>
      </c>
      <c r="G22">
        <v>14.5</v>
      </c>
      <c r="H22">
        <v>3.5</v>
      </c>
      <c r="I22" s="19">
        <v>1</v>
      </c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6"/>
      <c r="V22" s="176"/>
      <c r="W22" s="176"/>
      <c r="X22" s="176"/>
      <c r="Y22" s="176"/>
      <c r="Z22" s="176"/>
      <c r="AA22" s="176"/>
    </row>
    <row r="23" spans="1:27">
      <c r="A23" s="131">
        <v>43122</v>
      </c>
      <c r="B23">
        <v>22</v>
      </c>
      <c r="C23">
        <v>18.399999999999999</v>
      </c>
      <c r="D23">
        <v>1.2</v>
      </c>
      <c r="E23">
        <v>1.8</v>
      </c>
      <c r="F23">
        <v>0</v>
      </c>
      <c r="G23">
        <v>15.4</v>
      </c>
      <c r="H23">
        <v>-2.9</v>
      </c>
      <c r="I23" s="19">
        <v>1</v>
      </c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6"/>
      <c r="V23" s="176"/>
      <c r="W23" s="176"/>
      <c r="X23" s="176"/>
      <c r="Y23" s="176"/>
      <c r="Z23" s="176"/>
      <c r="AA23" s="176"/>
    </row>
    <row r="24" spans="1:27">
      <c r="A24" s="131">
        <v>43123</v>
      </c>
      <c r="B24">
        <v>23</v>
      </c>
      <c r="C24">
        <v>10.7</v>
      </c>
      <c r="D24">
        <v>1.5</v>
      </c>
      <c r="E24">
        <v>2.5</v>
      </c>
      <c r="F24">
        <v>0</v>
      </c>
      <c r="G24">
        <v>20.5</v>
      </c>
      <c r="H24">
        <v>-2.8</v>
      </c>
      <c r="I24" s="19">
        <v>1</v>
      </c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6"/>
      <c r="V24" s="176"/>
      <c r="W24" s="176"/>
      <c r="X24" s="176"/>
      <c r="Y24" s="176"/>
      <c r="Z24" s="176"/>
      <c r="AA24" s="176"/>
    </row>
    <row r="25" spans="1:27">
      <c r="A25" s="131">
        <v>43124</v>
      </c>
      <c r="B25">
        <v>24</v>
      </c>
      <c r="C25">
        <v>10</v>
      </c>
      <c r="D25">
        <v>2.2999999999999998</v>
      </c>
      <c r="E25">
        <v>3.5</v>
      </c>
      <c r="F25">
        <v>0</v>
      </c>
      <c r="G25">
        <v>22.6</v>
      </c>
      <c r="H25">
        <v>-0.1</v>
      </c>
      <c r="I25" s="19">
        <v>1</v>
      </c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6"/>
      <c r="V25" s="176"/>
      <c r="W25" s="176"/>
      <c r="X25" s="176"/>
      <c r="Y25" s="176"/>
      <c r="Z25" s="176"/>
      <c r="AA25" s="176"/>
    </row>
    <row r="26" spans="1:27">
      <c r="A26" s="131">
        <v>43125</v>
      </c>
      <c r="B26">
        <v>25</v>
      </c>
      <c r="C26">
        <v>10.1</v>
      </c>
      <c r="D26">
        <v>1.5</v>
      </c>
      <c r="E26">
        <v>3</v>
      </c>
      <c r="F26">
        <v>0</v>
      </c>
      <c r="G26">
        <v>24.9</v>
      </c>
      <c r="H26">
        <v>0.5</v>
      </c>
      <c r="I26" s="19">
        <v>1</v>
      </c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6"/>
      <c r="V26" s="176"/>
      <c r="W26" s="176"/>
      <c r="X26" s="176"/>
      <c r="Y26" s="176"/>
      <c r="Z26" s="176"/>
      <c r="AA26" s="176"/>
    </row>
    <row r="27" spans="1:27">
      <c r="A27" s="131">
        <v>43126</v>
      </c>
      <c r="B27">
        <v>26</v>
      </c>
      <c r="C27">
        <v>22.1</v>
      </c>
      <c r="D27">
        <v>1.2</v>
      </c>
      <c r="E27">
        <v>2.1</v>
      </c>
      <c r="F27">
        <v>0</v>
      </c>
      <c r="G27">
        <v>19.600000000000001</v>
      </c>
      <c r="H27">
        <v>3.5</v>
      </c>
      <c r="I27" s="19">
        <v>1</v>
      </c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6"/>
      <c r="V27" s="176"/>
      <c r="W27" s="176"/>
      <c r="X27" s="176"/>
      <c r="Y27" s="176"/>
      <c r="Z27" s="176"/>
      <c r="AA27" s="176"/>
    </row>
    <row r="28" spans="1:27">
      <c r="A28" s="131">
        <v>43127</v>
      </c>
      <c r="B28">
        <v>27</v>
      </c>
      <c r="C28">
        <v>11.1</v>
      </c>
      <c r="D28">
        <v>1.5</v>
      </c>
      <c r="E28">
        <v>2.6</v>
      </c>
      <c r="F28">
        <v>0</v>
      </c>
      <c r="G28">
        <v>21.3</v>
      </c>
      <c r="H28">
        <v>-0.4</v>
      </c>
      <c r="I28" s="19">
        <v>1</v>
      </c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6"/>
      <c r="V28" s="176"/>
      <c r="W28" s="176"/>
      <c r="X28" s="176"/>
      <c r="Y28" s="176"/>
      <c r="Z28" s="176"/>
      <c r="AA28" s="176"/>
    </row>
    <row r="29" spans="1:27">
      <c r="A29" s="131">
        <v>43128</v>
      </c>
      <c r="B29">
        <v>28</v>
      </c>
      <c r="C29">
        <v>7</v>
      </c>
      <c r="D29">
        <v>1.9</v>
      </c>
      <c r="E29">
        <v>3.5</v>
      </c>
      <c r="F29">
        <v>0</v>
      </c>
      <c r="G29">
        <v>25.7</v>
      </c>
      <c r="H29">
        <v>0.7</v>
      </c>
      <c r="I29" s="19">
        <v>1</v>
      </c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6"/>
      <c r="V29" s="176"/>
      <c r="W29" s="176"/>
      <c r="X29" s="176"/>
      <c r="Y29" s="176"/>
      <c r="Z29" s="176"/>
      <c r="AA29" s="176"/>
    </row>
    <row r="30" spans="1:27">
      <c r="A30" s="131">
        <v>43129</v>
      </c>
      <c r="B30">
        <v>29</v>
      </c>
      <c r="C30">
        <v>9.6</v>
      </c>
      <c r="D30">
        <v>2.9</v>
      </c>
      <c r="E30">
        <v>4.8</v>
      </c>
      <c r="F30">
        <v>0</v>
      </c>
      <c r="G30">
        <v>26.5</v>
      </c>
      <c r="H30">
        <v>4.3</v>
      </c>
      <c r="I30" s="19">
        <v>1</v>
      </c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6"/>
      <c r="V30" s="176"/>
      <c r="W30" s="176"/>
      <c r="X30" s="176"/>
      <c r="Y30" s="176"/>
      <c r="Z30" s="176"/>
      <c r="AA30" s="176"/>
    </row>
    <row r="31" spans="1:27">
      <c r="A31" s="131">
        <v>43130</v>
      </c>
      <c r="B31">
        <v>30</v>
      </c>
      <c r="C31">
        <v>10.7</v>
      </c>
      <c r="D31">
        <v>1.3</v>
      </c>
      <c r="E31">
        <v>3</v>
      </c>
      <c r="F31">
        <v>0</v>
      </c>
      <c r="G31">
        <v>26.9</v>
      </c>
      <c r="H31">
        <v>4.2</v>
      </c>
      <c r="I31" s="19">
        <v>1</v>
      </c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6"/>
      <c r="V31" s="176"/>
      <c r="W31" s="176"/>
      <c r="X31" s="176"/>
      <c r="Y31" s="176"/>
      <c r="Z31" s="176"/>
      <c r="AA31" s="176"/>
    </row>
    <row r="32" spans="1:27">
      <c r="A32" s="131">
        <v>43131</v>
      </c>
      <c r="B32">
        <v>31</v>
      </c>
      <c r="C32">
        <v>12.7</v>
      </c>
      <c r="D32">
        <v>1</v>
      </c>
      <c r="E32">
        <v>2.5</v>
      </c>
      <c r="F32">
        <v>0</v>
      </c>
      <c r="G32">
        <v>25.2</v>
      </c>
      <c r="H32">
        <v>2.6</v>
      </c>
      <c r="I32" s="19">
        <v>1</v>
      </c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6"/>
      <c r="V32" s="176"/>
      <c r="W32" s="176"/>
      <c r="X32" s="176"/>
      <c r="Y32" s="176"/>
      <c r="Z32" s="176"/>
      <c r="AA32" s="176"/>
    </row>
    <row r="33" spans="1:27">
      <c r="A33" s="131">
        <v>43132</v>
      </c>
      <c r="B33">
        <v>32</v>
      </c>
      <c r="C33">
        <v>11.5</v>
      </c>
      <c r="D33">
        <v>1</v>
      </c>
      <c r="E33">
        <v>2.5</v>
      </c>
      <c r="F33">
        <v>0</v>
      </c>
      <c r="G33">
        <v>25.2</v>
      </c>
      <c r="H33">
        <v>1.1000000000000001</v>
      </c>
      <c r="I33" s="19">
        <v>1</v>
      </c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6"/>
      <c r="V33" s="176"/>
      <c r="W33" s="176"/>
      <c r="X33" s="176"/>
      <c r="Y33" s="176"/>
      <c r="Z33" s="176"/>
      <c r="AA33" s="176"/>
    </row>
    <row r="34" spans="1:27">
      <c r="A34" s="131">
        <v>43133</v>
      </c>
      <c r="B34">
        <v>33</v>
      </c>
      <c r="C34">
        <v>9.6</v>
      </c>
      <c r="D34">
        <v>0.7</v>
      </c>
      <c r="E34">
        <v>2.1</v>
      </c>
      <c r="F34">
        <v>0</v>
      </c>
      <c r="G34">
        <v>26.4</v>
      </c>
      <c r="H34">
        <v>2.2999999999999998</v>
      </c>
      <c r="I34" s="19">
        <v>1</v>
      </c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6"/>
      <c r="V34" s="176"/>
      <c r="W34" s="176"/>
      <c r="X34" s="176"/>
      <c r="Y34" s="176"/>
      <c r="Z34" s="176"/>
      <c r="AA34" s="176"/>
    </row>
    <row r="35" spans="1:27">
      <c r="A35" s="131">
        <v>43134</v>
      </c>
      <c r="B35">
        <v>34</v>
      </c>
      <c r="C35">
        <v>12.4</v>
      </c>
      <c r="D35">
        <v>1.2</v>
      </c>
      <c r="E35">
        <v>2.8</v>
      </c>
      <c r="F35">
        <v>0</v>
      </c>
      <c r="G35">
        <v>26</v>
      </c>
      <c r="H35">
        <v>1.7</v>
      </c>
      <c r="I35" s="19">
        <v>1</v>
      </c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6"/>
      <c r="V35" s="176"/>
      <c r="W35" s="176"/>
      <c r="X35" s="176"/>
      <c r="Y35" s="176"/>
      <c r="Z35" s="176"/>
      <c r="AA35" s="176"/>
    </row>
    <row r="36" spans="1:27">
      <c r="A36" s="131">
        <v>43135</v>
      </c>
      <c r="B36">
        <v>35</v>
      </c>
      <c r="C36">
        <v>14.6</v>
      </c>
      <c r="D36">
        <v>0.8</v>
      </c>
      <c r="E36">
        <v>2.4</v>
      </c>
      <c r="F36">
        <v>0</v>
      </c>
      <c r="G36">
        <v>26</v>
      </c>
      <c r="H36">
        <v>4.3</v>
      </c>
      <c r="I36" s="19">
        <v>1</v>
      </c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6"/>
      <c r="V36" s="176"/>
      <c r="W36" s="176"/>
      <c r="X36" s="176"/>
      <c r="Y36" s="176"/>
      <c r="Z36" s="176"/>
      <c r="AA36" s="176"/>
    </row>
    <row r="37" spans="1:27">
      <c r="A37" s="131">
        <v>43136</v>
      </c>
      <c r="B37">
        <v>36</v>
      </c>
      <c r="C37">
        <v>13.6</v>
      </c>
      <c r="D37">
        <v>1</v>
      </c>
      <c r="E37">
        <v>2.7</v>
      </c>
      <c r="F37">
        <v>0</v>
      </c>
      <c r="G37">
        <v>27</v>
      </c>
      <c r="H37">
        <v>3.9</v>
      </c>
      <c r="I37" s="19">
        <v>1</v>
      </c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</row>
    <row r="38" spans="1:27">
      <c r="A38" s="131">
        <v>43137</v>
      </c>
      <c r="B38">
        <v>37</v>
      </c>
      <c r="C38">
        <v>14.7</v>
      </c>
      <c r="D38">
        <v>2.2000000000000002</v>
      </c>
      <c r="E38">
        <v>4</v>
      </c>
      <c r="F38">
        <v>0</v>
      </c>
      <c r="G38">
        <v>26.5</v>
      </c>
      <c r="H38">
        <v>3.7</v>
      </c>
      <c r="I38" s="19">
        <v>1</v>
      </c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</row>
    <row r="39" spans="1:27">
      <c r="A39" s="131">
        <v>43138</v>
      </c>
      <c r="B39">
        <v>38</v>
      </c>
      <c r="C39">
        <v>9.6</v>
      </c>
      <c r="D39">
        <v>1.4</v>
      </c>
      <c r="E39">
        <v>3.1</v>
      </c>
      <c r="F39">
        <v>0</v>
      </c>
      <c r="G39">
        <v>25.3</v>
      </c>
      <c r="H39">
        <v>5.0999999999999996</v>
      </c>
      <c r="I39" s="19">
        <v>1</v>
      </c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</row>
    <row r="40" spans="1:27">
      <c r="A40" s="131">
        <v>43139</v>
      </c>
      <c r="B40">
        <v>39</v>
      </c>
      <c r="C40">
        <v>8</v>
      </c>
      <c r="D40">
        <v>1.2</v>
      </c>
      <c r="E40">
        <v>3.2</v>
      </c>
      <c r="F40">
        <v>0</v>
      </c>
      <c r="G40">
        <v>27.6</v>
      </c>
      <c r="H40">
        <v>3.2</v>
      </c>
      <c r="I40" s="19">
        <v>1</v>
      </c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</row>
    <row r="41" spans="1:27">
      <c r="A41" s="131">
        <v>43140</v>
      </c>
      <c r="B41">
        <v>40</v>
      </c>
      <c r="C41">
        <v>8.1999999999999993</v>
      </c>
      <c r="D41">
        <v>1.4</v>
      </c>
      <c r="E41">
        <v>3.5</v>
      </c>
      <c r="F41">
        <v>0</v>
      </c>
      <c r="G41">
        <v>27.9</v>
      </c>
      <c r="H41">
        <v>2.5</v>
      </c>
      <c r="I41" s="19">
        <v>1</v>
      </c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</row>
    <row r="42" spans="1:27">
      <c r="A42" s="131">
        <v>43141</v>
      </c>
      <c r="B42">
        <v>41</v>
      </c>
      <c r="C42">
        <v>11.1</v>
      </c>
      <c r="D42">
        <v>2</v>
      </c>
      <c r="E42">
        <v>4</v>
      </c>
      <c r="F42">
        <v>0</v>
      </c>
      <c r="G42">
        <v>26.9</v>
      </c>
      <c r="H42">
        <v>6.3</v>
      </c>
      <c r="I42" s="19">
        <v>1</v>
      </c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</row>
    <row r="43" spans="1:27">
      <c r="A43" s="131">
        <v>43142</v>
      </c>
      <c r="B43">
        <v>42</v>
      </c>
      <c r="C43">
        <v>14.6</v>
      </c>
      <c r="D43">
        <v>1.5</v>
      </c>
      <c r="E43">
        <v>3.2</v>
      </c>
      <c r="F43">
        <v>0</v>
      </c>
      <c r="G43">
        <v>24.2</v>
      </c>
      <c r="H43">
        <v>7.8</v>
      </c>
      <c r="I43" s="19">
        <v>1</v>
      </c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</row>
    <row r="44" spans="1:27">
      <c r="A44" s="131">
        <v>43143</v>
      </c>
      <c r="B44">
        <v>43</v>
      </c>
      <c r="C44">
        <v>40.200000000000003</v>
      </c>
      <c r="D44">
        <v>4.2</v>
      </c>
      <c r="E44">
        <v>2.9</v>
      </c>
      <c r="F44">
        <v>0</v>
      </c>
      <c r="G44">
        <v>18.8</v>
      </c>
      <c r="H44">
        <v>8.5</v>
      </c>
      <c r="I44" s="19">
        <v>1</v>
      </c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</row>
    <row r="45" spans="1:27">
      <c r="A45" s="131">
        <v>43144</v>
      </c>
      <c r="B45">
        <v>44</v>
      </c>
      <c r="C45">
        <v>30.6</v>
      </c>
      <c r="D45">
        <v>1.8</v>
      </c>
      <c r="E45">
        <v>3</v>
      </c>
      <c r="F45">
        <v>0</v>
      </c>
      <c r="G45">
        <v>22.7</v>
      </c>
      <c r="H45">
        <v>12</v>
      </c>
      <c r="I45" s="19">
        <v>1</v>
      </c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</row>
    <row r="46" spans="1:27">
      <c r="A46" s="131">
        <v>43145</v>
      </c>
      <c r="B46">
        <v>45</v>
      </c>
      <c r="C46">
        <v>57.6</v>
      </c>
      <c r="D46">
        <v>1.3</v>
      </c>
      <c r="E46">
        <v>1.1000000000000001</v>
      </c>
      <c r="F46">
        <v>0.76</v>
      </c>
      <c r="G46">
        <v>15.6</v>
      </c>
      <c r="H46">
        <v>7.1</v>
      </c>
      <c r="I46" s="19">
        <v>1</v>
      </c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</row>
    <row r="47" spans="1:27">
      <c r="A47" s="131">
        <v>43146</v>
      </c>
      <c r="B47">
        <v>46</v>
      </c>
      <c r="C47">
        <v>64.3</v>
      </c>
      <c r="D47">
        <v>0.8</v>
      </c>
      <c r="E47">
        <v>1.5</v>
      </c>
      <c r="F47">
        <v>4.32</v>
      </c>
      <c r="G47">
        <v>17.600000000000001</v>
      </c>
      <c r="H47">
        <v>10.9</v>
      </c>
      <c r="I47" s="19">
        <v>1</v>
      </c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</row>
    <row r="48" spans="1:27">
      <c r="A48" s="131">
        <v>43147</v>
      </c>
      <c r="B48">
        <v>47</v>
      </c>
      <c r="C48">
        <v>56.6</v>
      </c>
      <c r="D48">
        <v>1.4</v>
      </c>
      <c r="E48">
        <v>1.3</v>
      </c>
      <c r="F48">
        <v>1.78</v>
      </c>
      <c r="G48">
        <v>17.100000000000001</v>
      </c>
      <c r="H48">
        <v>9.1</v>
      </c>
      <c r="I48" s="19">
        <v>1</v>
      </c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</row>
    <row r="49" spans="1:20">
      <c r="A49" s="131">
        <v>43148</v>
      </c>
      <c r="B49">
        <v>48</v>
      </c>
      <c r="C49">
        <v>35.6</v>
      </c>
      <c r="D49">
        <v>0.8</v>
      </c>
      <c r="E49">
        <v>2</v>
      </c>
      <c r="F49">
        <v>0</v>
      </c>
      <c r="G49">
        <v>20.6</v>
      </c>
      <c r="H49">
        <v>4.9000000000000004</v>
      </c>
      <c r="I49" s="19">
        <v>1</v>
      </c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</row>
    <row r="50" spans="1:20">
      <c r="A50" s="131">
        <v>43149</v>
      </c>
      <c r="B50">
        <v>49</v>
      </c>
      <c r="C50">
        <v>25.7</v>
      </c>
      <c r="D50">
        <v>1.9</v>
      </c>
      <c r="E50">
        <v>2.9</v>
      </c>
      <c r="F50">
        <v>0</v>
      </c>
      <c r="G50">
        <v>23.4</v>
      </c>
      <c r="H50">
        <v>5.8</v>
      </c>
      <c r="I50" s="19">
        <v>1</v>
      </c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</row>
    <row r="51" spans="1:20">
      <c r="A51" s="131">
        <v>43150</v>
      </c>
      <c r="B51">
        <v>50</v>
      </c>
      <c r="C51">
        <v>20.2</v>
      </c>
      <c r="D51">
        <v>5.7</v>
      </c>
      <c r="E51">
        <v>4.0999999999999996</v>
      </c>
      <c r="F51">
        <v>0</v>
      </c>
      <c r="G51">
        <v>20.3</v>
      </c>
      <c r="H51">
        <v>7.6</v>
      </c>
      <c r="I51" s="19">
        <v>1</v>
      </c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</row>
    <row r="52" spans="1:20">
      <c r="A52" s="131">
        <v>43151</v>
      </c>
      <c r="B52">
        <v>51</v>
      </c>
      <c r="C52">
        <v>14.9</v>
      </c>
      <c r="D52">
        <v>1.6</v>
      </c>
      <c r="E52">
        <v>2.7</v>
      </c>
      <c r="F52">
        <v>0</v>
      </c>
      <c r="G52">
        <v>14.6</v>
      </c>
      <c r="H52">
        <v>3.2</v>
      </c>
      <c r="I52" s="19">
        <v>1</v>
      </c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</row>
    <row r="53" spans="1:20">
      <c r="A53" s="131">
        <v>43152</v>
      </c>
      <c r="B53">
        <v>52</v>
      </c>
      <c r="C53">
        <v>14.2</v>
      </c>
      <c r="D53">
        <v>1.2</v>
      </c>
      <c r="E53">
        <v>2.4</v>
      </c>
      <c r="F53">
        <v>0</v>
      </c>
      <c r="G53">
        <v>16.399999999999999</v>
      </c>
      <c r="H53">
        <v>-1.4</v>
      </c>
      <c r="I53" s="19">
        <v>1</v>
      </c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</row>
    <row r="54" spans="1:20">
      <c r="A54" s="131">
        <v>43153</v>
      </c>
      <c r="B54">
        <v>53</v>
      </c>
      <c r="C54">
        <v>20.2</v>
      </c>
      <c r="D54">
        <v>1.7</v>
      </c>
      <c r="E54">
        <v>2.9</v>
      </c>
      <c r="F54">
        <v>0</v>
      </c>
      <c r="G54">
        <v>16.8</v>
      </c>
      <c r="H54">
        <v>1.5</v>
      </c>
      <c r="I54" s="19">
        <v>1</v>
      </c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</row>
    <row r="55" spans="1:20">
      <c r="A55" s="131">
        <v>43154</v>
      </c>
      <c r="B55">
        <v>54</v>
      </c>
      <c r="C55">
        <v>25.9</v>
      </c>
      <c r="D55">
        <v>3.5</v>
      </c>
      <c r="E55">
        <v>3.6</v>
      </c>
      <c r="F55">
        <v>0</v>
      </c>
      <c r="G55">
        <v>16.600000000000001</v>
      </c>
      <c r="H55">
        <v>2.5</v>
      </c>
      <c r="I55" s="19">
        <v>1</v>
      </c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</row>
    <row r="56" spans="1:20">
      <c r="A56" s="131">
        <v>43155</v>
      </c>
      <c r="B56">
        <v>55</v>
      </c>
      <c r="C56">
        <v>12.8</v>
      </c>
      <c r="D56">
        <v>1.4</v>
      </c>
      <c r="E56">
        <v>2.6</v>
      </c>
      <c r="F56">
        <v>0</v>
      </c>
      <c r="G56">
        <v>15.1</v>
      </c>
      <c r="H56">
        <v>0.7</v>
      </c>
      <c r="I56" s="19">
        <v>1</v>
      </c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</row>
    <row r="57" spans="1:20">
      <c r="A57" s="131">
        <v>43156</v>
      </c>
      <c r="B57">
        <v>56</v>
      </c>
      <c r="C57">
        <v>11.3</v>
      </c>
      <c r="D57">
        <v>1.1000000000000001</v>
      </c>
      <c r="E57">
        <v>2.6</v>
      </c>
      <c r="F57">
        <v>0</v>
      </c>
      <c r="G57">
        <v>17.3</v>
      </c>
      <c r="H57">
        <v>-2.8</v>
      </c>
      <c r="I57" s="19">
        <v>1</v>
      </c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</row>
    <row r="58" spans="1:20">
      <c r="A58" s="131">
        <v>43157</v>
      </c>
      <c r="B58">
        <v>57</v>
      </c>
      <c r="C58">
        <v>13.1</v>
      </c>
      <c r="D58">
        <v>1</v>
      </c>
      <c r="E58">
        <v>2.7</v>
      </c>
      <c r="F58">
        <v>0</v>
      </c>
      <c r="G58">
        <v>19.600000000000001</v>
      </c>
      <c r="H58">
        <v>-3.4</v>
      </c>
      <c r="I58" s="19">
        <v>1</v>
      </c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</row>
    <row r="59" spans="1:20">
      <c r="A59" s="131">
        <v>43158</v>
      </c>
      <c r="B59">
        <v>58</v>
      </c>
      <c r="C59">
        <v>14.6</v>
      </c>
      <c r="D59">
        <v>3.3</v>
      </c>
      <c r="E59">
        <v>4</v>
      </c>
      <c r="F59">
        <v>1.27</v>
      </c>
      <c r="G59">
        <v>21.1</v>
      </c>
      <c r="H59">
        <v>-0.8</v>
      </c>
      <c r="I59" s="19">
        <v>1</v>
      </c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</row>
    <row r="60" spans="1:20">
      <c r="A60" s="131">
        <v>43159</v>
      </c>
      <c r="B60">
        <v>59</v>
      </c>
      <c r="C60">
        <v>27.6</v>
      </c>
      <c r="D60">
        <v>1.9</v>
      </c>
      <c r="E60">
        <v>2.6</v>
      </c>
      <c r="F60">
        <v>0</v>
      </c>
      <c r="G60">
        <v>15.4</v>
      </c>
      <c r="H60">
        <v>3.1</v>
      </c>
      <c r="I60" s="19">
        <v>1</v>
      </c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</row>
    <row r="61" spans="1:20">
      <c r="A61" s="131">
        <v>43160</v>
      </c>
      <c r="B61">
        <v>60</v>
      </c>
      <c r="C61">
        <v>20</v>
      </c>
      <c r="D61">
        <v>1.2</v>
      </c>
      <c r="E61">
        <v>2.9</v>
      </c>
      <c r="F61">
        <v>0</v>
      </c>
      <c r="G61">
        <v>20.3</v>
      </c>
      <c r="H61">
        <v>0</v>
      </c>
      <c r="I61" s="19">
        <v>1</v>
      </c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</row>
    <row r="62" spans="1:20">
      <c r="A62" s="131">
        <v>43161</v>
      </c>
      <c r="B62">
        <v>61</v>
      </c>
      <c r="C62">
        <v>8.6</v>
      </c>
      <c r="D62">
        <v>1.1000000000000001</v>
      </c>
      <c r="E62">
        <v>3.3</v>
      </c>
      <c r="F62">
        <v>0</v>
      </c>
      <c r="G62">
        <v>24.8</v>
      </c>
      <c r="H62">
        <v>-0.3</v>
      </c>
      <c r="I62" s="19">
        <v>1</v>
      </c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</row>
    <row r="63" spans="1:20">
      <c r="A63" s="131">
        <v>43162</v>
      </c>
      <c r="B63">
        <v>62</v>
      </c>
      <c r="C63">
        <v>12</v>
      </c>
      <c r="D63">
        <v>1.6</v>
      </c>
      <c r="E63">
        <v>3.8</v>
      </c>
      <c r="F63">
        <v>0</v>
      </c>
      <c r="G63">
        <v>24.7</v>
      </c>
      <c r="H63">
        <v>1.5</v>
      </c>
      <c r="I63" s="19">
        <v>1</v>
      </c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</row>
    <row r="64" spans="1:20">
      <c r="A64" s="131">
        <v>43163</v>
      </c>
      <c r="B64">
        <v>63</v>
      </c>
      <c r="C64">
        <v>24.6</v>
      </c>
      <c r="D64">
        <v>2.9</v>
      </c>
      <c r="E64">
        <v>4</v>
      </c>
      <c r="F64">
        <v>0</v>
      </c>
      <c r="G64">
        <v>19.2</v>
      </c>
      <c r="H64">
        <v>7.2</v>
      </c>
      <c r="I64" s="19">
        <v>1</v>
      </c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</row>
    <row r="65" spans="1:20">
      <c r="A65" s="131">
        <v>43164</v>
      </c>
      <c r="B65">
        <v>64</v>
      </c>
      <c r="C65">
        <v>8.9</v>
      </c>
      <c r="D65">
        <v>1.6</v>
      </c>
      <c r="E65">
        <v>3.7</v>
      </c>
      <c r="F65">
        <v>0</v>
      </c>
      <c r="G65">
        <v>21.3</v>
      </c>
      <c r="H65">
        <v>1.2</v>
      </c>
      <c r="I65" s="19">
        <v>1</v>
      </c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</row>
    <row r="66" spans="1:20">
      <c r="A66" s="131">
        <v>43165</v>
      </c>
      <c r="B66">
        <v>65</v>
      </c>
      <c r="C66">
        <v>5.3</v>
      </c>
      <c r="D66">
        <v>1.1000000000000001</v>
      </c>
      <c r="E66">
        <v>3.5</v>
      </c>
      <c r="F66">
        <v>0</v>
      </c>
      <c r="G66">
        <v>25.5</v>
      </c>
      <c r="H66">
        <v>2.5</v>
      </c>
      <c r="I66" s="19">
        <v>1</v>
      </c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</row>
    <row r="67" spans="1:20">
      <c r="A67" s="131">
        <v>43166</v>
      </c>
      <c r="B67">
        <v>66</v>
      </c>
      <c r="C67">
        <v>8.5</v>
      </c>
      <c r="D67">
        <v>1</v>
      </c>
      <c r="E67">
        <v>3.3</v>
      </c>
      <c r="F67">
        <v>0</v>
      </c>
      <c r="G67">
        <v>26.1</v>
      </c>
      <c r="H67">
        <v>2.9</v>
      </c>
      <c r="I67" s="19">
        <v>1</v>
      </c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</row>
    <row r="68" spans="1:20">
      <c r="A68" s="131">
        <v>43167</v>
      </c>
      <c r="B68">
        <v>67</v>
      </c>
      <c r="C68">
        <v>6.3</v>
      </c>
      <c r="D68">
        <v>1.5</v>
      </c>
      <c r="E68">
        <v>4.0999999999999996</v>
      </c>
      <c r="F68">
        <v>0</v>
      </c>
      <c r="G68">
        <v>27.5</v>
      </c>
      <c r="H68">
        <v>9.3000000000000007</v>
      </c>
      <c r="I68" s="19">
        <v>1</v>
      </c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</row>
    <row r="69" spans="1:20">
      <c r="A69" s="131">
        <v>43168</v>
      </c>
      <c r="B69">
        <v>68</v>
      </c>
      <c r="C69">
        <v>8.1</v>
      </c>
      <c r="D69">
        <v>1.5</v>
      </c>
      <c r="E69">
        <v>4.3</v>
      </c>
      <c r="F69">
        <v>0</v>
      </c>
      <c r="G69">
        <v>28.6</v>
      </c>
      <c r="H69">
        <v>6.7</v>
      </c>
      <c r="I69" s="19">
        <v>1</v>
      </c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</row>
    <row r="70" spans="1:20">
      <c r="A70" s="131">
        <v>43169</v>
      </c>
      <c r="B70">
        <v>69</v>
      </c>
      <c r="C70">
        <v>14.2</v>
      </c>
      <c r="D70">
        <v>2.5</v>
      </c>
      <c r="E70">
        <v>3.9</v>
      </c>
      <c r="F70">
        <v>0</v>
      </c>
      <c r="G70">
        <v>24.7</v>
      </c>
      <c r="H70">
        <v>13.5</v>
      </c>
      <c r="I70" s="19">
        <v>1</v>
      </c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</row>
    <row r="71" spans="1:20">
      <c r="A71" s="131">
        <v>43170</v>
      </c>
      <c r="B71">
        <v>70</v>
      </c>
      <c r="C71">
        <v>38.5</v>
      </c>
      <c r="D71">
        <v>1.6</v>
      </c>
      <c r="E71">
        <v>3.6</v>
      </c>
      <c r="F71">
        <v>0</v>
      </c>
      <c r="G71">
        <v>24.8</v>
      </c>
      <c r="H71">
        <v>13.5</v>
      </c>
      <c r="I71" s="19">
        <v>1</v>
      </c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</row>
    <row r="72" spans="1:20">
      <c r="A72" s="131">
        <v>43171</v>
      </c>
      <c r="B72">
        <v>71</v>
      </c>
      <c r="C72">
        <v>18.600000000000001</v>
      </c>
      <c r="D72">
        <v>1.7</v>
      </c>
      <c r="E72">
        <v>4.3</v>
      </c>
      <c r="F72">
        <v>0</v>
      </c>
      <c r="G72">
        <v>28</v>
      </c>
      <c r="H72">
        <v>9.4</v>
      </c>
      <c r="I72" s="19">
        <v>1</v>
      </c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</row>
    <row r="73" spans="1:20">
      <c r="A73" s="131">
        <v>43172</v>
      </c>
      <c r="B73">
        <v>72</v>
      </c>
      <c r="C73">
        <v>19.8</v>
      </c>
      <c r="D73">
        <v>1.3</v>
      </c>
      <c r="E73">
        <v>3.7</v>
      </c>
      <c r="F73">
        <v>0</v>
      </c>
      <c r="G73">
        <v>27.9</v>
      </c>
      <c r="H73">
        <v>10.8</v>
      </c>
      <c r="I73" s="19">
        <v>1</v>
      </c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</row>
    <row r="74" spans="1:20">
      <c r="A74" s="131">
        <v>43173</v>
      </c>
      <c r="B74">
        <v>73</v>
      </c>
      <c r="C74">
        <v>20.2</v>
      </c>
      <c r="D74">
        <v>2.5</v>
      </c>
      <c r="E74">
        <v>5.3</v>
      </c>
      <c r="F74">
        <v>0</v>
      </c>
      <c r="G74">
        <v>29.7</v>
      </c>
      <c r="H74">
        <v>10.5</v>
      </c>
      <c r="I74" s="19">
        <v>1</v>
      </c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</row>
    <row r="75" spans="1:20">
      <c r="A75" s="131">
        <v>43174</v>
      </c>
      <c r="B75">
        <v>74</v>
      </c>
      <c r="C75">
        <v>21.5</v>
      </c>
      <c r="D75">
        <v>3.2</v>
      </c>
      <c r="E75">
        <v>4.9000000000000004</v>
      </c>
      <c r="F75">
        <v>0</v>
      </c>
      <c r="G75">
        <v>22.4</v>
      </c>
      <c r="H75">
        <v>12</v>
      </c>
      <c r="I75" s="19">
        <v>1</v>
      </c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</row>
    <row r="76" spans="1:20">
      <c r="A76" s="131">
        <v>43175</v>
      </c>
      <c r="B76">
        <v>75</v>
      </c>
      <c r="C76">
        <v>15.8</v>
      </c>
      <c r="D76">
        <v>2.2000000000000002</v>
      </c>
      <c r="E76">
        <v>4.0999999999999996</v>
      </c>
      <c r="F76">
        <v>0</v>
      </c>
      <c r="G76">
        <v>23.6</v>
      </c>
      <c r="H76">
        <v>7.5</v>
      </c>
      <c r="I76" s="19">
        <v>1</v>
      </c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</row>
    <row r="77" spans="1:20">
      <c r="A77" s="131">
        <v>43176</v>
      </c>
      <c r="B77">
        <v>76</v>
      </c>
      <c r="C77">
        <v>20.9</v>
      </c>
      <c r="D77">
        <v>2.5</v>
      </c>
      <c r="E77">
        <v>4.5999999999999996</v>
      </c>
      <c r="F77">
        <v>0</v>
      </c>
      <c r="G77">
        <v>22.1</v>
      </c>
      <c r="H77">
        <v>6.4</v>
      </c>
      <c r="I77" s="19">
        <v>1</v>
      </c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</row>
    <row r="78" spans="1:20">
      <c r="A78" s="131">
        <v>43177</v>
      </c>
      <c r="B78">
        <v>77</v>
      </c>
      <c r="C78">
        <v>16.7</v>
      </c>
      <c r="D78">
        <v>2.6</v>
      </c>
      <c r="E78">
        <v>4.3</v>
      </c>
      <c r="F78">
        <v>0</v>
      </c>
      <c r="G78">
        <v>19.3</v>
      </c>
      <c r="H78">
        <v>7.6</v>
      </c>
      <c r="I78" s="19">
        <v>1</v>
      </c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</row>
    <row r="79" spans="1:20">
      <c r="A79" s="131">
        <v>43178</v>
      </c>
      <c r="B79">
        <v>78</v>
      </c>
      <c r="C79">
        <v>9.8000000000000007</v>
      </c>
      <c r="D79">
        <v>1.3</v>
      </c>
      <c r="E79">
        <v>3.8</v>
      </c>
      <c r="F79">
        <v>0</v>
      </c>
      <c r="G79">
        <v>22.6</v>
      </c>
      <c r="H79">
        <v>3.5</v>
      </c>
      <c r="I79" s="19">
        <v>1</v>
      </c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</row>
    <row r="80" spans="1:20">
      <c r="A80" s="131">
        <v>43179</v>
      </c>
      <c r="B80">
        <v>79</v>
      </c>
      <c r="C80">
        <v>7.2</v>
      </c>
      <c r="D80">
        <v>1.2</v>
      </c>
      <c r="E80">
        <v>4.0999999999999996</v>
      </c>
      <c r="F80">
        <v>0</v>
      </c>
      <c r="G80">
        <v>26.2</v>
      </c>
      <c r="H80">
        <v>2.5</v>
      </c>
      <c r="I80" s="19">
        <v>1</v>
      </c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</row>
    <row r="81" spans="1:20">
      <c r="A81" s="131">
        <v>43180</v>
      </c>
      <c r="B81">
        <v>80</v>
      </c>
      <c r="C81">
        <v>8.6</v>
      </c>
      <c r="D81">
        <v>1.3</v>
      </c>
      <c r="E81">
        <v>4.4000000000000004</v>
      </c>
      <c r="F81">
        <v>0</v>
      </c>
      <c r="G81">
        <v>28.6</v>
      </c>
      <c r="H81">
        <v>7.1</v>
      </c>
      <c r="I81" s="19">
        <v>1</v>
      </c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</row>
    <row r="82" spans="1:20">
      <c r="A82" s="131">
        <v>43181</v>
      </c>
      <c r="B82">
        <v>81</v>
      </c>
      <c r="C82">
        <v>11.3</v>
      </c>
      <c r="D82">
        <v>1.7</v>
      </c>
      <c r="E82">
        <v>4.8</v>
      </c>
      <c r="F82">
        <v>0</v>
      </c>
      <c r="G82">
        <v>31.6</v>
      </c>
      <c r="H82">
        <v>10.6</v>
      </c>
      <c r="I82" s="19">
        <v>1</v>
      </c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</row>
    <row r="83" spans="1:20">
      <c r="A83" s="131">
        <v>43182</v>
      </c>
      <c r="B83">
        <v>82</v>
      </c>
      <c r="C83">
        <v>14.5</v>
      </c>
      <c r="D83">
        <v>2.6</v>
      </c>
      <c r="E83">
        <v>5.9</v>
      </c>
      <c r="F83">
        <v>0</v>
      </c>
      <c r="G83">
        <v>28.4</v>
      </c>
      <c r="H83">
        <v>15.2</v>
      </c>
      <c r="I83" s="19">
        <v>1</v>
      </c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</row>
    <row r="84" spans="1:20">
      <c r="A84" s="131">
        <v>43183</v>
      </c>
      <c r="B84">
        <v>83</v>
      </c>
      <c r="C84">
        <v>9.8000000000000007</v>
      </c>
      <c r="D84">
        <v>3.3</v>
      </c>
      <c r="E84">
        <v>5.8</v>
      </c>
      <c r="F84">
        <v>0</v>
      </c>
      <c r="G84">
        <v>26.7</v>
      </c>
      <c r="H84">
        <v>10.7</v>
      </c>
      <c r="I84" s="19">
        <v>1</v>
      </c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</row>
    <row r="85" spans="1:20">
      <c r="A85" s="131">
        <v>43184</v>
      </c>
      <c r="B85">
        <v>84</v>
      </c>
      <c r="C85">
        <v>12.6</v>
      </c>
      <c r="D85">
        <v>2.8</v>
      </c>
      <c r="E85">
        <v>5.4</v>
      </c>
      <c r="F85">
        <v>0</v>
      </c>
      <c r="G85">
        <v>24.3</v>
      </c>
      <c r="H85">
        <v>9.3000000000000007</v>
      </c>
      <c r="I85" s="19">
        <v>1</v>
      </c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</row>
    <row r="86" spans="1:20">
      <c r="A86" s="131">
        <v>43185</v>
      </c>
      <c r="B86">
        <v>85</v>
      </c>
      <c r="C86">
        <v>12.9</v>
      </c>
      <c r="D86">
        <v>2.7</v>
      </c>
      <c r="E86">
        <v>5.3</v>
      </c>
      <c r="F86">
        <v>0</v>
      </c>
      <c r="G86">
        <v>23</v>
      </c>
      <c r="H86">
        <v>9</v>
      </c>
      <c r="I86" s="19">
        <v>1</v>
      </c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</row>
    <row r="87" spans="1:20">
      <c r="A87" s="131">
        <v>43186</v>
      </c>
      <c r="B87">
        <v>86</v>
      </c>
      <c r="C87">
        <v>12.3</v>
      </c>
      <c r="D87">
        <v>2.4</v>
      </c>
      <c r="E87">
        <v>5.2</v>
      </c>
      <c r="F87">
        <v>0</v>
      </c>
      <c r="G87">
        <v>23.6</v>
      </c>
      <c r="H87">
        <v>7.8</v>
      </c>
      <c r="I87" s="19">
        <v>1</v>
      </c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</row>
    <row r="88" spans="1:20">
      <c r="A88" s="131">
        <v>43187</v>
      </c>
      <c r="B88">
        <v>87</v>
      </c>
      <c r="C88">
        <v>8.1999999999999993</v>
      </c>
      <c r="D88">
        <v>2</v>
      </c>
      <c r="E88">
        <v>5.3</v>
      </c>
      <c r="F88">
        <v>0</v>
      </c>
      <c r="G88">
        <v>25.9</v>
      </c>
      <c r="H88">
        <v>5.6</v>
      </c>
      <c r="I88" s="19">
        <v>1</v>
      </c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</row>
    <row r="89" spans="1:20">
      <c r="A89" s="131">
        <v>43188</v>
      </c>
      <c r="B89">
        <v>88</v>
      </c>
      <c r="C89">
        <v>10.1</v>
      </c>
      <c r="D89">
        <v>1.6</v>
      </c>
      <c r="E89">
        <v>5.3</v>
      </c>
      <c r="F89">
        <v>0</v>
      </c>
      <c r="G89">
        <v>30</v>
      </c>
      <c r="H89">
        <v>7.3</v>
      </c>
      <c r="I89" s="19">
        <v>1</v>
      </c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</row>
    <row r="90" spans="1:20">
      <c r="A90" s="131">
        <v>43189</v>
      </c>
      <c r="B90">
        <v>89</v>
      </c>
      <c r="C90">
        <v>8.6</v>
      </c>
      <c r="D90">
        <v>2.2000000000000002</v>
      </c>
      <c r="E90">
        <v>6.3</v>
      </c>
      <c r="F90">
        <v>0</v>
      </c>
      <c r="G90">
        <v>31.2</v>
      </c>
      <c r="H90">
        <v>11.6</v>
      </c>
      <c r="I90" s="19">
        <v>1</v>
      </c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</row>
    <row r="91" spans="1:20">
      <c r="A91" s="131">
        <v>43190</v>
      </c>
      <c r="B91">
        <v>90</v>
      </c>
      <c r="C91">
        <v>7.8</v>
      </c>
      <c r="D91">
        <v>1.3</v>
      </c>
      <c r="E91">
        <v>5</v>
      </c>
      <c r="F91">
        <v>0</v>
      </c>
      <c r="G91">
        <v>32.5</v>
      </c>
      <c r="H91">
        <v>10.4</v>
      </c>
      <c r="I91" s="19">
        <v>1</v>
      </c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</row>
    <row r="92" spans="1:20">
      <c r="A92" s="131">
        <v>43191</v>
      </c>
      <c r="B92">
        <v>91</v>
      </c>
      <c r="C92">
        <v>4.5999999999999996</v>
      </c>
      <c r="D92">
        <v>2.4</v>
      </c>
      <c r="E92">
        <v>6.9</v>
      </c>
      <c r="F92">
        <v>0</v>
      </c>
      <c r="G92">
        <v>33.9</v>
      </c>
      <c r="H92">
        <v>16.399999999999999</v>
      </c>
      <c r="I92" s="19">
        <v>1</v>
      </c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</row>
    <row r="93" spans="1:20">
      <c r="A93" s="131">
        <v>43192</v>
      </c>
      <c r="B93">
        <v>92</v>
      </c>
      <c r="C93">
        <v>5</v>
      </c>
      <c r="D93">
        <v>3.2</v>
      </c>
      <c r="E93">
        <v>7.7</v>
      </c>
      <c r="F93">
        <v>0</v>
      </c>
      <c r="G93">
        <v>32</v>
      </c>
      <c r="H93">
        <v>10.199999999999999</v>
      </c>
      <c r="I93" s="19">
        <v>1</v>
      </c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</row>
    <row r="94" spans="1:20">
      <c r="A94" s="131">
        <v>43193</v>
      </c>
      <c r="B94">
        <v>93</v>
      </c>
      <c r="C94">
        <v>10.6</v>
      </c>
      <c r="D94">
        <v>1.4</v>
      </c>
      <c r="E94">
        <v>5.3</v>
      </c>
      <c r="F94">
        <v>0</v>
      </c>
      <c r="G94">
        <v>30.6</v>
      </c>
      <c r="H94">
        <v>10.5</v>
      </c>
      <c r="I94" s="19">
        <v>1</v>
      </c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</row>
    <row r="95" spans="1:20">
      <c r="A95" s="131">
        <v>43194</v>
      </c>
      <c r="B95">
        <v>94</v>
      </c>
      <c r="C95">
        <v>11.1</v>
      </c>
      <c r="D95">
        <v>1.7</v>
      </c>
      <c r="E95">
        <v>5.6</v>
      </c>
      <c r="F95">
        <v>0</v>
      </c>
      <c r="G95">
        <v>31.6</v>
      </c>
      <c r="H95">
        <v>13.1</v>
      </c>
      <c r="I95" s="19">
        <v>1</v>
      </c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</row>
    <row r="96" spans="1:20">
      <c r="A96" s="131">
        <v>43195</v>
      </c>
      <c r="B96">
        <v>95</v>
      </c>
      <c r="C96">
        <v>10</v>
      </c>
      <c r="D96">
        <v>1.8</v>
      </c>
      <c r="E96">
        <v>5.9</v>
      </c>
      <c r="F96">
        <v>0</v>
      </c>
      <c r="G96">
        <v>33</v>
      </c>
      <c r="H96">
        <v>12.1</v>
      </c>
      <c r="I96" s="19">
        <v>1</v>
      </c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</row>
    <row r="97" spans="1:20">
      <c r="A97" s="131">
        <v>43196</v>
      </c>
      <c r="B97">
        <v>96</v>
      </c>
      <c r="C97">
        <v>8.8000000000000007</v>
      </c>
      <c r="D97">
        <v>3.2</v>
      </c>
      <c r="E97">
        <v>7.8</v>
      </c>
      <c r="F97">
        <v>0</v>
      </c>
      <c r="G97">
        <v>32.799999999999997</v>
      </c>
      <c r="H97">
        <v>16.8</v>
      </c>
      <c r="I97" s="19">
        <v>1</v>
      </c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</row>
    <row r="98" spans="1:20">
      <c r="A98" s="131">
        <v>43197</v>
      </c>
      <c r="B98">
        <v>97</v>
      </c>
      <c r="C98">
        <v>12.3</v>
      </c>
      <c r="D98">
        <v>2.9</v>
      </c>
      <c r="E98">
        <v>7.8</v>
      </c>
      <c r="F98">
        <v>0</v>
      </c>
      <c r="G98">
        <v>34.700000000000003</v>
      </c>
      <c r="H98">
        <v>18.8</v>
      </c>
      <c r="I98" s="19">
        <v>1</v>
      </c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</row>
    <row r="99" spans="1:20">
      <c r="A99" s="131">
        <v>43198</v>
      </c>
      <c r="B99">
        <v>98</v>
      </c>
      <c r="C99">
        <v>8.4</v>
      </c>
      <c r="D99">
        <v>3.1</v>
      </c>
      <c r="E99">
        <v>7.5</v>
      </c>
      <c r="F99">
        <v>0</v>
      </c>
      <c r="G99">
        <v>33</v>
      </c>
      <c r="H99">
        <v>16</v>
      </c>
      <c r="I99" s="19">
        <v>1</v>
      </c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</row>
    <row r="100" spans="1:20">
      <c r="A100" s="131">
        <v>43199</v>
      </c>
      <c r="B100">
        <v>99</v>
      </c>
      <c r="C100">
        <v>5.3</v>
      </c>
      <c r="D100">
        <v>1.2</v>
      </c>
      <c r="E100">
        <v>5.6</v>
      </c>
      <c r="F100">
        <v>0</v>
      </c>
      <c r="G100">
        <v>33.9</v>
      </c>
      <c r="H100">
        <v>11.8</v>
      </c>
      <c r="I100" s="19">
        <v>1</v>
      </c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</row>
    <row r="101" spans="1:20">
      <c r="A101" s="131">
        <v>43200</v>
      </c>
      <c r="B101">
        <v>100</v>
      </c>
      <c r="C101">
        <v>4.9000000000000004</v>
      </c>
      <c r="D101">
        <v>1.2</v>
      </c>
      <c r="E101">
        <v>5.8</v>
      </c>
      <c r="F101">
        <v>0</v>
      </c>
      <c r="G101">
        <v>36.299999999999997</v>
      </c>
      <c r="H101">
        <v>11.1</v>
      </c>
      <c r="I101" s="19">
        <v>1</v>
      </c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</row>
    <row r="102" spans="1:20">
      <c r="A102" s="131">
        <v>43201</v>
      </c>
      <c r="B102">
        <v>101</v>
      </c>
      <c r="C102">
        <v>5.9</v>
      </c>
      <c r="D102">
        <v>2.4</v>
      </c>
      <c r="E102">
        <v>7.3</v>
      </c>
      <c r="F102">
        <v>0</v>
      </c>
      <c r="G102">
        <v>35.5</v>
      </c>
      <c r="H102">
        <v>14.7</v>
      </c>
      <c r="I102" s="19">
        <v>1</v>
      </c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</row>
    <row r="103" spans="1:20">
      <c r="A103" s="131">
        <v>43202</v>
      </c>
      <c r="B103">
        <v>102</v>
      </c>
      <c r="C103">
        <v>7</v>
      </c>
      <c r="D103">
        <v>4.9000000000000004</v>
      </c>
      <c r="E103">
        <v>9.4</v>
      </c>
      <c r="F103">
        <v>0</v>
      </c>
      <c r="G103">
        <v>30.5</v>
      </c>
      <c r="H103">
        <v>16.399999999999999</v>
      </c>
      <c r="I103" s="19">
        <v>1</v>
      </c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</row>
    <row r="104" spans="1:20">
      <c r="A104" s="131">
        <v>43203</v>
      </c>
      <c r="B104">
        <v>103</v>
      </c>
      <c r="C104">
        <v>6.3</v>
      </c>
      <c r="D104">
        <v>4.5</v>
      </c>
      <c r="E104">
        <v>7.6</v>
      </c>
      <c r="F104">
        <v>0</v>
      </c>
      <c r="G104">
        <v>24.1</v>
      </c>
      <c r="H104">
        <v>9.8000000000000007</v>
      </c>
      <c r="I104" s="19">
        <v>1</v>
      </c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</row>
    <row r="105" spans="1:20">
      <c r="A105" s="131">
        <v>43204</v>
      </c>
      <c r="B105">
        <v>104</v>
      </c>
      <c r="C105">
        <v>6.4</v>
      </c>
      <c r="D105">
        <v>2.2000000000000002</v>
      </c>
      <c r="E105">
        <v>6</v>
      </c>
      <c r="F105">
        <v>0</v>
      </c>
      <c r="G105">
        <v>27.1</v>
      </c>
      <c r="H105">
        <v>6.1</v>
      </c>
      <c r="I105" s="19">
        <v>1</v>
      </c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</row>
    <row r="106" spans="1:20">
      <c r="A106" s="131">
        <v>43205</v>
      </c>
      <c r="B106">
        <v>105</v>
      </c>
      <c r="C106">
        <v>4.9000000000000004</v>
      </c>
      <c r="D106">
        <v>1.4</v>
      </c>
      <c r="E106">
        <v>5.4</v>
      </c>
      <c r="F106">
        <v>0</v>
      </c>
      <c r="G106">
        <v>31.6</v>
      </c>
      <c r="H106">
        <v>5.8</v>
      </c>
      <c r="I106" s="19">
        <v>1</v>
      </c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</row>
    <row r="107" spans="1:20">
      <c r="A107" s="131">
        <v>43206</v>
      </c>
      <c r="B107">
        <v>106</v>
      </c>
      <c r="C107">
        <v>5</v>
      </c>
      <c r="D107">
        <v>2.7</v>
      </c>
      <c r="E107">
        <v>6.7</v>
      </c>
      <c r="F107">
        <v>0</v>
      </c>
      <c r="G107">
        <v>30.7</v>
      </c>
      <c r="H107">
        <v>15.3</v>
      </c>
      <c r="I107" s="19">
        <v>1</v>
      </c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</row>
    <row r="108" spans="1:20">
      <c r="A108" s="131">
        <v>43207</v>
      </c>
      <c r="B108">
        <v>107</v>
      </c>
      <c r="C108">
        <v>8</v>
      </c>
      <c r="D108">
        <v>3.2</v>
      </c>
      <c r="E108">
        <v>6.4</v>
      </c>
      <c r="F108">
        <v>0</v>
      </c>
      <c r="G108">
        <v>23.3</v>
      </c>
      <c r="H108">
        <v>11.6</v>
      </c>
      <c r="I108" s="19">
        <v>1</v>
      </c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</row>
    <row r="109" spans="1:20">
      <c r="A109" s="131">
        <v>43208</v>
      </c>
      <c r="B109">
        <v>108</v>
      </c>
      <c r="C109">
        <v>7.6</v>
      </c>
      <c r="D109">
        <v>1.5</v>
      </c>
      <c r="E109">
        <v>5.4</v>
      </c>
      <c r="F109">
        <v>0</v>
      </c>
      <c r="G109">
        <v>28.8</v>
      </c>
      <c r="H109">
        <v>5.4</v>
      </c>
      <c r="I109" s="19">
        <v>1</v>
      </c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</row>
    <row r="110" spans="1:20">
      <c r="A110" s="131">
        <v>43209</v>
      </c>
      <c r="B110">
        <v>109</v>
      </c>
      <c r="C110">
        <v>7.3</v>
      </c>
      <c r="D110">
        <v>4</v>
      </c>
      <c r="E110">
        <v>7.9</v>
      </c>
      <c r="F110">
        <v>0</v>
      </c>
      <c r="G110">
        <v>29.6</v>
      </c>
      <c r="H110">
        <v>11.7</v>
      </c>
      <c r="I110" s="19">
        <v>1</v>
      </c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</row>
    <row r="111" spans="1:20">
      <c r="A111" s="131">
        <v>43210</v>
      </c>
      <c r="B111">
        <v>110</v>
      </c>
      <c r="C111">
        <v>14.9</v>
      </c>
      <c r="D111">
        <v>3.2</v>
      </c>
      <c r="E111">
        <v>6.4</v>
      </c>
      <c r="F111">
        <v>0</v>
      </c>
      <c r="G111">
        <v>25.2</v>
      </c>
      <c r="H111">
        <v>11.2</v>
      </c>
      <c r="I111" s="19">
        <v>1</v>
      </c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</row>
    <row r="112" spans="1:20">
      <c r="A112" s="131">
        <v>43211</v>
      </c>
      <c r="B112">
        <v>111</v>
      </c>
      <c r="C112">
        <v>11.4</v>
      </c>
      <c r="D112">
        <v>1.3</v>
      </c>
      <c r="E112">
        <v>5.3</v>
      </c>
      <c r="F112">
        <v>0</v>
      </c>
      <c r="G112">
        <v>30.9</v>
      </c>
      <c r="H112">
        <v>7.9</v>
      </c>
      <c r="I112" s="19">
        <v>1</v>
      </c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</row>
    <row r="113" spans="1:20">
      <c r="A113" s="131">
        <v>43212</v>
      </c>
      <c r="B113">
        <v>112</v>
      </c>
      <c r="C113">
        <v>6.5</v>
      </c>
      <c r="D113">
        <v>1.4</v>
      </c>
      <c r="E113">
        <v>5.9</v>
      </c>
      <c r="F113">
        <v>0</v>
      </c>
      <c r="G113">
        <v>34</v>
      </c>
      <c r="H113">
        <v>11.6</v>
      </c>
      <c r="I113" s="19">
        <v>1</v>
      </c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</row>
    <row r="114" spans="1:20">
      <c r="A114" s="131">
        <v>43213</v>
      </c>
      <c r="B114">
        <v>113</v>
      </c>
      <c r="C114">
        <v>7.3</v>
      </c>
      <c r="D114">
        <v>1.9</v>
      </c>
      <c r="E114">
        <v>6.9</v>
      </c>
      <c r="F114">
        <v>0</v>
      </c>
      <c r="G114">
        <v>35</v>
      </c>
      <c r="H114">
        <v>16.100000000000001</v>
      </c>
      <c r="I114" s="19">
        <v>1</v>
      </c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</row>
    <row r="115" spans="1:20">
      <c r="A115" s="131">
        <v>43214</v>
      </c>
      <c r="B115">
        <v>114</v>
      </c>
      <c r="C115">
        <v>7.2</v>
      </c>
      <c r="D115">
        <v>1.6</v>
      </c>
      <c r="E115">
        <v>6.6</v>
      </c>
      <c r="F115">
        <v>0</v>
      </c>
      <c r="G115">
        <v>36</v>
      </c>
      <c r="H115">
        <v>16.600000000000001</v>
      </c>
      <c r="I115" s="19">
        <v>1</v>
      </c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</row>
    <row r="116" spans="1:20">
      <c r="A116" s="131">
        <v>43215</v>
      </c>
      <c r="B116">
        <v>115</v>
      </c>
      <c r="C116">
        <v>6.5</v>
      </c>
      <c r="D116">
        <v>1.6</v>
      </c>
      <c r="E116">
        <v>6.7</v>
      </c>
      <c r="F116">
        <v>0</v>
      </c>
      <c r="G116">
        <v>36.6</v>
      </c>
      <c r="H116">
        <v>17.100000000000001</v>
      </c>
      <c r="I116" s="19">
        <v>1</v>
      </c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</row>
    <row r="117" spans="1:20">
      <c r="A117" s="131">
        <v>43216</v>
      </c>
      <c r="B117">
        <v>116</v>
      </c>
      <c r="C117">
        <v>9.9</v>
      </c>
      <c r="D117">
        <v>2.4</v>
      </c>
      <c r="E117">
        <v>6.7</v>
      </c>
      <c r="F117">
        <v>0</v>
      </c>
      <c r="G117">
        <v>34.5</v>
      </c>
      <c r="H117">
        <v>18.2</v>
      </c>
      <c r="I117" s="19">
        <v>1</v>
      </c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</row>
    <row r="118" spans="1:20">
      <c r="A118" s="131">
        <v>43217</v>
      </c>
      <c r="B118">
        <v>117</v>
      </c>
      <c r="C118">
        <v>9.6</v>
      </c>
      <c r="D118">
        <v>2</v>
      </c>
      <c r="E118">
        <v>7.1</v>
      </c>
      <c r="F118">
        <v>0</v>
      </c>
      <c r="G118">
        <v>36.4</v>
      </c>
      <c r="H118">
        <v>17.600000000000001</v>
      </c>
      <c r="I118" s="19">
        <v>1</v>
      </c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</row>
    <row r="119" spans="1:20">
      <c r="A119" s="131">
        <v>43218</v>
      </c>
      <c r="B119">
        <v>118</v>
      </c>
      <c r="C119">
        <v>8.3000000000000007</v>
      </c>
      <c r="D119">
        <v>2.6</v>
      </c>
      <c r="E119">
        <v>8.1</v>
      </c>
      <c r="F119">
        <v>0</v>
      </c>
      <c r="G119">
        <v>35.9</v>
      </c>
      <c r="H119">
        <v>19.100000000000001</v>
      </c>
      <c r="I119" s="19">
        <v>1</v>
      </c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</row>
    <row r="120" spans="1:20">
      <c r="A120" s="131">
        <v>43219</v>
      </c>
      <c r="B120">
        <v>119</v>
      </c>
      <c r="C120">
        <v>7.3</v>
      </c>
      <c r="D120">
        <v>3.1</v>
      </c>
      <c r="E120">
        <v>8.3000000000000007</v>
      </c>
      <c r="F120">
        <v>0</v>
      </c>
      <c r="G120">
        <v>33.799999999999997</v>
      </c>
      <c r="H120">
        <v>15.6</v>
      </c>
      <c r="I120" s="19">
        <v>1</v>
      </c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</row>
    <row r="121" spans="1:20">
      <c r="A121" s="131">
        <v>43220</v>
      </c>
      <c r="B121">
        <v>120</v>
      </c>
      <c r="C121">
        <v>11.5</v>
      </c>
      <c r="D121">
        <v>3</v>
      </c>
      <c r="E121">
        <v>7.2</v>
      </c>
      <c r="F121">
        <v>0</v>
      </c>
      <c r="G121">
        <v>30</v>
      </c>
      <c r="H121">
        <v>13.1</v>
      </c>
      <c r="I121" s="19">
        <v>1</v>
      </c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</row>
    <row r="122" spans="1:20">
      <c r="A122" s="131">
        <v>43221</v>
      </c>
      <c r="B122">
        <v>121</v>
      </c>
      <c r="C122">
        <v>17.899999999999999</v>
      </c>
      <c r="D122">
        <v>3</v>
      </c>
      <c r="E122">
        <v>5.2</v>
      </c>
      <c r="F122">
        <v>0</v>
      </c>
      <c r="G122">
        <v>24.2</v>
      </c>
      <c r="H122">
        <v>13.9</v>
      </c>
      <c r="I122" s="19">
        <v>1</v>
      </c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</row>
    <row r="123" spans="1:20">
      <c r="A123" s="131">
        <v>43222</v>
      </c>
      <c r="B123">
        <v>122</v>
      </c>
      <c r="C123">
        <v>22.3</v>
      </c>
      <c r="D123">
        <v>2.5</v>
      </c>
      <c r="E123">
        <v>5</v>
      </c>
      <c r="F123">
        <v>0</v>
      </c>
      <c r="G123">
        <v>23</v>
      </c>
      <c r="H123">
        <v>12.4</v>
      </c>
      <c r="I123" s="19">
        <v>1</v>
      </c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</row>
    <row r="124" spans="1:20">
      <c r="A124" s="131">
        <v>43223</v>
      </c>
      <c r="B124">
        <v>123</v>
      </c>
      <c r="C124">
        <v>14.6</v>
      </c>
      <c r="D124">
        <v>1.3</v>
      </c>
      <c r="E124">
        <v>5.3</v>
      </c>
      <c r="F124">
        <v>0</v>
      </c>
      <c r="G124">
        <v>27.8</v>
      </c>
      <c r="H124">
        <v>9.1</v>
      </c>
      <c r="I124" s="19">
        <v>1</v>
      </c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</row>
    <row r="125" spans="1:20">
      <c r="A125" s="131">
        <v>43224</v>
      </c>
      <c r="B125">
        <v>124</v>
      </c>
      <c r="C125">
        <v>7.1</v>
      </c>
      <c r="D125">
        <v>1.2</v>
      </c>
      <c r="E125">
        <v>5.9</v>
      </c>
      <c r="F125">
        <v>0</v>
      </c>
      <c r="G125">
        <v>33.700000000000003</v>
      </c>
      <c r="H125">
        <v>11.1</v>
      </c>
      <c r="I125" s="19">
        <v>1</v>
      </c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</row>
    <row r="126" spans="1:20">
      <c r="A126" s="131">
        <v>43225</v>
      </c>
      <c r="B126">
        <v>125</v>
      </c>
      <c r="C126">
        <v>4.9000000000000004</v>
      </c>
      <c r="D126">
        <v>1.6</v>
      </c>
      <c r="E126">
        <v>7.1</v>
      </c>
      <c r="F126">
        <v>0</v>
      </c>
      <c r="G126">
        <v>38.299999999999997</v>
      </c>
      <c r="H126">
        <v>12.3</v>
      </c>
      <c r="I126" s="19">
        <v>1</v>
      </c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</row>
    <row r="127" spans="1:20">
      <c r="A127" s="131">
        <v>43226</v>
      </c>
      <c r="B127">
        <v>126</v>
      </c>
      <c r="C127">
        <v>6.4</v>
      </c>
      <c r="D127">
        <v>1.6</v>
      </c>
      <c r="E127">
        <v>7</v>
      </c>
      <c r="F127">
        <v>0</v>
      </c>
      <c r="G127">
        <v>40.200000000000003</v>
      </c>
      <c r="H127">
        <v>16.399999999999999</v>
      </c>
      <c r="I127" s="19">
        <v>1</v>
      </c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</row>
    <row r="128" spans="1:20">
      <c r="A128" s="131">
        <v>43227</v>
      </c>
      <c r="B128">
        <v>127</v>
      </c>
      <c r="C128">
        <v>6.3</v>
      </c>
      <c r="D128">
        <v>2</v>
      </c>
      <c r="E128">
        <v>7.7</v>
      </c>
      <c r="F128">
        <v>0</v>
      </c>
      <c r="G128">
        <v>39.5</v>
      </c>
      <c r="H128">
        <v>21.8</v>
      </c>
      <c r="I128" s="19">
        <v>1</v>
      </c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</row>
    <row r="129" spans="1:20">
      <c r="A129" s="131">
        <v>43228</v>
      </c>
      <c r="B129">
        <v>128</v>
      </c>
      <c r="C129">
        <v>4.2</v>
      </c>
      <c r="D129">
        <v>2.1</v>
      </c>
      <c r="E129">
        <v>8.1999999999999993</v>
      </c>
      <c r="F129">
        <v>0</v>
      </c>
      <c r="G129">
        <v>39.799999999999997</v>
      </c>
      <c r="H129">
        <v>17.7</v>
      </c>
      <c r="I129" s="19">
        <v>1</v>
      </c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</row>
    <row r="130" spans="1:20">
      <c r="A130" s="131">
        <v>43229</v>
      </c>
      <c r="B130">
        <v>129</v>
      </c>
      <c r="C130">
        <v>5.7</v>
      </c>
      <c r="D130">
        <v>2.2000000000000002</v>
      </c>
      <c r="E130">
        <v>8.3000000000000007</v>
      </c>
      <c r="F130">
        <v>0</v>
      </c>
      <c r="G130">
        <v>40.200000000000003</v>
      </c>
      <c r="H130">
        <v>19.7</v>
      </c>
      <c r="I130" s="19">
        <v>1</v>
      </c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</row>
    <row r="131" spans="1:20">
      <c r="A131" s="131">
        <v>43230</v>
      </c>
      <c r="B131">
        <v>130</v>
      </c>
      <c r="C131">
        <v>5.7</v>
      </c>
      <c r="D131">
        <v>2.9</v>
      </c>
      <c r="E131">
        <v>9.6999999999999993</v>
      </c>
      <c r="F131">
        <v>0</v>
      </c>
      <c r="G131">
        <v>40.799999999999997</v>
      </c>
      <c r="H131">
        <v>18.899999999999999</v>
      </c>
      <c r="I131" s="19">
        <v>1</v>
      </c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</row>
    <row r="132" spans="1:20">
      <c r="A132" s="131">
        <v>43231</v>
      </c>
      <c r="B132">
        <v>131</v>
      </c>
      <c r="C132">
        <v>8.6999999999999993</v>
      </c>
      <c r="D132">
        <v>4.3</v>
      </c>
      <c r="E132">
        <v>10.9</v>
      </c>
      <c r="F132">
        <v>0</v>
      </c>
      <c r="G132">
        <v>37.700000000000003</v>
      </c>
      <c r="H132">
        <v>21.6</v>
      </c>
      <c r="I132" s="19">
        <v>1</v>
      </c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</row>
    <row r="133" spans="1:20">
      <c r="A133" s="131">
        <v>43232</v>
      </c>
      <c r="B133">
        <v>132</v>
      </c>
      <c r="C133">
        <v>10.9</v>
      </c>
      <c r="D133">
        <v>4.5</v>
      </c>
      <c r="E133">
        <v>9.9</v>
      </c>
      <c r="F133">
        <v>0</v>
      </c>
      <c r="G133">
        <v>32.5</v>
      </c>
      <c r="H133">
        <v>19.600000000000001</v>
      </c>
      <c r="I133" s="19">
        <v>1</v>
      </c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</row>
    <row r="134" spans="1:20">
      <c r="A134" s="131">
        <v>43233</v>
      </c>
      <c r="B134">
        <v>133</v>
      </c>
      <c r="C134">
        <v>12.2</v>
      </c>
      <c r="D134">
        <v>2.4</v>
      </c>
      <c r="E134">
        <v>7.4</v>
      </c>
      <c r="F134">
        <v>0</v>
      </c>
      <c r="G134">
        <v>32.1</v>
      </c>
      <c r="H134">
        <v>15</v>
      </c>
      <c r="I134" s="19">
        <v>1</v>
      </c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</row>
    <row r="135" spans="1:20">
      <c r="A135" s="131">
        <v>43234</v>
      </c>
      <c r="B135">
        <v>134</v>
      </c>
      <c r="C135">
        <v>8.3000000000000007</v>
      </c>
      <c r="D135">
        <v>2.2000000000000002</v>
      </c>
      <c r="E135">
        <v>7.6</v>
      </c>
      <c r="F135">
        <v>0</v>
      </c>
      <c r="G135">
        <v>34.5</v>
      </c>
      <c r="H135">
        <v>13.7</v>
      </c>
      <c r="I135" s="19">
        <v>1</v>
      </c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</row>
    <row r="136" spans="1:20">
      <c r="A136" s="131">
        <v>43235</v>
      </c>
      <c r="B136">
        <v>135</v>
      </c>
      <c r="C136">
        <v>8.6</v>
      </c>
      <c r="D136">
        <v>1.9</v>
      </c>
      <c r="E136">
        <v>7.3</v>
      </c>
      <c r="F136">
        <v>0</v>
      </c>
      <c r="G136">
        <v>35.1</v>
      </c>
      <c r="H136">
        <v>17</v>
      </c>
      <c r="I136" s="19">
        <v>1</v>
      </c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</row>
    <row r="137" spans="1:20">
      <c r="A137" s="131">
        <v>43236</v>
      </c>
      <c r="B137">
        <v>136</v>
      </c>
      <c r="C137">
        <v>5.4</v>
      </c>
      <c r="D137">
        <v>1.7</v>
      </c>
      <c r="E137">
        <v>7.2</v>
      </c>
      <c r="F137">
        <v>0</v>
      </c>
      <c r="G137">
        <v>36.700000000000003</v>
      </c>
      <c r="H137">
        <v>16.600000000000001</v>
      </c>
      <c r="I137" s="19">
        <v>1</v>
      </c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</row>
    <row r="138" spans="1:20">
      <c r="A138" s="131">
        <v>43237</v>
      </c>
      <c r="B138">
        <v>137</v>
      </c>
      <c r="C138">
        <v>6.5</v>
      </c>
      <c r="D138">
        <v>2.8</v>
      </c>
      <c r="E138">
        <v>8.8000000000000007</v>
      </c>
      <c r="F138">
        <v>0</v>
      </c>
      <c r="G138">
        <v>36.1</v>
      </c>
      <c r="H138">
        <v>16.399999999999999</v>
      </c>
      <c r="I138" s="19">
        <v>1</v>
      </c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</row>
    <row r="139" spans="1:20">
      <c r="A139" s="131">
        <v>43238</v>
      </c>
      <c r="B139">
        <v>138</v>
      </c>
      <c r="C139">
        <v>6.6</v>
      </c>
      <c r="D139">
        <v>2.2000000000000002</v>
      </c>
      <c r="E139">
        <v>7.7</v>
      </c>
      <c r="F139">
        <v>0</v>
      </c>
      <c r="G139">
        <v>34</v>
      </c>
      <c r="H139">
        <v>15.2</v>
      </c>
      <c r="I139" s="19">
        <v>1</v>
      </c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</row>
    <row r="140" spans="1:20">
      <c r="A140" s="131">
        <v>43239</v>
      </c>
      <c r="B140">
        <v>139</v>
      </c>
      <c r="C140">
        <v>7.2</v>
      </c>
      <c r="D140">
        <v>2.1</v>
      </c>
      <c r="E140">
        <v>7.7</v>
      </c>
      <c r="F140">
        <v>0</v>
      </c>
      <c r="G140">
        <v>35.1</v>
      </c>
      <c r="H140">
        <v>16.600000000000001</v>
      </c>
      <c r="I140" s="19">
        <v>1</v>
      </c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</row>
    <row r="141" spans="1:20">
      <c r="A141" s="131">
        <v>43240</v>
      </c>
      <c r="B141">
        <v>140</v>
      </c>
      <c r="C141">
        <v>5.3</v>
      </c>
      <c r="D141">
        <v>3.1</v>
      </c>
      <c r="E141">
        <v>9.1</v>
      </c>
      <c r="F141">
        <v>0</v>
      </c>
      <c r="G141">
        <v>36</v>
      </c>
      <c r="H141">
        <v>17.899999999999999</v>
      </c>
      <c r="I141" s="19">
        <v>1</v>
      </c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</row>
    <row r="142" spans="1:20">
      <c r="A142" s="131">
        <v>43241</v>
      </c>
      <c r="B142">
        <v>141</v>
      </c>
      <c r="C142">
        <v>7.6</v>
      </c>
      <c r="D142">
        <v>3.7</v>
      </c>
      <c r="E142">
        <v>9.6</v>
      </c>
      <c r="F142">
        <v>0</v>
      </c>
      <c r="G142">
        <v>35.299999999999997</v>
      </c>
      <c r="H142">
        <v>17.399999999999999</v>
      </c>
      <c r="I142" s="19">
        <v>1</v>
      </c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</row>
    <row r="143" spans="1:20">
      <c r="A143" s="131">
        <v>43242</v>
      </c>
      <c r="B143">
        <v>142</v>
      </c>
      <c r="C143">
        <v>7.9</v>
      </c>
      <c r="D143">
        <v>3.2</v>
      </c>
      <c r="E143">
        <v>8.6999999999999993</v>
      </c>
      <c r="F143">
        <v>0</v>
      </c>
      <c r="G143">
        <v>33.200000000000003</v>
      </c>
      <c r="H143">
        <v>16.899999999999999</v>
      </c>
      <c r="I143" s="19">
        <v>1</v>
      </c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</row>
    <row r="144" spans="1:20">
      <c r="A144" s="131">
        <v>43243</v>
      </c>
      <c r="B144">
        <v>143</v>
      </c>
      <c r="C144">
        <v>7.6</v>
      </c>
      <c r="D144">
        <v>2.2999999999999998</v>
      </c>
      <c r="E144">
        <v>7.8</v>
      </c>
      <c r="F144">
        <v>0</v>
      </c>
      <c r="G144">
        <v>34.6</v>
      </c>
      <c r="H144">
        <v>14.9</v>
      </c>
      <c r="I144" s="19">
        <v>1</v>
      </c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</row>
    <row r="145" spans="1:20">
      <c r="A145" s="131">
        <v>43244</v>
      </c>
      <c r="B145">
        <v>144</v>
      </c>
      <c r="C145">
        <v>6.5</v>
      </c>
      <c r="D145">
        <v>2.4</v>
      </c>
      <c r="E145">
        <v>8.3000000000000007</v>
      </c>
      <c r="F145">
        <v>0</v>
      </c>
      <c r="G145">
        <v>37.1</v>
      </c>
      <c r="H145">
        <v>16.899999999999999</v>
      </c>
      <c r="I145" s="19">
        <v>1</v>
      </c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</row>
    <row r="146" spans="1:20">
      <c r="A146" s="131">
        <v>43245</v>
      </c>
      <c r="B146">
        <v>145</v>
      </c>
      <c r="C146">
        <v>7.6</v>
      </c>
      <c r="D146">
        <v>2.8</v>
      </c>
      <c r="E146">
        <v>9.1</v>
      </c>
      <c r="F146">
        <v>0</v>
      </c>
      <c r="G146">
        <v>38</v>
      </c>
      <c r="H146">
        <v>18</v>
      </c>
      <c r="I146" s="19">
        <v>1</v>
      </c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</row>
    <row r="147" spans="1:20">
      <c r="A147" s="131">
        <v>43246</v>
      </c>
      <c r="B147">
        <v>146</v>
      </c>
      <c r="C147">
        <v>8.6</v>
      </c>
      <c r="D147">
        <v>3.1</v>
      </c>
      <c r="E147">
        <v>8.4</v>
      </c>
      <c r="F147">
        <v>0</v>
      </c>
      <c r="G147">
        <v>33.4</v>
      </c>
      <c r="H147">
        <v>18.600000000000001</v>
      </c>
      <c r="I147" s="19">
        <v>1</v>
      </c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</row>
    <row r="148" spans="1:20">
      <c r="A148" s="131">
        <v>43247</v>
      </c>
      <c r="B148">
        <v>147</v>
      </c>
      <c r="C148">
        <v>12.1</v>
      </c>
      <c r="D148">
        <v>1.7</v>
      </c>
      <c r="E148">
        <v>6.9</v>
      </c>
      <c r="F148">
        <v>0</v>
      </c>
      <c r="G148">
        <v>33.6</v>
      </c>
      <c r="H148">
        <v>15.1</v>
      </c>
      <c r="I148" s="19">
        <v>1</v>
      </c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</row>
    <row r="149" spans="1:20">
      <c r="A149" s="131">
        <v>43248</v>
      </c>
      <c r="B149">
        <v>148</v>
      </c>
      <c r="C149">
        <v>9.3000000000000007</v>
      </c>
      <c r="D149">
        <v>1.9</v>
      </c>
      <c r="E149">
        <v>7.6</v>
      </c>
      <c r="F149">
        <v>0</v>
      </c>
      <c r="G149">
        <v>36.200000000000003</v>
      </c>
      <c r="H149">
        <v>17.399999999999999</v>
      </c>
      <c r="I149" s="19">
        <v>1</v>
      </c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</row>
    <row r="150" spans="1:20">
      <c r="A150" s="131">
        <v>43249</v>
      </c>
      <c r="B150">
        <v>149</v>
      </c>
      <c r="C150">
        <v>8.3000000000000007</v>
      </c>
      <c r="D150">
        <v>2.2000000000000002</v>
      </c>
      <c r="E150">
        <v>8.3000000000000007</v>
      </c>
      <c r="F150">
        <v>0</v>
      </c>
      <c r="G150">
        <v>38.799999999999997</v>
      </c>
      <c r="H150">
        <v>19.399999999999999</v>
      </c>
      <c r="I150" s="19">
        <v>1</v>
      </c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</row>
    <row r="151" spans="1:20">
      <c r="A151" s="131">
        <v>43250</v>
      </c>
      <c r="B151">
        <v>150</v>
      </c>
      <c r="C151">
        <v>6</v>
      </c>
      <c r="D151">
        <v>2.6</v>
      </c>
      <c r="E151">
        <v>9.1999999999999993</v>
      </c>
      <c r="F151">
        <v>0</v>
      </c>
      <c r="G151">
        <v>39.1</v>
      </c>
      <c r="H151">
        <v>21.3</v>
      </c>
      <c r="I151" s="19">
        <v>1</v>
      </c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</row>
    <row r="152" spans="1:20">
      <c r="A152" s="131">
        <v>43251</v>
      </c>
      <c r="B152">
        <v>151</v>
      </c>
      <c r="C152">
        <v>6.1</v>
      </c>
      <c r="D152">
        <v>2.1</v>
      </c>
      <c r="E152">
        <v>8.4</v>
      </c>
      <c r="F152">
        <v>0</v>
      </c>
      <c r="G152">
        <v>38.299999999999997</v>
      </c>
      <c r="H152">
        <v>17</v>
      </c>
      <c r="I152" s="19">
        <v>1</v>
      </c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</row>
    <row r="153" spans="1:20">
      <c r="A153" s="131">
        <v>43252</v>
      </c>
      <c r="B153">
        <v>152</v>
      </c>
      <c r="C153">
        <v>8.8000000000000007</v>
      </c>
      <c r="D153">
        <v>1.9</v>
      </c>
      <c r="E153">
        <v>7.7</v>
      </c>
      <c r="F153">
        <v>0</v>
      </c>
      <c r="G153">
        <v>37.1</v>
      </c>
      <c r="H153">
        <v>19.100000000000001</v>
      </c>
      <c r="I153" s="19">
        <v>1</v>
      </c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</row>
    <row r="154" spans="1:20">
      <c r="A154" s="131">
        <v>43253</v>
      </c>
      <c r="B154">
        <v>153</v>
      </c>
      <c r="C154">
        <v>4.2</v>
      </c>
      <c r="D154">
        <v>1.7</v>
      </c>
      <c r="E154">
        <v>7.8</v>
      </c>
      <c r="F154">
        <v>0</v>
      </c>
      <c r="G154">
        <v>39.5</v>
      </c>
      <c r="H154">
        <v>19.899999999999999</v>
      </c>
      <c r="I154" s="19">
        <v>1</v>
      </c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</row>
    <row r="155" spans="1:20">
      <c r="A155" s="131">
        <v>43254</v>
      </c>
      <c r="B155">
        <v>154</v>
      </c>
      <c r="C155">
        <v>4.0999999999999996</v>
      </c>
      <c r="D155">
        <v>1.4</v>
      </c>
      <c r="E155">
        <v>7.4</v>
      </c>
      <c r="F155">
        <v>0</v>
      </c>
      <c r="G155">
        <v>41.4</v>
      </c>
      <c r="H155">
        <v>18.3</v>
      </c>
      <c r="I155" s="19">
        <v>1</v>
      </c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</row>
    <row r="156" spans="1:20">
      <c r="A156" s="131">
        <v>43255</v>
      </c>
      <c r="B156">
        <v>155</v>
      </c>
      <c r="C156">
        <v>5</v>
      </c>
      <c r="D156">
        <v>2.2999999999999998</v>
      </c>
      <c r="E156">
        <v>9.1</v>
      </c>
      <c r="F156">
        <v>0</v>
      </c>
      <c r="G156">
        <v>42.1</v>
      </c>
      <c r="H156">
        <v>21</v>
      </c>
      <c r="I156" s="19">
        <v>1</v>
      </c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</row>
    <row r="157" spans="1:20">
      <c r="A157" s="131">
        <v>43256</v>
      </c>
      <c r="B157">
        <v>156</v>
      </c>
      <c r="C157">
        <v>8.1999999999999993</v>
      </c>
      <c r="D157">
        <v>1.9</v>
      </c>
      <c r="E157">
        <v>8.3000000000000007</v>
      </c>
      <c r="F157">
        <v>0</v>
      </c>
      <c r="G157">
        <v>41.2</v>
      </c>
      <c r="H157">
        <v>18.600000000000001</v>
      </c>
      <c r="I157" s="19">
        <v>1</v>
      </c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</row>
    <row r="158" spans="1:20">
      <c r="A158" s="131">
        <v>43257</v>
      </c>
      <c r="B158">
        <v>157</v>
      </c>
      <c r="C158">
        <v>6.1</v>
      </c>
      <c r="D158">
        <v>1.5</v>
      </c>
      <c r="E158">
        <v>7.3</v>
      </c>
      <c r="F158">
        <v>0</v>
      </c>
      <c r="G158">
        <v>39.6</v>
      </c>
      <c r="H158">
        <v>17.899999999999999</v>
      </c>
      <c r="I158" s="19">
        <v>1</v>
      </c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</row>
    <row r="159" spans="1:20">
      <c r="A159" s="131">
        <v>43258</v>
      </c>
      <c r="B159">
        <v>158</v>
      </c>
      <c r="C159">
        <v>5.6</v>
      </c>
      <c r="D159">
        <v>2.1</v>
      </c>
      <c r="E159">
        <v>8.5</v>
      </c>
      <c r="F159">
        <v>0</v>
      </c>
      <c r="G159">
        <v>40.1</v>
      </c>
      <c r="H159">
        <v>20.100000000000001</v>
      </c>
      <c r="I159" s="19">
        <v>1</v>
      </c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</row>
    <row r="160" spans="1:20">
      <c r="A160" s="131">
        <v>43259</v>
      </c>
      <c r="B160">
        <v>159</v>
      </c>
      <c r="C160">
        <v>4.4000000000000004</v>
      </c>
      <c r="D160">
        <v>1.9</v>
      </c>
      <c r="E160">
        <v>8.3000000000000007</v>
      </c>
      <c r="F160">
        <v>0</v>
      </c>
      <c r="G160">
        <v>41.7</v>
      </c>
      <c r="H160">
        <v>16.2</v>
      </c>
      <c r="I160" s="19">
        <v>1</v>
      </c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</row>
    <row r="161" spans="1:20">
      <c r="A161" s="131">
        <v>43260</v>
      </c>
      <c r="B161">
        <v>160</v>
      </c>
      <c r="C161">
        <v>4.9000000000000004</v>
      </c>
      <c r="D161">
        <v>2.4</v>
      </c>
      <c r="E161">
        <v>9.5</v>
      </c>
      <c r="F161">
        <v>0</v>
      </c>
      <c r="G161">
        <v>42.9</v>
      </c>
      <c r="H161">
        <v>21.6</v>
      </c>
      <c r="I161" s="19">
        <v>1</v>
      </c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</row>
    <row r="162" spans="1:20">
      <c r="A162" s="131">
        <v>43261</v>
      </c>
      <c r="B162">
        <v>161</v>
      </c>
      <c r="C162">
        <v>6.8</v>
      </c>
      <c r="D162">
        <v>2.2999999999999998</v>
      </c>
      <c r="E162">
        <v>8.9</v>
      </c>
      <c r="F162">
        <v>0</v>
      </c>
      <c r="G162">
        <v>39.9</v>
      </c>
      <c r="H162">
        <v>19.2</v>
      </c>
      <c r="I162" s="19">
        <v>1</v>
      </c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</row>
    <row r="163" spans="1:20">
      <c r="A163" s="131">
        <v>43262</v>
      </c>
      <c r="B163">
        <v>162</v>
      </c>
      <c r="C163">
        <v>5.9</v>
      </c>
      <c r="D163">
        <v>1.9</v>
      </c>
      <c r="E163">
        <v>8.4</v>
      </c>
      <c r="F163">
        <v>0</v>
      </c>
      <c r="G163">
        <v>40.9</v>
      </c>
      <c r="H163">
        <v>21.1</v>
      </c>
      <c r="I163" s="19">
        <v>1</v>
      </c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</row>
    <row r="164" spans="1:20">
      <c r="A164" s="131">
        <v>43263</v>
      </c>
      <c r="B164">
        <v>163</v>
      </c>
      <c r="C164">
        <v>3.5</v>
      </c>
      <c r="D164">
        <v>2</v>
      </c>
      <c r="E164">
        <v>8.4</v>
      </c>
      <c r="F164">
        <v>0</v>
      </c>
      <c r="G164">
        <v>42.6</v>
      </c>
      <c r="H164">
        <v>19.5</v>
      </c>
      <c r="I164" s="19">
        <v>1</v>
      </c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</row>
    <row r="165" spans="1:20">
      <c r="A165" s="131">
        <v>43264</v>
      </c>
      <c r="B165">
        <v>164</v>
      </c>
      <c r="C165">
        <v>5.8</v>
      </c>
      <c r="D165">
        <v>1.6</v>
      </c>
      <c r="E165">
        <v>7.6</v>
      </c>
      <c r="F165">
        <v>0</v>
      </c>
      <c r="G165">
        <v>43.4</v>
      </c>
      <c r="H165">
        <v>23.5</v>
      </c>
      <c r="I165" s="19">
        <v>1</v>
      </c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</row>
    <row r="166" spans="1:20">
      <c r="A166" s="131">
        <v>43265</v>
      </c>
      <c r="B166">
        <v>165</v>
      </c>
      <c r="C166">
        <v>10.5</v>
      </c>
      <c r="D166">
        <v>2.9</v>
      </c>
      <c r="E166">
        <v>10</v>
      </c>
      <c r="F166">
        <v>0</v>
      </c>
      <c r="G166">
        <v>42.1</v>
      </c>
      <c r="H166">
        <v>26.6</v>
      </c>
      <c r="I166" s="19">
        <v>1</v>
      </c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</row>
    <row r="167" spans="1:20">
      <c r="A167" s="131">
        <v>43266</v>
      </c>
      <c r="B167">
        <v>166</v>
      </c>
      <c r="C167">
        <v>24.2</v>
      </c>
      <c r="D167">
        <v>3.2</v>
      </c>
      <c r="E167">
        <v>6.5</v>
      </c>
      <c r="F167">
        <v>0</v>
      </c>
      <c r="G167">
        <v>34.9</v>
      </c>
      <c r="H167">
        <v>24.6</v>
      </c>
      <c r="I167" s="19">
        <v>1</v>
      </c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</row>
    <row r="168" spans="1:20">
      <c r="A168" s="131">
        <v>43267</v>
      </c>
      <c r="B168">
        <v>167</v>
      </c>
      <c r="C168">
        <v>58.8</v>
      </c>
      <c r="D168">
        <v>2.2000000000000002</v>
      </c>
      <c r="E168">
        <v>3.3</v>
      </c>
      <c r="F168">
        <v>3.56</v>
      </c>
      <c r="G168">
        <v>27.2</v>
      </c>
      <c r="H168">
        <v>20.7</v>
      </c>
      <c r="I168" s="19">
        <v>1</v>
      </c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</row>
    <row r="169" spans="1:20">
      <c r="A169" s="131">
        <v>43268</v>
      </c>
      <c r="B169">
        <v>168</v>
      </c>
      <c r="C169">
        <v>10.7</v>
      </c>
      <c r="D169">
        <v>3.1</v>
      </c>
      <c r="E169">
        <v>8.8000000000000007</v>
      </c>
      <c r="F169">
        <v>0</v>
      </c>
      <c r="G169">
        <v>37.1</v>
      </c>
      <c r="H169">
        <v>17.899999999999999</v>
      </c>
      <c r="I169" s="19">
        <v>1</v>
      </c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</row>
    <row r="170" spans="1:20">
      <c r="A170" s="131">
        <v>43269</v>
      </c>
      <c r="B170">
        <v>169</v>
      </c>
      <c r="C170">
        <v>8.4</v>
      </c>
      <c r="D170">
        <v>1.6</v>
      </c>
      <c r="E170">
        <v>7.5</v>
      </c>
      <c r="F170">
        <v>0</v>
      </c>
      <c r="G170">
        <v>37.9</v>
      </c>
      <c r="H170">
        <v>15.3</v>
      </c>
      <c r="I170" s="19">
        <v>1</v>
      </c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</row>
    <row r="171" spans="1:20">
      <c r="A171" s="131">
        <v>43270</v>
      </c>
      <c r="B171">
        <v>170</v>
      </c>
      <c r="C171">
        <v>7.8</v>
      </c>
      <c r="D171">
        <v>2</v>
      </c>
      <c r="E171">
        <v>8.1999999999999993</v>
      </c>
      <c r="F171">
        <v>0</v>
      </c>
      <c r="G171">
        <v>39</v>
      </c>
      <c r="H171">
        <v>19.899999999999999</v>
      </c>
      <c r="I171" s="19">
        <v>1</v>
      </c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</row>
    <row r="172" spans="1:20">
      <c r="A172" s="131">
        <v>43271</v>
      </c>
      <c r="B172">
        <v>171</v>
      </c>
      <c r="C172">
        <v>6.5</v>
      </c>
      <c r="D172">
        <v>2.9</v>
      </c>
      <c r="E172">
        <v>10.1</v>
      </c>
      <c r="F172">
        <v>0</v>
      </c>
      <c r="G172">
        <v>41.9</v>
      </c>
      <c r="H172">
        <v>20.9</v>
      </c>
      <c r="I172" s="19">
        <v>1</v>
      </c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</row>
    <row r="173" spans="1:20">
      <c r="A173" s="131">
        <v>43272</v>
      </c>
      <c r="B173">
        <v>172</v>
      </c>
      <c r="C173">
        <v>7</v>
      </c>
      <c r="D173">
        <v>2.7</v>
      </c>
      <c r="E173">
        <v>9.8000000000000007</v>
      </c>
      <c r="F173">
        <v>0</v>
      </c>
      <c r="G173">
        <v>42</v>
      </c>
      <c r="H173">
        <v>22.5</v>
      </c>
      <c r="I173" s="19">
        <v>1</v>
      </c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</row>
    <row r="174" spans="1:20">
      <c r="A174" s="131">
        <v>43273</v>
      </c>
      <c r="B174">
        <v>173</v>
      </c>
      <c r="C174">
        <v>5.5</v>
      </c>
      <c r="D174">
        <v>2.6</v>
      </c>
      <c r="E174">
        <v>10</v>
      </c>
      <c r="F174">
        <v>0</v>
      </c>
      <c r="G174">
        <v>43</v>
      </c>
      <c r="H174">
        <v>22.6</v>
      </c>
      <c r="I174" s="19">
        <v>1</v>
      </c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</row>
    <row r="175" spans="1:20">
      <c r="A175" s="131">
        <v>43274</v>
      </c>
      <c r="B175">
        <v>174</v>
      </c>
      <c r="C175">
        <v>9.6999999999999993</v>
      </c>
      <c r="D175">
        <v>3.1</v>
      </c>
      <c r="E175">
        <v>10.5</v>
      </c>
      <c r="F175">
        <v>0</v>
      </c>
      <c r="G175">
        <v>42.5</v>
      </c>
      <c r="H175">
        <v>25</v>
      </c>
      <c r="I175" s="19">
        <v>1</v>
      </c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</row>
    <row r="176" spans="1:20">
      <c r="A176" s="131">
        <v>43275</v>
      </c>
      <c r="B176">
        <v>175</v>
      </c>
      <c r="C176">
        <v>11.6</v>
      </c>
      <c r="D176">
        <v>2.2000000000000002</v>
      </c>
      <c r="E176">
        <v>8.6</v>
      </c>
      <c r="F176">
        <v>0</v>
      </c>
      <c r="G176">
        <v>40.1</v>
      </c>
      <c r="H176">
        <v>22.8</v>
      </c>
      <c r="I176" s="19">
        <v>1</v>
      </c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</row>
    <row r="177" spans="1:20">
      <c r="A177" s="131">
        <v>43276</v>
      </c>
      <c r="B177">
        <v>176</v>
      </c>
      <c r="C177">
        <v>5.6</v>
      </c>
      <c r="D177">
        <v>1.9</v>
      </c>
      <c r="E177">
        <v>8.3000000000000007</v>
      </c>
      <c r="F177">
        <v>0</v>
      </c>
      <c r="G177">
        <v>40.799999999999997</v>
      </c>
      <c r="H177">
        <v>21.9</v>
      </c>
      <c r="I177" s="19">
        <v>1</v>
      </c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</row>
    <row r="178" spans="1:20">
      <c r="A178" s="131">
        <v>43277</v>
      </c>
      <c r="B178">
        <v>177</v>
      </c>
      <c r="C178">
        <v>7</v>
      </c>
      <c r="D178">
        <v>2.2000000000000002</v>
      </c>
      <c r="E178">
        <v>9.1</v>
      </c>
      <c r="F178">
        <v>0</v>
      </c>
      <c r="G178">
        <v>42.8</v>
      </c>
      <c r="H178">
        <v>21.4</v>
      </c>
      <c r="I178" s="19">
        <v>1</v>
      </c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</row>
    <row r="179" spans="1:20">
      <c r="A179" s="131">
        <v>43278</v>
      </c>
      <c r="B179">
        <v>178</v>
      </c>
      <c r="C179">
        <v>5.0999999999999996</v>
      </c>
      <c r="D179">
        <v>2.4</v>
      </c>
      <c r="E179">
        <v>9.5</v>
      </c>
      <c r="F179">
        <v>0</v>
      </c>
      <c r="G179">
        <v>42.8</v>
      </c>
      <c r="H179">
        <v>22.6</v>
      </c>
      <c r="I179" s="19">
        <v>1</v>
      </c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</row>
    <row r="180" spans="1:20">
      <c r="A180" s="131">
        <v>43279</v>
      </c>
      <c r="B180">
        <v>179</v>
      </c>
      <c r="C180">
        <v>9.9</v>
      </c>
      <c r="D180">
        <v>2.7</v>
      </c>
      <c r="E180">
        <v>9.8000000000000007</v>
      </c>
      <c r="F180">
        <v>0</v>
      </c>
      <c r="G180">
        <v>42.5</v>
      </c>
      <c r="H180">
        <v>23.9</v>
      </c>
      <c r="I180" s="19">
        <v>1</v>
      </c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</row>
    <row r="181" spans="1:20">
      <c r="A181" s="131">
        <v>43280</v>
      </c>
      <c r="B181">
        <v>180</v>
      </c>
      <c r="C181">
        <v>11.2</v>
      </c>
      <c r="D181">
        <v>2.8</v>
      </c>
      <c r="E181">
        <v>9.5</v>
      </c>
      <c r="F181">
        <v>0</v>
      </c>
      <c r="G181">
        <v>40.9</v>
      </c>
      <c r="H181">
        <v>23.3</v>
      </c>
      <c r="I181" s="19">
        <v>1</v>
      </c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</row>
    <row r="182" spans="1:20">
      <c r="A182" s="131">
        <v>43281</v>
      </c>
      <c r="B182">
        <v>181</v>
      </c>
      <c r="C182">
        <v>6.7</v>
      </c>
      <c r="D182">
        <v>3</v>
      </c>
      <c r="E182">
        <v>10</v>
      </c>
      <c r="F182">
        <v>0</v>
      </c>
      <c r="G182">
        <v>39.4</v>
      </c>
      <c r="H182">
        <v>21.4</v>
      </c>
      <c r="I182" s="19">
        <v>1</v>
      </c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</row>
    <row r="183" spans="1:20">
      <c r="A183" s="131">
        <v>43282</v>
      </c>
      <c r="B183">
        <v>182</v>
      </c>
      <c r="C183">
        <v>5.2</v>
      </c>
      <c r="D183">
        <v>2.2999999999999998</v>
      </c>
      <c r="E183">
        <v>9.1999999999999993</v>
      </c>
      <c r="F183">
        <v>0</v>
      </c>
      <c r="G183">
        <v>40.5</v>
      </c>
      <c r="H183">
        <v>20.6</v>
      </c>
      <c r="I183" s="19">
        <v>1</v>
      </c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</row>
    <row r="184" spans="1:20">
      <c r="A184" s="131">
        <v>43283</v>
      </c>
      <c r="B184">
        <v>183</v>
      </c>
      <c r="C184">
        <v>7.1</v>
      </c>
      <c r="D184">
        <v>1.9</v>
      </c>
      <c r="E184">
        <v>8.5</v>
      </c>
      <c r="F184">
        <v>0</v>
      </c>
      <c r="G184">
        <v>41.8</v>
      </c>
      <c r="H184">
        <v>21.1</v>
      </c>
      <c r="I184" s="19">
        <v>1</v>
      </c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</row>
    <row r="185" spans="1:20">
      <c r="A185" s="131">
        <v>43284</v>
      </c>
      <c r="B185">
        <v>184</v>
      </c>
      <c r="C185">
        <v>8.8000000000000007</v>
      </c>
      <c r="D185">
        <v>3.7</v>
      </c>
      <c r="E185">
        <v>11.4</v>
      </c>
      <c r="F185">
        <v>0</v>
      </c>
      <c r="G185">
        <v>42.5</v>
      </c>
      <c r="H185">
        <v>23.2</v>
      </c>
      <c r="I185" s="19">
        <v>1</v>
      </c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</row>
    <row r="186" spans="1:20">
      <c r="A186" s="131">
        <v>43285</v>
      </c>
      <c r="B186">
        <v>185</v>
      </c>
      <c r="C186">
        <v>11</v>
      </c>
      <c r="D186">
        <v>2</v>
      </c>
      <c r="E186">
        <v>8.5</v>
      </c>
      <c r="F186">
        <v>0</v>
      </c>
      <c r="G186">
        <v>41.3</v>
      </c>
      <c r="H186">
        <v>24.9</v>
      </c>
      <c r="I186" s="19">
        <v>1</v>
      </c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</row>
    <row r="187" spans="1:20">
      <c r="A187" s="131">
        <v>43286</v>
      </c>
      <c r="B187">
        <v>186</v>
      </c>
      <c r="C187">
        <v>9.4</v>
      </c>
      <c r="D187">
        <v>2.2999999999999998</v>
      </c>
      <c r="E187">
        <v>9.5</v>
      </c>
      <c r="F187">
        <v>0</v>
      </c>
      <c r="G187">
        <v>45.2</v>
      </c>
      <c r="H187">
        <v>25.5</v>
      </c>
      <c r="I187" s="19">
        <v>1</v>
      </c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</row>
    <row r="188" spans="1:20">
      <c r="A188" s="131">
        <v>43287</v>
      </c>
      <c r="B188">
        <v>187</v>
      </c>
      <c r="C188">
        <v>12.2</v>
      </c>
      <c r="D188">
        <v>4.4000000000000004</v>
      </c>
      <c r="E188">
        <v>12</v>
      </c>
      <c r="F188">
        <v>0</v>
      </c>
      <c r="G188">
        <v>43.2</v>
      </c>
      <c r="H188">
        <v>29.2</v>
      </c>
      <c r="I188" s="19">
        <v>1</v>
      </c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</row>
    <row r="189" spans="1:20">
      <c r="A189" s="131">
        <v>43288</v>
      </c>
      <c r="B189">
        <v>188</v>
      </c>
      <c r="C189">
        <v>12.2</v>
      </c>
      <c r="D189">
        <v>2.2999999999999998</v>
      </c>
      <c r="E189">
        <v>9.3000000000000007</v>
      </c>
      <c r="F189">
        <v>0</v>
      </c>
      <c r="G189">
        <v>44.3</v>
      </c>
      <c r="H189">
        <v>27.6</v>
      </c>
      <c r="I189" s="19">
        <v>1</v>
      </c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</row>
    <row r="190" spans="1:20">
      <c r="A190" s="131">
        <v>43289</v>
      </c>
      <c r="B190">
        <v>189</v>
      </c>
      <c r="C190">
        <v>15.7</v>
      </c>
      <c r="D190">
        <v>2.7</v>
      </c>
      <c r="E190">
        <v>9.4</v>
      </c>
      <c r="F190">
        <v>0</v>
      </c>
      <c r="G190">
        <v>42.5</v>
      </c>
      <c r="H190">
        <v>28.2</v>
      </c>
      <c r="I190" s="19">
        <v>1</v>
      </c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</row>
    <row r="191" spans="1:20">
      <c r="A191" s="131">
        <v>43290</v>
      </c>
      <c r="B191">
        <v>190</v>
      </c>
      <c r="C191">
        <v>20.9</v>
      </c>
      <c r="D191">
        <v>2.2000000000000002</v>
      </c>
      <c r="E191">
        <v>7.2</v>
      </c>
      <c r="F191">
        <v>0.76</v>
      </c>
      <c r="G191">
        <v>40.4</v>
      </c>
      <c r="H191">
        <v>23.9</v>
      </c>
      <c r="I191" s="19">
        <v>1</v>
      </c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</row>
    <row r="192" spans="1:20">
      <c r="A192" s="131">
        <v>43291</v>
      </c>
      <c r="B192">
        <v>191</v>
      </c>
      <c r="C192">
        <v>33.299999999999997</v>
      </c>
      <c r="D192">
        <v>2.2999999999999998</v>
      </c>
      <c r="E192">
        <v>5.5</v>
      </c>
      <c r="F192">
        <v>0</v>
      </c>
      <c r="G192">
        <v>35.5</v>
      </c>
      <c r="H192">
        <v>23.6</v>
      </c>
      <c r="I192" s="19">
        <v>1</v>
      </c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</row>
    <row r="193" spans="1:20">
      <c r="A193" s="131">
        <v>43292</v>
      </c>
      <c r="B193">
        <v>192</v>
      </c>
      <c r="C193">
        <v>28.4</v>
      </c>
      <c r="D193">
        <v>2.4</v>
      </c>
      <c r="E193">
        <v>6.6</v>
      </c>
      <c r="F193">
        <v>0</v>
      </c>
      <c r="G193">
        <v>37.799999999999997</v>
      </c>
      <c r="H193">
        <v>24.9</v>
      </c>
      <c r="I193" s="19">
        <v>1</v>
      </c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</row>
    <row r="194" spans="1:20">
      <c r="A194" s="131">
        <v>43293</v>
      </c>
      <c r="B194">
        <v>193</v>
      </c>
      <c r="C194">
        <v>28.8</v>
      </c>
      <c r="D194">
        <v>1.8</v>
      </c>
      <c r="E194">
        <v>6.7</v>
      </c>
      <c r="F194">
        <v>0</v>
      </c>
      <c r="G194">
        <v>37.9</v>
      </c>
      <c r="H194">
        <v>24.3</v>
      </c>
      <c r="I194" s="19">
        <v>1</v>
      </c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</row>
    <row r="195" spans="1:20">
      <c r="A195" s="131">
        <v>43294</v>
      </c>
      <c r="B195">
        <v>194</v>
      </c>
      <c r="C195">
        <v>20.2</v>
      </c>
      <c r="D195">
        <v>2</v>
      </c>
      <c r="E195">
        <v>7.8</v>
      </c>
      <c r="F195">
        <v>0</v>
      </c>
      <c r="G195">
        <v>40.700000000000003</v>
      </c>
      <c r="H195">
        <v>25.8</v>
      </c>
      <c r="I195" s="19">
        <v>1</v>
      </c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</row>
    <row r="196" spans="1:20">
      <c r="A196" s="131">
        <v>43295</v>
      </c>
      <c r="B196">
        <v>195</v>
      </c>
      <c r="C196">
        <v>23.1</v>
      </c>
      <c r="D196">
        <v>1.9</v>
      </c>
      <c r="E196">
        <v>6.7</v>
      </c>
      <c r="F196">
        <v>0</v>
      </c>
      <c r="G196">
        <v>40.200000000000003</v>
      </c>
      <c r="H196">
        <v>27.8</v>
      </c>
      <c r="I196" s="19">
        <v>1</v>
      </c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</row>
    <row r="197" spans="1:20">
      <c r="A197" s="131">
        <v>43296</v>
      </c>
      <c r="B197">
        <v>196</v>
      </c>
      <c r="C197">
        <v>26.9</v>
      </c>
      <c r="D197">
        <v>2.2000000000000002</v>
      </c>
      <c r="E197">
        <v>5.5</v>
      </c>
      <c r="F197">
        <v>0</v>
      </c>
      <c r="G197">
        <v>37.1</v>
      </c>
      <c r="H197">
        <v>27.4</v>
      </c>
      <c r="I197" s="19">
        <v>1</v>
      </c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</row>
    <row r="198" spans="1:20">
      <c r="A198" s="131">
        <v>43297</v>
      </c>
      <c r="B198">
        <v>197</v>
      </c>
      <c r="C198">
        <v>21.5</v>
      </c>
      <c r="D198">
        <v>2.2000000000000002</v>
      </c>
      <c r="E198">
        <v>8.1999999999999993</v>
      </c>
      <c r="F198">
        <v>0</v>
      </c>
      <c r="G198">
        <v>40.6</v>
      </c>
      <c r="H198">
        <v>27</v>
      </c>
      <c r="I198" s="19">
        <v>1</v>
      </c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</row>
    <row r="199" spans="1:20">
      <c r="A199" s="131">
        <v>43298</v>
      </c>
      <c r="B199">
        <v>198</v>
      </c>
      <c r="C199">
        <v>23.1</v>
      </c>
      <c r="D199">
        <v>2.6</v>
      </c>
      <c r="E199">
        <v>8.3000000000000007</v>
      </c>
      <c r="F199">
        <v>0</v>
      </c>
      <c r="G199">
        <v>40.1</v>
      </c>
      <c r="H199">
        <v>25.6</v>
      </c>
      <c r="I199" s="19">
        <v>1</v>
      </c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</row>
    <row r="200" spans="1:20">
      <c r="A200" s="131">
        <v>43299</v>
      </c>
      <c r="B200">
        <v>199</v>
      </c>
      <c r="C200">
        <v>29.7</v>
      </c>
      <c r="D200">
        <v>3</v>
      </c>
      <c r="E200">
        <v>8.3000000000000007</v>
      </c>
      <c r="F200">
        <v>0</v>
      </c>
      <c r="G200">
        <v>38.4</v>
      </c>
      <c r="H200">
        <v>26.5</v>
      </c>
      <c r="I200" s="19">
        <v>1</v>
      </c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</row>
    <row r="201" spans="1:20">
      <c r="A201" s="131">
        <v>43300</v>
      </c>
      <c r="B201">
        <v>200</v>
      </c>
      <c r="C201">
        <v>26.9</v>
      </c>
      <c r="D201">
        <v>3.3</v>
      </c>
      <c r="E201">
        <v>9.3000000000000007</v>
      </c>
      <c r="F201">
        <v>0</v>
      </c>
      <c r="G201">
        <v>40.4</v>
      </c>
      <c r="H201">
        <v>29</v>
      </c>
      <c r="I201" s="19">
        <v>1</v>
      </c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</row>
    <row r="202" spans="1:20">
      <c r="A202" s="131">
        <v>43301</v>
      </c>
      <c r="B202">
        <v>201</v>
      </c>
      <c r="C202">
        <v>21.5</v>
      </c>
      <c r="D202">
        <v>2.7</v>
      </c>
      <c r="E202">
        <v>8.8000000000000007</v>
      </c>
      <c r="F202">
        <v>0</v>
      </c>
      <c r="G202">
        <v>42.1</v>
      </c>
      <c r="H202">
        <v>30.8</v>
      </c>
      <c r="I202" s="19">
        <v>1</v>
      </c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</row>
    <row r="203" spans="1:20">
      <c r="A203" s="131">
        <v>43302</v>
      </c>
      <c r="B203">
        <v>202</v>
      </c>
      <c r="C203">
        <v>25.2</v>
      </c>
      <c r="D203">
        <v>3.8</v>
      </c>
      <c r="E203">
        <v>8.9</v>
      </c>
      <c r="F203">
        <v>0.25</v>
      </c>
      <c r="G203">
        <v>38.1</v>
      </c>
      <c r="H203">
        <v>24.5</v>
      </c>
      <c r="I203" s="19">
        <v>1</v>
      </c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</row>
    <row r="204" spans="1:20">
      <c r="A204" s="131">
        <v>43303</v>
      </c>
      <c r="B204">
        <v>203</v>
      </c>
      <c r="C204">
        <v>13.3</v>
      </c>
      <c r="D204">
        <v>1.9</v>
      </c>
      <c r="E204">
        <v>8.1</v>
      </c>
      <c r="F204">
        <v>0</v>
      </c>
      <c r="G204">
        <v>42.1</v>
      </c>
      <c r="H204">
        <v>24.3</v>
      </c>
      <c r="I204" s="19">
        <v>1</v>
      </c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</row>
    <row r="205" spans="1:20">
      <c r="A205" s="131">
        <v>43304</v>
      </c>
      <c r="B205">
        <v>204</v>
      </c>
      <c r="C205">
        <v>10.3</v>
      </c>
      <c r="D205">
        <v>2.1</v>
      </c>
      <c r="E205">
        <v>8.9</v>
      </c>
      <c r="F205">
        <v>0</v>
      </c>
      <c r="G205">
        <v>45.2</v>
      </c>
      <c r="H205">
        <v>27.8</v>
      </c>
      <c r="I205" s="19">
        <v>1</v>
      </c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</row>
    <row r="206" spans="1:20">
      <c r="A206" s="131">
        <v>43305</v>
      </c>
      <c r="B206">
        <v>205</v>
      </c>
      <c r="C206">
        <v>10</v>
      </c>
      <c r="D206">
        <v>2.1</v>
      </c>
      <c r="E206">
        <v>8.6</v>
      </c>
      <c r="F206">
        <v>0.51</v>
      </c>
      <c r="G206">
        <v>46.7</v>
      </c>
      <c r="H206">
        <v>26.8</v>
      </c>
      <c r="I206" s="19">
        <v>1</v>
      </c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</row>
    <row r="207" spans="1:20">
      <c r="A207" s="131">
        <v>43306</v>
      </c>
      <c r="B207">
        <v>206</v>
      </c>
      <c r="C207">
        <v>11.1</v>
      </c>
      <c r="D207">
        <v>2.5</v>
      </c>
      <c r="E207">
        <v>9.6</v>
      </c>
      <c r="F207">
        <v>0</v>
      </c>
      <c r="G207">
        <v>46.4</v>
      </c>
      <c r="H207">
        <v>29.5</v>
      </c>
      <c r="I207" s="19">
        <v>1</v>
      </c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</row>
    <row r="208" spans="1:20">
      <c r="A208" s="131">
        <v>43307</v>
      </c>
      <c r="B208">
        <v>207</v>
      </c>
      <c r="C208">
        <v>16.7</v>
      </c>
      <c r="D208">
        <v>3</v>
      </c>
      <c r="E208">
        <v>9.8000000000000007</v>
      </c>
      <c r="F208">
        <v>0</v>
      </c>
      <c r="G208">
        <v>43.1</v>
      </c>
      <c r="H208">
        <v>30.7</v>
      </c>
      <c r="I208" s="19">
        <v>1</v>
      </c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</row>
    <row r="209" spans="1:20">
      <c r="A209" s="131">
        <v>43308</v>
      </c>
      <c r="B209">
        <v>208</v>
      </c>
      <c r="C209">
        <v>15.7</v>
      </c>
      <c r="D209">
        <v>2.8</v>
      </c>
      <c r="E209">
        <v>9.3000000000000007</v>
      </c>
      <c r="F209">
        <v>0</v>
      </c>
      <c r="G209">
        <v>42.8</v>
      </c>
      <c r="H209">
        <v>29.3</v>
      </c>
      <c r="I209" s="19">
        <v>1</v>
      </c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</row>
    <row r="210" spans="1:20">
      <c r="A210" s="131">
        <v>43309</v>
      </c>
      <c r="B210">
        <v>209</v>
      </c>
      <c r="C210">
        <v>22.1</v>
      </c>
      <c r="D210">
        <v>2.7</v>
      </c>
      <c r="E210">
        <v>8.8000000000000007</v>
      </c>
      <c r="F210">
        <v>0</v>
      </c>
      <c r="G210">
        <v>41.6</v>
      </c>
      <c r="H210">
        <v>28.5</v>
      </c>
      <c r="I210" s="19">
        <v>1</v>
      </c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</row>
    <row r="211" spans="1:20">
      <c r="A211" s="131">
        <v>43310</v>
      </c>
      <c r="B211">
        <v>210</v>
      </c>
      <c r="C211">
        <v>26.5</v>
      </c>
      <c r="D211">
        <v>3</v>
      </c>
      <c r="E211">
        <v>6.8</v>
      </c>
      <c r="F211">
        <v>0</v>
      </c>
      <c r="G211">
        <v>38.200000000000003</v>
      </c>
      <c r="H211">
        <v>25.6</v>
      </c>
      <c r="I211" s="19">
        <v>1</v>
      </c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</row>
    <row r="212" spans="1:20">
      <c r="A212" s="131">
        <v>43311</v>
      </c>
      <c r="B212">
        <v>211</v>
      </c>
      <c r="C212">
        <v>22.3</v>
      </c>
      <c r="D212">
        <v>3.1</v>
      </c>
      <c r="E212">
        <v>9.1</v>
      </c>
      <c r="F212">
        <v>0</v>
      </c>
      <c r="G212">
        <v>41.9</v>
      </c>
      <c r="H212">
        <v>27.2</v>
      </c>
      <c r="I212" s="19">
        <v>1</v>
      </c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</row>
    <row r="213" spans="1:20">
      <c r="A213" s="131">
        <v>43312</v>
      </c>
      <c r="B213">
        <v>212</v>
      </c>
      <c r="C213">
        <v>18.8</v>
      </c>
      <c r="D213">
        <v>1.8</v>
      </c>
      <c r="E213">
        <v>7.4</v>
      </c>
      <c r="F213">
        <v>0</v>
      </c>
      <c r="G213">
        <v>40.9</v>
      </c>
      <c r="H213">
        <v>26</v>
      </c>
      <c r="I213" s="19">
        <v>1</v>
      </c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</row>
    <row r="214" spans="1:20">
      <c r="A214" s="131">
        <v>43313</v>
      </c>
      <c r="B214">
        <v>213</v>
      </c>
      <c r="C214">
        <v>14.9</v>
      </c>
      <c r="D214">
        <v>2.6</v>
      </c>
      <c r="E214">
        <v>8.9</v>
      </c>
      <c r="F214">
        <v>0</v>
      </c>
      <c r="G214">
        <v>42.9</v>
      </c>
      <c r="H214">
        <v>28.9</v>
      </c>
      <c r="I214" s="19">
        <v>1</v>
      </c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</row>
    <row r="215" spans="1:20">
      <c r="A215" s="131">
        <v>43314</v>
      </c>
      <c r="B215">
        <v>214</v>
      </c>
      <c r="C215">
        <v>18.7</v>
      </c>
      <c r="D215">
        <v>2.4</v>
      </c>
      <c r="E215">
        <v>8.1</v>
      </c>
      <c r="F215">
        <v>13.97</v>
      </c>
      <c r="G215">
        <v>43</v>
      </c>
      <c r="H215">
        <v>25.1</v>
      </c>
      <c r="I215" s="19">
        <v>1</v>
      </c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</row>
    <row r="216" spans="1:20">
      <c r="A216" s="131">
        <v>43315</v>
      </c>
      <c r="B216">
        <v>215</v>
      </c>
      <c r="C216">
        <v>17.5</v>
      </c>
      <c r="D216">
        <v>1.2</v>
      </c>
      <c r="E216">
        <v>6.9</v>
      </c>
      <c r="F216">
        <v>0</v>
      </c>
      <c r="G216">
        <v>41.5</v>
      </c>
      <c r="H216">
        <v>24.9</v>
      </c>
      <c r="I216" s="19">
        <v>1</v>
      </c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</row>
    <row r="217" spans="1:20">
      <c r="A217" s="131">
        <v>43316</v>
      </c>
      <c r="B217">
        <v>216</v>
      </c>
      <c r="C217">
        <v>13.8</v>
      </c>
      <c r="D217">
        <v>1.4</v>
      </c>
      <c r="E217">
        <v>6.4</v>
      </c>
      <c r="F217">
        <v>0</v>
      </c>
      <c r="G217">
        <v>43.2</v>
      </c>
      <c r="H217">
        <v>30.7</v>
      </c>
      <c r="I217" s="19">
        <v>1</v>
      </c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</row>
    <row r="218" spans="1:20">
      <c r="A218" s="131">
        <v>43317</v>
      </c>
      <c r="B218">
        <v>217</v>
      </c>
      <c r="C218">
        <v>11.3</v>
      </c>
      <c r="D218">
        <v>2.1</v>
      </c>
      <c r="E218">
        <v>8.5</v>
      </c>
      <c r="F218">
        <v>0</v>
      </c>
      <c r="G218">
        <v>43.8</v>
      </c>
      <c r="H218">
        <v>28.9</v>
      </c>
      <c r="I218" s="19">
        <v>1</v>
      </c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</row>
    <row r="219" spans="1:20">
      <c r="A219" s="131">
        <v>43318</v>
      </c>
      <c r="B219">
        <v>218</v>
      </c>
      <c r="C219">
        <v>10.7</v>
      </c>
      <c r="D219">
        <v>2.1</v>
      </c>
      <c r="E219">
        <v>8.6999999999999993</v>
      </c>
      <c r="F219">
        <v>0</v>
      </c>
      <c r="G219">
        <v>44.7</v>
      </c>
      <c r="H219">
        <v>28.2</v>
      </c>
      <c r="I219" s="19">
        <v>1</v>
      </c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</row>
    <row r="220" spans="1:20">
      <c r="A220" s="131">
        <v>43319</v>
      </c>
      <c r="B220">
        <v>219</v>
      </c>
      <c r="C220">
        <v>17.899999999999999</v>
      </c>
      <c r="D220">
        <v>3.7</v>
      </c>
      <c r="E220">
        <v>9.9</v>
      </c>
      <c r="F220">
        <v>3.81</v>
      </c>
      <c r="G220">
        <v>42.3</v>
      </c>
      <c r="H220">
        <v>24.5</v>
      </c>
      <c r="I220" s="19">
        <v>1</v>
      </c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</row>
    <row r="221" spans="1:20">
      <c r="A221" s="131">
        <v>43320</v>
      </c>
      <c r="B221">
        <v>220</v>
      </c>
      <c r="C221">
        <v>30</v>
      </c>
      <c r="D221">
        <v>2.5</v>
      </c>
      <c r="E221">
        <v>6.9</v>
      </c>
      <c r="F221">
        <v>0</v>
      </c>
      <c r="G221">
        <v>37.700000000000003</v>
      </c>
      <c r="H221">
        <v>24.4</v>
      </c>
      <c r="I221" s="19">
        <v>1</v>
      </c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</row>
    <row r="222" spans="1:20">
      <c r="A222" s="131">
        <v>43321</v>
      </c>
      <c r="B222">
        <v>221</v>
      </c>
      <c r="C222">
        <v>26.7</v>
      </c>
      <c r="D222">
        <v>2.2000000000000002</v>
      </c>
      <c r="E222">
        <v>6</v>
      </c>
      <c r="F222">
        <v>0</v>
      </c>
      <c r="G222">
        <v>38.4</v>
      </c>
      <c r="H222">
        <v>28.9</v>
      </c>
      <c r="I222" s="19">
        <v>1</v>
      </c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</row>
    <row r="223" spans="1:20">
      <c r="A223" s="131">
        <v>43322</v>
      </c>
      <c r="B223">
        <v>222</v>
      </c>
      <c r="C223">
        <v>29.1</v>
      </c>
      <c r="D223">
        <v>2.5</v>
      </c>
      <c r="E223">
        <v>6.1</v>
      </c>
      <c r="F223">
        <v>27.18</v>
      </c>
      <c r="G223">
        <v>34.9</v>
      </c>
      <c r="H223">
        <v>20.5</v>
      </c>
      <c r="I223" s="19">
        <v>1</v>
      </c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</row>
    <row r="224" spans="1:20">
      <c r="A224" s="131">
        <v>43323</v>
      </c>
      <c r="B224">
        <v>223</v>
      </c>
      <c r="C224">
        <v>24.1</v>
      </c>
      <c r="D224">
        <v>1.9</v>
      </c>
      <c r="E224">
        <v>7</v>
      </c>
      <c r="F224">
        <v>0.25</v>
      </c>
      <c r="G224">
        <v>37.799999999999997</v>
      </c>
      <c r="H224">
        <v>23.5</v>
      </c>
      <c r="I224" s="19">
        <v>1</v>
      </c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</row>
    <row r="225" spans="1:20">
      <c r="A225" s="131">
        <v>43324</v>
      </c>
      <c r="B225">
        <v>224</v>
      </c>
      <c r="C225">
        <v>23.7</v>
      </c>
      <c r="D225">
        <v>2.7</v>
      </c>
      <c r="E225">
        <v>7.7</v>
      </c>
      <c r="F225">
        <v>22.35</v>
      </c>
      <c r="G225">
        <v>38.799999999999997</v>
      </c>
      <c r="H225">
        <v>22.4</v>
      </c>
      <c r="I225" s="19">
        <v>1</v>
      </c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</row>
    <row r="226" spans="1:20">
      <c r="A226" s="131">
        <v>43325</v>
      </c>
      <c r="B226">
        <v>225</v>
      </c>
      <c r="C226">
        <v>31</v>
      </c>
      <c r="D226">
        <v>2.2999999999999998</v>
      </c>
      <c r="E226">
        <v>6.6</v>
      </c>
      <c r="F226">
        <v>1.02</v>
      </c>
      <c r="G226">
        <v>36.1</v>
      </c>
      <c r="H226">
        <v>21.4</v>
      </c>
      <c r="I226" s="19">
        <v>1</v>
      </c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</row>
    <row r="227" spans="1:20">
      <c r="A227" s="131">
        <v>43326</v>
      </c>
      <c r="B227">
        <v>226</v>
      </c>
      <c r="C227">
        <v>27.3</v>
      </c>
      <c r="D227">
        <v>2.6</v>
      </c>
      <c r="E227">
        <v>7.7</v>
      </c>
      <c r="F227">
        <v>0</v>
      </c>
      <c r="G227">
        <v>38.299999999999997</v>
      </c>
      <c r="H227">
        <v>25.7</v>
      </c>
      <c r="I227" s="19">
        <v>1</v>
      </c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</row>
    <row r="228" spans="1:20">
      <c r="A228" s="131">
        <v>43327</v>
      </c>
      <c r="B228">
        <v>227</v>
      </c>
      <c r="C228">
        <v>30.2</v>
      </c>
      <c r="D228">
        <v>2.4</v>
      </c>
      <c r="E228">
        <v>5.4</v>
      </c>
      <c r="F228">
        <v>0</v>
      </c>
      <c r="G228">
        <v>35</v>
      </c>
      <c r="H228">
        <v>23.6</v>
      </c>
      <c r="I228" s="19">
        <v>1</v>
      </c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</row>
    <row r="229" spans="1:20">
      <c r="A229" s="131">
        <v>43328</v>
      </c>
      <c r="B229">
        <v>228</v>
      </c>
      <c r="C229">
        <v>33.6</v>
      </c>
      <c r="D229">
        <v>2.5</v>
      </c>
      <c r="E229">
        <v>6.4</v>
      </c>
      <c r="F229">
        <v>0</v>
      </c>
      <c r="G229">
        <v>36.700000000000003</v>
      </c>
      <c r="H229">
        <v>26.2</v>
      </c>
      <c r="I229" s="19">
        <v>1</v>
      </c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</row>
    <row r="230" spans="1:20">
      <c r="A230" s="131">
        <v>43329</v>
      </c>
      <c r="B230">
        <v>229</v>
      </c>
      <c r="C230">
        <v>27.3</v>
      </c>
      <c r="D230">
        <v>1.5</v>
      </c>
      <c r="E230">
        <v>6.7</v>
      </c>
      <c r="F230">
        <v>0</v>
      </c>
      <c r="G230">
        <v>38.799999999999997</v>
      </c>
      <c r="H230">
        <v>25.7</v>
      </c>
      <c r="I230" s="19">
        <v>1</v>
      </c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</row>
    <row r="231" spans="1:20">
      <c r="A231" s="131">
        <v>43330</v>
      </c>
      <c r="B231">
        <v>230</v>
      </c>
      <c r="C231">
        <v>20.3</v>
      </c>
      <c r="D231">
        <v>2.1</v>
      </c>
      <c r="E231">
        <v>7.7</v>
      </c>
      <c r="F231">
        <v>0</v>
      </c>
      <c r="G231">
        <v>40.1</v>
      </c>
      <c r="H231">
        <v>27.6</v>
      </c>
      <c r="I231" s="19">
        <v>1</v>
      </c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</row>
    <row r="232" spans="1:20">
      <c r="A232" s="131">
        <v>43331</v>
      </c>
      <c r="B232">
        <v>231</v>
      </c>
      <c r="C232">
        <v>19.899999999999999</v>
      </c>
      <c r="D232">
        <v>1.9</v>
      </c>
      <c r="E232">
        <v>7.5</v>
      </c>
      <c r="F232">
        <v>0</v>
      </c>
      <c r="G232">
        <v>41.3</v>
      </c>
      <c r="H232">
        <v>26.9</v>
      </c>
      <c r="I232" s="19">
        <v>1</v>
      </c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</row>
    <row r="233" spans="1:20">
      <c r="A233" s="131">
        <v>43332</v>
      </c>
      <c r="B233">
        <v>232</v>
      </c>
      <c r="C233">
        <v>20.3</v>
      </c>
      <c r="D233">
        <v>2.5</v>
      </c>
      <c r="E233">
        <v>8.1</v>
      </c>
      <c r="F233">
        <v>0</v>
      </c>
      <c r="G233">
        <v>41.3</v>
      </c>
      <c r="H233">
        <v>28.1</v>
      </c>
      <c r="I233" s="19">
        <v>1</v>
      </c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</row>
    <row r="234" spans="1:20">
      <c r="A234" s="131">
        <v>43333</v>
      </c>
      <c r="B234">
        <v>233</v>
      </c>
      <c r="C234">
        <v>23.8</v>
      </c>
      <c r="D234">
        <v>2.7</v>
      </c>
      <c r="E234">
        <v>7.9</v>
      </c>
      <c r="F234">
        <v>0</v>
      </c>
      <c r="G234">
        <v>38.200000000000003</v>
      </c>
      <c r="H234">
        <v>28.1</v>
      </c>
      <c r="I234" s="19">
        <v>1</v>
      </c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</row>
    <row r="235" spans="1:20">
      <c r="A235" s="131">
        <v>43334</v>
      </c>
      <c r="B235">
        <v>234</v>
      </c>
      <c r="C235">
        <v>31.2</v>
      </c>
      <c r="D235">
        <v>2.1</v>
      </c>
      <c r="E235">
        <v>5.5</v>
      </c>
      <c r="F235">
        <v>0</v>
      </c>
      <c r="G235">
        <v>36.4</v>
      </c>
      <c r="H235">
        <v>26.3</v>
      </c>
      <c r="I235" s="19">
        <v>1</v>
      </c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</row>
    <row r="236" spans="1:20">
      <c r="A236" s="131">
        <v>43335</v>
      </c>
      <c r="B236">
        <v>235</v>
      </c>
      <c r="C236">
        <v>28</v>
      </c>
      <c r="D236">
        <v>2.9</v>
      </c>
      <c r="E236">
        <v>7.1</v>
      </c>
      <c r="F236">
        <v>0</v>
      </c>
      <c r="G236">
        <v>37.299999999999997</v>
      </c>
      <c r="H236">
        <v>24</v>
      </c>
      <c r="I236" s="19">
        <v>1</v>
      </c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</row>
    <row r="237" spans="1:20">
      <c r="A237" s="131">
        <v>43336</v>
      </c>
      <c r="B237">
        <v>236</v>
      </c>
      <c r="C237">
        <v>23.6</v>
      </c>
      <c r="D237">
        <v>2.1</v>
      </c>
      <c r="E237">
        <v>6.9</v>
      </c>
      <c r="F237">
        <v>0</v>
      </c>
      <c r="G237">
        <v>38.1</v>
      </c>
      <c r="H237">
        <v>23.7</v>
      </c>
      <c r="I237" s="19">
        <v>1</v>
      </c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</row>
    <row r="238" spans="1:20">
      <c r="A238" s="131">
        <v>43337</v>
      </c>
      <c r="B238">
        <v>237</v>
      </c>
      <c r="C238">
        <v>25.2</v>
      </c>
      <c r="D238">
        <v>1.4</v>
      </c>
      <c r="E238">
        <v>5.4</v>
      </c>
      <c r="F238">
        <v>0</v>
      </c>
      <c r="G238">
        <v>37.4</v>
      </c>
      <c r="H238">
        <v>28.4</v>
      </c>
      <c r="I238" s="19">
        <v>1</v>
      </c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</row>
    <row r="239" spans="1:20">
      <c r="A239" s="131">
        <v>43338</v>
      </c>
      <c r="B239">
        <v>238</v>
      </c>
      <c r="C239">
        <v>25.3</v>
      </c>
      <c r="D239">
        <v>1.5</v>
      </c>
      <c r="E239">
        <v>6.4</v>
      </c>
      <c r="F239">
        <v>0</v>
      </c>
      <c r="G239">
        <v>38.700000000000003</v>
      </c>
      <c r="H239">
        <v>25.1</v>
      </c>
      <c r="I239" s="19">
        <v>1</v>
      </c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</row>
    <row r="240" spans="1:20">
      <c r="A240" s="131">
        <v>43339</v>
      </c>
      <c r="B240">
        <v>239</v>
      </c>
      <c r="C240">
        <v>10.4</v>
      </c>
      <c r="D240">
        <v>2.4</v>
      </c>
      <c r="E240">
        <v>8.1999999999999993</v>
      </c>
      <c r="F240">
        <v>0</v>
      </c>
      <c r="G240">
        <v>40.4</v>
      </c>
      <c r="H240">
        <v>25.2</v>
      </c>
      <c r="I240" s="19">
        <v>1</v>
      </c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</row>
    <row r="241" spans="1:20">
      <c r="A241" s="131">
        <v>43340</v>
      </c>
      <c r="B241">
        <v>240</v>
      </c>
      <c r="C241">
        <v>9.6</v>
      </c>
      <c r="D241">
        <v>1.9</v>
      </c>
      <c r="E241">
        <v>7.2</v>
      </c>
      <c r="F241">
        <v>0</v>
      </c>
      <c r="G241">
        <v>39.799999999999997</v>
      </c>
      <c r="H241">
        <v>21.7</v>
      </c>
      <c r="I241" s="19">
        <v>1</v>
      </c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</row>
    <row r="242" spans="1:20">
      <c r="A242" s="131">
        <v>43341</v>
      </c>
      <c r="B242">
        <v>241</v>
      </c>
      <c r="C242">
        <v>13.2</v>
      </c>
      <c r="D242">
        <v>1.5</v>
      </c>
      <c r="E242">
        <v>6.6</v>
      </c>
      <c r="F242">
        <v>0</v>
      </c>
      <c r="G242">
        <v>40.4</v>
      </c>
      <c r="H242">
        <v>23.4</v>
      </c>
      <c r="I242" s="19">
        <v>1</v>
      </c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</row>
    <row r="243" spans="1:20">
      <c r="A243" s="131">
        <v>43342</v>
      </c>
      <c r="B243">
        <v>242</v>
      </c>
      <c r="C243">
        <v>18.399999999999999</v>
      </c>
      <c r="D243">
        <v>1.8</v>
      </c>
      <c r="E243">
        <v>6.5</v>
      </c>
      <c r="F243">
        <v>0</v>
      </c>
      <c r="G243">
        <v>39.1</v>
      </c>
      <c r="H243">
        <v>24.4</v>
      </c>
      <c r="I243" s="19">
        <v>1</v>
      </c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</row>
    <row r="244" spans="1:20">
      <c r="A244" s="131">
        <v>43343</v>
      </c>
      <c r="B244">
        <v>243</v>
      </c>
      <c r="C244">
        <v>22.5</v>
      </c>
      <c r="D244">
        <v>1.8</v>
      </c>
      <c r="E244">
        <v>6.8</v>
      </c>
      <c r="F244">
        <v>0</v>
      </c>
      <c r="G244">
        <v>39.700000000000003</v>
      </c>
      <c r="H244">
        <v>25.5</v>
      </c>
      <c r="I244" s="19">
        <v>1</v>
      </c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</row>
    <row r="245" spans="1:20">
      <c r="A245" s="131">
        <v>43344</v>
      </c>
      <c r="B245">
        <v>244</v>
      </c>
      <c r="C245">
        <v>13.2</v>
      </c>
      <c r="D245">
        <v>2.8</v>
      </c>
      <c r="E245">
        <v>8.1999999999999993</v>
      </c>
      <c r="F245">
        <v>0</v>
      </c>
      <c r="G245">
        <v>40.700000000000003</v>
      </c>
      <c r="H245">
        <v>25.7</v>
      </c>
      <c r="I245" s="19">
        <v>1</v>
      </c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</row>
    <row r="246" spans="1:20">
      <c r="A246" s="131">
        <v>43345</v>
      </c>
      <c r="B246">
        <v>245</v>
      </c>
      <c r="C246">
        <v>20</v>
      </c>
      <c r="D246">
        <v>3.6</v>
      </c>
      <c r="E246">
        <v>8.5</v>
      </c>
      <c r="F246">
        <v>0</v>
      </c>
      <c r="G246">
        <v>38.200000000000003</v>
      </c>
      <c r="H246">
        <v>25</v>
      </c>
      <c r="I246" s="19">
        <v>1</v>
      </c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</row>
    <row r="247" spans="1:20">
      <c r="A247" s="131">
        <v>43346</v>
      </c>
      <c r="B247">
        <v>246</v>
      </c>
      <c r="C247">
        <v>21.2</v>
      </c>
      <c r="D247">
        <v>1.7</v>
      </c>
      <c r="E247">
        <v>6.1</v>
      </c>
      <c r="F247">
        <v>0</v>
      </c>
      <c r="G247">
        <v>36.5</v>
      </c>
      <c r="H247">
        <v>21.1</v>
      </c>
      <c r="I247" s="19">
        <v>1</v>
      </c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</row>
    <row r="248" spans="1:20">
      <c r="A248" s="131">
        <v>43347</v>
      </c>
      <c r="B248">
        <v>247</v>
      </c>
      <c r="C248">
        <v>21.2</v>
      </c>
      <c r="D248">
        <v>1.5</v>
      </c>
      <c r="E248">
        <v>6.1</v>
      </c>
      <c r="F248">
        <v>0</v>
      </c>
      <c r="G248">
        <v>37.299999999999997</v>
      </c>
      <c r="H248">
        <v>21.4</v>
      </c>
      <c r="I248" s="19">
        <v>1</v>
      </c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</row>
    <row r="249" spans="1:20">
      <c r="A249" s="131">
        <v>43348</v>
      </c>
      <c r="B249">
        <v>248</v>
      </c>
      <c r="C249">
        <v>16.7</v>
      </c>
      <c r="D249">
        <v>1.5</v>
      </c>
      <c r="E249">
        <v>6.3</v>
      </c>
      <c r="F249">
        <v>0</v>
      </c>
      <c r="G249">
        <v>38.9</v>
      </c>
      <c r="H249">
        <v>23.1</v>
      </c>
      <c r="I249" s="19">
        <v>1</v>
      </c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</row>
    <row r="250" spans="1:20">
      <c r="A250" s="131">
        <v>43349</v>
      </c>
      <c r="B250">
        <v>249</v>
      </c>
      <c r="C250">
        <v>14.6</v>
      </c>
      <c r="D250">
        <v>1.2</v>
      </c>
      <c r="E250">
        <v>5.9</v>
      </c>
      <c r="F250">
        <v>0</v>
      </c>
      <c r="G250">
        <v>39.799999999999997</v>
      </c>
      <c r="H250">
        <v>21.4</v>
      </c>
      <c r="I250" s="19">
        <v>1</v>
      </c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</row>
    <row r="251" spans="1:20">
      <c r="A251" s="131">
        <v>43350</v>
      </c>
      <c r="B251">
        <v>250</v>
      </c>
      <c r="C251">
        <v>13.4</v>
      </c>
      <c r="D251">
        <v>1.3</v>
      </c>
      <c r="E251">
        <v>6</v>
      </c>
      <c r="F251">
        <v>0</v>
      </c>
      <c r="G251">
        <v>40.299999999999997</v>
      </c>
      <c r="H251">
        <v>23</v>
      </c>
      <c r="I251" s="19">
        <v>1</v>
      </c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</row>
    <row r="252" spans="1:20">
      <c r="A252" s="131">
        <v>43351</v>
      </c>
      <c r="B252">
        <v>251</v>
      </c>
      <c r="C252">
        <v>11.5</v>
      </c>
      <c r="D252">
        <v>1.5</v>
      </c>
      <c r="E252">
        <v>6.6</v>
      </c>
      <c r="F252">
        <v>0</v>
      </c>
      <c r="G252">
        <v>41.9</v>
      </c>
      <c r="H252">
        <v>22.6</v>
      </c>
      <c r="I252" s="19">
        <v>1</v>
      </c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</row>
    <row r="253" spans="1:20">
      <c r="A253" s="131">
        <v>43352</v>
      </c>
      <c r="B253">
        <v>252</v>
      </c>
      <c r="C253">
        <v>13.7</v>
      </c>
      <c r="D253">
        <v>2.5</v>
      </c>
      <c r="E253">
        <v>7.7</v>
      </c>
      <c r="F253">
        <v>0</v>
      </c>
      <c r="G253">
        <v>40.799999999999997</v>
      </c>
      <c r="H253">
        <v>25.3</v>
      </c>
      <c r="I253" s="19">
        <v>1</v>
      </c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</row>
    <row r="254" spans="1:20">
      <c r="A254" s="131">
        <v>43353</v>
      </c>
      <c r="B254">
        <v>253</v>
      </c>
      <c r="C254">
        <v>12.3</v>
      </c>
      <c r="D254">
        <v>2.2000000000000002</v>
      </c>
      <c r="E254">
        <v>7.4</v>
      </c>
      <c r="F254">
        <v>0</v>
      </c>
      <c r="G254">
        <v>41.2</v>
      </c>
      <c r="H254">
        <v>24.9</v>
      </c>
      <c r="I254" s="19">
        <v>1</v>
      </c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</row>
    <row r="255" spans="1:20">
      <c r="A255" s="131">
        <v>43354</v>
      </c>
      <c r="B255">
        <v>254</v>
      </c>
      <c r="C255">
        <v>12.1</v>
      </c>
      <c r="D255">
        <v>1.8</v>
      </c>
      <c r="E255">
        <v>6.9</v>
      </c>
      <c r="F255">
        <v>0</v>
      </c>
      <c r="G255">
        <v>41.5</v>
      </c>
      <c r="H255">
        <v>22.9</v>
      </c>
      <c r="I255" s="19">
        <v>1</v>
      </c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</row>
    <row r="256" spans="1:20">
      <c r="A256" s="131">
        <v>43355</v>
      </c>
      <c r="B256">
        <v>255</v>
      </c>
      <c r="C256">
        <v>8.1999999999999993</v>
      </c>
      <c r="D256">
        <v>1.9</v>
      </c>
      <c r="E256">
        <v>6.9</v>
      </c>
      <c r="F256">
        <v>0</v>
      </c>
      <c r="G256">
        <v>40.6</v>
      </c>
      <c r="H256">
        <v>20.5</v>
      </c>
      <c r="I256" s="19">
        <v>1</v>
      </c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</row>
    <row r="257" spans="1:20">
      <c r="A257" s="131">
        <v>43356</v>
      </c>
      <c r="B257">
        <v>256</v>
      </c>
      <c r="C257">
        <v>9.5</v>
      </c>
      <c r="D257">
        <v>1.6</v>
      </c>
      <c r="E257">
        <v>6.3</v>
      </c>
      <c r="F257">
        <v>0</v>
      </c>
      <c r="G257">
        <v>40.4</v>
      </c>
      <c r="H257">
        <v>21.1</v>
      </c>
      <c r="I257" s="19">
        <v>1</v>
      </c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</row>
    <row r="258" spans="1:20">
      <c r="A258" s="131">
        <v>43357</v>
      </c>
      <c r="B258">
        <v>257</v>
      </c>
      <c r="C258">
        <v>10.1</v>
      </c>
      <c r="D258">
        <v>1.1000000000000001</v>
      </c>
      <c r="E258">
        <v>5.5</v>
      </c>
      <c r="F258">
        <v>0</v>
      </c>
      <c r="G258">
        <v>41.5</v>
      </c>
      <c r="H258">
        <v>19.7</v>
      </c>
      <c r="I258" s="19">
        <v>1</v>
      </c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</row>
    <row r="259" spans="1:20">
      <c r="A259" s="131">
        <v>43358</v>
      </c>
      <c r="B259">
        <v>258</v>
      </c>
      <c r="C259">
        <v>9.4</v>
      </c>
      <c r="D259">
        <v>1.4</v>
      </c>
      <c r="E259">
        <v>6.1</v>
      </c>
      <c r="F259">
        <v>0</v>
      </c>
      <c r="G259">
        <v>42.7</v>
      </c>
      <c r="H259">
        <v>21</v>
      </c>
      <c r="I259" s="19">
        <v>1</v>
      </c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</row>
    <row r="260" spans="1:20">
      <c r="A260" s="131">
        <v>43359</v>
      </c>
      <c r="B260">
        <v>259</v>
      </c>
      <c r="C260">
        <v>18.899999999999999</v>
      </c>
      <c r="D260">
        <v>1.3</v>
      </c>
      <c r="E260">
        <v>5.6</v>
      </c>
      <c r="F260">
        <v>0</v>
      </c>
      <c r="G260">
        <v>39.700000000000003</v>
      </c>
      <c r="H260">
        <v>24.4</v>
      </c>
      <c r="I260" s="19">
        <v>1</v>
      </c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</row>
    <row r="261" spans="1:20">
      <c r="A261" s="131">
        <v>43360</v>
      </c>
      <c r="B261">
        <v>260</v>
      </c>
      <c r="C261">
        <v>16.2</v>
      </c>
      <c r="D261">
        <v>1.4</v>
      </c>
      <c r="E261">
        <v>5.9</v>
      </c>
      <c r="F261">
        <v>0</v>
      </c>
      <c r="G261">
        <v>41.6</v>
      </c>
      <c r="H261">
        <v>24.9</v>
      </c>
      <c r="I261" s="19">
        <v>1</v>
      </c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</row>
    <row r="262" spans="1:20">
      <c r="A262" s="131">
        <v>43361</v>
      </c>
      <c r="B262">
        <v>261</v>
      </c>
      <c r="C262">
        <v>18.100000000000001</v>
      </c>
      <c r="D262">
        <v>2.2000000000000002</v>
      </c>
      <c r="E262">
        <v>6.8</v>
      </c>
      <c r="F262">
        <v>0</v>
      </c>
      <c r="G262">
        <v>39.200000000000003</v>
      </c>
      <c r="H262">
        <v>24.1</v>
      </c>
      <c r="I262" s="19">
        <v>1</v>
      </c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</row>
    <row r="263" spans="1:20">
      <c r="A263" s="131">
        <v>43362</v>
      </c>
      <c r="B263">
        <v>262</v>
      </c>
      <c r="C263">
        <v>43.3</v>
      </c>
      <c r="D263">
        <v>2.1</v>
      </c>
      <c r="E263">
        <v>1.9</v>
      </c>
      <c r="F263">
        <v>12.19</v>
      </c>
      <c r="G263">
        <v>30.4</v>
      </c>
      <c r="H263">
        <v>21.4</v>
      </c>
      <c r="I263" s="19">
        <v>1</v>
      </c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</row>
    <row r="264" spans="1:20">
      <c r="A264" s="131">
        <v>43363</v>
      </c>
      <c r="B264">
        <v>263</v>
      </c>
      <c r="C264">
        <v>24.2</v>
      </c>
      <c r="D264">
        <v>1.3</v>
      </c>
      <c r="E264">
        <v>4.8</v>
      </c>
      <c r="F264">
        <v>0.25</v>
      </c>
      <c r="G264">
        <v>35</v>
      </c>
      <c r="H264">
        <v>20</v>
      </c>
      <c r="I264" s="19">
        <v>1</v>
      </c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</row>
    <row r="265" spans="1:20">
      <c r="A265" s="131">
        <v>43364</v>
      </c>
      <c r="B265">
        <v>264</v>
      </c>
      <c r="C265">
        <v>15.3</v>
      </c>
      <c r="D265">
        <v>1.7</v>
      </c>
      <c r="E265">
        <v>5.7</v>
      </c>
      <c r="F265">
        <v>0</v>
      </c>
      <c r="G265">
        <v>38</v>
      </c>
      <c r="H265">
        <v>22.8</v>
      </c>
      <c r="I265" s="19">
        <v>1</v>
      </c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</row>
    <row r="266" spans="1:20">
      <c r="A266" s="131">
        <v>43365</v>
      </c>
      <c r="B266">
        <v>265</v>
      </c>
      <c r="C266">
        <v>15.2</v>
      </c>
      <c r="D266">
        <v>2.2999999999999998</v>
      </c>
      <c r="E266">
        <v>6.5</v>
      </c>
      <c r="F266">
        <v>0</v>
      </c>
      <c r="G266">
        <v>38.200000000000003</v>
      </c>
      <c r="H266">
        <v>20.6</v>
      </c>
      <c r="I266" s="19">
        <v>1</v>
      </c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</row>
    <row r="267" spans="1:20">
      <c r="A267" s="131">
        <v>43366</v>
      </c>
      <c r="B267">
        <v>266</v>
      </c>
      <c r="C267">
        <v>10.7</v>
      </c>
      <c r="D267">
        <v>1.6</v>
      </c>
      <c r="E267">
        <v>5.8</v>
      </c>
      <c r="F267">
        <v>0</v>
      </c>
      <c r="G267">
        <v>38.4</v>
      </c>
      <c r="H267">
        <v>19.7</v>
      </c>
      <c r="I267" s="19">
        <v>1</v>
      </c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</row>
    <row r="268" spans="1:20">
      <c r="A268" s="131">
        <v>43367</v>
      </c>
      <c r="B268">
        <v>267</v>
      </c>
      <c r="C268">
        <v>18.600000000000001</v>
      </c>
      <c r="D268">
        <v>2</v>
      </c>
      <c r="E268">
        <v>6</v>
      </c>
      <c r="F268">
        <v>0</v>
      </c>
      <c r="G268">
        <v>37.700000000000003</v>
      </c>
      <c r="H268">
        <v>24</v>
      </c>
      <c r="I268" s="19">
        <v>1</v>
      </c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</row>
    <row r="269" spans="1:20">
      <c r="A269" s="131">
        <v>43368</v>
      </c>
      <c r="B269">
        <v>268</v>
      </c>
      <c r="C269">
        <v>13.6</v>
      </c>
      <c r="D269">
        <v>1.4</v>
      </c>
      <c r="E269">
        <v>5.3</v>
      </c>
      <c r="F269">
        <v>0</v>
      </c>
      <c r="G269">
        <v>37</v>
      </c>
      <c r="H269">
        <v>21</v>
      </c>
      <c r="I269" s="19">
        <v>1</v>
      </c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</row>
    <row r="270" spans="1:20">
      <c r="A270" s="131">
        <v>43369</v>
      </c>
      <c r="B270">
        <v>269</v>
      </c>
      <c r="C270">
        <v>13.1</v>
      </c>
      <c r="D270">
        <v>1.6</v>
      </c>
      <c r="E270">
        <v>5.7</v>
      </c>
      <c r="F270">
        <v>0</v>
      </c>
      <c r="G270">
        <v>38.4</v>
      </c>
      <c r="H270">
        <v>21.9</v>
      </c>
      <c r="I270" s="19">
        <v>1</v>
      </c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</row>
    <row r="271" spans="1:20">
      <c r="A271" s="131">
        <v>43370</v>
      </c>
      <c r="B271">
        <v>270</v>
      </c>
      <c r="C271">
        <v>12.9</v>
      </c>
      <c r="D271">
        <v>1.4</v>
      </c>
      <c r="E271">
        <v>5.4</v>
      </c>
      <c r="F271">
        <v>0</v>
      </c>
      <c r="G271">
        <v>39.200000000000003</v>
      </c>
      <c r="H271">
        <v>19.7</v>
      </c>
      <c r="I271" s="19">
        <v>1</v>
      </c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</row>
    <row r="272" spans="1:20">
      <c r="A272" s="131">
        <v>43371</v>
      </c>
      <c r="B272">
        <v>271</v>
      </c>
      <c r="C272">
        <v>11.5</v>
      </c>
      <c r="D272">
        <v>1.4</v>
      </c>
      <c r="E272">
        <v>5.4</v>
      </c>
      <c r="F272">
        <v>0</v>
      </c>
      <c r="G272">
        <v>39.200000000000003</v>
      </c>
      <c r="H272">
        <v>20.2</v>
      </c>
      <c r="I272" s="19">
        <v>1</v>
      </c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</row>
    <row r="273" spans="1:20">
      <c r="A273" s="131">
        <v>43372</v>
      </c>
      <c r="B273">
        <v>272</v>
      </c>
      <c r="C273">
        <v>16.100000000000001</v>
      </c>
      <c r="D273">
        <v>2.2999999999999998</v>
      </c>
      <c r="E273">
        <v>6.5</v>
      </c>
      <c r="F273">
        <v>0</v>
      </c>
      <c r="G273">
        <v>38.1</v>
      </c>
      <c r="H273">
        <v>21.8</v>
      </c>
      <c r="I273" s="19">
        <v>1</v>
      </c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</row>
    <row r="274" spans="1:20">
      <c r="A274" s="131">
        <v>43373</v>
      </c>
      <c r="B274">
        <v>273</v>
      </c>
      <c r="C274">
        <v>23.5</v>
      </c>
      <c r="D274">
        <v>2.2000000000000002</v>
      </c>
      <c r="E274">
        <v>5.2</v>
      </c>
      <c r="F274">
        <v>3.3</v>
      </c>
      <c r="G274">
        <v>36.799999999999997</v>
      </c>
      <c r="H274">
        <v>22.1</v>
      </c>
      <c r="I274" s="19">
        <v>1</v>
      </c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</row>
    <row r="275" spans="1:20">
      <c r="A275" s="131">
        <v>43374</v>
      </c>
      <c r="B275">
        <v>274</v>
      </c>
      <c r="C275">
        <v>78.8</v>
      </c>
      <c r="D275">
        <v>1.6</v>
      </c>
      <c r="E275">
        <v>1.5</v>
      </c>
      <c r="F275">
        <v>14.73</v>
      </c>
      <c r="G275">
        <v>24.8</v>
      </c>
      <c r="H275">
        <v>20.2</v>
      </c>
      <c r="I275" s="19">
        <v>1</v>
      </c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</row>
    <row r="276" spans="1:20">
      <c r="A276" s="131">
        <v>43375</v>
      </c>
      <c r="B276">
        <v>275</v>
      </c>
      <c r="C276">
        <v>72</v>
      </c>
      <c r="D276">
        <v>3.5</v>
      </c>
      <c r="E276">
        <v>2.1</v>
      </c>
      <c r="F276">
        <v>42.67</v>
      </c>
      <c r="G276">
        <v>27.1</v>
      </c>
      <c r="H276">
        <v>20.5</v>
      </c>
      <c r="I276" s="19">
        <v>1</v>
      </c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</row>
    <row r="277" spans="1:20">
      <c r="A277" s="131">
        <v>43376</v>
      </c>
      <c r="B277">
        <v>276</v>
      </c>
      <c r="C277">
        <v>48.9</v>
      </c>
      <c r="D277">
        <v>1</v>
      </c>
      <c r="E277">
        <v>3.3</v>
      </c>
      <c r="F277">
        <v>0</v>
      </c>
      <c r="G277">
        <v>30.8</v>
      </c>
      <c r="H277">
        <v>20.7</v>
      </c>
      <c r="I277" s="19">
        <v>1</v>
      </c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</row>
    <row r="278" spans="1:20">
      <c r="A278" s="131">
        <v>43377</v>
      </c>
      <c r="B278">
        <v>277</v>
      </c>
      <c r="C278">
        <v>35.9</v>
      </c>
      <c r="D278">
        <v>1.7</v>
      </c>
      <c r="E278">
        <v>4.2</v>
      </c>
      <c r="F278">
        <v>0</v>
      </c>
      <c r="G278">
        <v>30.3</v>
      </c>
      <c r="H278">
        <v>18.5</v>
      </c>
      <c r="I278" s="19">
        <v>1</v>
      </c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</row>
    <row r="279" spans="1:20">
      <c r="A279" s="131">
        <v>43378</v>
      </c>
      <c r="B279">
        <v>278</v>
      </c>
      <c r="C279">
        <v>29.4</v>
      </c>
      <c r="D279">
        <v>1.4</v>
      </c>
      <c r="E279">
        <v>3.9</v>
      </c>
      <c r="F279">
        <v>0</v>
      </c>
      <c r="G279">
        <v>29.2</v>
      </c>
      <c r="H279">
        <v>17.899999999999999</v>
      </c>
      <c r="I279" s="19">
        <v>1</v>
      </c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</row>
    <row r="280" spans="1:20">
      <c r="A280" s="131">
        <v>43379</v>
      </c>
      <c r="B280">
        <v>279</v>
      </c>
      <c r="C280">
        <v>26.7</v>
      </c>
      <c r="D280">
        <v>3</v>
      </c>
      <c r="E280">
        <v>5</v>
      </c>
      <c r="F280">
        <v>0</v>
      </c>
      <c r="G280">
        <v>29.7</v>
      </c>
      <c r="H280">
        <v>17.100000000000001</v>
      </c>
      <c r="I280" s="19">
        <v>1</v>
      </c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</row>
    <row r="281" spans="1:20">
      <c r="A281" s="131">
        <v>43380</v>
      </c>
      <c r="B281">
        <v>280</v>
      </c>
      <c r="C281">
        <v>50</v>
      </c>
      <c r="D281">
        <v>3.3</v>
      </c>
      <c r="E281">
        <v>2.9</v>
      </c>
      <c r="F281">
        <v>9.91</v>
      </c>
      <c r="G281">
        <v>22.2</v>
      </c>
      <c r="H281">
        <v>13.2</v>
      </c>
      <c r="I281" s="19">
        <v>1</v>
      </c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</row>
    <row r="282" spans="1:20">
      <c r="A282" s="131">
        <v>43381</v>
      </c>
      <c r="B282">
        <v>281</v>
      </c>
      <c r="C282">
        <v>31.4</v>
      </c>
      <c r="D282">
        <v>1.8</v>
      </c>
      <c r="E282">
        <v>3.5</v>
      </c>
      <c r="F282">
        <v>0</v>
      </c>
      <c r="G282">
        <v>23.9</v>
      </c>
      <c r="H282">
        <v>12.6</v>
      </c>
      <c r="I282" s="19">
        <v>1</v>
      </c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</row>
    <row r="283" spans="1:20">
      <c r="A283" s="131">
        <v>43382</v>
      </c>
      <c r="B283">
        <v>282</v>
      </c>
      <c r="C283">
        <v>18.5</v>
      </c>
      <c r="D283">
        <v>0.9</v>
      </c>
      <c r="E283">
        <v>3.3</v>
      </c>
      <c r="F283">
        <v>0</v>
      </c>
      <c r="G283">
        <v>27.4</v>
      </c>
      <c r="H283">
        <v>11.2</v>
      </c>
      <c r="I283" s="19">
        <v>1</v>
      </c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</row>
    <row r="284" spans="1:20">
      <c r="A284" s="131">
        <v>43383</v>
      </c>
      <c r="B284">
        <v>283</v>
      </c>
      <c r="C284">
        <v>26.1</v>
      </c>
      <c r="D284">
        <v>1.5</v>
      </c>
      <c r="E284">
        <v>3.8</v>
      </c>
      <c r="F284">
        <v>0</v>
      </c>
      <c r="G284">
        <v>28.4</v>
      </c>
      <c r="H284">
        <v>11.5</v>
      </c>
      <c r="I284" s="19">
        <v>1</v>
      </c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</row>
    <row r="285" spans="1:20">
      <c r="A285" s="131">
        <v>43384</v>
      </c>
      <c r="B285">
        <v>284</v>
      </c>
      <c r="C285">
        <v>36.5</v>
      </c>
      <c r="D285">
        <v>2.2000000000000002</v>
      </c>
      <c r="E285">
        <v>3.5</v>
      </c>
      <c r="F285">
        <v>0</v>
      </c>
      <c r="G285">
        <v>27.9</v>
      </c>
      <c r="H285">
        <v>15.8</v>
      </c>
      <c r="I285" s="19">
        <v>1</v>
      </c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</row>
    <row r="286" spans="1:20">
      <c r="A286" s="131">
        <v>43385</v>
      </c>
      <c r="B286">
        <v>285</v>
      </c>
      <c r="C286">
        <v>58.8</v>
      </c>
      <c r="D286">
        <v>2.2999999999999998</v>
      </c>
      <c r="E286">
        <v>2.2999999999999998</v>
      </c>
      <c r="F286">
        <v>1.02</v>
      </c>
      <c r="G286">
        <v>24.9</v>
      </c>
      <c r="H286">
        <v>16.600000000000001</v>
      </c>
      <c r="I286" s="19">
        <v>1</v>
      </c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</row>
    <row r="287" spans="1:20">
      <c r="A287" s="131">
        <v>43386</v>
      </c>
      <c r="B287">
        <v>286</v>
      </c>
      <c r="C287">
        <v>72.400000000000006</v>
      </c>
      <c r="D287">
        <v>1.9</v>
      </c>
      <c r="E287">
        <v>1.5</v>
      </c>
      <c r="F287">
        <v>21.08</v>
      </c>
      <c r="G287">
        <v>21.1</v>
      </c>
      <c r="H287">
        <v>16.600000000000001</v>
      </c>
      <c r="I287" s="19">
        <v>1</v>
      </c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</row>
    <row r="288" spans="1:20">
      <c r="A288" s="131">
        <v>43387</v>
      </c>
      <c r="B288">
        <v>287</v>
      </c>
      <c r="C288">
        <v>44.8</v>
      </c>
      <c r="D288">
        <v>1.1000000000000001</v>
      </c>
      <c r="E288">
        <v>2.9</v>
      </c>
      <c r="F288">
        <v>0</v>
      </c>
      <c r="G288">
        <v>24.9</v>
      </c>
      <c r="H288">
        <v>14.3</v>
      </c>
      <c r="I288" s="19">
        <v>1</v>
      </c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</row>
    <row r="289" spans="1:20">
      <c r="A289" s="131">
        <v>43388</v>
      </c>
      <c r="B289">
        <v>288</v>
      </c>
      <c r="C289">
        <v>29</v>
      </c>
      <c r="D289">
        <v>2.5</v>
      </c>
      <c r="E289">
        <v>3.6</v>
      </c>
      <c r="F289">
        <v>0</v>
      </c>
      <c r="G289">
        <v>24.5</v>
      </c>
      <c r="H289">
        <v>14.7</v>
      </c>
      <c r="I289" s="19">
        <v>1</v>
      </c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</row>
    <row r="290" spans="1:20">
      <c r="A290" s="131">
        <v>43389</v>
      </c>
      <c r="B290">
        <v>289</v>
      </c>
      <c r="C290">
        <v>40.5</v>
      </c>
      <c r="D290">
        <v>2.6</v>
      </c>
      <c r="E290">
        <v>3.1</v>
      </c>
      <c r="F290">
        <v>0</v>
      </c>
      <c r="G290">
        <v>21.4</v>
      </c>
      <c r="H290">
        <v>11.2</v>
      </c>
      <c r="I290" s="19">
        <v>1</v>
      </c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</row>
    <row r="291" spans="1:20">
      <c r="A291" s="131">
        <v>43390</v>
      </c>
      <c r="B291">
        <v>290</v>
      </c>
      <c r="C291">
        <v>31</v>
      </c>
      <c r="D291">
        <v>3.5</v>
      </c>
      <c r="E291">
        <v>4.2</v>
      </c>
      <c r="F291">
        <v>0</v>
      </c>
      <c r="G291">
        <v>24.4</v>
      </c>
      <c r="H291">
        <v>10.199999999999999</v>
      </c>
      <c r="I291" s="19">
        <v>1</v>
      </c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</row>
    <row r="292" spans="1:20">
      <c r="A292" s="131">
        <v>43391</v>
      </c>
      <c r="B292">
        <v>291</v>
      </c>
      <c r="C292">
        <v>29.9</v>
      </c>
      <c r="D292">
        <v>2</v>
      </c>
      <c r="E292">
        <v>3.7</v>
      </c>
      <c r="F292">
        <v>0</v>
      </c>
      <c r="G292">
        <v>26.6</v>
      </c>
      <c r="H292">
        <v>11.4</v>
      </c>
      <c r="I292" s="19">
        <v>1</v>
      </c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</row>
    <row r="293" spans="1:20">
      <c r="A293" s="131">
        <v>43392</v>
      </c>
      <c r="B293">
        <v>292</v>
      </c>
      <c r="C293">
        <v>31.2</v>
      </c>
      <c r="D293">
        <v>1.3</v>
      </c>
      <c r="E293">
        <v>3.4</v>
      </c>
      <c r="F293">
        <v>0</v>
      </c>
      <c r="G293">
        <v>28.8</v>
      </c>
      <c r="H293">
        <v>12.2</v>
      </c>
      <c r="I293" s="19">
        <v>1</v>
      </c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</row>
    <row r="294" spans="1:20">
      <c r="A294" s="131">
        <v>43393</v>
      </c>
      <c r="B294">
        <v>293</v>
      </c>
      <c r="C294">
        <v>23.4</v>
      </c>
      <c r="D294">
        <v>3.2</v>
      </c>
      <c r="E294">
        <v>5.4</v>
      </c>
      <c r="F294">
        <v>0</v>
      </c>
      <c r="G294">
        <v>33.200000000000003</v>
      </c>
      <c r="H294">
        <v>16</v>
      </c>
      <c r="I294" s="19">
        <v>1</v>
      </c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</row>
    <row r="295" spans="1:20">
      <c r="A295" s="131">
        <v>43394</v>
      </c>
      <c r="B295">
        <v>294</v>
      </c>
      <c r="C295">
        <v>30.2</v>
      </c>
      <c r="D295">
        <v>4.5999999999999996</v>
      </c>
      <c r="E295">
        <v>6.2</v>
      </c>
      <c r="F295">
        <v>0</v>
      </c>
      <c r="G295">
        <v>30.8</v>
      </c>
      <c r="H295">
        <v>19.5</v>
      </c>
      <c r="I295" s="19">
        <v>1</v>
      </c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</row>
    <row r="296" spans="1:20">
      <c r="A296" s="131">
        <v>43395</v>
      </c>
      <c r="B296">
        <v>295</v>
      </c>
      <c r="C296">
        <v>30.6</v>
      </c>
      <c r="D296">
        <v>1</v>
      </c>
      <c r="E296">
        <v>2.9</v>
      </c>
      <c r="F296">
        <v>0</v>
      </c>
      <c r="G296">
        <v>29.9</v>
      </c>
      <c r="H296">
        <v>17.3</v>
      </c>
      <c r="I296" s="19">
        <v>1</v>
      </c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</row>
    <row r="297" spans="1:20">
      <c r="A297" s="131">
        <v>43396</v>
      </c>
      <c r="B297">
        <v>296</v>
      </c>
      <c r="C297">
        <v>35.799999999999997</v>
      </c>
      <c r="D297">
        <v>2.1</v>
      </c>
      <c r="E297">
        <v>4</v>
      </c>
      <c r="F297">
        <v>0</v>
      </c>
      <c r="G297">
        <v>31.1</v>
      </c>
      <c r="H297">
        <v>17.2</v>
      </c>
      <c r="I297" s="19">
        <v>1</v>
      </c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</row>
    <row r="298" spans="1:20">
      <c r="A298" s="131">
        <v>43397</v>
      </c>
      <c r="B298">
        <v>297</v>
      </c>
      <c r="C298">
        <v>31.4</v>
      </c>
      <c r="D298">
        <v>1</v>
      </c>
      <c r="E298">
        <v>3</v>
      </c>
      <c r="F298">
        <v>0</v>
      </c>
      <c r="G298">
        <v>28.8</v>
      </c>
      <c r="H298">
        <v>14.1</v>
      </c>
      <c r="I298" s="19">
        <v>1</v>
      </c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</row>
    <row r="299" spans="1:20">
      <c r="A299" s="131">
        <v>43398</v>
      </c>
      <c r="B299">
        <v>298</v>
      </c>
      <c r="C299">
        <v>24.4</v>
      </c>
      <c r="D299">
        <v>1.1000000000000001</v>
      </c>
      <c r="E299">
        <v>3.1</v>
      </c>
      <c r="F299">
        <v>0</v>
      </c>
      <c r="G299">
        <v>29.5</v>
      </c>
      <c r="H299">
        <v>13.9</v>
      </c>
      <c r="I299" s="19">
        <v>1</v>
      </c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</row>
    <row r="300" spans="1:20">
      <c r="A300" s="131">
        <v>43399</v>
      </c>
      <c r="B300">
        <v>299</v>
      </c>
      <c r="C300">
        <v>27.5</v>
      </c>
      <c r="D300">
        <v>1.1000000000000001</v>
      </c>
      <c r="E300">
        <v>3</v>
      </c>
      <c r="F300">
        <v>0</v>
      </c>
      <c r="G300">
        <v>29</v>
      </c>
      <c r="H300">
        <v>12.1</v>
      </c>
      <c r="I300" s="19">
        <v>1</v>
      </c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</row>
    <row r="301" spans="1:20">
      <c r="A301" s="131">
        <v>43400</v>
      </c>
      <c r="B301">
        <v>300</v>
      </c>
      <c r="C301">
        <v>24.6</v>
      </c>
      <c r="D301">
        <v>1.1000000000000001</v>
      </c>
      <c r="E301">
        <v>3</v>
      </c>
      <c r="F301">
        <v>0</v>
      </c>
      <c r="G301">
        <v>29.3</v>
      </c>
      <c r="H301">
        <v>11.3</v>
      </c>
      <c r="I301" s="19">
        <v>1</v>
      </c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</row>
    <row r="302" spans="1:20">
      <c r="A302" s="131">
        <v>43401</v>
      </c>
      <c r="B302">
        <v>301</v>
      </c>
      <c r="C302">
        <v>24.8</v>
      </c>
      <c r="D302">
        <v>1.1000000000000001</v>
      </c>
      <c r="E302">
        <v>3.1</v>
      </c>
      <c r="F302">
        <v>0</v>
      </c>
      <c r="G302">
        <v>30.8</v>
      </c>
      <c r="H302">
        <v>11.2</v>
      </c>
      <c r="I302" s="19">
        <v>1</v>
      </c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</row>
    <row r="303" spans="1:20">
      <c r="A303" s="131">
        <v>43402</v>
      </c>
      <c r="B303">
        <v>302</v>
      </c>
      <c r="C303">
        <v>26.6</v>
      </c>
      <c r="D303">
        <v>1</v>
      </c>
      <c r="E303">
        <v>2.8</v>
      </c>
      <c r="F303">
        <v>0</v>
      </c>
      <c r="G303">
        <v>30.5</v>
      </c>
      <c r="H303">
        <v>13.1</v>
      </c>
      <c r="I303" s="19">
        <v>1</v>
      </c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</row>
    <row r="304" spans="1:20">
      <c r="A304" s="131">
        <v>43403</v>
      </c>
      <c r="B304">
        <v>303</v>
      </c>
      <c r="C304">
        <v>25.5</v>
      </c>
      <c r="D304">
        <v>3</v>
      </c>
      <c r="E304">
        <v>4.8</v>
      </c>
      <c r="F304">
        <v>0</v>
      </c>
      <c r="G304">
        <v>29.3</v>
      </c>
      <c r="H304">
        <v>16.100000000000001</v>
      </c>
      <c r="I304" s="19">
        <v>1</v>
      </c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</row>
    <row r="305" spans="1:20">
      <c r="A305" s="131">
        <v>43404</v>
      </c>
      <c r="B305">
        <v>304</v>
      </c>
      <c r="C305">
        <v>21</v>
      </c>
      <c r="D305">
        <v>2.2000000000000002</v>
      </c>
      <c r="E305">
        <v>3.8</v>
      </c>
      <c r="F305">
        <v>0</v>
      </c>
      <c r="G305">
        <v>24</v>
      </c>
      <c r="H305">
        <v>12</v>
      </c>
      <c r="I305" s="19">
        <v>1</v>
      </c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</row>
    <row r="306" spans="1:20">
      <c r="A306" s="131">
        <v>43405</v>
      </c>
      <c r="B306">
        <v>305</v>
      </c>
      <c r="C306">
        <v>17.899999999999999</v>
      </c>
      <c r="D306">
        <v>1.1000000000000001</v>
      </c>
      <c r="E306">
        <v>2.5</v>
      </c>
      <c r="F306">
        <v>0</v>
      </c>
      <c r="G306">
        <v>24.1</v>
      </c>
      <c r="H306">
        <v>6.8</v>
      </c>
      <c r="I306" s="19">
        <v>1</v>
      </c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</row>
    <row r="307" spans="1:20">
      <c r="A307" s="131">
        <v>43406</v>
      </c>
      <c r="B307">
        <v>306</v>
      </c>
      <c r="C307">
        <v>17.2</v>
      </c>
      <c r="D307">
        <v>1</v>
      </c>
      <c r="E307">
        <v>2.6</v>
      </c>
      <c r="F307">
        <v>0</v>
      </c>
      <c r="G307">
        <v>27.1</v>
      </c>
      <c r="H307">
        <v>7</v>
      </c>
      <c r="I307" s="19">
        <v>1</v>
      </c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</row>
    <row r="308" spans="1:20">
      <c r="A308" s="131">
        <v>43407</v>
      </c>
      <c r="B308">
        <v>307</v>
      </c>
      <c r="C308">
        <v>20.9</v>
      </c>
      <c r="D308">
        <v>1.3</v>
      </c>
      <c r="E308">
        <v>3</v>
      </c>
      <c r="F308">
        <v>0</v>
      </c>
      <c r="G308">
        <v>27.5</v>
      </c>
      <c r="H308">
        <v>7.2</v>
      </c>
      <c r="I308" s="19">
        <v>1</v>
      </c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</row>
    <row r="309" spans="1:20">
      <c r="A309" s="131">
        <v>43408</v>
      </c>
      <c r="B309">
        <v>308</v>
      </c>
      <c r="C309">
        <v>20</v>
      </c>
      <c r="D309">
        <v>0.8</v>
      </c>
      <c r="E309">
        <v>2.4</v>
      </c>
      <c r="F309">
        <v>0</v>
      </c>
      <c r="G309">
        <v>27</v>
      </c>
      <c r="H309">
        <v>8.9</v>
      </c>
      <c r="I309" s="19">
        <v>1</v>
      </c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</row>
    <row r="310" spans="1:20">
      <c r="A310" s="131">
        <v>43409</v>
      </c>
      <c r="B310">
        <v>309</v>
      </c>
      <c r="C310">
        <v>17</v>
      </c>
      <c r="D310">
        <v>1</v>
      </c>
      <c r="E310">
        <v>2.6</v>
      </c>
      <c r="F310">
        <v>0</v>
      </c>
      <c r="G310">
        <v>27.8</v>
      </c>
      <c r="H310">
        <v>8.8000000000000007</v>
      </c>
      <c r="I310" s="19">
        <v>1</v>
      </c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</row>
    <row r="311" spans="1:20">
      <c r="A311" s="131">
        <v>43410</v>
      </c>
      <c r="B311">
        <v>310</v>
      </c>
      <c r="C311">
        <v>21</v>
      </c>
      <c r="D311">
        <v>0.9</v>
      </c>
      <c r="E311">
        <v>2.5</v>
      </c>
      <c r="F311">
        <v>0</v>
      </c>
      <c r="G311">
        <v>28.1</v>
      </c>
      <c r="H311">
        <v>8.3000000000000007</v>
      </c>
      <c r="I311" s="19">
        <v>1</v>
      </c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</row>
    <row r="312" spans="1:20">
      <c r="A312" s="131">
        <v>43411</v>
      </c>
      <c r="B312">
        <v>311</v>
      </c>
      <c r="C312">
        <v>19.899999999999999</v>
      </c>
      <c r="D312">
        <v>1</v>
      </c>
      <c r="E312">
        <v>2.5</v>
      </c>
      <c r="F312">
        <v>0</v>
      </c>
      <c r="G312">
        <v>27.8</v>
      </c>
      <c r="H312">
        <v>8.8000000000000007</v>
      </c>
      <c r="I312" s="19">
        <v>1</v>
      </c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</row>
    <row r="313" spans="1:20">
      <c r="A313" s="131">
        <v>43412</v>
      </c>
      <c r="B313">
        <v>312</v>
      </c>
      <c r="C313">
        <v>27.1</v>
      </c>
      <c r="D313">
        <v>1.3</v>
      </c>
      <c r="E313">
        <v>2.6</v>
      </c>
      <c r="F313">
        <v>0</v>
      </c>
      <c r="G313">
        <v>26.3</v>
      </c>
      <c r="H313">
        <v>8.4</v>
      </c>
      <c r="I313" s="19">
        <v>1</v>
      </c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</row>
    <row r="314" spans="1:20">
      <c r="A314" s="131">
        <v>43413</v>
      </c>
      <c r="B314">
        <v>313</v>
      </c>
      <c r="C314">
        <v>11.7</v>
      </c>
      <c r="D314">
        <v>2.2000000000000002</v>
      </c>
      <c r="E314">
        <v>3.8</v>
      </c>
      <c r="F314">
        <v>0</v>
      </c>
      <c r="G314">
        <v>24.7</v>
      </c>
      <c r="H314">
        <v>10.4</v>
      </c>
      <c r="I314" s="19">
        <v>1</v>
      </c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</row>
    <row r="315" spans="1:20">
      <c r="A315" s="131">
        <v>43414</v>
      </c>
      <c r="B315">
        <v>314</v>
      </c>
      <c r="C315">
        <v>25</v>
      </c>
      <c r="D315">
        <v>0.2</v>
      </c>
      <c r="E315">
        <v>1.5</v>
      </c>
      <c r="F315">
        <v>0</v>
      </c>
      <c r="G315">
        <v>25.9</v>
      </c>
      <c r="H315">
        <v>8.6</v>
      </c>
      <c r="I315" s="19">
        <v>1</v>
      </c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</row>
    <row r="316" spans="1:20">
      <c r="A316" s="131">
        <v>43415</v>
      </c>
      <c r="B316">
        <v>315</v>
      </c>
      <c r="C316">
        <v>10.9</v>
      </c>
      <c r="D316">
        <v>1.5</v>
      </c>
      <c r="E316">
        <v>2.7</v>
      </c>
      <c r="F316">
        <v>0</v>
      </c>
      <c r="G316">
        <v>22.7</v>
      </c>
      <c r="H316">
        <v>7</v>
      </c>
      <c r="I316" s="19">
        <v>1</v>
      </c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</row>
    <row r="317" spans="1:20">
      <c r="A317" s="131">
        <v>43416</v>
      </c>
      <c r="B317">
        <v>316</v>
      </c>
      <c r="C317">
        <v>10.1</v>
      </c>
      <c r="D317">
        <v>2</v>
      </c>
      <c r="E317">
        <v>3</v>
      </c>
      <c r="F317">
        <v>0</v>
      </c>
      <c r="G317">
        <v>18.899999999999999</v>
      </c>
      <c r="H317">
        <v>4.4000000000000004</v>
      </c>
      <c r="I317" s="19">
        <v>1</v>
      </c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</row>
    <row r="318" spans="1:20">
      <c r="A318" s="131">
        <v>43417</v>
      </c>
      <c r="B318">
        <v>317</v>
      </c>
      <c r="C318">
        <v>12.3</v>
      </c>
      <c r="D318">
        <v>3</v>
      </c>
      <c r="E318">
        <v>3.6</v>
      </c>
      <c r="F318">
        <v>0</v>
      </c>
      <c r="G318">
        <v>18.3</v>
      </c>
      <c r="H318">
        <v>4.5999999999999996</v>
      </c>
      <c r="I318" s="19">
        <v>1</v>
      </c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</row>
    <row r="319" spans="1:20">
      <c r="A319" s="131">
        <v>43418</v>
      </c>
      <c r="B319">
        <v>318</v>
      </c>
      <c r="C319">
        <v>13.9</v>
      </c>
      <c r="D319">
        <v>1.9</v>
      </c>
      <c r="E319">
        <v>2.8</v>
      </c>
      <c r="F319">
        <v>0</v>
      </c>
      <c r="G319">
        <v>20.100000000000001</v>
      </c>
      <c r="H319">
        <v>1.9</v>
      </c>
      <c r="I319" s="19">
        <v>1</v>
      </c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</row>
    <row r="320" spans="1:20">
      <c r="A320" s="131">
        <v>43419</v>
      </c>
      <c r="B320">
        <v>319</v>
      </c>
      <c r="C320">
        <v>13.2</v>
      </c>
      <c r="D320">
        <v>1.3</v>
      </c>
      <c r="E320">
        <v>2.4</v>
      </c>
      <c r="F320">
        <v>0</v>
      </c>
      <c r="G320">
        <v>22.3</v>
      </c>
      <c r="H320">
        <v>0.9</v>
      </c>
      <c r="I320" s="19">
        <v>1</v>
      </c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</row>
    <row r="321" spans="1:20">
      <c r="A321" s="131">
        <v>43420</v>
      </c>
      <c r="B321">
        <v>320</v>
      </c>
      <c r="C321">
        <v>12.8</v>
      </c>
      <c r="D321">
        <v>1</v>
      </c>
      <c r="E321">
        <v>2.1</v>
      </c>
      <c r="F321">
        <v>0</v>
      </c>
      <c r="G321">
        <v>23.2</v>
      </c>
      <c r="H321">
        <v>0.5</v>
      </c>
      <c r="I321" s="19">
        <v>1</v>
      </c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</row>
    <row r="322" spans="1:20">
      <c r="A322" s="131">
        <v>43421</v>
      </c>
      <c r="B322">
        <v>321</v>
      </c>
      <c r="C322">
        <v>15.4</v>
      </c>
      <c r="D322">
        <v>1</v>
      </c>
      <c r="E322">
        <v>2.1</v>
      </c>
      <c r="F322">
        <v>0</v>
      </c>
      <c r="G322">
        <v>22.2</v>
      </c>
      <c r="H322">
        <v>2.2999999999999998</v>
      </c>
      <c r="I322" s="19">
        <v>1</v>
      </c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</row>
    <row r="323" spans="1:20">
      <c r="A323" s="131">
        <v>43422</v>
      </c>
      <c r="B323">
        <v>322</v>
      </c>
      <c r="C323">
        <v>18</v>
      </c>
      <c r="D323">
        <v>1.1000000000000001</v>
      </c>
      <c r="E323">
        <v>2</v>
      </c>
      <c r="F323">
        <v>0</v>
      </c>
      <c r="G323">
        <v>21.6</v>
      </c>
      <c r="H323">
        <v>3.6</v>
      </c>
      <c r="I323" s="19">
        <v>1</v>
      </c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</row>
    <row r="324" spans="1:20">
      <c r="A324" s="131">
        <v>43423</v>
      </c>
      <c r="B324">
        <v>323</v>
      </c>
      <c r="C324">
        <v>17.5</v>
      </c>
      <c r="D324">
        <v>1</v>
      </c>
      <c r="E324">
        <v>2</v>
      </c>
      <c r="F324">
        <v>0</v>
      </c>
      <c r="G324">
        <v>22.6</v>
      </c>
      <c r="H324">
        <v>1.7</v>
      </c>
      <c r="I324" s="19">
        <v>1</v>
      </c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</row>
    <row r="325" spans="1:20">
      <c r="A325" s="131">
        <v>43424</v>
      </c>
      <c r="B325">
        <v>324</v>
      </c>
      <c r="C325">
        <v>15.3</v>
      </c>
      <c r="D325">
        <v>1.5</v>
      </c>
      <c r="E325">
        <v>2.6</v>
      </c>
      <c r="F325">
        <v>0</v>
      </c>
      <c r="G325">
        <v>24.3</v>
      </c>
      <c r="H325">
        <v>4.2</v>
      </c>
      <c r="I325" s="19">
        <v>1</v>
      </c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</row>
    <row r="326" spans="1:20">
      <c r="A326" s="131">
        <v>43425</v>
      </c>
      <c r="B326">
        <v>325</v>
      </c>
      <c r="C326">
        <v>23.9</v>
      </c>
      <c r="D326">
        <v>1</v>
      </c>
      <c r="E326">
        <v>2</v>
      </c>
      <c r="F326">
        <v>0</v>
      </c>
      <c r="G326">
        <v>22.7</v>
      </c>
      <c r="H326">
        <v>2.5</v>
      </c>
      <c r="I326" s="19">
        <v>1</v>
      </c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</row>
    <row r="327" spans="1:20">
      <c r="A327" s="131">
        <v>43426</v>
      </c>
      <c r="B327">
        <v>326</v>
      </c>
      <c r="C327">
        <v>37.700000000000003</v>
      </c>
      <c r="D327">
        <v>1</v>
      </c>
      <c r="E327">
        <v>1.5</v>
      </c>
      <c r="F327">
        <v>0</v>
      </c>
      <c r="G327">
        <v>19</v>
      </c>
      <c r="H327">
        <v>7.5</v>
      </c>
      <c r="I327" s="19">
        <v>1</v>
      </c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</row>
    <row r="328" spans="1:20">
      <c r="A328" s="131">
        <v>43427</v>
      </c>
      <c r="B328">
        <v>327</v>
      </c>
      <c r="C328">
        <v>37.5</v>
      </c>
      <c r="D328">
        <v>1.1000000000000001</v>
      </c>
      <c r="E328">
        <v>1.8</v>
      </c>
      <c r="F328">
        <v>0</v>
      </c>
      <c r="G328">
        <v>20.8</v>
      </c>
      <c r="H328">
        <v>4.4000000000000004</v>
      </c>
      <c r="I328" s="19">
        <v>1</v>
      </c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</row>
    <row r="329" spans="1:20">
      <c r="A329" s="131">
        <v>43428</v>
      </c>
      <c r="B329">
        <v>328</v>
      </c>
      <c r="C329">
        <v>30.2</v>
      </c>
      <c r="D329">
        <v>1.2</v>
      </c>
      <c r="E329">
        <v>2</v>
      </c>
      <c r="F329">
        <v>0</v>
      </c>
      <c r="G329">
        <v>22.4</v>
      </c>
      <c r="H329">
        <v>3</v>
      </c>
      <c r="I329" s="19">
        <v>1</v>
      </c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</row>
    <row r="330" spans="1:20">
      <c r="A330" s="131">
        <v>43429</v>
      </c>
      <c r="B330">
        <v>329</v>
      </c>
      <c r="C330">
        <v>15.2</v>
      </c>
      <c r="D330">
        <v>1.5</v>
      </c>
      <c r="E330">
        <v>2.4</v>
      </c>
      <c r="F330">
        <v>0</v>
      </c>
      <c r="G330">
        <v>22</v>
      </c>
      <c r="H330">
        <v>4</v>
      </c>
      <c r="I330" s="19">
        <v>1</v>
      </c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</row>
    <row r="331" spans="1:20">
      <c r="A331" s="131">
        <v>43430</v>
      </c>
      <c r="B331">
        <v>330</v>
      </c>
      <c r="C331">
        <v>14.6</v>
      </c>
      <c r="D331">
        <v>1.1000000000000001</v>
      </c>
      <c r="E331">
        <v>2.1</v>
      </c>
      <c r="F331">
        <v>0</v>
      </c>
      <c r="G331">
        <v>22.9</v>
      </c>
      <c r="H331">
        <v>1.8</v>
      </c>
      <c r="I331" s="19">
        <v>1</v>
      </c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</row>
    <row r="332" spans="1:20">
      <c r="A332" s="131">
        <v>43431</v>
      </c>
      <c r="B332">
        <v>331</v>
      </c>
      <c r="C332">
        <v>17.2</v>
      </c>
      <c r="D332">
        <v>1.2</v>
      </c>
      <c r="E332">
        <v>2.2000000000000002</v>
      </c>
      <c r="F332">
        <v>0</v>
      </c>
      <c r="G332">
        <v>23.9</v>
      </c>
      <c r="H332">
        <v>1.3</v>
      </c>
      <c r="I332" s="19">
        <v>1</v>
      </c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</row>
    <row r="333" spans="1:20">
      <c r="A333" s="131">
        <v>43432</v>
      </c>
      <c r="B333">
        <v>332</v>
      </c>
      <c r="C333">
        <v>19.5</v>
      </c>
      <c r="D333">
        <v>0.9</v>
      </c>
      <c r="E333">
        <v>1.9</v>
      </c>
      <c r="F333">
        <v>0</v>
      </c>
      <c r="G333">
        <v>24.9</v>
      </c>
      <c r="H333">
        <v>2.2000000000000002</v>
      </c>
      <c r="I333" s="19">
        <v>1</v>
      </c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</row>
    <row r="334" spans="1:20">
      <c r="A334" s="131">
        <v>43433</v>
      </c>
      <c r="B334">
        <v>333</v>
      </c>
      <c r="C334">
        <v>28.2</v>
      </c>
      <c r="D334">
        <v>1.7</v>
      </c>
      <c r="E334">
        <v>2</v>
      </c>
      <c r="F334">
        <v>0</v>
      </c>
      <c r="G334">
        <v>20.5</v>
      </c>
      <c r="H334">
        <v>4.9000000000000004</v>
      </c>
      <c r="I334" s="19">
        <v>1</v>
      </c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</row>
    <row r="335" spans="1:20">
      <c r="A335" s="131">
        <v>43434</v>
      </c>
      <c r="B335">
        <v>334</v>
      </c>
      <c r="C335">
        <v>45.6</v>
      </c>
      <c r="D335">
        <v>2.2999999999999998</v>
      </c>
      <c r="E335">
        <v>1.8</v>
      </c>
      <c r="F335">
        <v>2.29</v>
      </c>
      <c r="G335">
        <v>18.2</v>
      </c>
      <c r="H335">
        <v>8.1</v>
      </c>
      <c r="I335" s="19">
        <v>1</v>
      </c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</row>
    <row r="336" spans="1:20">
      <c r="A336" s="131">
        <v>43435</v>
      </c>
      <c r="B336">
        <v>335</v>
      </c>
      <c r="C336">
        <v>49.8</v>
      </c>
      <c r="D336">
        <v>1.5</v>
      </c>
      <c r="E336">
        <v>1.5</v>
      </c>
      <c r="F336">
        <v>0</v>
      </c>
      <c r="G336">
        <v>17.399999999999999</v>
      </c>
      <c r="H336">
        <v>7.1</v>
      </c>
      <c r="I336" s="19">
        <v>1</v>
      </c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</row>
    <row r="337" spans="1:20">
      <c r="A337" s="131">
        <v>43436</v>
      </c>
      <c r="B337">
        <v>336</v>
      </c>
      <c r="C337">
        <v>35.200000000000003</v>
      </c>
      <c r="D337">
        <v>2.5</v>
      </c>
      <c r="E337">
        <v>2</v>
      </c>
      <c r="F337">
        <v>0</v>
      </c>
      <c r="G337">
        <v>16.600000000000001</v>
      </c>
      <c r="H337">
        <v>5.2</v>
      </c>
      <c r="I337" s="19">
        <v>1</v>
      </c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</row>
    <row r="338" spans="1:20">
      <c r="A338" s="131">
        <v>43437</v>
      </c>
      <c r="B338">
        <v>337</v>
      </c>
      <c r="C338">
        <v>31.7</v>
      </c>
      <c r="D338">
        <v>1.1000000000000001</v>
      </c>
      <c r="E338">
        <v>1.5</v>
      </c>
      <c r="F338">
        <v>0</v>
      </c>
      <c r="G338">
        <v>16.600000000000001</v>
      </c>
      <c r="H338">
        <v>-0.5</v>
      </c>
      <c r="I338" s="19">
        <v>1</v>
      </c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</row>
    <row r="339" spans="1:20">
      <c r="A339" s="131">
        <v>43438</v>
      </c>
      <c r="B339">
        <v>338</v>
      </c>
      <c r="C339">
        <v>21.9</v>
      </c>
      <c r="D339">
        <v>1</v>
      </c>
      <c r="E339">
        <v>1.5</v>
      </c>
      <c r="F339">
        <v>0</v>
      </c>
      <c r="G339">
        <v>17.8</v>
      </c>
      <c r="H339">
        <v>-0.9</v>
      </c>
      <c r="I339" s="19">
        <v>1</v>
      </c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</row>
    <row r="340" spans="1:20">
      <c r="A340" s="131">
        <v>43439</v>
      </c>
      <c r="B340">
        <v>339</v>
      </c>
      <c r="C340">
        <v>24.2</v>
      </c>
      <c r="D340">
        <v>1.3</v>
      </c>
      <c r="E340">
        <v>2.1</v>
      </c>
      <c r="F340">
        <v>0</v>
      </c>
      <c r="G340">
        <v>22.6</v>
      </c>
      <c r="H340">
        <v>1.4</v>
      </c>
      <c r="I340" s="19">
        <v>1</v>
      </c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</row>
    <row r="341" spans="1:20">
      <c r="A341" s="131">
        <v>43440</v>
      </c>
      <c r="B341">
        <v>340</v>
      </c>
      <c r="C341">
        <v>48.5</v>
      </c>
      <c r="D341">
        <v>1.6</v>
      </c>
      <c r="E341">
        <v>1.4</v>
      </c>
      <c r="F341">
        <v>0.25</v>
      </c>
      <c r="G341">
        <v>17</v>
      </c>
      <c r="H341">
        <v>10.8</v>
      </c>
      <c r="I341" s="19">
        <v>1</v>
      </c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</row>
    <row r="342" spans="1:20">
      <c r="A342" s="131">
        <v>43441</v>
      </c>
      <c r="B342">
        <v>341</v>
      </c>
      <c r="C342">
        <v>51</v>
      </c>
      <c r="D342">
        <v>1.3</v>
      </c>
      <c r="E342">
        <v>1.5</v>
      </c>
      <c r="F342">
        <v>0</v>
      </c>
      <c r="G342">
        <v>20.8</v>
      </c>
      <c r="H342">
        <v>9.1999999999999993</v>
      </c>
      <c r="I342" s="19">
        <v>1</v>
      </c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</row>
    <row r="343" spans="1:20">
      <c r="A343" s="131">
        <v>43442</v>
      </c>
      <c r="B343">
        <v>342</v>
      </c>
      <c r="C343">
        <v>53.9</v>
      </c>
      <c r="D343">
        <v>1</v>
      </c>
      <c r="E343">
        <v>1.3</v>
      </c>
      <c r="F343">
        <v>0</v>
      </c>
      <c r="G343">
        <v>19.3</v>
      </c>
      <c r="H343">
        <v>5.3</v>
      </c>
      <c r="I343" s="19">
        <v>1</v>
      </c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</row>
    <row r="344" spans="1:20">
      <c r="A344" s="131">
        <v>43443</v>
      </c>
      <c r="B344">
        <v>343</v>
      </c>
      <c r="C344">
        <v>33.200000000000003</v>
      </c>
      <c r="D344">
        <v>0.9</v>
      </c>
      <c r="E344">
        <v>1.4</v>
      </c>
      <c r="F344">
        <v>0</v>
      </c>
      <c r="G344">
        <v>20.5</v>
      </c>
      <c r="H344">
        <v>3.4</v>
      </c>
      <c r="I344" s="19">
        <v>1</v>
      </c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</row>
    <row r="345" spans="1:20">
      <c r="A345" s="131">
        <v>43444</v>
      </c>
      <c r="B345">
        <v>344</v>
      </c>
      <c r="C345">
        <v>24.8</v>
      </c>
      <c r="D345">
        <v>1.6</v>
      </c>
      <c r="E345">
        <v>2</v>
      </c>
      <c r="F345">
        <v>0</v>
      </c>
      <c r="G345">
        <v>21.6</v>
      </c>
      <c r="H345">
        <v>2.8</v>
      </c>
      <c r="I345" s="19">
        <v>1</v>
      </c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</row>
    <row r="346" spans="1:20">
      <c r="A346" s="131">
        <v>43445</v>
      </c>
      <c r="B346">
        <v>345</v>
      </c>
      <c r="C346">
        <v>31.2</v>
      </c>
      <c r="D346">
        <v>1</v>
      </c>
      <c r="E346">
        <v>1.4</v>
      </c>
      <c r="F346">
        <v>0</v>
      </c>
      <c r="G346">
        <v>19</v>
      </c>
      <c r="H346">
        <v>6.1</v>
      </c>
      <c r="I346" s="19">
        <v>1</v>
      </c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</row>
    <row r="347" spans="1:20">
      <c r="A347" s="131">
        <v>43446</v>
      </c>
      <c r="B347">
        <v>346</v>
      </c>
      <c r="C347">
        <v>35.1</v>
      </c>
      <c r="D347">
        <v>1.8</v>
      </c>
      <c r="E347">
        <v>1.9</v>
      </c>
      <c r="F347">
        <v>0</v>
      </c>
      <c r="G347">
        <v>19.5</v>
      </c>
      <c r="H347">
        <v>1.9</v>
      </c>
      <c r="I347" s="19">
        <v>1</v>
      </c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</row>
    <row r="348" spans="1:20">
      <c r="A348" s="131">
        <v>43447</v>
      </c>
      <c r="B348">
        <v>347</v>
      </c>
      <c r="C348">
        <v>11.7</v>
      </c>
      <c r="D348">
        <v>1.4</v>
      </c>
      <c r="E348">
        <v>1.9</v>
      </c>
      <c r="F348">
        <v>0</v>
      </c>
      <c r="G348">
        <v>18.5</v>
      </c>
      <c r="H348">
        <v>0.5</v>
      </c>
      <c r="I348" s="19">
        <v>1</v>
      </c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</row>
    <row r="349" spans="1:20">
      <c r="A349" s="131">
        <v>43448</v>
      </c>
      <c r="B349">
        <v>348</v>
      </c>
      <c r="C349">
        <v>17.100000000000001</v>
      </c>
      <c r="D349">
        <v>1.3</v>
      </c>
      <c r="E349">
        <v>1.7</v>
      </c>
      <c r="F349">
        <v>0</v>
      </c>
      <c r="G349">
        <v>17.399999999999999</v>
      </c>
      <c r="H349">
        <v>-2.4</v>
      </c>
      <c r="I349" s="19">
        <v>1</v>
      </c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</row>
    <row r="350" spans="1:20">
      <c r="A350" s="131">
        <v>43449</v>
      </c>
      <c r="B350">
        <v>349</v>
      </c>
      <c r="C350">
        <v>13.4</v>
      </c>
      <c r="D350">
        <v>1.6</v>
      </c>
      <c r="E350">
        <v>2.2000000000000002</v>
      </c>
      <c r="F350">
        <v>0</v>
      </c>
      <c r="G350">
        <v>20.6</v>
      </c>
      <c r="H350">
        <v>4.5999999999999996</v>
      </c>
      <c r="I350" s="19">
        <v>1</v>
      </c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</row>
    <row r="351" spans="1:20">
      <c r="A351" s="131">
        <v>43450</v>
      </c>
      <c r="B351">
        <v>350</v>
      </c>
      <c r="C351">
        <v>26.1</v>
      </c>
      <c r="D351">
        <v>1</v>
      </c>
      <c r="E351">
        <v>1.5</v>
      </c>
      <c r="F351">
        <v>0</v>
      </c>
      <c r="G351">
        <v>18</v>
      </c>
      <c r="H351">
        <v>2.6</v>
      </c>
      <c r="I351" s="19">
        <v>1</v>
      </c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</row>
    <row r="352" spans="1:20">
      <c r="A352" s="131">
        <v>43451</v>
      </c>
      <c r="B352">
        <v>351</v>
      </c>
      <c r="C352">
        <v>31.5</v>
      </c>
      <c r="D352">
        <v>1.1000000000000001</v>
      </c>
      <c r="E352">
        <v>1.6</v>
      </c>
      <c r="F352">
        <v>0</v>
      </c>
      <c r="G352">
        <v>20.8</v>
      </c>
      <c r="H352">
        <v>1.6</v>
      </c>
      <c r="I352" s="19">
        <v>1</v>
      </c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</row>
    <row r="353" spans="1:20">
      <c r="A353" s="131">
        <v>43452</v>
      </c>
      <c r="B353">
        <v>352</v>
      </c>
      <c r="C353">
        <v>25</v>
      </c>
      <c r="D353">
        <v>1.4</v>
      </c>
      <c r="E353">
        <v>1.9</v>
      </c>
      <c r="F353">
        <v>0</v>
      </c>
      <c r="G353">
        <v>20.8</v>
      </c>
      <c r="H353">
        <v>3.6</v>
      </c>
      <c r="I353" s="19">
        <v>1</v>
      </c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</row>
    <row r="354" spans="1:20">
      <c r="A354" s="131">
        <v>43453</v>
      </c>
      <c r="B354">
        <v>353</v>
      </c>
      <c r="C354">
        <v>26.3</v>
      </c>
      <c r="D354">
        <v>1</v>
      </c>
      <c r="E354">
        <v>1.6</v>
      </c>
      <c r="F354">
        <v>0</v>
      </c>
      <c r="G354">
        <v>20.399999999999999</v>
      </c>
      <c r="H354">
        <v>1.1000000000000001</v>
      </c>
      <c r="I354" s="19">
        <v>1</v>
      </c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</row>
    <row r="355" spans="1:20">
      <c r="A355" s="131">
        <v>43454</v>
      </c>
      <c r="B355">
        <v>354</v>
      </c>
      <c r="C355">
        <v>23.3</v>
      </c>
      <c r="D355">
        <v>0.9</v>
      </c>
      <c r="E355">
        <v>1.7</v>
      </c>
      <c r="F355">
        <v>0</v>
      </c>
      <c r="G355">
        <v>23.4</v>
      </c>
      <c r="H355">
        <v>0.7</v>
      </c>
      <c r="I355" s="19">
        <v>1</v>
      </c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</row>
    <row r="356" spans="1:20">
      <c r="A356" s="131">
        <v>43455</v>
      </c>
      <c r="B356">
        <v>355</v>
      </c>
      <c r="C356">
        <v>30</v>
      </c>
      <c r="D356">
        <v>0.9</v>
      </c>
      <c r="E356">
        <v>1.4</v>
      </c>
      <c r="F356">
        <v>0</v>
      </c>
      <c r="G356">
        <v>19.7</v>
      </c>
      <c r="H356">
        <v>1.8</v>
      </c>
      <c r="I356" s="19">
        <v>1</v>
      </c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</row>
    <row r="357" spans="1:20">
      <c r="A357" s="131">
        <v>43456</v>
      </c>
      <c r="B357">
        <v>356</v>
      </c>
      <c r="C357">
        <v>24</v>
      </c>
      <c r="D357">
        <v>1.1000000000000001</v>
      </c>
      <c r="E357">
        <v>1.7</v>
      </c>
      <c r="F357">
        <v>0</v>
      </c>
      <c r="G357">
        <v>21.4</v>
      </c>
      <c r="H357">
        <v>1.4</v>
      </c>
      <c r="I357" s="19">
        <v>1</v>
      </c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</row>
    <row r="358" spans="1:20">
      <c r="A358" s="131">
        <v>43457</v>
      </c>
      <c r="B358">
        <v>357</v>
      </c>
      <c r="C358">
        <v>22.6</v>
      </c>
      <c r="D358">
        <v>0.9</v>
      </c>
      <c r="E358">
        <v>1.6</v>
      </c>
      <c r="F358">
        <v>0</v>
      </c>
      <c r="G358">
        <v>22.2</v>
      </c>
      <c r="H358">
        <v>0.5</v>
      </c>
      <c r="I358" s="19">
        <v>1</v>
      </c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</row>
    <row r="359" spans="1:20">
      <c r="A359" s="131">
        <v>43458</v>
      </c>
      <c r="B359">
        <v>358</v>
      </c>
      <c r="C359">
        <v>24.6</v>
      </c>
      <c r="D359">
        <v>1</v>
      </c>
      <c r="E359">
        <v>1.7</v>
      </c>
      <c r="F359">
        <v>0</v>
      </c>
      <c r="G359">
        <v>22</v>
      </c>
      <c r="H359">
        <v>1.6</v>
      </c>
      <c r="I359" s="19">
        <v>1</v>
      </c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</row>
    <row r="360" spans="1:20">
      <c r="A360" s="131">
        <v>43459</v>
      </c>
      <c r="B360">
        <v>359</v>
      </c>
      <c r="C360">
        <v>31.9</v>
      </c>
      <c r="D360">
        <v>2.6</v>
      </c>
      <c r="E360">
        <v>2.1</v>
      </c>
      <c r="F360">
        <v>1.27</v>
      </c>
      <c r="G360">
        <v>18.2</v>
      </c>
      <c r="H360">
        <v>2.8</v>
      </c>
      <c r="I360" s="19">
        <v>1</v>
      </c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</row>
    <row r="361" spans="1:20">
      <c r="A361" s="131">
        <v>43460</v>
      </c>
      <c r="B361">
        <v>360</v>
      </c>
      <c r="C361">
        <v>40.5</v>
      </c>
      <c r="D361">
        <v>2</v>
      </c>
      <c r="E361">
        <v>1.6</v>
      </c>
      <c r="F361">
        <v>0</v>
      </c>
      <c r="G361">
        <v>16.2</v>
      </c>
      <c r="H361">
        <v>3.5</v>
      </c>
      <c r="I361" s="19">
        <v>1</v>
      </c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</row>
    <row r="362" spans="1:20">
      <c r="A362" s="131">
        <v>43461</v>
      </c>
      <c r="B362">
        <v>361</v>
      </c>
      <c r="C362">
        <v>22.9</v>
      </c>
      <c r="D362">
        <v>2.6</v>
      </c>
      <c r="E362">
        <v>2.2000000000000002</v>
      </c>
      <c r="F362">
        <v>0</v>
      </c>
      <c r="G362">
        <v>16.100000000000001</v>
      </c>
      <c r="H362">
        <v>2.9</v>
      </c>
      <c r="I362" s="19">
        <v>1</v>
      </c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</row>
    <row r="363" spans="1:20">
      <c r="A363" s="131">
        <v>43462</v>
      </c>
      <c r="B363">
        <v>362</v>
      </c>
      <c r="C363">
        <v>22.3</v>
      </c>
      <c r="D363">
        <v>1.9</v>
      </c>
      <c r="E363">
        <v>1.7</v>
      </c>
      <c r="F363">
        <v>0</v>
      </c>
      <c r="G363">
        <v>12.1</v>
      </c>
      <c r="H363">
        <v>-1.1000000000000001</v>
      </c>
      <c r="I363" s="19">
        <v>1</v>
      </c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</row>
    <row r="364" spans="1:20">
      <c r="A364" s="131">
        <v>43463</v>
      </c>
      <c r="B364">
        <v>363</v>
      </c>
      <c r="C364">
        <v>19.399999999999999</v>
      </c>
      <c r="D364">
        <v>1.7</v>
      </c>
      <c r="E364">
        <v>1.8</v>
      </c>
      <c r="F364">
        <v>0</v>
      </c>
      <c r="G364">
        <v>13.1</v>
      </c>
      <c r="H364">
        <v>-2.5</v>
      </c>
      <c r="I364" s="19">
        <v>1</v>
      </c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</row>
    <row r="365" spans="1:20">
      <c r="A365" s="131">
        <v>43464</v>
      </c>
      <c r="B365">
        <v>364</v>
      </c>
      <c r="C365">
        <v>19.600000000000001</v>
      </c>
      <c r="D365">
        <v>1.3</v>
      </c>
      <c r="E365">
        <v>1.6</v>
      </c>
      <c r="F365">
        <v>0</v>
      </c>
      <c r="G365">
        <v>13.8</v>
      </c>
      <c r="H365">
        <v>-4.3</v>
      </c>
      <c r="I365" s="19">
        <v>1</v>
      </c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</row>
    <row r="366" spans="1:20">
      <c r="A366" s="131">
        <v>43465</v>
      </c>
      <c r="B366">
        <v>365</v>
      </c>
      <c r="C366">
        <v>35.200000000000003</v>
      </c>
      <c r="D366">
        <v>2.4</v>
      </c>
      <c r="E366">
        <v>1.2</v>
      </c>
      <c r="F366">
        <v>12.19</v>
      </c>
      <c r="G366">
        <v>12.2</v>
      </c>
      <c r="H366">
        <v>-3.9</v>
      </c>
      <c r="I366" s="19">
        <v>1</v>
      </c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</row>
    <row r="367" spans="1:20">
      <c r="A367" s="131">
        <v>43466</v>
      </c>
      <c r="B367">
        <v>366</v>
      </c>
      <c r="C367">
        <v>45.4</v>
      </c>
      <c r="D367">
        <v>2</v>
      </c>
      <c r="E367">
        <v>1</v>
      </c>
      <c r="F367">
        <v>0</v>
      </c>
      <c r="G367">
        <v>9.4</v>
      </c>
      <c r="H367">
        <v>0.5</v>
      </c>
      <c r="I367" s="74">
        <v>1</v>
      </c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</row>
    <row r="368" spans="1:20">
      <c r="A368" s="131">
        <v>43467</v>
      </c>
      <c r="B368">
        <v>367</v>
      </c>
      <c r="C368">
        <v>28.6</v>
      </c>
      <c r="D368">
        <v>2.1</v>
      </c>
      <c r="E368">
        <v>1.6</v>
      </c>
      <c r="F368">
        <v>0</v>
      </c>
      <c r="G368">
        <v>10.199999999999999</v>
      </c>
      <c r="H368">
        <v>-1.2</v>
      </c>
      <c r="I368" s="74">
        <v>1</v>
      </c>
    </row>
    <row r="369" spans="1:9">
      <c r="A369" s="131">
        <v>43468</v>
      </c>
      <c r="B369">
        <v>368</v>
      </c>
      <c r="C369">
        <v>32.799999999999997</v>
      </c>
      <c r="D369">
        <v>1</v>
      </c>
      <c r="E369">
        <v>1.1000000000000001</v>
      </c>
      <c r="F369">
        <v>0</v>
      </c>
      <c r="G369">
        <v>11.8</v>
      </c>
      <c r="H369">
        <v>-3.7</v>
      </c>
      <c r="I369" s="74">
        <v>1</v>
      </c>
    </row>
    <row r="370" spans="1:9">
      <c r="A370" s="131">
        <v>43469</v>
      </c>
      <c r="B370">
        <v>369</v>
      </c>
      <c r="C370">
        <v>28.4</v>
      </c>
      <c r="D370">
        <v>1</v>
      </c>
      <c r="E370">
        <v>1.5</v>
      </c>
      <c r="F370">
        <v>0</v>
      </c>
      <c r="G370">
        <v>17.5</v>
      </c>
      <c r="H370">
        <v>-2.4</v>
      </c>
      <c r="I370" s="74">
        <v>1</v>
      </c>
    </row>
    <row r="371" spans="1:9">
      <c r="A371" s="131">
        <v>43470</v>
      </c>
      <c r="B371">
        <v>370</v>
      </c>
      <c r="C371">
        <v>40.5</v>
      </c>
      <c r="D371">
        <v>1</v>
      </c>
      <c r="E371">
        <v>1.3</v>
      </c>
      <c r="F371">
        <v>2.29</v>
      </c>
      <c r="G371">
        <v>18.2</v>
      </c>
      <c r="H371">
        <v>-0.4</v>
      </c>
      <c r="I371" s="74">
        <v>1</v>
      </c>
    </row>
    <row r="372" spans="1:9">
      <c r="A372" s="131">
        <v>43471</v>
      </c>
      <c r="B372">
        <v>371</v>
      </c>
      <c r="C372">
        <v>66.2</v>
      </c>
      <c r="D372">
        <v>1.2</v>
      </c>
      <c r="E372">
        <v>0.9</v>
      </c>
      <c r="F372">
        <v>10.16</v>
      </c>
      <c r="G372">
        <v>14.1</v>
      </c>
      <c r="H372">
        <v>5</v>
      </c>
      <c r="I372" s="74">
        <v>1</v>
      </c>
    </row>
    <row r="373" spans="1:9">
      <c r="A373" s="131">
        <v>43472</v>
      </c>
      <c r="B373">
        <v>372</v>
      </c>
      <c r="C373">
        <v>51.6</v>
      </c>
      <c r="D373">
        <v>0.9</v>
      </c>
      <c r="E373">
        <v>1.2</v>
      </c>
      <c r="F373">
        <v>0</v>
      </c>
      <c r="G373">
        <v>16.2</v>
      </c>
      <c r="H373">
        <v>1.4</v>
      </c>
      <c r="I373" s="74">
        <v>1</v>
      </c>
    </row>
    <row r="374" spans="1:9">
      <c r="A374" s="131">
        <v>43473</v>
      </c>
      <c r="B374">
        <v>373</v>
      </c>
      <c r="C374">
        <v>40.1</v>
      </c>
      <c r="D374">
        <v>0.7</v>
      </c>
      <c r="E374">
        <v>1.4</v>
      </c>
      <c r="F374">
        <v>0</v>
      </c>
      <c r="G374">
        <v>20.100000000000001</v>
      </c>
      <c r="H374">
        <v>1.4</v>
      </c>
      <c r="I374" s="74">
        <v>1</v>
      </c>
    </row>
    <row r="375" spans="1:9">
      <c r="A375" s="131">
        <v>43474</v>
      </c>
      <c r="B375">
        <v>374</v>
      </c>
      <c r="C375">
        <v>34.200000000000003</v>
      </c>
      <c r="D375">
        <v>1.3</v>
      </c>
      <c r="E375">
        <v>1.6</v>
      </c>
      <c r="F375">
        <v>0</v>
      </c>
      <c r="G375">
        <v>20.100000000000001</v>
      </c>
      <c r="H375">
        <v>4.9000000000000004</v>
      </c>
      <c r="I375" s="74">
        <v>1</v>
      </c>
    </row>
    <row r="376" spans="1:9">
      <c r="A376" s="131">
        <v>43475</v>
      </c>
      <c r="B376">
        <v>375</v>
      </c>
      <c r="C376">
        <v>47.8</v>
      </c>
      <c r="D376">
        <v>1.2</v>
      </c>
      <c r="E376">
        <v>1.3</v>
      </c>
      <c r="F376">
        <v>0</v>
      </c>
      <c r="G376">
        <v>18.5</v>
      </c>
      <c r="H376">
        <v>6.4</v>
      </c>
      <c r="I376" s="74">
        <v>1</v>
      </c>
    </row>
    <row r="377" spans="1:9">
      <c r="A377" s="131">
        <v>43476</v>
      </c>
      <c r="B377">
        <v>376</v>
      </c>
      <c r="C377">
        <v>43.8</v>
      </c>
      <c r="D377">
        <v>0.9</v>
      </c>
      <c r="E377">
        <v>1.4</v>
      </c>
      <c r="F377">
        <v>0</v>
      </c>
      <c r="G377">
        <v>19.5</v>
      </c>
      <c r="H377">
        <v>2.2999999999999998</v>
      </c>
      <c r="I377" s="74">
        <v>1</v>
      </c>
    </row>
    <row r="378" spans="1:9">
      <c r="A378" s="131">
        <v>43477</v>
      </c>
      <c r="B378">
        <v>377</v>
      </c>
      <c r="C378">
        <v>29.3</v>
      </c>
      <c r="D378">
        <v>1.5</v>
      </c>
      <c r="E378">
        <v>1.7</v>
      </c>
      <c r="F378">
        <v>0</v>
      </c>
      <c r="G378">
        <v>19.8</v>
      </c>
      <c r="H378">
        <v>1.5</v>
      </c>
      <c r="I378" s="74">
        <v>1</v>
      </c>
    </row>
    <row r="379" spans="1:9">
      <c r="A379" s="131">
        <v>43478</v>
      </c>
      <c r="B379">
        <v>378</v>
      </c>
      <c r="C379">
        <v>57.7</v>
      </c>
      <c r="D379">
        <v>0.9</v>
      </c>
      <c r="E379">
        <v>1.2</v>
      </c>
      <c r="F379">
        <v>0.25</v>
      </c>
      <c r="G379">
        <v>16.399999999999999</v>
      </c>
      <c r="H379">
        <v>5.4</v>
      </c>
      <c r="I379" s="74">
        <v>1</v>
      </c>
    </row>
    <row r="380" spans="1:9">
      <c r="A380" s="131">
        <v>43479</v>
      </c>
      <c r="B380">
        <v>379</v>
      </c>
      <c r="C380">
        <v>43.4</v>
      </c>
      <c r="D380">
        <v>1.2</v>
      </c>
      <c r="E380">
        <v>1.7</v>
      </c>
      <c r="F380">
        <v>0</v>
      </c>
      <c r="G380">
        <v>21</v>
      </c>
      <c r="H380">
        <v>7.2</v>
      </c>
      <c r="I380" s="74">
        <v>1</v>
      </c>
    </row>
    <row r="381" spans="1:9">
      <c r="A381" s="131">
        <v>43480</v>
      </c>
      <c r="B381">
        <v>380</v>
      </c>
      <c r="C381">
        <v>42.8</v>
      </c>
      <c r="D381">
        <v>2.2999999999999998</v>
      </c>
      <c r="E381">
        <v>1.7</v>
      </c>
      <c r="F381">
        <v>0</v>
      </c>
      <c r="G381">
        <v>19.3</v>
      </c>
      <c r="H381">
        <v>8.1999999999999993</v>
      </c>
      <c r="I381" s="74">
        <v>1</v>
      </c>
    </row>
    <row r="382" spans="1:9">
      <c r="A382" s="131">
        <v>43481</v>
      </c>
      <c r="B382">
        <v>381</v>
      </c>
      <c r="C382">
        <v>50.7</v>
      </c>
      <c r="D382">
        <v>1</v>
      </c>
      <c r="E382">
        <v>1.6</v>
      </c>
      <c r="F382">
        <v>0</v>
      </c>
      <c r="G382">
        <v>20.100000000000001</v>
      </c>
      <c r="H382">
        <v>7.1</v>
      </c>
      <c r="I382" s="74">
        <v>1</v>
      </c>
    </row>
    <row r="383" spans="1:9">
      <c r="A383" s="131">
        <v>43482</v>
      </c>
      <c r="B383">
        <v>382</v>
      </c>
      <c r="C383">
        <v>44.8</v>
      </c>
      <c r="D383">
        <v>1.3</v>
      </c>
      <c r="E383">
        <v>1.6</v>
      </c>
      <c r="F383">
        <v>0</v>
      </c>
      <c r="G383">
        <v>19.8</v>
      </c>
      <c r="H383">
        <v>4.7</v>
      </c>
      <c r="I383" s="74">
        <v>1</v>
      </c>
    </row>
    <row r="384" spans="1:9">
      <c r="A384" s="131">
        <v>43483</v>
      </c>
      <c r="B384">
        <v>383</v>
      </c>
      <c r="C384">
        <v>45.4</v>
      </c>
      <c r="D384">
        <v>2.4</v>
      </c>
      <c r="E384">
        <v>2.2000000000000002</v>
      </c>
      <c r="F384">
        <v>0</v>
      </c>
      <c r="G384">
        <v>20.399999999999999</v>
      </c>
      <c r="H384">
        <v>8.9</v>
      </c>
      <c r="I384" s="19">
        <v>1</v>
      </c>
    </row>
    <row r="385" spans="1:9">
      <c r="A385" s="131">
        <v>43484</v>
      </c>
      <c r="B385">
        <v>384</v>
      </c>
      <c r="C385">
        <v>16.8</v>
      </c>
      <c r="D385">
        <v>1.7</v>
      </c>
      <c r="E385">
        <v>2.4</v>
      </c>
      <c r="F385">
        <v>0</v>
      </c>
      <c r="G385">
        <v>21.1</v>
      </c>
      <c r="H385">
        <v>3.1</v>
      </c>
      <c r="I385" s="19">
        <v>1</v>
      </c>
    </row>
    <row r="386" spans="1:9">
      <c r="A386" s="131">
        <v>43485</v>
      </c>
      <c r="B386">
        <v>385</v>
      </c>
      <c r="C386">
        <v>19.3</v>
      </c>
      <c r="D386">
        <v>1.2</v>
      </c>
      <c r="E386">
        <v>2.1</v>
      </c>
      <c r="F386">
        <v>0</v>
      </c>
      <c r="G386">
        <v>21.8</v>
      </c>
      <c r="H386">
        <v>1.4</v>
      </c>
      <c r="I386" s="19">
        <v>1</v>
      </c>
    </row>
    <row r="387" spans="1:9">
      <c r="A387" s="131">
        <v>43486</v>
      </c>
      <c r="B387">
        <v>386</v>
      </c>
      <c r="C387">
        <v>18.7</v>
      </c>
      <c r="D387">
        <v>3.2</v>
      </c>
      <c r="E387">
        <v>3.2</v>
      </c>
      <c r="F387">
        <v>0</v>
      </c>
      <c r="G387">
        <v>18.7</v>
      </c>
      <c r="H387">
        <v>6.8</v>
      </c>
      <c r="I387" s="19">
        <v>1</v>
      </c>
    </row>
    <row r="388" spans="1:9">
      <c r="A388" s="131">
        <v>43487</v>
      </c>
      <c r="B388">
        <v>387</v>
      </c>
      <c r="C388">
        <v>20.399999999999999</v>
      </c>
      <c r="D388">
        <v>2.1</v>
      </c>
      <c r="E388">
        <v>2.5</v>
      </c>
      <c r="F388">
        <v>0</v>
      </c>
      <c r="G388">
        <v>16.600000000000001</v>
      </c>
      <c r="H388">
        <v>2.7</v>
      </c>
      <c r="I388" s="19">
        <v>1</v>
      </c>
    </row>
    <row r="389" spans="1:9">
      <c r="A389" s="131">
        <v>43488</v>
      </c>
      <c r="B389">
        <v>388</v>
      </c>
      <c r="C389">
        <v>16</v>
      </c>
      <c r="D389">
        <v>1.2</v>
      </c>
      <c r="E389">
        <v>1.9</v>
      </c>
      <c r="F389">
        <v>0</v>
      </c>
      <c r="G389">
        <v>16</v>
      </c>
      <c r="H389">
        <v>-1</v>
      </c>
      <c r="I389" s="19">
        <v>1</v>
      </c>
    </row>
    <row r="390" spans="1:9">
      <c r="A390" s="131">
        <v>43489</v>
      </c>
      <c r="B390">
        <v>389</v>
      </c>
      <c r="C390">
        <v>18.399999999999999</v>
      </c>
      <c r="D390">
        <v>1.5</v>
      </c>
      <c r="E390">
        <v>2.2999999999999998</v>
      </c>
      <c r="F390">
        <v>0</v>
      </c>
      <c r="G390">
        <v>19.399999999999999</v>
      </c>
      <c r="H390">
        <v>-2</v>
      </c>
      <c r="I390" s="19">
        <v>1</v>
      </c>
    </row>
    <row r="391" spans="1:9">
      <c r="A391" s="131">
        <v>43490</v>
      </c>
      <c r="B391">
        <v>390</v>
      </c>
      <c r="C391">
        <v>13.6</v>
      </c>
      <c r="D391">
        <v>1.2</v>
      </c>
      <c r="E391">
        <v>2.2000000000000002</v>
      </c>
      <c r="F391">
        <v>0</v>
      </c>
      <c r="G391">
        <v>20.5</v>
      </c>
      <c r="H391">
        <v>-1.2</v>
      </c>
      <c r="I391" s="19">
        <v>1</v>
      </c>
    </row>
    <row r="392" spans="1:9">
      <c r="A392" s="131">
        <v>43491</v>
      </c>
      <c r="B392">
        <v>391</v>
      </c>
      <c r="C392">
        <v>11.5</v>
      </c>
      <c r="D392">
        <v>1.9</v>
      </c>
      <c r="E392">
        <v>2.9</v>
      </c>
      <c r="F392">
        <v>0</v>
      </c>
      <c r="G392">
        <v>21.2</v>
      </c>
      <c r="H392">
        <v>-0.1</v>
      </c>
      <c r="I392" s="19">
        <v>1</v>
      </c>
    </row>
    <row r="393" spans="1:9">
      <c r="A393" s="131">
        <v>43492</v>
      </c>
      <c r="B393">
        <v>392</v>
      </c>
      <c r="C393">
        <v>13.8</v>
      </c>
      <c r="D393">
        <v>1.2</v>
      </c>
      <c r="E393">
        <v>2.4</v>
      </c>
      <c r="F393">
        <v>0</v>
      </c>
      <c r="G393">
        <v>22.5</v>
      </c>
      <c r="H393">
        <v>0.2</v>
      </c>
      <c r="I393" s="19">
        <v>1</v>
      </c>
    </row>
    <row r="394" spans="1:9">
      <c r="A394" s="131">
        <v>43493</v>
      </c>
      <c r="B394">
        <v>393</v>
      </c>
      <c r="C394">
        <v>17.100000000000001</v>
      </c>
      <c r="D394">
        <v>1.1000000000000001</v>
      </c>
      <c r="E394">
        <v>2.1</v>
      </c>
      <c r="F394">
        <v>0</v>
      </c>
      <c r="G394">
        <v>21.4</v>
      </c>
      <c r="H394">
        <v>0.2</v>
      </c>
      <c r="I394" s="19">
        <v>1</v>
      </c>
    </row>
    <row r="395" spans="1:9">
      <c r="A395" s="131">
        <v>43494</v>
      </c>
      <c r="B395">
        <v>394</v>
      </c>
      <c r="C395">
        <v>22.1</v>
      </c>
      <c r="D395">
        <v>1.1000000000000001</v>
      </c>
      <c r="E395">
        <v>2</v>
      </c>
      <c r="F395">
        <v>0</v>
      </c>
      <c r="G395">
        <v>21.5</v>
      </c>
      <c r="H395">
        <v>5</v>
      </c>
      <c r="I395" s="19">
        <v>1</v>
      </c>
    </row>
    <row r="396" spans="1:9">
      <c r="A396" s="131">
        <v>43495</v>
      </c>
      <c r="B396">
        <v>395</v>
      </c>
      <c r="C396">
        <v>23.4</v>
      </c>
      <c r="D396">
        <v>1.2</v>
      </c>
      <c r="E396">
        <v>2.2000000000000002</v>
      </c>
      <c r="F396">
        <v>0</v>
      </c>
      <c r="G396">
        <v>22.3</v>
      </c>
      <c r="H396">
        <v>6.9</v>
      </c>
      <c r="I396" s="19">
        <v>1</v>
      </c>
    </row>
    <row r="397" spans="1:9">
      <c r="A397" s="131">
        <v>43496</v>
      </c>
      <c r="B397">
        <v>396</v>
      </c>
      <c r="C397">
        <v>24</v>
      </c>
      <c r="D397">
        <v>1.1000000000000001</v>
      </c>
      <c r="E397">
        <v>2.1</v>
      </c>
      <c r="F397">
        <v>0</v>
      </c>
      <c r="G397">
        <v>23</v>
      </c>
      <c r="H397">
        <v>5</v>
      </c>
      <c r="I397" s="19">
        <v>1</v>
      </c>
    </row>
    <row r="398" spans="1:9">
      <c r="A398" s="131">
        <v>43497</v>
      </c>
      <c r="B398">
        <v>397</v>
      </c>
      <c r="C398">
        <v>32.5</v>
      </c>
      <c r="D398">
        <v>1.7</v>
      </c>
      <c r="E398">
        <v>2.5</v>
      </c>
      <c r="F398">
        <v>0.25</v>
      </c>
      <c r="G398">
        <v>22.2</v>
      </c>
      <c r="H398">
        <v>10.5</v>
      </c>
      <c r="I398" s="19">
        <v>1</v>
      </c>
    </row>
    <row r="399" spans="1:9">
      <c r="A399" s="131">
        <v>43498</v>
      </c>
      <c r="B399">
        <v>398</v>
      </c>
      <c r="C399">
        <v>38.1</v>
      </c>
      <c r="D399">
        <v>2.6</v>
      </c>
      <c r="E399">
        <v>2.8</v>
      </c>
      <c r="F399">
        <v>0</v>
      </c>
      <c r="G399">
        <v>22.4</v>
      </c>
      <c r="H399">
        <v>11.8</v>
      </c>
      <c r="I399" s="19">
        <v>1</v>
      </c>
    </row>
    <row r="400" spans="1:9">
      <c r="A400" s="131">
        <v>43499</v>
      </c>
      <c r="B400">
        <v>399</v>
      </c>
      <c r="C400">
        <v>55.4</v>
      </c>
      <c r="D400">
        <v>2.2999999999999998</v>
      </c>
      <c r="E400">
        <v>1.3</v>
      </c>
      <c r="F400">
        <v>8.64</v>
      </c>
      <c r="G400">
        <v>18.2</v>
      </c>
      <c r="H400">
        <v>10</v>
      </c>
      <c r="I400" s="19">
        <v>1</v>
      </c>
    </row>
    <row r="401" spans="1:9">
      <c r="A401" s="131">
        <v>43500</v>
      </c>
      <c r="B401">
        <v>400</v>
      </c>
      <c r="C401">
        <v>45.8</v>
      </c>
      <c r="D401">
        <v>2.2000000000000002</v>
      </c>
      <c r="E401">
        <v>1.7</v>
      </c>
      <c r="F401">
        <v>0.25</v>
      </c>
      <c r="G401">
        <v>18.2</v>
      </c>
      <c r="H401">
        <v>8.6999999999999993</v>
      </c>
      <c r="I401" s="19">
        <v>1</v>
      </c>
    </row>
    <row r="402" spans="1:9">
      <c r="A402" s="131">
        <v>43501</v>
      </c>
      <c r="B402">
        <v>401</v>
      </c>
      <c r="C402">
        <v>45</v>
      </c>
      <c r="D402">
        <v>3.9</v>
      </c>
      <c r="E402">
        <v>2.6</v>
      </c>
      <c r="F402">
        <v>0</v>
      </c>
      <c r="G402">
        <v>18.7</v>
      </c>
      <c r="H402">
        <v>7.1</v>
      </c>
      <c r="I402" s="19">
        <v>1</v>
      </c>
    </row>
    <row r="403" spans="1:9">
      <c r="A403" s="131">
        <v>43502</v>
      </c>
      <c r="B403">
        <v>402</v>
      </c>
      <c r="C403">
        <v>27</v>
      </c>
      <c r="D403">
        <v>3.4</v>
      </c>
      <c r="E403">
        <v>2.2999999999999998</v>
      </c>
      <c r="F403">
        <v>1.78</v>
      </c>
      <c r="G403">
        <v>12.6</v>
      </c>
      <c r="H403">
        <v>1.5</v>
      </c>
      <c r="I403" s="19">
        <v>1</v>
      </c>
    </row>
    <row r="404" spans="1:9">
      <c r="A404" s="131">
        <v>43503</v>
      </c>
      <c r="B404">
        <v>403</v>
      </c>
      <c r="C404">
        <v>18.2</v>
      </c>
      <c r="D404">
        <v>1.5</v>
      </c>
      <c r="E404">
        <v>2</v>
      </c>
      <c r="F404">
        <v>0</v>
      </c>
      <c r="G404">
        <v>12.9</v>
      </c>
      <c r="H404">
        <v>-2.2000000000000002</v>
      </c>
      <c r="I404" s="19">
        <v>1</v>
      </c>
    </row>
    <row r="405" spans="1:9">
      <c r="A405" s="131">
        <v>43504</v>
      </c>
      <c r="B405">
        <v>404</v>
      </c>
      <c r="C405">
        <v>20</v>
      </c>
      <c r="D405">
        <v>1</v>
      </c>
      <c r="E405">
        <v>2.1</v>
      </c>
      <c r="F405">
        <v>0</v>
      </c>
      <c r="G405">
        <v>19.3</v>
      </c>
      <c r="H405">
        <v>-2.8</v>
      </c>
      <c r="I405" s="19">
        <v>1</v>
      </c>
    </row>
    <row r="406" spans="1:9">
      <c r="A406" s="131">
        <v>43505</v>
      </c>
      <c r="B406">
        <v>405</v>
      </c>
      <c r="C406">
        <v>23.9</v>
      </c>
      <c r="D406">
        <v>1.5</v>
      </c>
      <c r="E406">
        <v>1.7</v>
      </c>
      <c r="F406">
        <v>0</v>
      </c>
      <c r="G406">
        <v>15.1</v>
      </c>
      <c r="H406">
        <v>1.5</v>
      </c>
      <c r="I406" s="19">
        <v>1</v>
      </c>
    </row>
    <row r="407" spans="1:9">
      <c r="A407" s="131">
        <v>43506</v>
      </c>
      <c r="B407">
        <v>406</v>
      </c>
      <c r="C407">
        <v>20.9</v>
      </c>
      <c r="D407">
        <v>1.4</v>
      </c>
      <c r="E407">
        <v>2.4</v>
      </c>
      <c r="F407">
        <v>0</v>
      </c>
      <c r="G407">
        <v>18.2</v>
      </c>
      <c r="H407">
        <v>-1.2</v>
      </c>
      <c r="I407" s="19">
        <v>1</v>
      </c>
    </row>
    <row r="408" spans="1:9">
      <c r="A408" s="131">
        <v>43507</v>
      </c>
      <c r="B408">
        <v>407</v>
      </c>
      <c r="C408">
        <v>14.3</v>
      </c>
      <c r="D408">
        <v>2.1</v>
      </c>
      <c r="E408">
        <v>2.7</v>
      </c>
      <c r="F408">
        <v>0</v>
      </c>
      <c r="G408">
        <v>15</v>
      </c>
      <c r="H408">
        <v>2.1</v>
      </c>
      <c r="I408" s="19">
        <v>1</v>
      </c>
    </row>
    <row r="409" spans="1:9">
      <c r="A409" s="131">
        <v>43508</v>
      </c>
      <c r="B409">
        <v>408</v>
      </c>
      <c r="C409">
        <v>14</v>
      </c>
      <c r="D409">
        <v>1.4</v>
      </c>
      <c r="E409">
        <v>2.6</v>
      </c>
      <c r="F409">
        <v>0</v>
      </c>
      <c r="G409">
        <v>20</v>
      </c>
      <c r="H409">
        <v>-3.6</v>
      </c>
      <c r="I409" s="19">
        <v>1</v>
      </c>
    </row>
    <row r="410" spans="1:9">
      <c r="A410" s="131">
        <v>43509</v>
      </c>
      <c r="B410">
        <v>409</v>
      </c>
      <c r="C410">
        <v>21.3</v>
      </c>
      <c r="D410">
        <v>0.9</v>
      </c>
      <c r="E410">
        <v>1.8</v>
      </c>
      <c r="F410">
        <v>0</v>
      </c>
      <c r="G410">
        <v>18.899999999999999</v>
      </c>
      <c r="H410">
        <v>2.6</v>
      </c>
      <c r="I410" s="19">
        <v>1</v>
      </c>
    </row>
    <row r="411" spans="1:9">
      <c r="A411" s="131">
        <v>43510</v>
      </c>
      <c r="B411">
        <v>410</v>
      </c>
      <c r="C411">
        <v>43.3</v>
      </c>
      <c r="D411">
        <v>1.9</v>
      </c>
      <c r="E411">
        <v>1.3</v>
      </c>
      <c r="F411">
        <v>3.05</v>
      </c>
      <c r="G411">
        <v>16.899999999999999</v>
      </c>
      <c r="H411">
        <v>10.4</v>
      </c>
      <c r="I411" s="19">
        <v>1</v>
      </c>
    </row>
    <row r="412" spans="1:9">
      <c r="A412" s="131">
        <v>43511</v>
      </c>
      <c r="B412">
        <v>411</v>
      </c>
      <c r="C412">
        <v>48</v>
      </c>
      <c r="D412">
        <v>1.6</v>
      </c>
      <c r="E412">
        <v>2</v>
      </c>
      <c r="F412">
        <v>0.51</v>
      </c>
      <c r="G412">
        <v>19.7</v>
      </c>
      <c r="H412">
        <v>10.6</v>
      </c>
      <c r="I412" s="19">
        <v>1</v>
      </c>
    </row>
    <row r="413" spans="1:9">
      <c r="A413" s="131">
        <v>43512</v>
      </c>
      <c r="B413">
        <v>412</v>
      </c>
      <c r="C413">
        <v>28.3</v>
      </c>
      <c r="D413">
        <v>2.8</v>
      </c>
      <c r="E413">
        <v>2.8</v>
      </c>
      <c r="F413">
        <v>0</v>
      </c>
      <c r="G413">
        <v>16.600000000000001</v>
      </c>
      <c r="H413">
        <v>5.3</v>
      </c>
      <c r="I413" s="19">
        <v>1</v>
      </c>
    </row>
    <row r="414" spans="1:9">
      <c r="A414" s="131">
        <v>43513</v>
      </c>
      <c r="B414">
        <v>413</v>
      </c>
      <c r="C414">
        <v>24.2</v>
      </c>
      <c r="D414">
        <v>3.1</v>
      </c>
      <c r="E414">
        <v>2.9</v>
      </c>
      <c r="F414">
        <v>0</v>
      </c>
      <c r="G414">
        <v>15.4</v>
      </c>
      <c r="H414">
        <v>2.2000000000000002</v>
      </c>
      <c r="I414" s="19">
        <v>1</v>
      </c>
    </row>
    <row r="415" spans="1:9">
      <c r="A415" s="131">
        <v>43514</v>
      </c>
      <c r="B415">
        <v>414</v>
      </c>
      <c r="C415">
        <v>27.5</v>
      </c>
      <c r="D415">
        <v>2.4</v>
      </c>
      <c r="E415">
        <v>2.1</v>
      </c>
      <c r="F415">
        <v>1.02</v>
      </c>
      <c r="G415">
        <v>13.5</v>
      </c>
      <c r="H415">
        <v>2.2999999999999998</v>
      </c>
      <c r="I415" s="19">
        <v>1</v>
      </c>
    </row>
    <row r="416" spans="1:9">
      <c r="A416" s="131">
        <v>43515</v>
      </c>
      <c r="B416">
        <v>415</v>
      </c>
      <c r="C416">
        <v>21</v>
      </c>
      <c r="D416">
        <v>2.5</v>
      </c>
      <c r="E416">
        <v>2.6</v>
      </c>
      <c r="F416">
        <v>0</v>
      </c>
      <c r="G416">
        <v>13.4</v>
      </c>
      <c r="H416">
        <v>0.4</v>
      </c>
      <c r="I416" s="19">
        <v>1</v>
      </c>
    </row>
    <row r="417" spans="1:9">
      <c r="A417" s="131">
        <v>43516</v>
      </c>
      <c r="B417">
        <v>416</v>
      </c>
      <c r="C417">
        <v>16.5</v>
      </c>
      <c r="D417">
        <v>1.7</v>
      </c>
      <c r="E417">
        <v>2.7</v>
      </c>
      <c r="F417">
        <v>0</v>
      </c>
      <c r="G417">
        <v>15.4</v>
      </c>
      <c r="H417">
        <v>-3.1</v>
      </c>
      <c r="I417" s="19">
        <v>1</v>
      </c>
    </row>
    <row r="418" spans="1:9">
      <c r="A418" s="131">
        <v>43517</v>
      </c>
      <c r="B418">
        <v>417</v>
      </c>
      <c r="C418">
        <v>35</v>
      </c>
      <c r="D418">
        <v>4.0999999999999996</v>
      </c>
      <c r="E418">
        <v>1.5</v>
      </c>
      <c r="F418">
        <v>12.19</v>
      </c>
      <c r="G418">
        <v>11.1</v>
      </c>
      <c r="H418">
        <v>5</v>
      </c>
      <c r="I418" s="19">
        <v>1</v>
      </c>
    </row>
    <row r="419" spans="1:9">
      <c r="A419" s="131">
        <v>43518</v>
      </c>
      <c r="B419">
        <v>418</v>
      </c>
      <c r="C419">
        <v>63.8</v>
      </c>
      <c r="D419">
        <v>3.1</v>
      </c>
      <c r="E419">
        <v>1.4</v>
      </c>
      <c r="F419">
        <v>34.799999999999997</v>
      </c>
      <c r="G419">
        <v>9.6</v>
      </c>
      <c r="H419">
        <v>3.6</v>
      </c>
      <c r="I419" s="19">
        <v>1</v>
      </c>
    </row>
    <row r="420" spans="1:9">
      <c r="A420" s="131">
        <v>43519</v>
      </c>
      <c r="B420">
        <v>419</v>
      </c>
      <c r="C420">
        <v>41.4</v>
      </c>
      <c r="D420">
        <v>1.2</v>
      </c>
      <c r="E420">
        <v>1.9</v>
      </c>
      <c r="F420">
        <v>0.25</v>
      </c>
      <c r="G420">
        <v>12.4</v>
      </c>
      <c r="H420">
        <v>-1</v>
      </c>
      <c r="I420" s="19">
        <v>1</v>
      </c>
    </row>
    <row r="421" spans="1:9">
      <c r="A421" s="131">
        <v>43520</v>
      </c>
      <c r="B421">
        <v>420</v>
      </c>
      <c r="C421">
        <v>40</v>
      </c>
      <c r="D421">
        <v>1.4</v>
      </c>
      <c r="E421">
        <v>2.2999999999999998</v>
      </c>
      <c r="F421">
        <v>0</v>
      </c>
      <c r="G421">
        <v>16</v>
      </c>
      <c r="H421">
        <v>0.2</v>
      </c>
      <c r="I421" s="19">
        <v>1</v>
      </c>
    </row>
    <row r="422" spans="1:9">
      <c r="A422" s="131">
        <v>43521</v>
      </c>
      <c r="B422">
        <v>421</v>
      </c>
      <c r="C422">
        <v>35.5</v>
      </c>
      <c r="D422">
        <v>1</v>
      </c>
      <c r="E422">
        <v>2.2000000000000002</v>
      </c>
      <c r="F422">
        <v>0</v>
      </c>
      <c r="G422">
        <v>18.3</v>
      </c>
      <c r="H422">
        <v>1.1000000000000001</v>
      </c>
      <c r="I422" s="19">
        <v>1</v>
      </c>
    </row>
    <row r="423" spans="1:9">
      <c r="A423" s="131">
        <v>43522</v>
      </c>
      <c r="B423">
        <v>422</v>
      </c>
      <c r="C423">
        <v>32.799999999999997</v>
      </c>
      <c r="D423">
        <v>1</v>
      </c>
      <c r="E423">
        <v>2.4</v>
      </c>
      <c r="F423">
        <v>0</v>
      </c>
      <c r="G423">
        <v>20.7</v>
      </c>
      <c r="H423">
        <v>2.9</v>
      </c>
      <c r="I423" s="19">
        <v>1</v>
      </c>
    </row>
    <row r="424" spans="1:9">
      <c r="A424" s="131">
        <v>43523</v>
      </c>
      <c r="B424">
        <v>423</v>
      </c>
      <c r="C424">
        <v>19.5</v>
      </c>
      <c r="D424">
        <v>1.2</v>
      </c>
      <c r="E424">
        <v>2.8</v>
      </c>
      <c r="F424">
        <v>0</v>
      </c>
      <c r="G424">
        <v>23.6</v>
      </c>
      <c r="H424">
        <v>8.8000000000000007</v>
      </c>
      <c r="I424" s="19">
        <v>1</v>
      </c>
    </row>
    <row r="425" spans="1:9">
      <c r="A425" s="131">
        <v>43524</v>
      </c>
      <c r="B425">
        <v>424</v>
      </c>
      <c r="C425">
        <v>23.3</v>
      </c>
      <c r="D425">
        <v>1</v>
      </c>
      <c r="E425">
        <v>3</v>
      </c>
      <c r="F425">
        <v>0</v>
      </c>
      <c r="G425">
        <v>25.1</v>
      </c>
      <c r="H425">
        <v>4.8</v>
      </c>
      <c r="I425" s="19">
        <v>1</v>
      </c>
    </row>
    <row r="426" spans="1:9">
      <c r="A426" s="131">
        <v>43525</v>
      </c>
      <c r="B426">
        <v>425</v>
      </c>
      <c r="C426">
        <v>29.8</v>
      </c>
      <c r="D426">
        <v>1.2</v>
      </c>
      <c r="E426">
        <v>3.1</v>
      </c>
      <c r="F426">
        <v>0</v>
      </c>
      <c r="G426">
        <v>25.3</v>
      </c>
      <c r="H426">
        <v>8.6</v>
      </c>
      <c r="I426" s="19">
        <v>1</v>
      </c>
    </row>
    <row r="427" spans="1:9">
      <c r="A427" s="131">
        <v>43526</v>
      </c>
      <c r="B427">
        <v>426</v>
      </c>
      <c r="C427">
        <v>29.7</v>
      </c>
      <c r="D427">
        <v>2.2000000000000002</v>
      </c>
      <c r="E427">
        <v>3.3</v>
      </c>
      <c r="F427">
        <v>0</v>
      </c>
      <c r="G427">
        <v>24.2</v>
      </c>
      <c r="H427">
        <v>12.6</v>
      </c>
      <c r="I427" s="19">
        <v>1</v>
      </c>
    </row>
    <row r="428" spans="1:9">
      <c r="A428" s="131">
        <v>43527</v>
      </c>
      <c r="B428">
        <v>427</v>
      </c>
      <c r="C428">
        <v>28.6</v>
      </c>
      <c r="D428">
        <v>2.1</v>
      </c>
      <c r="E428">
        <v>3.7</v>
      </c>
      <c r="F428">
        <v>0</v>
      </c>
      <c r="G428">
        <v>23.5</v>
      </c>
      <c r="H428">
        <v>9.9</v>
      </c>
      <c r="I428" s="19">
        <v>1</v>
      </c>
    </row>
    <row r="429" spans="1:9">
      <c r="A429" s="131">
        <v>43528</v>
      </c>
      <c r="B429">
        <v>428</v>
      </c>
      <c r="C429">
        <v>26.9</v>
      </c>
      <c r="D429">
        <v>1.4</v>
      </c>
      <c r="E429">
        <v>3.3</v>
      </c>
      <c r="F429">
        <v>0</v>
      </c>
      <c r="G429">
        <v>23.3</v>
      </c>
      <c r="H429">
        <v>8.1</v>
      </c>
      <c r="I429" s="19">
        <v>1</v>
      </c>
    </row>
    <row r="430" spans="1:9">
      <c r="A430" s="131">
        <v>43529</v>
      </c>
      <c r="B430">
        <v>429</v>
      </c>
      <c r="C430">
        <v>16.5</v>
      </c>
      <c r="D430">
        <v>1.2</v>
      </c>
      <c r="E430">
        <v>3.5</v>
      </c>
      <c r="F430">
        <v>0</v>
      </c>
      <c r="G430">
        <v>26.1</v>
      </c>
      <c r="H430">
        <v>5.4</v>
      </c>
      <c r="I430" s="19">
        <v>1</v>
      </c>
    </row>
    <row r="431" spans="1:9">
      <c r="A431" s="131">
        <v>43530</v>
      </c>
      <c r="B431">
        <v>430</v>
      </c>
      <c r="C431">
        <v>9.6999999999999993</v>
      </c>
      <c r="D431">
        <v>2.1</v>
      </c>
      <c r="E431">
        <v>4.8</v>
      </c>
      <c r="F431">
        <v>0</v>
      </c>
      <c r="G431">
        <v>29.8</v>
      </c>
      <c r="H431">
        <v>10.4</v>
      </c>
      <c r="I431" s="19">
        <v>1</v>
      </c>
    </row>
    <row r="432" spans="1:9">
      <c r="A432" s="131">
        <v>43531</v>
      </c>
      <c r="B432">
        <v>431</v>
      </c>
      <c r="C432">
        <v>22.3</v>
      </c>
      <c r="D432">
        <v>2</v>
      </c>
      <c r="E432">
        <v>3.5</v>
      </c>
      <c r="F432">
        <v>0</v>
      </c>
      <c r="G432">
        <v>23.3</v>
      </c>
      <c r="H432">
        <v>10.9</v>
      </c>
      <c r="I432" s="19">
        <v>1</v>
      </c>
    </row>
    <row r="433" spans="1:9">
      <c r="A433" s="131">
        <v>43532</v>
      </c>
      <c r="B433">
        <v>432</v>
      </c>
      <c r="C433">
        <v>20.7</v>
      </c>
      <c r="D433">
        <v>4.2</v>
      </c>
      <c r="E433">
        <v>4.0999999999999996</v>
      </c>
      <c r="F433">
        <v>0</v>
      </c>
      <c r="G433">
        <v>19.3</v>
      </c>
      <c r="H433">
        <v>8.6</v>
      </c>
      <c r="I433" s="19">
        <v>1</v>
      </c>
    </row>
    <row r="434" spans="1:9">
      <c r="A434" s="131">
        <v>43533</v>
      </c>
      <c r="B434">
        <v>433</v>
      </c>
      <c r="C434">
        <v>18.7</v>
      </c>
      <c r="D434">
        <v>1.6</v>
      </c>
      <c r="E434">
        <v>3</v>
      </c>
      <c r="F434">
        <v>0</v>
      </c>
      <c r="G434">
        <v>18.7</v>
      </c>
      <c r="H434">
        <v>3.2</v>
      </c>
      <c r="I434" s="19">
        <v>1</v>
      </c>
    </row>
    <row r="435" spans="1:9">
      <c r="A435" s="131">
        <v>43534</v>
      </c>
      <c r="B435">
        <v>434</v>
      </c>
      <c r="C435">
        <v>16.399999999999999</v>
      </c>
      <c r="D435">
        <v>1.8</v>
      </c>
      <c r="E435">
        <v>3.6</v>
      </c>
      <c r="F435">
        <v>0</v>
      </c>
      <c r="G435">
        <v>22.2</v>
      </c>
      <c r="H435">
        <v>2.5</v>
      </c>
      <c r="I435" s="19">
        <v>1</v>
      </c>
    </row>
    <row r="436" spans="1:9">
      <c r="A436" s="131">
        <v>43535</v>
      </c>
      <c r="B436">
        <v>435</v>
      </c>
      <c r="C436">
        <v>35</v>
      </c>
      <c r="D436">
        <v>2.2000000000000002</v>
      </c>
      <c r="E436">
        <v>2.7</v>
      </c>
      <c r="F436">
        <v>2.0299999999999998</v>
      </c>
      <c r="G436">
        <v>19.399999999999999</v>
      </c>
      <c r="H436">
        <v>6.1</v>
      </c>
      <c r="I436" s="19">
        <v>1</v>
      </c>
    </row>
    <row r="437" spans="1:9">
      <c r="A437" s="131">
        <v>43536</v>
      </c>
      <c r="B437">
        <v>436</v>
      </c>
      <c r="C437">
        <v>51.8</v>
      </c>
      <c r="D437">
        <v>3.3</v>
      </c>
      <c r="E437">
        <v>2.2000000000000002</v>
      </c>
      <c r="F437">
        <v>4.83</v>
      </c>
      <c r="G437">
        <v>16.5</v>
      </c>
      <c r="H437">
        <v>8.9</v>
      </c>
      <c r="I437" s="19">
        <v>1</v>
      </c>
    </row>
    <row r="438" spans="1:9">
      <c r="A438" s="131">
        <v>43537</v>
      </c>
      <c r="B438">
        <v>437</v>
      </c>
      <c r="C438">
        <v>16.7</v>
      </c>
      <c r="D438">
        <v>5.4</v>
      </c>
      <c r="E438">
        <v>4.5</v>
      </c>
      <c r="F438">
        <v>0</v>
      </c>
      <c r="G438">
        <v>19</v>
      </c>
      <c r="H438">
        <v>7.1</v>
      </c>
      <c r="I438" s="19">
        <v>1</v>
      </c>
    </row>
    <row r="439" spans="1:9">
      <c r="A439" s="131">
        <v>43538</v>
      </c>
      <c r="B439">
        <v>438</v>
      </c>
      <c r="C439">
        <v>15.2</v>
      </c>
      <c r="D439">
        <v>1.3</v>
      </c>
      <c r="E439">
        <v>3.1</v>
      </c>
      <c r="F439">
        <v>0</v>
      </c>
      <c r="G439">
        <v>16.600000000000001</v>
      </c>
      <c r="H439">
        <v>1.8</v>
      </c>
      <c r="I439" s="19">
        <v>1</v>
      </c>
    </row>
    <row r="440" spans="1:9">
      <c r="A440" s="131">
        <v>43539</v>
      </c>
      <c r="B440">
        <v>439</v>
      </c>
      <c r="C440">
        <v>18.7</v>
      </c>
      <c r="D440">
        <v>2.2999999999999998</v>
      </c>
      <c r="E440">
        <v>4</v>
      </c>
      <c r="F440">
        <v>0</v>
      </c>
      <c r="G440">
        <v>22.8</v>
      </c>
      <c r="H440">
        <v>3.1</v>
      </c>
      <c r="I440" s="19">
        <v>1</v>
      </c>
    </row>
    <row r="441" spans="1:9">
      <c r="A441" s="131">
        <v>43540</v>
      </c>
      <c r="B441">
        <v>440</v>
      </c>
      <c r="C441">
        <v>23.6</v>
      </c>
      <c r="D441">
        <v>4.9000000000000004</v>
      </c>
      <c r="E441">
        <v>5.9</v>
      </c>
      <c r="F441">
        <v>0</v>
      </c>
      <c r="G441">
        <v>24.3</v>
      </c>
      <c r="H441">
        <v>8</v>
      </c>
      <c r="I441" s="19">
        <v>1</v>
      </c>
    </row>
    <row r="442" spans="1:9">
      <c r="A442" s="131">
        <v>43541</v>
      </c>
      <c r="B442">
        <v>441</v>
      </c>
      <c r="C442">
        <v>21.7</v>
      </c>
      <c r="D442">
        <v>2.7</v>
      </c>
      <c r="E442">
        <v>4.9000000000000004</v>
      </c>
      <c r="F442">
        <v>0</v>
      </c>
      <c r="G442">
        <v>25.6</v>
      </c>
      <c r="H442">
        <v>8.4</v>
      </c>
      <c r="I442" s="19">
        <v>1</v>
      </c>
    </row>
    <row r="443" spans="1:9">
      <c r="A443" s="131">
        <v>43542</v>
      </c>
      <c r="B443">
        <v>442</v>
      </c>
      <c r="C443">
        <v>13.7</v>
      </c>
      <c r="D443">
        <v>1.3</v>
      </c>
      <c r="E443">
        <v>4.2</v>
      </c>
      <c r="F443">
        <v>0</v>
      </c>
      <c r="G443">
        <v>28.4</v>
      </c>
      <c r="H443">
        <v>6.9</v>
      </c>
      <c r="I443" s="19">
        <v>1</v>
      </c>
    </row>
    <row r="444" spans="1:9">
      <c r="A444" s="131">
        <v>43543</v>
      </c>
      <c r="B444">
        <v>443</v>
      </c>
      <c r="C444">
        <v>16.3</v>
      </c>
      <c r="D444">
        <v>1.2</v>
      </c>
      <c r="E444">
        <v>4.3</v>
      </c>
      <c r="F444">
        <v>0</v>
      </c>
      <c r="G444">
        <v>29.1</v>
      </c>
      <c r="H444">
        <v>8.3000000000000007</v>
      </c>
      <c r="I444" s="19">
        <v>1</v>
      </c>
    </row>
    <row r="445" spans="1:9">
      <c r="A445" s="131">
        <v>43544</v>
      </c>
      <c r="B445">
        <v>444</v>
      </c>
      <c r="C445">
        <v>9.1</v>
      </c>
      <c r="D445">
        <v>3</v>
      </c>
      <c r="E445">
        <v>5.9</v>
      </c>
      <c r="F445">
        <v>0</v>
      </c>
      <c r="G445">
        <v>29.1</v>
      </c>
      <c r="H445">
        <v>9.6</v>
      </c>
      <c r="I445" s="19">
        <v>1</v>
      </c>
    </row>
    <row r="446" spans="1:9">
      <c r="A446" s="131">
        <v>43545</v>
      </c>
      <c r="B446">
        <v>445</v>
      </c>
      <c r="C446">
        <v>24.6</v>
      </c>
      <c r="D446">
        <v>2.2999999999999998</v>
      </c>
      <c r="E446">
        <v>3.6</v>
      </c>
      <c r="F446">
        <v>0</v>
      </c>
      <c r="G446">
        <v>19.399999999999999</v>
      </c>
      <c r="H446">
        <v>9.4</v>
      </c>
      <c r="I446" s="19">
        <v>1</v>
      </c>
    </row>
    <row r="447" spans="1:9">
      <c r="A447" s="131">
        <v>43546</v>
      </c>
      <c r="B447">
        <v>446</v>
      </c>
      <c r="C447">
        <v>21.4</v>
      </c>
      <c r="D447">
        <v>1.5</v>
      </c>
      <c r="E447">
        <v>3.9</v>
      </c>
      <c r="F447">
        <v>0</v>
      </c>
      <c r="G447">
        <v>22.4</v>
      </c>
      <c r="H447">
        <v>6.1</v>
      </c>
      <c r="I447" s="19">
        <v>1</v>
      </c>
    </row>
    <row r="448" spans="1:9">
      <c r="A448" s="131">
        <v>43547</v>
      </c>
      <c r="B448">
        <v>447</v>
      </c>
      <c r="C448">
        <v>18.7</v>
      </c>
      <c r="D448">
        <v>1.3</v>
      </c>
      <c r="E448">
        <v>4</v>
      </c>
      <c r="F448">
        <v>0</v>
      </c>
      <c r="G448">
        <v>25</v>
      </c>
      <c r="H448">
        <v>4.8</v>
      </c>
      <c r="I448" s="19">
        <v>1</v>
      </c>
    </row>
    <row r="449" spans="1:9">
      <c r="A449" s="131">
        <v>43548</v>
      </c>
      <c r="B449">
        <v>448</v>
      </c>
      <c r="C449">
        <v>16.399999999999999</v>
      </c>
      <c r="D449">
        <v>1.6</v>
      </c>
      <c r="E449">
        <v>4.5999999999999996</v>
      </c>
      <c r="F449">
        <v>0</v>
      </c>
      <c r="G449">
        <v>26.8</v>
      </c>
      <c r="H449">
        <v>7.7</v>
      </c>
      <c r="I449" s="19">
        <v>1</v>
      </c>
    </row>
    <row r="450" spans="1:9">
      <c r="A450" s="131">
        <v>43549</v>
      </c>
      <c r="B450">
        <v>449</v>
      </c>
      <c r="C450">
        <v>11.3</v>
      </c>
      <c r="D450">
        <v>1</v>
      </c>
      <c r="E450">
        <v>4.3</v>
      </c>
      <c r="F450">
        <v>0</v>
      </c>
      <c r="G450">
        <v>30.1</v>
      </c>
      <c r="H450">
        <v>5.6</v>
      </c>
      <c r="I450" s="19">
        <v>1</v>
      </c>
    </row>
    <row r="451" spans="1:9">
      <c r="A451" s="131">
        <v>43550</v>
      </c>
      <c r="B451">
        <v>450</v>
      </c>
      <c r="C451">
        <v>11.9</v>
      </c>
      <c r="D451">
        <v>1.3</v>
      </c>
      <c r="E451">
        <v>4.4000000000000004</v>
      </c>
      <c r="F451">
        <v>0</v>
      </c>
      <c r="G451">
        <v>30.2</v>
      </c>
      <c r="H451">
        <v>8</v>
      </c>
      <c r="I451" s="19">
        <v>1</v>
      </c>
    </row>
    <row r="452" spans="1:9">
      <c r="A452" s="131">
        <v>43551</v>
      </c>
      <c r="B452">
        <v>451</v>
      </c>
      <c r="C452">
        <v>12.2</v>
      </c>
      <c r="D452">
        <v>1.2</v>
      </c>
      <c r="E452">
        <v>3.7</v>
      </c>
      <c r="F452">
        <v>0</v>
      </c>
      <c r="G452">
        <v>28.3</v>
      </c>
      <c r="H452">
        <v>10.9</v>
      </c>
      <c r="I452" s="19">
        <v>1</v>
      </c>
    </row>
    <row r="453" spans="1:9">
      <c r="A453" s="131">
        <v>43552</v>
      </c>
      <c r="B453">
        <v>452</v>
      </c>
      <c r="C453">
        <v>9.1</v>
      </c>
      <c r="D453">
        <v>2.1</v>
      </c>
      <c r="E453">
        <v>5.7</v>
      </c>
      <c r="F453">
        <v>0</v>
      </c>
      <c r="G453">
        <v>29.9</v>
      </c>
      <c r="H453">
        <v>8.1999999999999993</v>
      </c>
      <c r="I453" s="19">
        <v>1</v>
      </c>
    </row>
    <row r="454" spans="1:9">
      <c r="A454" s="131">
        <v>43553</v>
      </c>
      <c r="B454">
        <v>453</v>
      </c>
      <c r="C454">
        <v>9</v>
      </c>
      <c r="D454">
        <v>2.1</v>
      </c>
      <c r="E454">
        <v>5.6</v>
      </c>
      <c r="F454">
        <v>0</v>
      </c>
      <c r="G454">
        <v>27.3</v>
      </c>
      <c r="H454">
        <v>8.1999999999999993</v>
      </c>
      <c r="I454" s="19">
        <v>1</v>
      </c>
    </row>
    <row r="455" spans="1:9">
      <c r="A455" s="131">
        <v>43554</v>
      </c>
      <c r="B455">
        <v>454</v>
      </c>
      <c r="C455">
        <v>9</v>
      </c>
      <c r="D455">
        <v>1.6</v>
      </c>
      <c r="E455">
        <v>4.9000000000000004</v>
      </c>
      <c r="F455">
        <v>0</v>
      </c>
      <c r="G455">
        <v>27.2</v>
      </c>
      <c r="H455">
        <v>5.4</v>
      </c>
      <c r="I455" s="19">
        <v>1</v>
      </c>
    </row>
    <row r="456" spans="1:9">
      <c r="A456" s="131">
        <v>43555</v>
      </c>
      <c r="B456">
        <v>455</v>
      </c>
      <c r="C456">
        <v>10.3</v>
      </c>
      <c r="D456">
        <v>1.9</v>
      </c>
      <c r="E456">
        <v>5.2</v>
      </c>
      <c r="F456">
        <v>0</v>
      </c>
      <c r="G456">
        <v>26.9</v>
      </c>
      <c r="H456">
        <v>6.1</v>
      </c>
      <c r="I456" s="19">
        <v>1</v>
      </c>
    </row>
    <row r="457" spans="1:9">
      <c r="A457" s="131">
        <v>43556</v>
      </c>
      <c r="B457">
        <v>456</v>
      </c>
      <c r="C457">
        <v>7.5</v>
      </c>
      <c r="D457">
        <v>1.8</v>
      </c>
      <c r="E457">
        <v>5.3</v>
      </c>
      <c r="F457">
        <v>0</v>
      </c>
      <c r="G457">
        <v>28.3</v>
      </c>
      <c r="H457">
        <v>7.3</v>
      </c>
      <c r="I457" s="19">
        <v>1</v>
      </c>
    </row>
    <row r="458" spans="1:9">
      <c r="A458" s="131">
        <v>43557</v>
      </c>
      <c r="B458">
        <v>457</v>
      </c>
      <c r="C458">
        <v>10.6</v>
      </c>
      <c r="D458">
        <v>3.2</v>
      </c>
      <c r="E458">
        <v>7.1</v>
      </c>
      <c r="F458">
        <v>0</v>
      </c>
      <c r="G458">
        <v>30.6</v>
      </c>
      <c r="H458">
        <v>8.8000000000000007</v>
      </c>
      <c r="I458" s="19">
        <v>1</v>
      </c>
    </row>
    <row r="459" spans="1:9">
      <c r="A459" s="131">
        <v>43558</v>
      </c>
      <c r="B459">
        <v>458</v>
      </c>
      <c r="C459">
        <v>15.1</v>
      </c>
      <c r="D459">
        <v>2.2000000000000002</v>
      </c>
      <c r="E459">
        <v>5.4</v>
      </c>
      <c r="F459">
        <v>0</v>
      </c>
      <c r="G459">
        <v>26</v>
      </c>
      <c r="H459">
        <v>9.9</v>
      </c>
      <c r="I459" s="19">
        <v>1</v>
      </c>
    </row>
    <row r="460" spans="1:9">
      <c r="A460" s="131">
        <v>43559</v>
      </c>
      <c r="B460">
        <v>459</v>
      </c>
      <c r="C460">
        <v>10</v>
      </c>
      <c r="D460">
        <v>2.7</v>
      </c>
      <c r="E460">
        <v>6.1</v>
      </c>
      <c r="F460">
        <v>0</v>
      </c>
      <c r="G460">
        <v>29.5</v>
      </c>
      <c r="H460">
        <v>9.4</v>
      </c>
      <c r="I460" s="19">
        <v>1</v>
      </c>
    </row>
    <row r="461" spans="1:9">
      <c r="A461" s="131">
        <v>43560</v>
      </c>
      <c r="B461">
        <v>460</v>
      </c>
      <c r="C461">
        <v>17.5</v>
      </c>
      <c r="D461">
        <v>2.1</v>
      </c>
      <c r="E461">
        <v>5.4</v>
      </c>
      <c r="F461">
        <v>0</v>
      </c>
      <c r="G461">
        <v>27</v>
      </c>
      <c r="H461">
        <v>9.8000000000000007</v>
      </c>
      <c r="I461" s="19">
        <v>1</v>
      </c>
    </row>
    <row r="462" spans="1:9">
      <c r="A462" s="131">
        <v>43561</v>
      </c>
      <c r="B462">
        <v>461</v>
      </c>
      <c r="C462">
        <v>25.5</v>
      </c>
      <c r="D462">
        <v>2</v>
      </c>
      <c r="E462">
        <v>4.9000000000000004</v>
      </c>
      <c r="F462">
        <v>0</v>
      </c>
      <c r="G462">
        <v>26.6</v>
      </c>
      <c r="H462">
        <v>14.3</v>
      </c>
      <c r="I462" s="19">
        <v>1</v>
      </c>
    </row>
    <row r="463" spans="1:9">
      <c r="A463" s="131">
        <v>43562</v>
      </c>
      <c r="B463">
        <v>462</v>
      </c>
      <c r="C463">
        <v>10.6</v>
      </c>
      <c r="D463">
        <v>1.8</v>
      </c>
      <c r="E463">
        <v>5.9</v>
      </c>
      <c r="F463">
        <v>0</v>
      </c>
      <c r="G463">
        <v>31.5</v>
      </c>
      <c r="H463">
        <v>12</v>
      </c>
      <c r="I463" s="19">
        <v>1</v>
      </c>
    </row>
    <row r="464" spans="1:9">
      <c r="A464" s="131">
        <v>43563</v>
      </c>
      <c r="B464">
        <v>463</v>
      </c>
      <c r="C464">
        <v>8.6999999999999993</v>
      </c>
      <c r="D464">
        <v>1.3</v>
      </c>
      <c r="E464">
        <v>5.7</v>
      </c>
      <c r="F464">
        <v>0</v>
      </c>
      <c r="G464">
        <v>35.1</v>
      </c>
      <c r="H464">
        <v>11</v>
      </c>
      <c r="I464" s="19">
        <v>1</v>
      </c>
    </row>
    <row r="465" spans="1:9">
      <c r="A465" s="131">
        <v>43564</v>
      </c>
      <c r="B465">
        <v>464</v>
      </c>
      <c r="C465">
        <v>9.5</v>
      </c>
      <c r="D465">
        <v>3.9</v>
      </c>
      <c r="E465">
        <v>9.1</v>
      </c>
      <c r="F465">
        <v>0</v>
      </c>
      <c r="G465">
        <v>35.799999999999997</v>
      </c>
      <c r="H465">
        <v>16.2</v>
      </c>
      <c r="I465" s="19">
        <v>1</v>
      </c>
    </row>
    <row r="466" spans="1:9">
      <c r="A466" s="131">
        <v>43565</v>
      </c>
      <c r="B466">
        <v>465</v>
      </c>
      <c r="C466">
        <v>8.6</v>
      </c>
      <c r="D466">
        <v>5.5</v>
      </c>
      <c r="E466">
        <v>8.5</v>
      </c>
      <c r="F466">
        <v>0</v>
      </c>
      <c r="G466">
        <v>24.1</v>
      </c>
      <c r="H466">
        <v>15</v>
      </c>
      <c r="I466" s="19">
        <v>1</v>
      </c>
    </row>
    <row r="467" spans="1:9">
      <c r="A467" s="131">
        <v>43566</v>
      </c>
      <c r="B467">
        <v>466</v>
      </c>
      <c r="C467">
        <v>9</v>
      </c>
      <c r="D467">
        <v>2.9</v>
      </c>
      <c r="E467">
        <v>6.3</v>
      </c>
      <c r="F467">
        <v>0</v>
      </c>
      <c r="G467">
        <v>24.8</v>
      </c>
      <c r="H467">
        <v>10.6</v>
      </c>
      <c r="I467" s="19">
        <v>1</v>
      </c>
    </row>
    <row r="468" spans="1:9">
      <c r="A468" s="131">
        <v>43567</v>
      </c>
      <c r="B468">
        <v>467</v>
      </c>
      <c r="C468">
        <v>17</v>
      </c>
      <c r="D468">
        <v>2</v>
      </c>
      <c r="E468">
        <v>4.8</v>
      </c>
      <c r="F468">
        <v>0</v>
      </c>
      <c r="G468">
        <v>23.4</v>
      </c>
      <c r="H468">
        <v>12.9</v>
      </c>
      <c r="I468" s="19">
        <v>1</v>
      </c>
    </row>
    <row r="469" spans="1:9">
      <c r="A469" s="131">
        <v>43568</v>
      </c>
      <c r="B469">
        <v>468</v>
      </c>
      <c r="C469">
        <v>14.6</v>
      </c>
      <c r="D469">
        <v>1.3</v>
      </c>
      <c r="E469">
        <v>4.8</v>
      </c>
      <c r="F469">
        <v>0</v>
      </c>
      <c r="G469">
        <v>26.3</v>
      </c>
      <c r="H469">
        <v>7.3</v>
      </c>
      <c r="I469" s="19">
        <v>1</v>
      </c>
    </row>
    <row r="470" spans="1:9">
      <c r="A470" s="131">
        <v>43569</v>
      </c>
      <c r="B470">
        <v>469</v>
      </c>
      <c r="C470">
        <v>11.7</v>
      </c>
      <c r="D470">
        <v>1.5</v>
      </c>
      <c r="E470">
        <v>5.5</v>
      </c>
      <c r="F470">
        <v>0</v>
      </c>
      <c r="G470">
        <v>30.1</v>
      </c>
      <c r="H470">
        <v>9.3000000000000007</v>
      </c>
      <c r="I470" s="19">
        <v>1</v>
      </c>
    </row>
    <row r="471" spans="1:9">
      <c r="A471" s="131">
        <v>43570</v>
      </c>
      <c r="B471">
        <v>470</v>
      </c>
      <c r="C471">
        <v>10.5</v>
      </c>
      <c r="D471">
        <v>2.8</v>
      </c>
      <c r="E471">
        <v>7</v>
      </c>
      <c r="F471">
        <v>0</v>
      </c>
      <c r="G471">
        <v>31.3</v>
      </c>
      <c r="H471">
        <v>10.3</v>
      </c>
      <c r="I471" s="19">
        <v>1</v>
      </c>
    </row>
    <row r="472" spans="1:9">
      <c r="A472" s="131">
        <v>43571</v>
      </c>
      <c r="B472">
        <v>471</v>
      </c>
      <c r="C472">
        <v>16.2</v>
      </c>
      <c r="D472">
        <v>4.3</v>
      </c>
      <c r="E472">
        <v>6.7</v>
      </c>
      <c r="F472">
        <v>0</v>
      </c>
      <c r="G472">
        <v>26.8</v>
      </c>
      <c r="H472">
        <v>14.1</v>
      </c>
      <c r="I472" s="19">
        <v>1</v>
      </c>
    </row>
    <row r="473" spans="1:9">
      <c r="A473" s="131">
        <v>43572</v>
      </c>
      <c r="B473">
        <v>472</v>
      </c>
      <c r="C473">
        <v>30</v>
      </c>
      <c r="D473">
        <v>2.2000000000000002</v>
      </c>
      <c r="E473">
        <v>4.9000000000000004</v>
      </c>
      <c r="F473">
        <v>7.87</v>
      </c>
      <c r="G473">
        <v>24.6</v>
      </c>
      <c r="H473">
        <v>11.7</v>
      </c>
      <c r="I473" s="19">
        <v>1</v>
      </c>
    </row>
    <row r="474" spans="1:9">
      <c r="A474" s="131">
        <v>43573</v>
      </c>
      <c r="B474">
        <v>473</v>
      </c>
      <c r="C474">
        <v>14</v>
      </c>
      <c r="D474">
        <v>1.4</v>
      </c>
      <c r="E474">
        <v>5.7</v>
      </c>
      <c r="F474">
        <v>0</v>
      </c>
      <c r="G474">
        <v>31.9</v>
      </c>
      <c r="H474">
        <v>10.3</v>
      </c>
      <c r="I474" s="19">
        <v>1</v>
      </c>
    </row>
    <row r="475" spans="1:9">
      <c r="A475" s="131">
        <v>43574</v>
      </c>
      <c r="B475">
        <v>474</v>
      </c>
      <c r="C475">
        <v>5.5</v>
      </c>
      <c r="D475">
        <v>1.5</v>
      </c>
      <c r="E475">
        <v>6.6</v>
      </c>
      <c r="F475">
        <v>0</v>
      </c>
      <c r="G475">
        <v>37</v>
      </c>
      <c r="H475">
        <v>11.4</v>
      </c>
      <c r="I475" s="19">
        <v>1</v>
      </c>
    </row>
    <row r="476" spans="1:9">
      <c r="A476" s="131">
        <v>43575</v>
      </c>
      <c r="B476">
        <v>475</v>
      </c>
      <c r="C476">
        <v>8.8000000000000007</v>
      </c>
      <c r="D476">
        <v>3.5</v>
      </c>
      <c r="E476">
        <v>8.6999999999999993</v>
      </c>
      <c r="F476">
        <v>0</v>
      </c>
      <c r="G476">
        <v>33.700000000000003</v>
      </c>
      <c r="H476">
        <v>18.3</v>
      </c>
      <c r="I476" s="19">
        <v>1</v>
      </c>
    </row>
    <row r="477" spans="1:9">
      <c r="A477" s="131">
        <v>43576</v>
      </c>
      <c r="B477">
        <v>476</v>
      </c>
      <c r="C477">
        <v>10.3</v>
      </c>
      <c r="D477">
        <v>2.7</v>
      </c>
      <c r="E477">
        <v>7.5</v>
      </c>
      <c r="F477">
        <v>0</v>
      </c>
      <c r="G477">
        <v>31.9</v>
      </c>
      <c r="H477">
        <v>14.4</v>
      </c>
      <c r="I477" s="19">
        <v>1</v>
      </c>
    </row>
    <row r="478" spans="1:9">
      <c r="A478" s="131">
        <v>43577</v>
      </c>
      <c r="B478">
        <v>477</v>
      </c>
      <c r="C478">
        <v>10.7</v>
      </c>
      <c r="D478">
        <v>1.8</v>
      </c>
      <c r="E478">
        <v>6</v>
      </c>
      <c r="F478">
        <v>0</v>
      </c>
      <c r="G478">
        <v>29.5</v>
      </c>
      <c r="H478">
        <v>12.7</v>
      </c>
      <c r="I478" s="19">
        <v>1</v>
      </c>
    </row>
    <row r="479" spans="1:9">
      <c r="A479" s="131">
        <v>43578</v>
      </c>
      <c r="B479">
        <v>478</v>
      </c>
      <c r="C479">
        <v>13.8</v>
      </c>
      <c r="D479">
        <v>2.1</v>
      </c>
      <c r="E479">
        <v>5.8</v>
      </c>
      <c r="F479">
        <v>0</v>
      </c>
      <c r="G479">
        <v>29.9</v>
      </c>
      <c r="H479">
        <v>13.6</v>
      </c>
      <c r="I479" s="19">
        <v>1</v>
      </c>
    </row>
    <row r="480" spans="1:9">
      <c r="A480" s="131">
        <v>43579</v>
      </c>
      <c r="B480">
        <v>479</v>
      </c>
      <c r="C480">
        <v>11.3</v>
      </c>
      <c r="D480">
        <v>1.5</v>
      </c>
      <c r="E480">
        <v>6.1</v>
      </c>
      <c r="F480">
        <v>0</v>
      </c>
      <c r="G480">
        <v>33.799999999999997</v>
      </c>
      <c r="H480">
        <v>12.1</v>
      </c>
      <c r="I480" s="19">
        <v>1</v>
      </c>
    </row>
    <row r="481" spans="1:9">
      <c r="A481" s="131">
        <v>43580</v>
      </c>
      <c r="B481">
        <v>480</v>
      </c>
      <c r="C481">
        <v>10.5</v>
      </c>
      <c r="D481">
        <v>1.9</v>
      </c>
      <c r="E481">
        <v>7.3</v>
      </c>
      <c r="F481">
        <v>0</v>
      </c>
      <c r="G481">
        <v>37.299999999999997</v>
      </c>
      <c r="H481">
        <v>16.7</v>
      </c>
      <c r="I481" s="19">
        <v>1</v>
      </c>
    </row>
    <row r="482" spans="1:9">
      <c r="A482" s="131">
        <v>43581</v>
      </c>
      <c r="B482">
        <v>481</v>
      </c>
      <c r="C482">
        <v>9.5</v>
      </c>
      <c r="D482">
        <v>2.4</v>
      </c>
      <c r="E482">
        <v>8</v>
      </c>
      <c r="F482">
        <v>0</v>
      </c>
      <c r="G482">
        <v>37.6</v>
      </c>
      <c r="H482">
        <v>18.600000000000001</v>
      </c>
      <c r="I482" s="19">
        <v>1</v>
      </c>
    </row>
    <row r="483" spans="1:9">
      <c r="A483" s="131">
        <v>43582</v>
      </c>
      <c r="B483">
        <v>482</v>
      </c>
      <c r="C483">
        <v>7.4</v>
      </c>
      <c r="D483">
        <v>2.2999999999999998</v>
      </c>
      <c r="E483">
        <v>7.8</v>
      </c>
      <c r="F483">
        <v>0</v>
      </c>
      <c r="G483">
        <v>36.200000000000003</v>
      </c>
      <c r="H483">
        <v>16.2</v>
      </c>
      <c r="I483" s="19">
        <v>1</v>
      </c>
    </row>
    <row r="484" spans="1:9">
      <c r="A484" s="131">
        <v>43583</v>
      </c>
      <c r="B484">
        <v>483</v>
      </c>
      <c r="C484">
        <v>8.6999999999999993</v>
      </c>
      <c r="D484">
        <v>2.4</v>
      </c>
      <c r="E484">
        <v>8</v>
      </c>
      <c r="F484">
        <v>0</v>
      </c>
      <c r="G484">
        <v>36</v>
      </c>
      <c r="H484">
        <v>17.2</v>
      </c>
      <c r="I484" s="19">
        <v>1</v>
      </c>
    </row>
    <row r="485" spans="1:9">
      <c r="A485" s="131">
        <v>43584</v>
      </c>
      <c r="B485">
        <v>484</v>
      </c>
      <c r="C485">
        <v>11.9</v>
      </c>
      <c r="D485">
        <v>4.3</v>
      </c>
      <c r="E485">
        <v>7.4</v>
      </c>
      <c r="F485">
        <v>0</v>
      </c>
      <c r="G485">
        <v>30.1</v>
      </c>
      <c r="H485">
        <v>17.5</v>
      </c>
      <c r="I485" s="19">
        <v>1</v>
      </c>
    </row>
    <row r="486" spans="1:9">
      <c r="A486" s="131">
        <v>43585</v>
      </c>
      <c r="B486">
        <v>485</v>
      </c>
      <c r="C486">
        <v>22.8</v>
      </c>
      <c r="D486">
        <v>1.9</v>
      </c>
      <c r="E486">
        <v>6</v>
      </c>
      <c r="F486">
        <v>0</v>
      </c>
      <c r="G486">
        <v>29.5</v>
      </c>
      <c r="H486">
        <v>13.8</v>
      </c>
      <c r="I486" s="19">
        <v>1</v>
      </c>
    </row>
    <row r="487" spans="1:9">
      <c r="A487" s="131">
        <v>43586</v>
      </c>
      <c r="B487">
        <v>486</v>
      </c>
      <c r="C487">
        <v>15</v>
      </c>
      <c r="D487">
        <v>1.9</v>
      </c>
      <c r="E487">
        <v>6.4</v>
      </c>
      <c r="F487">
        <v>0</v>
      </c>
      <c r="G487">
        <v>31.1</v>
      </c>
      <c r="H487">
        <v>13.2</v>
      </c>
      <c r="I487" s="19">
        <v>1</v>
      </c>
    </row>
    <row r="488" spans="1:9">
      <c r="A488" s="131">
        <v>43587</v>
      </c>
      <c r="B488">
        <v>487</v>
      </c>
      <c r="C488">
        <v>12.8</v>
      </c>
      <c r="D488">
        <v>1.8</v>
      </c>
      <c r="E488">
        <v>5.8</v>
      </c>
      <c r="F488">
        <v>0</v>
      </c>
      <c r="G488">
        <v>30.9</v>
      </c>
      <c r="H488">
        <v>14</v>
      </c>
      <c r="I488" s="19">
        <v>1</v>
      </c>
    </row>
    <row r="489" spans="1:9">
      <c r="A489" s="131">
        <v>43588</v>
      </c>
      <c r="B489">
        <v>488</v>
      </c>
      <c r="C489">
        <v>8.3000000000000007</v>
      </c>
      <c r="D489">
        <v>1.6</v>
      </c>
      <c r="E489">
        <v>6.6</v>
      </c>
      <c r="F489">
        <v>0</v>
      </c>
      <c r="G489">
        <v>33.9</v>
      </c>
      <c r="H489">
        <v>12.8</v>
      </c>
      <c r="I489" s="19">
        <v>1</v>
      </c>
    </row>
    <row r="490" spans="1:9">
      <c r="A490" s="131">
        <v>43589</v>
      </c>
      <c r="B490">
        <v>489</v>
      </c>
      <c r="C490">
        <v>9</v>
      </c>
      <c r="D490">
        <v>2.1</v>
      </c>
      <c r="E490">
        <v>7.5</v>
      </c>
      <c r="F490">
        <v>0</v>
      </c>
      <c r="G490">
        <v>35.200000000000003</v>
      </c>
      <c r="H490">
        <v>15.9</v>
      </c>
      <c r="I490" s="19">
        <v>1</v>
      </c>
    </row>
    <row r="491" spans="1:9">
      <c r="A491" s="131">
        <v>43590</v>
      </c>
      <c r="B491">
        <v>490</v>
      </c>
      <c r="C491">
        <v>8.6999999999999993</v>
      </c>
      <c r="D491">
        <v>2.2999999999999998</v>
      </c>
      <c r="E491">
        <v>7.4</v>
      </c>
      <c r="F491">
        <v>0</v>
      </c>
      <c r="G491">
        <v>34.200000000000003</v>
      </c>
      <c r="H491">
        <v>16.8</v>
      </c>
      <c r="I491" s="19">
        <v>1</v>
      </c>
    </row>
    <row r="492" spans="1:9">
      <c r="A492" s="131">
        <v>43591</v>
      </c>
      <c r="B492">
        <v>491</v>
      </c>
      <c r="C492">
        <v>15.5</v>
      </c>
      <c r="D492">
        <v>3.4</v>
      </c>
      <c r="E492">
        <v>7.3</v>
      </c>
      <c r="F492">
        <v>0</v>
      </c>
      <c r="G492">
        <v>29.4</v>
      </c>
      <c r="H492">
        <v>15.7</v>
      </c>
      <c r="I492" s="19">
        <v>1</v>
      </c>
    </row>
    <row r="493" spans="1:9">
      <c r="A493" s="131">
        <v>43592</v>
      </c>
      <c r="B493">
        <v>492</v>
      </c>
      <c r="C493">
        <v>19.5</v>
      </c>
      <c r="D493">
        <v>2.2999999999999998</v>
      </c>
      <c r="E493">
        <v>5.8</v>
      </c>
      <c r="F493">
        <v>0</v>
      </c>
      <c r="G493">
        <v>26.8</v>
      </c>
      <c r="H493">
        <v>12.7</v>
      </c>
      <c r="I493" s="19">
        <v>1</v>
      </c>
    </row>
    <row r="494" spans="1:9">
      <c r="A494" s="131">
        <v>43593</v>
      </c>
      <c r="B494">
        <v>493</v>
      </c>
      <c r="C494">
        <v>17.100000000000001</v>
      </c>
      <c r="D494">
        <v>2.7</v>
      </c>
      <c r="E494">
        <v>7</v>
      </c>
      <c r="F494">
        <v>0</v>
      </c>
      <c r="G494">
        <v>30.8</v>
      </c>
      <c r="H494">
        <v>14.4</v>
      </c>
      <c r="I494" s="19">
        <v>1</v>
      </c>
    </row>
    <row r="495" spans="1:9">
      <c r="A495" s="131">
        <v>43594</v>
      </c>
      <c r="B495">
        <v>494</v>
      </c>
      <c r="C495">
        <v>12</v>
      </c>
      <c r="D495">
        <v>1.8</v>
      </c>
      <c r="E495">
        <v>5.8</v>
      </c>
      <c r="F495">
        <v>0</v>
      </c>
      <c r="G495">
        <v>30.5</v>
      </c>
      <c r="H495">
        <v>12.8</v>
      </c>
      <c r="I495" s="19">
        <v>1</v>
      </c>
    </row>
    <row r="496" spans="1:9">
      <c r="A496" s="131">
        <v>43595</v>
      </c>
      <c r="B496">
        <v>495</v>
      </c>
      <c r="C496">
        <v>17.3</v>
      </c>
      <c r="D496">
        <v>2.9</v>
      </c>
      <c r="E496">
        <v>6.7</v>
      </c>
      <c r="F496">
        <v>0</v>
      </c>
      <c r="G496">
        <v>28.9</v>
      </c>
      <c r="H496">
        <v>14.2</v>
      </c>
      <c r="I496" s="19">
        <v>1</v>
      </c>
    </row>
    <row r="497" spans="1:9">
      <c r="A497" s="131">
        <v>43596</v>
      </c>
      <c r="B497">
        <v>496</v>
      </c>
      <c r="C497">
        <v>20.5</v>
      </c>
      <c r="D497">
        <v>1.9</v>
      </c>
      <c r="E497">
        <v>6.1</v>
      </c>
      <c r="F497">
        <v>1.52</v>
      </c>
      <c r="G497">
        <v>29.3</v>
      </c>
      <c r="H497">
        <v>13.7</v>
      </c>
      <c r="I497" s="19">
        <v>1</v>
      </c>
    </row>
    <row r="498" spans="1:9">
      <c r="A498" s="131">
        <v>43597</v>
      </c>
      <c r="B498">
        <v>497</v>
      </c>
      <c r="C498">
        <v>24.2</v>
      </c>
      <c r="D498">
        <v>2.7</v>
      </c>
      <c r="E498">
        <v>5.7</v>
      </c>
      <c r="F498">
        <v>0</v>
      </c>
      <c r="G498">
        <v>29</v>
      </c>
      <c r="H498">
        <v>14.2</v>
      </c>
      <c r="I498" s="19">
        <v>1</v>
      </c>
    </row>
    <row r="499" spans="1:9">
      <c r="A499" s="131">
        <v>43598</v>
      </c>
      <c r="B499">
        <v>498</v>
      </c>
      <c r="C499">
        <v>17.5</v>
      </c>
      <c r="D499">
        <v>1.5</v>
      </c>
      <c r="E499">
        <v>6.3</v>
      </c>
      <c r="F499">
        <v>0</v>
      </c>
      <c r="G499">
        <v>33.299999999999997</v>
      </c>
      <c r="H499">
        <v>12.8</v>
      </c>
      <c r="I499" s="19">
        <v>1</v>
      </c>
    </row>
    <row r="500" spans="1:9">
      <c r="A500" s="131">
        <v>43599</v>
      </c>
      <c r="B500">
        <v>499</v>
      </c>
      <c r="C500">
        <v>12.2</v>
      </c>
      <c r="D500">
        <v>1.8</v>
      </c>
      <c r="E500">
        <v>7.2</v>
      </c>
      <c r="F500">
        <v>0</v>
      </c>
      <c r="G500">
        <v>35.799999999999997</v>
      </c>
      <c r="H500">
        <v>18.100000000000001</v>
      </c>
      <c r="I500" s="19">
        <v>1</v>
      </c>
    </row>
    <row r="501" spans="1:9">
      <c r="A501" s="131">
        <v>43600</v>
      </c>
      <c r="B501">
        <v>500</v>
      </c>
      <c r="C501">
        <v>9.3000000000000007</v>
      </c>
      <c r="D501">
        <v>2.6</v>
      </c>
      <c r="E501">
        <v>8.3000000000000007</v>
      </c>
      <c r="F501">
        <v>0</v>
      </c>
      <c r="G501">
        <v>36.799999999999997</v>
      </c>
      <c r="H501">
        <v>19.600000000000001</v>
      </c>
      <c r="I501" s="19">
        <v>1</v>
      </c>
    </row>
    <row r="502" spans="1:9">
      <c r="A502" s="131">
        <v>43601</v>
      </c>
      <c r="B502">
        <v>501</v>
      </c>
      <c r="C502">
        <v>8.8000000000000007</v>
      </c>
      <c r="D502">
        <v>4.8</v>
      </c>
      <c r="E502">
        <v>10.1</v>
      </c>
      <c r="F502">
        <v>0</v>
      </c>
      <c r="G502">
        <v>33.700000000000003</v>
      </c>
      <c r="H502">
        <v>20.2</v>
      </c>
      <c r="I502" s="19">
        <v>1</v>
      </c>
    </row>
    <row r="503" spans="1:9">
      <c r="A503" s="131">
        <v>43602</v>
      </c>
      <c r="B503">
        <v>502</v>
      </c>
      <c r="C503">
        <v>11.1</v>
      </c>
      <c r="D503">
        <v>3.2</v>
      </c>
      <c r="E503">
        <v>7.5</v>
      </c>
      <c r="F503">
        <v>0</v>
      </c>
      <c r="G503">
        <v>27.4</v>
      </c>
      <c r="H503">
        <v>13.8</v>
      </c>
      <c r="I503" s="19">
        <v>1</v>
      </c>
    </row>
    <row r="504" spans="1:9">
      <c r="A504" s="131">
        <v>43603</v>
      </c>
      <c r="B504">
        <v>503</v>
      </c>
      <c r="C504">
        <v>9.3000000000000007</v>
      </c>
      <c r="D504">
        <v>1.5</v>
      </c>
      <c r="E504">
        <v>6.2</v>
      </c>
      <c r="F504">
        <v>0</v>
      </c>
      <c r="G504">
        <v>30.4</v>
      </c>
      <c r="H504">
        <v>10.8</v>
      </c>
      <c r="I504" s="19">
        <v>1</v>
      </c>
    </row>
    <row r="505" spans="1:9">
      <c r="A505" s="131">
        <v>43604</v>
      </c>
      <c r="B505">
        <v>504</v>
      </c>
      <c r="C505">
        <v>13.2</v>
      </c>
      <c r="D505">
        <v>3.4</v>
      </c>
      <c r="E505">
        <v>6.8</v>
      </c>
      <c r="F505">
        <v>0</v>
      </c>
      <c r="G505">
        <v>28.5</v>
      </c>
      <c r="H505">
        <v>16.2</v>
      </c>
      <c r="I505" s="19">
        <v>1</v>
      </c>
    </row>
    <row r="506" spans="1:9">
      <c r="A506" s="131">
        <v>43605</v>
      </c>
      <c r="B506">
        <v>505</v>
      </c>
      <c r="C506">
        <v>17</v>
      </c>
      <c r="D506">
        <v>4.0999999999999996</v>
      </c>
      <c r="E506">
        <v>6.7</v>
      </c>
      <c r="F506">
        <v>0</v>
      </c>
      <c r="G506">
        <v>24</v>
      </c>
      <c r="H506">
        <v>12.7</v>
      </c>
      <c r="I506" s="19">
        <v>1</v>
      </c>
    </row>
    <row r="507" spans="1:9">
      <c r="A507" s="131">
        <v>43606</v>
      </c>
      <c r="B507">
        <v>506</v>
      </c>
      <c r="C507">
        <v>12.9</v>
      </c>
      <c r="D507">
        <v>4.2</v>
      </c>
      <c r="E507">
        <v>7.8</v>
      </c>
      <c r="F507">
        <v>0</v>
      </c>
      <c r="G507">
        <v>28.1</v>
      </c>
      <c r="H507">
        <v>10.5</v>
      </c>
      <c r="I507" s="19">
        <v>1</v>
      </c>
    </row>
    <row r="508" spans="1:9">
      <c r="A508" s="131">
        <v>43607</v>
      </c>
      <c r="B508">
        <v>507</v>
      </c>
      <c r="C508">
        <v>22.2</v>
      </c>
      <c r="D508">
        <v>3.1</v>
      </c>
      <c r="E508">
        <v>6.2</v>
      </c>
      <c r="F508">
        <v>0</v>
      </c>
      <c r="G508">
        <v>24.1</v>
      </c>
      <c r="H508">
        <v>13.9</v>
      </c>
      <c r="I508" s="19">
        <v>1</v>
      </c>
    </row>
    <row r="509" spans="1:9">
      <c r="A509" s="131">
        <v>43608</v>
      </c>
      <c r="B509">
        <v>508</v>
      </c>
      <c r="C509">
        <v>20.100000000000001</v>
      </c>
      <c r="D509">
        <v>2.7</v>
      </c>
      <c r="E509">
        <v>6.3</v>
      </c>
      <c r="F509">
        <v>0</v>
      </c>
      <c r="G509">
        <v>25.4</v>
      </c>
      <c r="H509">
        <v>11.3</v>
      </c>
      <c r="I509" s="19">
        <v>1</v>
      </c>
    </row>
    <row r="510" spans="1:9">
      <c r="A510" s="131">
        <v>43609</v>
      </c>
      <c r="B510">
        <v>509</v>
      </c>
      <c r="C510">
        <v>11.3</v>
      </c>
      <c r="D510">
        <v>1.8</v>
      </c>
      <c r="E510">
        <v>6.6</v>
      </c>
      <c r="F510">
        <v>0</v>
      </c>
      <c r="G510">
        <v>30.2</v>
      </c>
      <c r="H510">
        <v>12.1</v>
      </c>
      <c r="I510" s="19">
        <v>1</v>
      </c>
    </row>
    <row r="511" spans="1:9">
      <c r="A511" s="131">
        <v>43610</v>
      </c>
      <c r="B511">
        <v>510</v>
      </c>
      <c r="C511">
        <v>5.3</v>
      </c>
      <c r="D511">
        <v>2.2999999999999998</v>
      </c>
      <c r="E511">
        <v>7.8</v>
      </c>
      <c r="F511">
        <v>0</v>
      </c>
      <c r="G511">
        <v>33.799999999999997</v>
      </c>
      <c r="H511">
        <v>11.3</v>
      </c>
      <c r="I511" s="19">
        <v>1</v>
      </c>
    </row>
    <row r="512" spans="1:9">
      <c r="A512" s="131">
        <v>43611</v>
      </c>
      <c r="B512">
        <v>511</v>
      </c>
      <c r="C512">
        <v>18.2</v>
      </c>
      <c r="D512">
        <v>3.8</v>
      </c>
      <c r="E512">
        <v>8</v>
      </c>
      <c r="F512">
        <v>0</v>
      </c>
      <c r="G512">
        <v>28.9</v>
      </c>
      <c r="H512">
        <v>14.1</v>
      </c>
      <c r="I512" s="19">
        <v>1</v>
      </c>
    </row>
    <row r="513" spans="1:9">
      <c r="A513" s="131">
        <v>43612</v>
      </c>
      <c r="B513">
        <v>512</v>
      </c>
      <c r="C513">
        <v>13.5</v>
      </c>
      <c r="D513">
        <v>3.2</v>
      </c>
      <c r="E513">
        <v>7</v>
      </c>
      <c r="F513">
        <v>0</v>
      </c>
      <c r="G513">
        <v>25.9</v>
      </c>
      <c r="H513">
        <v>14.7</v>
      </c>
      <c r="I513" s="19">
        <v>1</v>
      </c>
    </row>
    <row r="514" spans="1:9">
      <c r="A514" s="131">
        <v>43613</v>
      </c>
      <c r="B514">
        <v>513</v>
      </c>
      <c r="C514">
        <v>11.9</v>
      </c>
      <c r="D514">
        <v>1.6</v>
      </c>
      <c r="E514">
        <v>6</v>
      </c>
      <c r="F514">
        <v>0</v>
      </c>
      <c r="G514">
        <v>29</v>
      </c>
      <c r="H514">
        <v>11.3</v>
      </c>
      <c r="I514" s="19">
        <v>1</v>
      </c>
    </row>
    <row r="515" spans="1:9">
      <c r="A515" s="131">
        <v>43614</v>
      </c>
      <c r="B515">
        <v>514</v>
      </c>
      <c r="C515">
        <v>12.4</v>
      </c>
      <c r="D515">
        <v>1.7</v>
      </c>
      <c r="E515">
        <v>6.8</v>
      </c>
      <c r="F515">
        <v>0</v>
      </c>
      <c r="G515">
        <v>32.299999999999997</v>
      </c>
      <c r="H515">
        <v>13.8</v>
      </c>
      <c r="I515" s="19">
        <v>1</v>
      </c>
    </row>
    <row r="516" spans="1:9">
      <c r="A516" s="131">
        <v>43615</v>
      </c>
      <c r="B516">
        <v>515</v>
      </c>
      <c r="C516">
        <v>7.8</v>
      </c>
      <c r="D516">
        <v>1.8</v>
      </c>
      <c r="E516">
        <v>7.3</v>
      </c>
      <c r="F516">
        <v>0</v>
      </c>
      <c r="G516">
        <v>34.799999999999997</v>
      </c>
      <c r="H516">
        <v>15.6</v>
      </c>
      <c r="I516" s="19">
        <v>1</v>
      </c>
    </row>
    <row r="517" spans="1:9">
      <c r="A517" s="131">
        <v>43616</v>
      </c>
      <c r="B517">
        <v>516</v>
      </c>
      <c r="C517">
        <v>7.8</v>
      </c>
      <c r="D517">
        <v>2.9</v>
      </c>
      <c r="E517">
        <v>9.1999999999999993</v>
      </c>
      <c r="F517">
        <v>0</v>
      </c>
      <c r="G517">
        <v>37</v>
      </c>
      <c r="H517">
        <v>17.7</v>
      </c>
      <c r="I517" s="19">
        <v>1</v>
      </c>
    </row>
    <row r="518" spans="1:9">
      <c r="A518" s="131">
        <v>43617</v>
      </c>
      <c r="B518">
        <v>517</v>
      </c>
      <c r="C518">
        <v>10.8</v>
      </c>
      <c r="D518">
        <v>2.2999999999999998</v>
      </c>
      <c r="E518">
        <v>8.1999999999999993</v>
      </c>
      <c r="F518">
        <v>0</v>
      </c>
      <c r="G518">
        <v>36.799999999999997</v>
      </c>
      <c r="H518">
        <v>15.9</v>
      </c>
      <c r="I518" s="19">
        <v>1</v>
      </c>
    </row>
    <row r="519" spans="1:9">
      <c r="A519" s="131">
        <v>43618</v>
      </c>
      <c r="B519">
        <v>518</v>
      </c>
      <c r="C519">
        <v>11.4</v>
      </c>
      <c r="D519">
        <v>2.6</v>
      </c>
      <c r="E519">
        <v>8.1999999999999993</v>
      </c>
      <c r="F519">
        <v>0</v>
      </c>
      <c r="G519">
        <v>35.1</v>
      </c>
      <c r="H519">
        <v>19.8</v>
      </c>
      <c r="I519" s="19">
        <v>1</v>
      </c>
    </row>
    <row r="520" spans="1:9">
      <c r="A520" s="131">
        <v>43619</v>
      </c>
      <c r="B520">
        <v>519</v>
      </c>
      <c r="C520">
        <v>14</v>
      </c>
      <c r="D520">
        <v>2.2999999999999998</v>
      </c>
      <c r="E520">
        <v>8</v>
      </c>
      <c r="F520">
        <v>0</v>
      </c>
      <c r="G520">
        <v>36</v>
      </c>
      <c r="H520">
        <v>19.399999999999999</v>
      </c>
      <c r="I520" s="19">
        <v>1</v>
      </c>
    </row>
    <row r="521" spans="1:9">
      <c r="A521" s="131">
        <v>43620</v>
      </c>
      <c r="B521">
        <v>520</v>
      </c>
      <c r="C521">
        <v>10.8</v>
      </c>
      <c r="D521">
        <v>2.7</v>
      </c>
      <c r="E521">
        <v>8.8000000000000007</v>
      </c>
      <c r="F521">
        <v>0</v>
      </c>
      <c r="G521">
        <v>36.5</v>
      </c>
      <c r="H521">
        <v>18.899999999999999</v>
      </c>
      <c r="I521" s="19">
        <v>1</v>
      </c>
    </row>
    <row r="522" spans="1:9">
      <c r="A522" s="131">
        <v>43621</v>
      </c>
      <c r="B522">
        <v>521</v>
      </c>
      <c r="C522">
        <v>10</v>
      </c>
      <c r="D522">
        <v>2.8</v>
      </c>
      <c r="E522">
        <v>9.1999999999999993</v>
      </c>
      <c r="F522">
        <v>0</v>
      </c>
      <c r="G522">
        <v>38.299999999999997</v>
      </c>
      <c r="H522">
        <v>19.8</v>
      </c>
      <c r="I522" s="19">
        <v>1</v>
      </c>
    </row>
    <row r="523" spans="1:9">
      <c r="A523" s="131">
        <v>43622</v>
      </c>
      <c r="B523">
        <v>522</v>
      </c>
      <c r="C523">
        <v>11.2</v>
      </c>
      <c r="D523">
        <v>2.4</v>
      </c>
      <c r="E523">
        <v>8.6999999999999993</v>
      </c>
      <c r="F523">
        <v>0</v>
      </c>
      <c r="G523">
        <v>38.6</v>
      </c>
      <c r="H523">
        <v>19.899999999999999</v>
      </c>
      <c r="I523" s="19">
        <v>1</v>
      </c>
    </row>
    <row r="524" spans="1:9">
      <c r="A524" s="131">
        <v>43623</v>
      </c>
      <c r="B524">
        <v>523</v>
      </c>
      <c r="C524">
        <v>11.9</v>
      </c>
      <c r="D524">
        <v>2.8</v>
      </c>
      <c r="E524">
        <v>9.1</v>
      </c>
      <c r="F524">
        <v>0</v>
      </c>
      <c r="G524">
        <v>38.299999999999997</v>
      </c>
      <c r="H524">
        <v>22.5</v>
      </c>
      <c r="I524" s="19">
        <v>1</v>
      </c>
    </row>
    <row r="525" spans="1:9">
      <c r="A525" s="131">
        <v>43624</v>
      </c>
      <c r="B525">
        <v>524</v>
      </c>
      <c r="C525">
        <v>8.9</v>
      </c>
      <c r="D525">
        <v>2</v>
      </c>
      <c r="E525">
        <v>8.1</v>
      </c>
      <c r="F525">
        <v>0</v>
      </c>
      <c r="G525">
        <v>37.6</v>
      </c>
      <c r="H525">
        <v>16.5</v>
      </c>
      <c r="I525" s="19">
        <v>1</v>
      </c>
    </row>
    <row r="526" spans="1:9">
      <c r="A526" s="131">
        <v>43625</v>
      </c>
      <c r="B526">
        <v>525</v>
      </c>
      <c r="C526">
        <v>6.6</v>
      </c>
      <c r="D526">
        <v>1.6</v>
      </c>
      <c r="E526">
        <v>7.7</v>
      </c>
      <c r="F526">
        <v>0</v>
      </c>
      <c r="G526">
        <v>39.9</v>
      </c>
      <c r="H526">
        <v>19</v>
      </c>
      <c r="I526" s="19">
        <v>1</v>
      </c>
    </row>
    <row r="527" spans="1:9">
      <c r="A527" s="131">
        <v>43626</v>
      </c>
      <c r="B527">
        <v>526</v>
      </c>
      <c r="C527">
        <v>10.4</v>
      </c>
      <c r="D527">
        <v>2.6</v>
      </c>
      <c r="E527">
        <v>9.5</v>
      </c>
      <c r="F527">
        <v>0</v>
      </c>
      <c r="G527">
        <v>41.6</v>
      </c>
      <c r="H527">
        <v>20.5</v>
      </c>
      <c r="I527" s="19">
        <v>1</v>
      </c>
    </row>
    <row r="528" spans="1:9">
      <c r="A528" s="131">
        <v>43627</v>
      </c>
      <c r="B528">
        <v>527</v>
      </c>
      <c r="C528">
        <v>7.8</v>
      </c>
      <c r="D528">
        <v>2.6</v>
      </c>
      <c r="E528">
        <v>9.3000000000000007</v>
      </c>
      <c r="F528">
        <v>0</v>
      </c>
      <c r="G528">
        <v>41.5</v>
      </c>
      <c r="H528">
        <v>24.1</v>
      </c>
      <c r="I528" s="19">
        <v>1</v>
      </c>
    </row>
    <row r="529" spans="1:9">
      <c r="A529" s="131">
        <v>43628</v>
      </c>
      <c r="B529">
        <v>528</v>
      </c>
      <c r="C529">
        <v>4.8</v>
      </c>
      <c r="D529">
        <v>1.9</v>
      </c>
      <c r="E529">
        <v>8.5</v>
      </c>
      <c r="F529">
        <v>0</v>
      </c>
      <c r="G529">
        <v>43.4</v>
      </c>
      <c r="H529">
        <v>21.4</v>
      </c>
      <c r="I529" s="19">
        <v>1</v>
      </c>
    </row>
    <row r="530" spans="1:9">
      <c r="A530" s="131">
        <v>43629</v>
      </c>
      <c r="B530">
        <v>529</v>
      </c>
      <c r="C530">
        <v>7</v>
      </c>
      <c r="D530">
        <v>2.2999999999999998</v>
      </c>
      <c r="E530">
        <v>8.5</v>
      </c>
      <c r="F530">
        <v>0</v>
      </c>
      <c r="G530">
        <v>42.8</v>
      </c>
      <c r="H530">
        <v>23.7</v>
      </c>
      <c r="I530" s="19">
        <v>1</v>
      </c>
    </row>
    <row r="531" spans="1:9">
      <c r="A531" s="131">
        <v>43630</v>
      </c>
      <c r="B531">
        <v>530</v>
      </c>
      <c r="C531">
        <v>6.4</v>
      </c>
      <c r="D531">
        <v>3.1</v>
      </c>
      <c r="E531">
        <v>10.199999999999999</v>
      </c>
      <c r="F531">
        <v>0</v>
      </c>
      <c r="G531">
        <v>40</v>
      </c>
      <c r="H531">
        <v>22</v>
      </c>
      <c r="I531" s="19">
        <v>1</v>
      </c>
    </row>
    <row r="532" spans="1:9">
      <c r="A532" s="131">
        <v>43631</v>
      </c>
      <c r="B532">
        <v>531</v>
      </c>
      <c r="C532">
        <v>4.9000000000000004</v>
      </c>
      <c r="D532">
        <v>2.2000000000000002</v>
      </c>
      <c r="E532">
        <v>8.6999999999999993</v>
      </c>
      <c r="F532">
        <v>0</v>
      </c>
      <c r="G532">
        <v>39.5</v>
      </c>
      <c r="H532">
        <v>21</v>
      </c>
      <c r="I532" s="19">
        <v>1</v>
      </c>
    </row>
    <row r="533" spans="1:9">
      <c r="A533" s="131">
        <v>43632</v>
      </c>
      <c r="B533">
        <v>532</v>
      </c>
      <c r="C533">
        <v>8.6999999999999993</v>
      </c>
      <c r="D533">
        <v>2.2999999999999998</v>
      </c>
      <c r="E533">
        <v>8.8000000000000007</v>
      </c>
      <c r="F533">
        <v>0</v>
      </c>
      <c r="G533">
        <v>40</v>
      </c>
      <c r="H533">
        <v>21.6</v>
      </c>
      <c r="I533" s="19">
        <v>1</v>
      </c>
    </row>
    <row r="534" spans="1:9">
      <c r="A534" s="131">
        <v>43633</v>
      </c>
      <c r="B534">
        <v>533</v>
      </c>
      <c r="C534">
        <v>9</v>
      </c>
      <c r="D534">
        <v>2.5</v>
      </c>
      <c r="E534">
        <v>9</v>
      </c>
      <c r="F534">
        <v>0</v>
      </c>
      <c r="G534">
        <v>39.9</v>
      </c>
      <c r="H534">
        <v>21.3</v>
      </c>
      <c r="I534" s="19">
        <v>1</v>
      </c>
    </row>
    <row r="535" spans="1:9">
      <c r="A535" s="131">
        <v>43634</v>
      </c>
      <c r="B535">
        <v>534</v>
      </c>
      <c r="C535">
        <v>5.4</v>
      </c>
      <c r="D535">
        <v>2.6</v>
      </c>
      <c r="E535">
        <v>9.1999999999999993</v>
      </c>
      <c r="F535">
        <v>0</v>
      </c>
      <c r="G535">
        <v>39.200000000000003</v>
      </c>
      <c r="H535">
        <v>20.6</v>
      </c>
      <c r="I535" s="19">
        <v>1</v>
      </c>
    </row>
    <row r="536" spans="1:9">
      <c r="A536" s="131">
        <v>43635</v>
      </c>
      <c r="B536">
        <v>535</v>
      </c>
      <c r="C536">
        <v>6.3</v>
      </c>
      <c r="D536">
        <v>2</v>
      </c>
      <c r="E536">
        <v>8.3000000000000007</v>
      </c>
      <c r="F536">
        <v>0</v>
      </c>
      <c r="G536">
        <v>39.299999999999997</v>
      </c>
      <c r="H536">
        <v>17.100000000000001</v>
      </c>
      <c r="I536" s="19">
        <v>1</v>
      </c>
    </row>
    <row r="537" spans="1:9">
      <c r="A537" s="131">
        <v>43636</v>
      </c>
      <c r="B537">
        <v>536</v>
      </c>
      <c r="C537">
        <v>8.1999999999999993</v>
      </c>
      <c r="D537">
        <v>2.4</v>
      </c>
      <c r="E537">
        <v>8.9</v>
      </c>
      <c r="F537">
        <v>0</v>
      </c>
      <c r="G537">
        <v>39.4</v>
      </c>
      <c r="H537">
        <v>19</v>
      </c>
      <c r="I537" s="19">
        <v>1</v>
      </c>
    </row>
    <row r="538" spans="1:9">
      <c r="A538" s="131">
        <v>43637</v>
      </c>
      <c r="B538">
        <v>537</v>
      </c>
      <c r="C538">
        <v>8.3000000000000007</v>
      </c>
      <c r="D538">
        <v>3.8</v>
      </c>
      <c r="E538">
        <v>10.8</v>
      </c>
      <c r="F538">
        <v>0</v>
      </c>
      <c r="G538">
        <v>38.9</v>
      </c>
      <c r="H538">
        <v>22.8</v>
      </c>
      <c r="I538" s="19">
        <v>1</v>
      </c>
    </row>
    <row r="539" spans="1:9">
      <c r="A539" s="131">
        <v>43638</v>
      </c>
      <c r="B539">
        <v>538</v>
      </c>
      <c r="C539">
        <v>11.2</v>
      </c>
      <c r="D539">
        <v>3</v>
      </c>
      <c r="E539">
        <v>9.1999999999999993</v>
      </c>
      <c r="F539">
        <v>0</v>
      </c>
      <c r="G539">
        <v>36.9</v>
      </c>
      <c r="H539">
        <v>21.6</v>
      </c>
      <c r="I539" s="19">
        <v>1</v>
      </c>
    </row>
    <row r="540" spans="1:9">
      <c r="A540" s="131">
        <v>43639</v>
      </c>
      <c r="B540">
        <v>539</v>
      </c>
      <c r="C540">
        <v>8.1</v>
      </c>
      <c r="D540">
        <v>2.2999999999999998</v>
      </c>
      <c r="E540">
        <v>8.5</v>
      </c>
      <c r="F540">
        <v>0</v>
      </c>
      <c r="G540">
        <v>37.4</v>
      </c>
      <c r="H540">
        <v>19.8</v>
      </c>
      <c r="I540" s="19">
        <v>1</v>
      </c>
    </row>
    <row r="541" spans="1:9">
      <c r="A541" s="131">
        <v>43640</v>
      </c>
      <c r="B541">
        <v>540</v>
      </c>
      <c r="C541">
        <v>6.5</v>
      </c>
      <c r="D541">
        <v>2.1</v>
      </c>
      <c r="E541">
        <v>8.5</v>
      </c>
      <c r="F541">
        <v>0</v>
      </c>
      <c r="G541">
        <v>39.299999999999997</v>
      </c>
      <c r="H541">
        <v>20</v>
      </c>
      <c r="I541" s="19">
        <v>1</v>
      </c>
    </row>
    <row r="542" spans="1:9">
      <c r="A542" s="131">
        <v>43641</v>
      </c>
      <c r="B542">
        <v>541</v>
      </c>
      <c r="C542">
        <v>7</v>
      </c>
      <c r="D542">
        <v>2.6</v>
      </c>
      <c r="E542">
        <v>9.1</v>
      </c>
      <c r="F542">
        <v>0</v>
      </c>
      <c r="G542">
        <v>39.9</v>
      </c>
      <c r="H542">
        <v>19.8</v>
      </c>
      <c r="I542" s="19">
        <v>1</v>
      </c>
    </row>
    <row r="543" spans="1:9">
      <c r="A543" s="131">
        <v>43642</v>
      </c>
      <c r="B543">
        <v>542</v>
      </c>
      <c r="C543">
        <v>11</v>
      </c>
      <c r="D543">
        <v>2.5</v>
      </c>
      <c r="E543">
        <v>8.9</v>
      </c>
      <c r="F543">
        <v>0</v>
      </c>
      <c r="G543">
        <v>39.200000000000003</v>
      </c>
      <c r="H543">
        <v>20.5</v>
      </c>
      <c r="I543" s="19">
        <v>1</v>
      </c>
    </row>
    <row r="544" spans="1:9">
      <c r="A544" s="131">
        <v>43643</v>
      </c>
      <c r="B544">
        <v>543</v>
      </c>
      <c r="C544">
        <v>6.1</v>
      </c>
      <c r="D544">
        <v>2.1</v>
      </c>
      <c r="E544">
        <v>8.6</v>
      </c>
      <c r="F544">
        <v>0</v>
      </c>
      <c r="G544">
        <v>39.799999999999997</v>
      </c>
      <c r="H544">
        <v>19.899999999999999</v>
      </c>
      <c r="I544" s="19">
        <v>1</v>
      </c>
    </row>
    <row r="545" spans="1:9">
      <c r="A545" s="131">
        <v>43644</v>
      </c>
      <c r="B545">
        <v>544</v>
      </c>
      <c r="C545">
        <v>7.1</v>
      </c>
      <c r="D545">
        <v>2</v>
      </c>
      <c r="E545">
        <v>8.6999999999999993</v>
      </c>
      <c r="F545">
        <v>0</v>
      </c>
      <c r="G545">
        <v>43.5</v>
      </c>
      <c r="H545">
        <v>20.5</v>
      </c>
      <c r="I545" s="19">
        <v>1</v>
      </c>
    </row>
    <row r="546" spans="1:9">
      <c r="A546" s="131">
        <v>43645</v>
      </c>
      <c r="B546">
        <v>545</v>
      </c>
      <c r="C546">
        <v>6.8</v>
      </c>
      <c r="D546">
        <v>2.1</v>
      </c>
      <c r="E546">
        <v>8.4</v>
      </c>
      <c r="F546">
        <v>0</v>
      </c>
      <c r="G546">
        <v>43.8</v>
      </c>
      <c r="H546">
        <v>23.9</v>
      </c>
      <c r="I546" s="19">
        <v>1</v>
      </c>
    </row>
    <row r="547" spans="1:9">
      <c r="A547" s="131">
        <v>43646</v>
      </c>
      <c r="B547">
        <v>546</v>
      </c>
      <c r="C547">
        <v>6.4</v>
      </c>
      <c r="D547">
        <v>2.2000000000000002</v>
      </c>
      <c r="E547">
        <v>9</v>
      </c>
      <c r="F547">
        <v>0</v>
      </c>
      <c r="G547">
        <v>42.8</v>
      </c>
      <c r="H547">
        <v>23.9</v>
      </c>
      <c r="I547" s="19">
        <v>1</v>
      </c>
    </row>
    <row r="548" spans="1:9">
      <c r="A548" s="131">
        <v>43647</v>
      </c>
      <c r="B548">
        <v>547</v>
      </c>
      <c r="C548">
        <v>9.6999999999999993</v>
      </c>
      <c r="D548">
        <v>2.4</v>
      </c>
      <c r="E548">
        <v>9.5</v>
      </c>
      <c r="F548">
        <v>0</v>
      </c>
      <c r="G548">
        <v>43.2</v>
      </c>
      <c r="H548">
        <v>23.9</v>
      </c>
      <c r="I548" s="19">
        <v>1</v>
      </c>
    </row>
    <row r="549" spans="1:9">
      <c r="A549" s="131">
        <v>43648</v>
      </c>
      <c r="B549">
        <v>548</v>
      </c>
      <c r="C549">
        <v>9.9</v>
      </c>
      <c r="D549">
        <v>2.4</v>
      </c>
      <c r="E549">
        <v>9.1999999999999993</v>
      </c>
      <c r="F549">
        <v>0</v>
      </c>
      <c r="G549">
        <v>41.8</v>
      </c>
      <c r="H549">
        <v>24</v>
      </c>
      <c r="I549" s="19">
        <v>1</v>
      </c>
    </row>
    <row r="550" spans="1:9">
      <c r="A550" s="131">
        <v>43649</v>
      </c>
      <c r="B550">
        <v>549</v>
      </c>
      <c r="C550">
        <v>9.1</v>
      </c>
      <c r="D550">
        <v>3.4</v>
      </c>
      <c r="E550">
        <v>10.4</v>
      </c>
      <c r="F550">
        <v>0</v>
      </c>
      <c r="G550">
        <v>40.799999999999997</v>
      </c>
      <c r="H550">
        <v>23.2</v>
      </c>
      <c r="I550" s="19">
        <v>1</v>
      </c>
    </row>
    <row r="551" spans="1:9">
      <c r="A551" s="131">
        <v>43650</v>
      </c>
      <c r="B551">
        <v>550</v>
      </c>
      <c r="C551">
        <v>6.6</v>
      </c>
      <c r="D551">
        <v>2.7</v>
      </c>
      <c r="E551">
        <v>9.6</v>
      </c>
      <c r="F551">
        <v>0</v>
      </c>
      <c r="G551">
        <v>40.4</v>
      </c>
      <c r="H551">
        <v>21.5</v>
      </c>
      <c r="I551" s="19">
        <v>1</v>
      </c>
    </row>
    <row r="552" spans="1:9">
      <c r="A552" s="131">
        <v>43651</v>
      </c>
      <c r="B552">
        <v>551</v>
      </c>
      <c r="C552">
        <v>8.5</v>
      </c>
      <c r="D552">
        <v>2.1</v>
      </c>
      <c r="E552">
        <v>8.6</v>
      </c>
      <c r="F552">
        <v>0</v>
      </c>
      <c r="G552">
        <v>40.700000000000003</v>
      </c>
      <c r="H552">
        <v>20.7</v>
      </c>
      <c r="I552" s="19">
        <v>1</v>
      </c>
    </row>
    <row r="553" spans="1:9">
      <c r="A553" s="131">
        <v>43652</v>
      </c>
      <c r="B553">
        <v>552</v>
      </c>
      <c r="C553">
        <v>11.2</v>
      </c>
      <c r="D553">
        <v>1.7</v>
      </c>
      <c r="E553">
        <v>7.8</v>
      </c>
      <c r="F553">
        <v>0</v>
      </c>
      <c r="G553">
        <v>39.799999999999997</v>
      </c>
      <c r="H553">
        <v>21.7</v>
      </c>
      <c r="I553" s="19">
        <v>1</v>
      </c>
    </row>
    <row r="554" spans="1:9">
      <c r="A554" s="131">
        <v>43653</v>
      </c>
      <c r="B554">
        <v>553</v>
      </c>
      <c r="C554">
        <v>6.2</v>
      </c>
      <c r="D554">
        <v>2.8</v>
      </c>
      <c r="E554">
        <v>9.5</v>
      </c>
      <c r="F554">
        <v>0</v>
      </c>
      <c r="G554">
        <v>40.700000000000003</v>
      </c>
      <c r="H554">
        <v>24.5</v>
      </c>
      <c r="I554" s="19">
        <v>1</v>
      </c>
    </row>
    <row r="555" spans="1:9">
      <c r="A555" s="131">
        <v>43654</v>
      </c>
      <c r="B555">
        <v>554</v>
      </c>
      <c r="C555">
        <v>5.3</v>
      </c>
      <c r="D555">
        <v>3.2</v>
      </c>
      <c r="E555">
        <v>10.199999999999999</v>
      </c>
      <c r="F555">
        <v>0</v>
      </c>
      <c r="G555">
        <v>39.700000000000003</v>
      </c>
      <c r="H555">
        <v>22.9</v>
      </c>
      <c r="I555" s="19">
        <v>1</v>
      </c>
    </row>
    <row r="556" spans="1:9">
      <c r="A556" s="131">
        <v>43655</v>
      </c>
      <c r="B556">
        <v>555</v>
      </c>
      <c r="C556">
        <v>5.9</v>
      </c>
      <c r="D556">
        <v>1.6</v>
      </c>
      <c r="E556">
        <v>7.7</v>
      </c>
      <c r="F556">
        <v>0</v>
      </c>
      <c r="G556">
        <v>40.299999999999997</v>
      </c>
      <c r="H556">
        <v>17.7</v>
      </c>
      <c r="I556" s="19">
        <v>1</v>
      </c>
    </row>
    <row r="557" spans="1:9">
      <c r="A557" s="131">
        <v>43656</v>
      </c>
      <c r="B557">
        <v>556</v>
      </c>
      <c r="C557">
        <v>8</v>
      </c>
      <c r="D557">
        <v>1.8</v>
      </c>
      <c r="E557">
        <v>8.4</v>
      </c>
      <c r="F557">
        <v>0</v>
      </c>
      <c r="G557">
        <v>43.2</v>
      </c>
      <c r="H557">
        <v>21.6</v>
      </c>
      <c r="I557" s="19">
        <v>1</v>
      </c>
    </row>
    <row r="558" spans="1:9">
      <c r="A558" s="131">
        <v>43657</v>
      </c>
      <c r="B558">
        <v>557</v>
      </c>
      <c r="C558">
        <v>9.1</v>
      </c>
      <c r="D558">
        <v>3.4</v>
      </c>
      <c r="E558">
        <v>10.6</v>
      </c>
      <c r="F558">
        <v>0</v>
      </c>
      <c r="G558">
        <v>43.6</v>
      </c>
      <c r="H558">
        <v>26.1</v>
      </c>
      <c r="I558" s="19">
        <v>1</v>
      </c>
    </row>
    <row r="559" spans="1:9">
      <c r="A559" s="131">
        <v>43658</v>
      </c>
      <c r="B559">
        <v>558</v>
      </c>
      <c r="C559">
        <v>11.2</v>
      </c>
      <c r="D559">
        <v>2.1</v>
      </c>
      <c r="E559">
        <v>7.9</v>
      </c>
      <c r="F559">
        <v>0</v>
      </c>
      <c r="G559">
        <v>43.1</v>
      </c>
      <c r="H559">
        <v>27.5</v>
      </c>
      <c r="I559" s="19">
        <v>1</v>
      </c>
    </row>
    <row r="560" spans="1:9">
      <c r="A560" s="131">
        <v>43659</v>
      </c>
      <c r="B560">
        <v>559</v>
      </c>
      <c r="C560">
        <v>13.4</v>
      </c>
      <c r="D560">
        <v>2.4</v>
      </c>
      <c r="E560">
        <v>9.1</v>
      </c>
      <c r="F560">
        <v>0</v>
      </c>
      <c r="G560">
        <v>42.4</v>
      </c>
      <c r="H560">
        <v>26.4</v>
      </c>
      <c r="I560" s="19">
        <v>1</v>
      </c>
    </row>
    <row r="561" spans="1:9">
      <c r="A561" s="131">
        <v>43660</v>
      </c>
      <c r="B561">
        <v>560</v>
      </c>
      <c r="C561">
        <v>14.4</v>
      </c>
      <c r="D561">
        <v>2.4</v>
      </c>
      <c r="E561">
        <v>9</v>
      </c>
      <c r="F561">
        <v>0</v>
      </c>
      <c r="G561">
        <v>42.6</v>
      </c>
      <c r="H561">
        <v>26.9</v>
      </c>
      <c r="I561" s="19">
        <v>1</v>
      </c>
    </row>
    <row r="562" spans="1:9">
      <c r="A562" s="131">
        <v>43661</v>
      </c>
      <c r="B562">
        <v>561</v>
      </c>
      <c r="C562">
        <v>12.5</v>
      </c>
      <c r="D562">
        <v>1.8</v>
      </c>
      <c r="E562">
        <v>8.5</v>
      </c>
      <c r="F562">
        <v>0</v>
      </c>
      <c r="G562">
        <v>44.4</v>
      </c>
      <c r="H562">
        <v>25.6</v>
      </c>
      <c r="I562" s="19">
        <v>1</v>
      </c>
    </row>
    <row r="563" spans="1:9">
      <c r="A563" s="131">
        <v>43662</v>
      </c>
      <c r="B563">
        <v>562</v>
      </c>
      <c r="C563">
        <v>7.3</v>
      </c>
      <c r="D563">
        <v>2.4</v>
      </c>
      <c r="E563">
        <v>9.5</v>
      </c>
      <c r="F563">
        <v>0</v>
      </c>
      <c r="G563">
        <v>45.2</v>
      </c>
      <c r="H563">
        <v>27.7</v>
      </c>
      <c r="I563" s="19">
        <v>1</v>
      </c>
    </row>
    <row r="564" spans="1:9">
      <c r="A564" s="131">
        <v>43663</v>
      </c>
      <c r="B564">
        <v>563</v>
      </c>
      <c r="C564">
        <v>21.1</v>
      </c>
      <c r="D564">
        <v>2.5</v>
      </c>
      <c r="E564">
        <v>8.1</v>
      </c>
      <c r="F564">
        <v>0</v>
      </c>
      <c r="G564">
        <v>40.5</v>
      </c>
      <c r="H564">
        <v>27</v>
      </c>
      <c r="I564" s="19">
        <v>1</v>
      </c>
    </row>
    <row r="565" spans="1:9">
      <c r="A565" s="131">
        <v>43664</v>
      </c>
      <c r="B565">
        <v>564</v>
      </c>
      <c r="C565">
        <v>8.1</v>
      </c>
      <c r="D565">
        <v>2</v>
      </c>
      <c r="E565">
        <v>8.3000000000000007</v>
      </c>
      <c r="F565">
        <v>0</v>
      </c>
      <c r="G565">
        <v>41.7</v>
      </c>
      <c r="H565">
        <v>24.5</v>
      </c>
      <c r="I565" s="19">
        <v>1</v>
      </c>
    </row>
    <row r="566" spans="1:9">
      <c r="A566" s="131">
        <v>43665</v>
      </c>
      <c r="B566">
        <v>565</v>
      </c>
      <c r="C566">
        <v>10.4</v>
      </c>
      <c r="D566">
        <v>2.5</v>
      </c>
      <c r="E566">
        <v>8.6</v>
      </c>
      <c r="F566">
        <v>0</v>
      </c>
      <c r="G566">
        <v>41.8</v>
      </c>
      <c r="H566">
        <v>27.7</v>
      </c>
      <c r="I566" s="19">
        <v>1</v>
      </c>
    </row>
    <row r="567" spans="1:9">
      <c r="A567" s="131">
        <v>43666</v>
      </c>
      <c r="B567">
        <v>566</v>
      </c>
      <c r="C567">
        <v>10.3</v>
      </c>
      <c r="D567">
        <v>2.2000000000000002</v>
      </c>
      <c r="E567">
        <v>8.6999999999999993</v>
      </c>
      <c r="F567">
        <v>0</v>
      </c>
      <c r="G567">
        <v>41.9</v>
      </c>
      <c r="H567">
        <v>21.4</v>
      </c>
      <c r="I567" s="19">
        <v>1</v>
      </c>
    </row>
    <row r="568" spans="1:9">
      <c r="A568" s="131">
        <v>43667</v>
      </c>
      <c r="B568">
        <v>567</v>
      </c>
      <c r="C568">
        <v>16.5</v>
      </c>
      <c r="D568">
        <v>2.4</v>
      </c>
      <c r="E568">
        <v>8.8000000000000007</v>
      </c>
      <c r="F568">
        <v>0</v>
      </c>
      <c r="G568">
        <v>42.3</v>
      </c>
      <c r="H568">
        <v>26</v>
      </c>
      <c r="I568" s="19">
        <v>1</v>
      </c>
    </row>
    <row r="569" spans="1:9">
      <c r="A569" s="131">
        <v>43668</v>
      </c>
      <c r="B569">
        <v>568</v>
      </c>
      <c r="C569">
        <v>20.2</v>
      </c>
      <c r="D569">
        <v>3.2</v>
      </c>
      <c r="E569">
        <v>7.8</v>
      </c>
      <c r="F569">
        <v>1.78</v>
      </c>
      <c r="G569">
        <v>40.5</v>
      </c>
      <c r="H569">
        <v>24.5</v>
      </c>
      <c r="I569" s="19">
        <v>1</v>
      </c>
    </row>
    <row r="570" spans="1:9">
      <c r="A570" s="131">
        <v>43669</v>
      </c>
      <c r="B570">
        <v>569</v>
      </c>
      <c r="C570">
        <v>18.5</v>
      </c>
      <c r="D570">
        <v>1.7</v>
      </c>
      <c r="E570">
        <v>7.4</v>
      </c>
      <c r="F570">
        <v>0</v>
      </c>
      <c r="G570">
        <v>40.299999999999997</v>
      </c>
      <c r="H570">
        <v>23.5</v>
      </c>
      <c r="I570" s="19">
        <v>1</v>
      </c>
    </row>
    <row r="571" spans="1:9">
      <c r="A571" s="131">
        <v>43670</v>
      </c>
      <c r="B571">
        <v>570</v>
      </c>
      <c r="C571">
        <v>27.8</v>
      </c>
      <c r="D571">
        <v>2.2000000000000002</v>
      </c>
      <c r="E571">
        <v>7</v>
      </c>
      <c r="F571">
        <v>1.52</v>
      </c>
      <c r="G571">
        <v>38.299999999999997</v>
      </c>
      <c r="H571">
        <v>25</v>
      </c>
      <c r="I571" s="19">
        <v>1</v>
      </c>
    </row>
    <row r="572" spans="1:9">
      <c r="A572" s="131">
        <v>43671</v>
      </c>
      <c r="B572">
        <v>571</v>
      </c>
      <c r="C572">
        <v>20.399999999999999</v>
      </c>
      <c r="D572">
        <v>2.6</v>
      </c>
      <c r="E572">
        <v>8.6999999999999993</v>
      </c>
      <c r="F572">
        <v>0</v>
      </c>
      <c r="G572">
        <v>41.6</v>
      </c>
      <c r="H572">
        <v>27</v>
      </c>
      <c r="I572" s="19">
        <v>1</v>
      </c>
    </row>
    <row r="573" spans="1:9">
      <c r="A573" s="131">
        <v>43672</v>
      </c>
      <c r="B573">
        <v>572</v>
      </c>
      <c r="C573">
        <v>15.1</v>
      </c>
      <c r="D573">
        <v>2.6</v>
      </c>
      <c r="E573">
        <v>9.1999999999999993</v>
      </c>
      <c r="F573">
        <v>0</v>
      </c>
      <c r="G573">
        <v>43.4</v>
      </c>
      <c r="H573">
        <v>28.4</v>
      </c>
      <c r="I573" s="19">
        <v>1</v>
      </c>
    </row>
    <row r="574" spans="1:9">
      <c r="A574" s="131">
        <v>43673</v>
      </c>
      <c r="B574">
        <v>573</v>
      </c>
      <c r="C574">
        <v>11.1</v>
      </c>
      <c r="D574">
        <v>2.4</v>
      </c>
      <c r="E574">
        <v>9.4</v>
      </c>
      <c r="F574">
        <v>0</v>
      </c>
      <c r="G574">
        <v>44.6</v>
      </c>
      <c r="H574">
        <v>28.7</v>
      </c>
      <c r="I574" s="19">
        <v>1</v>
      </c>
    </row>
    <row r="575" spans="1:9">
      <c r="A575" s="131">
        <v>43674</v>
      </c>
      <c r="B575">
        <v>574</v>
      </c>
      <c r="C575">
        <v>13.7</v>
      </c>
      <c r="D575">
        <v>2.6</v>
      </c>
      <c r="E575">
        <v>9.4</v>
      </c>
      <c r="F575">
        <v>0</v>
      </c>
      <c r="G575">
        <v>43.4</v>
      </c>
      <c r="H575">
        <v>29.4</v>
      </c>
      <c r="I575" s="19">
        <v>1</v>
      </c>
    </row>
    <row r="576" spans="1:9">
      <c r="A576" s="131">
        <v>43675</v>
      </c>
      <c r="B576">
        <v>575</v>
      </c>
      <c r="C576">
        <v>13.7</v>
      </c>
      <c r="D576">
        <v>3.1</v>
      </c>
      <c r="E576">
        <v>9.4</v>
      </c>
      <c r="F576">
        <v>0</v>
      </c>
      <c r="G576">
        <v>43.5</v>
      </c>
      <c r="H576">
        <v>28.1</v>
      </c>
      <c r="I576" s="19">
        <v>1</v>
      </c>
    </row>
    <row r="577" spans="1:9">
      <c r="A577" s="131">
        <v>43676</v>
      </c>
      <c r="B577">
        <v>576</v>
      </c>
      <c r="C577">
        <v>20.399999999999999</v>
      </c>
      <c r="D577">
        <v>2.7</v>
      </c>
      <c r="E577">
        <v>7.9</v>
      </c>
      <c r="F577">
        <v>10.92</v>
      </c>
      <c r="G577">
        <v>40.200000000000003</v>
      </c>
      <c r="H577">
        <v>23.3</v>
      </c>
      <c r="I577" s="19">
        <v>1</v>
      </c>
    </row>
    <row r="578" spans="1:9">
      <c r="A578" s="131">
        <v>43677</v>
      </c>
      <c r="B578">
        <v>577</v>
      </c>
      <c r="C578">
        <v>39.799999999999997</v>
      </c>
      <c r="D578">
        <v>1.9</v>
      </c>
      <c r="E578">
        <v>5.0999999999999996</v>
      </c>
      <c r="F578">
        <v>0</v>
      </c>
      <c r="G578">
        <v>34.5</v>
      </c>
      <c r="H578">
        <v>24.1</v>
      </c>
      <c r="I578" s="19">
        <v>1</v>
      </c>
    </row>
    <row r="579" spans="1:9">
      <c r="A579" s="131">
        <v>43678</v>
      </c>
      <c r="B579">
        <v>578</v>
      </c>
      <c r="C579">
        <v>25.7</v>
      </c>
      <c r="D579">
        <v>1.1000000000000001</v>
      </c>
      <c r="E579">
        <v>6.5</v>
      </c>
      <c r="F579">
        <v>0</v>
      </c>
      <c r="G579">
        <v>38.9</v>
      </c>
      <c r="H579">
        <v>24.3</v>
      </c>
      <c r="I579" s="19">
        <v>1</v>
      </c>
    </row>
    <row r="580" spans="1:9">
      <c r="A580" s="131">
        <v>43679</v>
      </c>
      <c r="B580">
        <v>579</v>
      </c>
      <c r="C580">
        <v>17.5</v>
      </c>
      <c r="D580">
        <v>1.5</v>
      </c>
      <c r="E580">
        <v>7.3</v>
      </c>
      <c r="F580">
        <v>0</v>
      </c>
      <c r="G580">
        <v>42.7</v>
      </c>
      <c r="H580">
        <v>27.2</v>
      </c>
      <c r="I580" s="19">
        <v>1</v>
      </c>
    </row>
    <row r="581" spans="1:9">
      <c r="A581" s="131">
        <v>43680</v>
      </c>
      <c r="B581">
        <v>580</v>
      </c>
      <c r="C581">
        <v>13.7</v>
      </c>
      <c r="D581">
        <v>1.9</v>
      </c>
      <c r="E581">
        <v>7.8</v>
      </c>
      <c r="F581">
        <v>2.0299999999999998</v>
      </c>
      <c r="G581">
        <v>43.4</v>
      </c>
      <c r="H581">
        <v>26.4</v>
      </c>
      <c r="I581" s="19">
        <v>1</v>
      </c>
    </row>
    <row r="582" spans="1:9">
      <c r="A582" s="131">
        <v>43681</v>
      </c>
      <c r="B582">
        <v>581</v>
      </c>
      <c r="C582">
        <v>15.7</v>
      </c>
      <c r="D582">
        <v>1.6</v>
      </c>
      <c r="E582">
        <v>7.5</v>
      </c>
      <c r="F582">
        <v>0</v>
      </c>
      <c r="G582">
        <v>42.9</v>
      </c>
      <c r="H582">
        <v>24.2</v>
      </c>
      <c r="I582" s="19">
        <v>1</v>
      </c>
    </row>
    <row r="583" spans="1:9">
      <c r="A583" s="131">
        <v>43682</v>
      </c>
      <c r="B583">
        <v>582</v>
      </c>
      <c r="C583">
        <v>11.2</v>
      </c>
      <c r="D583">
        <v>2.9</v>
      </c>
      <c r="E583">
        <v>9.6999999999999993</v>
      </c>
      <c r="F583">
        <v>7.37</v>
      </c>
      <c r="G583">
        <v>45.7</v>
      </c>
      <c r="H583">
        <v>27.2</v>
      </c>
      <c r="I583" s="19">
        <v>1</v>
      </c>
    </row>
    <row r="584" spans="1:9">
      <c r="A584" s="131">
        <v>43683</v>
      </c>
      <c r="B584">
        <v>583</v>
      </c>
      <c r="C584">
        <v>21.4</v>
      </c>
      <c r="D584">
        <v>1.6</v>
      </c>
      <c r="E584">
        <v>5.6</v>
      </c>
      <c r="F584">
        <v>0</v>
      </c>
      <c r="G584">
        <v>39</v>
      </c>
      <c r="H584">
        <v>25.8</v>
      </c>
      <c r="I584" s="19">
        <v>1</v>
      </c>
    </row>
    <row r="585" spans="1:9">
      <c r="A585" s="131">
        <v>43684</v>
      </c>
      <c r="B585">
        <v>584</v>
      </c>
      <c r="C585">
        <v>18.8</v>
      </c>
      <c r="D585">
        <v>2</v>
      </c>
      <c r="E585">
        <v>7.2</v>
      </c>
      <c r="F585">
        <v>0</v>
      </c>
      <c r="G585">
        <v>40.299999999999997</v>
      </c>
      <c r="H585">
        <v>27.1</v>
      </c>
      <c r="I585" s="19">
        <v>1</v>
      </c>
    </row>
    <row r="586" spans="1:9">
      <c r="A586" s="131">
        <v>43685</v>
      </c>
      <c r="B586">
        <v>585</v>
      </c>
      <c r="C586">
        <v>15.9</v>
      </c>
      <c r="D586">
        <v>1.4</v>
      </c>
      <c r="E586">
        <v>6.8</v>
      </c>
      <c r="F586">
        <v>0</v>
      </c>
      <c r="G586">
        <v>41.4</v>
      </c>
      <c r="H586">
        <v>24.9</v>
      </c>
      <c r="I586" s="19">
        <v>1</v>
      </c>
    </row>
    <row r="587" spans="1:9">
      <c r="A587" s="131">
        <v>43686</v>
      </c>
      <c r="B587">
        <v>586</v>
      </c>
      <c r="C587">
        <v>23.8</v>
      </c>
      <c r="D587">
        <v>2.1</v>
      </c>
      <c r="E587">
        <v>6.1</v>
      </c>
      <c r="F587">
        <v>0</v>
      </c>
      <c r="G587">
        <v>37.200000000000003</v>
      </c>
      <c r="H587">
        <v>26.4</v>
      </c>
      <c r="I587" s="19">
        <v>1</v>
      </c>
    </row>
    <row r="588" spans="1:9">
      <c r="A588" s="131">
        <v>43687</v>
      </c>
      <c r="B588">
        <v>587</v>
      </c>
      <c r="C588">
        <v>21.5</v>
      </c>
      <c r="D588">
        <v>3.4</v>
      </c>
      <c r="E588">
        <v>8.1999999999999993</v>
      </c>
      <c r="F588">
        <v>0</v>
      </c>
      <c r="G588">
        <v>38.700000000000003</v>
      </c>
      <c r="H588">
        <v>25.4</v>
      </c>
      <c r="I588" s="19">
        <v>1</v>
      </c>
    </row>
    <row r="589" spans="1:9">
      <c r="A589" s="131">
        <v>43688</v>
      </c>
      <c r="B589">
        <v>588</v>
      </c>
      <c r="C589">
        <v>22.1</v>
      </c>
      <c r="D589">
        <v>2</v>
      </c>
      <c r="E589">
        <v>7.4</v>
      </c>
      <c r="F589">
        <v>0</v>
      </c>
      <c r="G589">
        <v>39</v>
      </c>
      <c r="H589">
        <v>25.8</v>
      </c>
      <c r="I589" s="19">
        <v>1</v>
      </c>
    </row>
    <row r="590" spans="1:9">
      <c r="A590" s="131">
        <v>43689</v>
      </c>
      <c r="B590">
        <v>589</v>
      </c>
      <c r="C590">
        <v>10.199999999999999</v>
      </c>
      <c r="D590">
        <v>1.9</v>
      </c>
      <c r="E590">
        <v>7.8</v>
      </c>
      <c r="F590">
        <v>0</v>
      </c>
      <c r="G590">
        <v>41</v>
      </c>
      <c r="H590">
        <v>25.8</v>
      </c>
      <c r="I590" s="19">
        <v>1</v>
      </c>
    </row>
    <row r="591" spans="1:9">
      <c r="A591" s="131">
        <v>43690</v>
      </c>
      <c r="B591">
        <v>590</v>
      </c>
      <c r="C591">
        <v>11.8</v>
      </c>
      <c r="D591">
        <v>1.5</v>
      </c>
      <c r="E591">
        <v>7.3</v>
      </c>
      <c r="F591">
        <v>0</v>
      </c>
      <c r="G591">
        <v>42</v>
      </c>
      <c r="H591">
        <v>23.8</v>
      </c>
      <c r="I591" s="19">
        <v>1</v>
      </c>
    </row>
    <row r="592" spans="1:9">
      <c r="A592" s="131">
        <v>43691</v>
      </c>
      <c r="B592">
        <v>591</v>
      </c>
      <c r="C592">
        <v>6.2</v>
      </c>
      <c r="D592">
        <v>1.7</v>
      </c>
      <c r="E592">
        <v>7.7</v>
      </c>
      <c r="F592">
        <v>0</v>
      </c>
      <c r="G592">
        <v>44.2</v>
      </c>
      <c r="H592">
        <v>22.5</v>
      </c>
      <c r="I592" s="19">
        <v>1</v>
      </c>
    </row>
    <row r="593" spans="1:9">
      <c r="A593" s="131">
        <v>43692</v>
      </c>
      <c r="B593">
        <v>592</v>
      </c>
      <c r="C593">
        <v>4.9000000000000004</v>
      </c>
      <c r="D593">
        <v>1.6</v>
      </c>
      <c r="E593">
        <v>7.7</v>
      </c>
      <c r="F593">
        <v>0</v>
      </c>
      <c r="G593">
        <v>45.1</v>
      </c>
      <c r="H593">
        <v>22.6</v>
      </c>
      <c r="I593" s="19">
        <v>1</v>
      </c>
    </row>
    <row r="594" spans="1:9">
      <c r="A594" s="131">
        <v>43693</v>
      </c>
      <c r="B594">
        <v>593</v>
      </c>
      <c r="C594">
        <v>11.6</v>
      </c>
      <c r="D594">
        <v>2.5</v>
      </c>
      <c r="E594">
        <v>8.5</v>
      </c>
      <c r="F594">
        <v>0</v>
      </c>
      <c r="G594">
        <v>41.4</v>
      </c>
      <c r="H594">
        <v>26.8</v>
      </c>
      <c r="I594" s="19">
        <v>1</v>
      </c>
    </row>
    <row r="595" spans="1:9">
      <c r="A595" s="131">
        <v>43694</v>
      </c>
      <c r="B595">
        <v>594</v>
      </c>
      <c r="C595">
        <v>12.4</v>
      </c>
      <c r="D595">
        <v>2</v>
      </c>
      <c r="E595">
        <v>7.9</v>
      </c>
      <c r="F595">
        <v>0</v>
      </c>
      <c r="G595">
        <v>41.7</v>
      </c>
      <c r="H595">
        <v>24.5</v>
      </c>
      <c r="I595" s="19">
        <v>1</v>
      </c>
    </row>
    <row r="596" spans="1:9">
      <c r="A596" s="131">
        <v>43695</v>
      </c>
      <c r="B596">
        <v>595</v>
      </c>
      <c r="C596">
        <v>11.9</v>
      </c>
      <c r="D596">
        <v>1.4</v>
      </c>
      <c r="E596">
        <v>6.2</v>
      </c>
      <c r="F596">
        <v>0</v>
      </c>
      <c r="G596">
        <v>39.9</v>
      </c>
      <c r="H596">
        <v>22</v>
      </c>
      <c r="I596" s="19">
        <v>1</v>
      </c>
    </row>
    <row r="597" spans="1:9">
      <c r="A597" s="131">
        <v>43696</v>
      </c>
      <c r="B597">
        <v>596</v>
      </c>
      <c r="C597">
        <v>9.4</v>
      </c>
      <c r="D597">
        <v>1.1000000000000001</v>
      </c>
      <c r="E597">
        <v>6.3</v>
      </c>
      <c r="F597">
        <v>0</v>
      </c>
      <c r="G597">
        <v>41.7</v>
      </c>
      <c r="H597">
        <v>22.1</v>
      </c>
      <c r="I597" s="19">
        <v>1</v>
      </c>
    </row>
    <row r="598" spans="1:9">
      <c r="A598" s="131">
        <v>43697</v>
      </c>
      <c r="B598">
        <v>597</v>
      </c>
      <c r="C598">
        <v>8.1</v>
      </c>
      <c r="D598">
        <v>1.2</v>
      </c>
      <c r="E598">
        <v>6.7</v>
      </c>
      <c r="F598">
        <v>0</v>
      </c>
      <c r="G598">
        <v>44.3</v>
      </c>
      <c r="H598">
        <v>22.5</v>
      </c>
      <c r="I598" s="19">
        <v>1</v>
      </c>
    </row>
    <row r="599" spans="1:9">
      <c r="A599" s="131">
        <v>43698</v>
      </c>
      <c r="B599">
        <v>598</v>
      </c>
      <c r="C599">
        <v>7</v>
      </c>
      <c r="D599">
        <v>1.7</v>
      </c>
      <c r="E599">
        <v>7.8</v>
      </c>
      <c r="F599">
        <v>0</v>
      </c>
      <c r="G599">
        <v>45.2</v>
      </c>
      <c r="H599">
        <v>22.7</v>
      </c>
      <c r="I599" s="19">
        <v>1</v>
      </c>
    </row>
    <row r="600" spans="1:9">
      <c r="A600" s="131">
        <v>43699</v>
      </c>
      <c r="B600">
        <v>599</v>
      </c>
      <c r="C600">
        <v>17.600000000000001</v>
      </c>
      <c r="D600">
        <v>3.1</v>
      </c>
      <c r="E600">
        <v>8.9</v>
      </c>
      <c r="F600">
        <v>0</v>
      </c>
      <c r="G600">
        <v>41.5</v>
      </c>
      <c r="H600">
        <v>25.4</v>
      </c>
      <c r="I600" s="19">
        <v>1</v>
      </c>
    </row>
    <row r="601" spans="1:9">
      <c r="A601" s="131">
        <v>43700</v>
      </c>
      <c r="B601">
        <v>600</v>
      </c>
      <c r="C601">
        <v>21.7</v>
      </c>
      <c r="D601">
        <v>2.2999999999999998</v>
      </c>
      <c r="E601">
        <v>7.3</v>
      </c>
      <c r="F601">
        <v>0</v>
      </c>
      <c r="G601">
        <v>38.5</v>
      </c>
      <c r="H601">
        <v>23.8</v>
      </c>
      <c r="I601" s="19">
        <v>1</v>
      </c>
    </row>
    <row r="602" spans="1:9">
      <c r="A602" s="131">
        <v>43701</v>
      </c>
      <c r="B602">
        <v>601</v>
      </c>
      <c r="C602">
        <v>26.2</v>
      </c>
      <c r="D602">
        <v>2.4</v>
      </c>
      <c r="E602">
        <v>7.2</v>
      </c>
      <c r="F602">
        <v>0</v>
      </c>
      <c r="G602">
        <v>38.5</v>
      </c>
      <c r="H602">
        <v>25.7</v>
      </c>
      <c r="I602" s="19">
        <v>1</v>
      </c>
    </row>
    <row r="603" spans="1:9">
      <c r="A603" s="131">
        <v>43702</v>
      </c>
      <c r="B603">
        <v>602</v>
      </c>
      <c r="C603">
        <v>27.5</v>
      </c>
      <c r="D603">
        <v>3</v>
      </c>
      <c r="E603">
        <v>8.1</v>
      </c>
      <c r="F603">
        <v>0</v>
      </c>
      <c r="G603">
        <v>38.700000000000003</v>
      </c>
      <c r="H603">
        <v>27.6</v>
      </c>
      <c r="I603" s="19">
        <v>1</v>
      </c>
    </row>
    <row r="604" spans="1:9">
      <c r="A604" s="131">
        <v>43703</v>
      </c>
      <c r="B604">
        <v>603</v>
      </c>
      <c r="C604">
        <v>21</v>
      </c>
      <c r="D604">
        <v>2.2999999999999998</v>
      </c>
      <c r="E604">
        <v>7.9</v>
      </c>
      <c r="F604">
        <v>0</v>
      </c>
      <c r="G604">
        <v>40.799999999999997</v>
      </c>
      <c r="H604">
        <v>29.6</v>
      </c>
      <c r="I604" s="19">
        <v>1</v>
      </c>
    </row>
    <row r="605" spans="1:9">
      <c r="A605" s="131">
        <v>43704</v>
      </c>
      <c r="B605">
        <v>604</v>
      </c>
      <c r="C605">
        <v>17.100000000000001</v>
      </c>
      <c r="D605">
        <v>2.2999999999999998</v>
      </c>
      <c r="E605">
        <v>8</v>
      </c>
      <c r="F605">
        <v>0</v>
      </c>
      <c r="G605">
        <v>42.9</v>
      </c>
      <c r="H605">
        <v>27.6</v>
      </c>
      <c r="I605" s="19">
        <v>1</v>
      </c>
    </row>
    <row r="606" spans="1:9">
      <c r="A606" s="131">
        <v>43705</v>
      </c>
      <c r="B606">
        <v>605</v>
      </c>
      <c r="C606">
        <v>18.5</v>
      </c>
      <c r="D606">
        <v>3</v>
      </c>
      <c r="E606">
        <v>8.6999999999999993</v>
      </c>
      <c r="F606">
        <v>2.29</v>
      </c>
      <c r="G606">
        <v>42.3</v>
      </c>
      <c r="H606">
        <v>24.7</v>
      </c>
      <c r="I606" s="19">
        <v>1</v>
      </c>
    </row>
    <row r="607" spans="1:9">
      <c r="A607" s="131">
        <v>43706</v>
      </c>
      <c r="B607">
        <v>606</v>
      </c>
      <c r="C607">
        <v>20.9</v>
      </c>
      <c r="D607">
        <v>1.7</v>
      </c>
      <c r="E607">
        <v>6.7</v>
      </c>
      <c r="F607">
        <v>0</v>
      </c>
      <c r="G607">
        <v>40</v>
      </c>
      <c r="H607">
        <v>23.9</v>
      </c>
      <c r="I607" s="19">
        <v>1</v>
      </c>
    </row>
    <row r="608" spans="1:9">
      <c r="A608" s="131">
        <v>43707</v>
      </c>
      <c r="B608">
        <v>607</v>
      </c>
      <c r="C608">
        <v>18</v>
      </c>
      <c r="D608">
        <v>2</v>
      </c>
      <c r="E608">
        <v>7.3</v>
      </c>
      <c r="F608">
        <v>0</v>
      </c>
      <c r="G608">
        <v>42</v>
      </c>
      <c r="H608">
        <v>26.7</v>
      </c>
      <c r="I608" s="19">
        <v>1</v>
      </c>
    </row>
    <row r="609" spans="1:9">
      <c r="A609" s="131">
        <v>43708</v>
      </c>
      <c r="B609">
        <v>608</v>
      </c>
      <c r="C609">
        <v>16.899999999999999</v>
      </c>
      <c r="D609">
        <v>2.1</v>
      </c>
      <c r="E609">
        <v>7.4</v>
      </c>
      <c r="F609">
        <v>0</v>
      </c>
      <c r="G609">
        <v>41.5</v>
      </c>
      <c r="H609">
        <v>26.8</v>
      </c>
      <c r="I609" s="19">
        <v>1</v>
      </c>
    </row>
    <row r="610" spans="1:9">
      <c r="A610" s="131">
        <v>43709</v>
      </c>
      <c r="B610">
        <v>609</v>
      </c>
      <c r="C610">
        <v>20.8</v>
      </c>
      <c r="D610">
        <v>3.5</v>
      </c>
      <c r="E610">
        <v>8.9</v>
      </c>
      <c r="F610">
        <v>0</v>
      </c>
      <c r="G610">
        <v>41</v>
      </c>
      <c r="H610">
        <v>27.5</v>
      </c>
      <c r="I610" s="19">
        <v>1</v>
      </c>
    </row>
    <row r="611" spans="1:9">
      <c r="A611" s="131">
        <v>43710</v>
      </c>
      <c r="B611">
        <v>610</v>
      </c>
      <c r="C611">
        <v>19</v>
      </c>
      <c r="D611">
        <v>1.8</v>
      </c>
      <c r="E611">
        <v>6.8</v>
      </c>
      <c r="F611">
        <v>0</v>
      </c>
      <c r="G611">
        <v>40.799999999999997</v>
      </c>
      <c r="H611">
        <v>22.9</v>
      </c>
      <c r="I611" s="19">
        <v>1</v>
      </c>
    </row>
    <row r="612" spans="1:9">
      <c r="A612" s="131">
        <v>43711</v>
      </c>
      <c r="B612">
        <v>611</v>
      </c>
      <c r="C612">
        <v>16.8</v>
      </c>
      <c r="D612">
        <v>2.1</v>
      </c>
      <c r="E612">
        <v>7.4</v>
      </c>
      <c r="F612">
        <v>0</v>
      </c>
      <c r="G612">
        <v>41.8</v>
      </c>
      <c r="H612">
        <v>26.2</v>
      </c>
      <c r="I612" s="19">
        <v>1</v>
      </c>
    </row>
    <row r="613" spans="1:9">
      <c r="A613" s="131">
        <v>43712</v>
      </c>
      <c r="B613">
        <v>612</v>
      </c>
      <c r="C613">
        <v>13.7</v>
      </c>
      <c r="D613">
        <v>2.7</v>
      </c>
      <c r="E613">
        <v>8.1999999999999993</v>
      </c>
      <c r="F613">
        <v>0</v>
      </c>
      <c r="G613">
        <v>41.7</v>
      </c>
      <c r="H613">
        <v>27.1</v>
      </c>
      <c r="I613" s="19">
        <v>1</v>
      </c>
    </row>
    <row r="614" spans="1:9">
      <c r="A614" s="131">
        <v>43713</v>
      </c>
      <c r="B614">
        <v>613</v>
      </c>
      <c r="C614">
        <v>12.1</v>
      </c>
      <c r="D614">
        <v>2.1</v>
      </c>
      <c r="E614">
        <v>7.3</v>
      </c>
      <c r="F614">
        <v>0</v>
      </c>
      <c r="G614">
        <v>41.6</v>
      </c>
      <c r="H614">
        <v>25.5</v>
      </c>
      <c r="I614" s="19">
        <v>1</v>
      </c>
    </row>
    <row r="615" spans="1:9">
      <c r="A615" s="131">
        <v>43714</v>
      </c>
      <c r="B615">
        <v>614</v>
      </c>
      <c r="C615">
        <v>18.100000000000001</v>
      </c>
      <c r="D615">
        <v>2.2000000000000002</v>
      </c>
      <c r="E615">
        <v>7.2</v>
      </c>
      <c r="F615">
        <v>0</v>
      </c>
      <c r="G615">
        <v>41.2</v>
      </c>
      <c r="H615">
        <v>27.7</v>
      </c>
      <c r="I615" s="19">
        <v>1</v>
      </c>
    </row>
    <row r="616" spans="1:9">
      <c r="A616" s="131">
        <v>43715</v>
      </c>
      <c r="B616">
        <v>615</v>
      </c>
      <c r="C616">
        <v>17.7</v>
      </c>
      <c r="D616">
        <v>2.7</v>
      </c>
      <c r="E616">
        <v>7.9</v>
      </c>
      <c r="F616">
        <v>0</v>
      </c>
      <c r="G616">
        <v>41</v>
      </c>
      <c r="H616">
        <v>29.4</v>
      </c>
      <c r="I616" s="19">
        <v>1</v>
      </c>
    </row>
    <row r="617" spans="1:9">
      <c r="A617" s="131">
        <v>43716</v>
      </c>
      <c r="B617">
        <v>616</v>
      </c>
      <c r="C617">
        <v>18.3</v>
      </c>
      <c r="D617">
        <v>2.4</v>
      </c>
      <c r="E617">
        <v>6.8</v>
      </c>
      <c r="F617">
        <v>0</v>
      </c>
      <c r="G617">
        <v>39.200000000000003</v>
      </c>
      <c r="H617">
        <v>25.8</v>
      </c>
      <c r="I617" s="19">
        <v>1</v>
      </c>
    </row>
    <row r="618" spans="1:9">
      <c r="A618" s="131">
        <v>43717</v>
      </c>
      <c r="B618">
        <v>617</v>
      </c>
      <c r="C618">
        <v>21.3</v>
      </c>
      <c r="D618">
        <v>1.6</v>
      </c>
      <c r="E618">
        <v>5.7</v>
      </c>
      <c r="F618">
        <v>0</v>
      </c>
      <c r="G618">
        <v>36.799999999999997</v>
      </c>
      <c r="H618">
        <v>22.7</v>
      </c>
      <c r="I618" s="19">
        <v>1</v>
      </c>
    </row>
    <row r="619" spans="1:9">
      <c r="A619" s="131">
        <v>43718</v>
      </c>
      <c r="B619">
        <v>618</v>
      </c>
      <c r="C619">
        <v>22.9</v>
      </c>
      <c r="D619">
        <v>3.4</v>
      </c>
      <c r="E619">
        <v>7.2</v>
      </c>
      <c r="F619">
        <v>0</v>
      </c>
      <c r="G619">
        <v>36</v>
      </c>
      <c r="H619">
        <v>25.3</v>
      </c>
      <c r="I619" s="19">
        <v>1</v>
      </c>
    </row>
    <row r="620" spans="1:9">
      <c r="A620" s="131">
        <v>43719</v>
      </c>
      <c r="B620">
        <v>619</v>
      </c>
      <c r="C620">
        <v>23.3</v>
      </c>
      <c r="D620">
        <v>1.9</v>
      </c>
      <c r="E620">
        <v>6.1</v>
      </c>
      <c r="F620">
        <v>0</v>
      </c>
      <c r="G620">
        <v>35.9</v>
      </c>
      <c r="H620">
        <v>24.5</v>
      </c>
      <c r="I620" s="19">
        <v>1</v>
      </c>
    </row>
    <row r="621" spans="1:9">
      <c r="A621" s="131">
        <v>43720</v>
      </c>
      <c r="B621">
        <v>620</v>
      </c>
      <c r="C621">
        <v>12.9</v>
      </c>
      <c r="D621">
        <v>1.5</v>
      </c>
      <c r="E621">
        <v>6</v>
      </c>
      <c r="F621">
        <v>0</v>
      </c>
      <c r="G621">
        <v>37.9</v>
      </c>
      <c r="H621">
        <v>21.1</v>
      </c>
      <c r="I621" s="19">
        <v>1</v>
      </c>
    </row>
    <row r="622" spans="1:9">
      <c r="A622" s="131">
        <v>43721</v>
      </c>
      <c r="B622">
        <v>621</v>
      </c>
      <c r="C622">
        <v>9.1999999999999993</v>
      </c>
      <c r="D622">
        <v>1.2</v>
      </c>
      <c r="E622">
        <v>5.6</v>
      </c>
      <c r="F622">
        <v>0</v>
      </c>
      <c r="G622">
        <v>40.5</v>
      </c>
      <c r="H622">
        <v>18.8</v>
      </c>
      <c r="I622" s="19">
        <v>1</v>
      </c>
    </row>
    <row r="623" spans="1:9">
      <c r="A623" s="131">
        <v>43722</v>
      </c>
      <c r="B623">
        <v>622</v>
      </c>
      <c r="C623">
        <v>19.600000000000001</v>
      </c>
      <c r="D623">
        <v>2.2999999999999998</v>
      </c>
      <c r="E623">
        <v>6.5</v>
      </c>
      <c r="F623">
        <v>7.87</v>
      </c>
      <c r="G623">
        <v>39.200000000000003</v>
      </c>
      <c r="H623">
        <v>24.3</v>
      </c>
      <c r="I623" s="19">
        <v>1</v>
      </c>
    </row>
    <row r="624" spans="1:9">
      <c r="A624" s="131">
        <v>43723</v>
      </c>
      <c r="B624">
        <v>623</v>
      </c>
      <c r="C624">
        <v>24.6</v>
      </c>
      <c r="D624">
        <v>1.4</v>
      </c>
      <c r="E624">
        <v>5.2</v>
      </c>
      <c r="F624">
        <v>0</v>
      </c>
      <c r="G624">
        <v>35.799999999999997</v>
      </c>
      <c r="H624">
        <v>21.7</v>
      </c>
      <c r="I624" s="19">
        <v>1</v>
      </c>
    </row>
    <row r="625" spans="1:9">
      <c r="A625" s="131">
        <v>43724</v>
      </c>
      <c r="B625">
        <v>624</v>
      </c>
      <c r="C625">
        <v>31.3</v>
      </c>
      <c r="D625">
        <v>1.9</v>
      </c>
      <c r="E625">
        <v>4.9000000000000004</v>
      </c>
      <c r="F625">
        <v>0</v>
      </c>
      <c r="G625">
        <v>35.700000000000003</v>
      </c>
      <c r="H625">
        <v>21.7</v>
      </c>
      <c r="I625" s="19">
        <v>1</v>
      </c>
    </row>
    <row r="626" spans="1:9">
      <c r="A626" s="131">
        <v>43725</v>
      </c>
      <c r="B626">
        <v>625</v>
      </c>
      <c r="C626">
        <v>26.3</v>
      </c>
      <c r="D626">
        <v>1</v>
      </c>
      <c r="E626">
        <v>4.8</v>
      </c>
      <c r="F626">
        <v>0</v>
      </c>
      <c r="G626">
        <v>36.200000000000003</v>
      </c>
      <c r="H626">
        <v>18.8</v>
      </c>
      <c r="I626" s="19">
        <v>1</v>
      </c>
    </row>
    <row r="627" spans="1:9">
      <c r="A627" s="131">
        <v>43726</v>
      </c>
      <c r="B627">
        <v>626</v>
      </c>
      <c r="C627">
        <v>16.8</v>
      </c>
      <c r="D627">
        <v>1.3</v>
      </c>
      <c r="E627">
        <v>5.5</v>
      </c>
      <c r="F627">
        <v>0</v>
      </c>
      <c r="G627">
        <v>38.200000000000003</v>
      </c>
      <c r="H627">
        <v>23.1</v>
      </c>
      <c r="I627" s="19">
        <v>1</v>
      </c>
    </row>
    <row r="628" spans="1:9">
      <c r="A628" s="131">
        <v>43727</v>
      </c>
      <c r="B628">
        <v>627</v>
      </c>
      <c r="C628">
        <v>12.3</v>
      </c>
      <c r="D628">
        <v>2.8</v>
      </c>
      <c r="E628">
        <v>7.4</v>
      </c>
      <c r="F628">
        <v>0</v>
      </c>
      <c r="G628">
        <v>37.700000000000003</v>
      </c>
      <c r="H628">
        <v>22.2</v>
      </c>
      <c r="I628" s="19">
        <v>1</v>
      </c>
    </row>
    <row r="629" spans="1:9">
      <c r="A629" s="131">
        <v>43728</v>
      </c>
      <c r="B629">
        <v>628</v>
      </c>
      <c r="C629">
        <v>10.9</v>
      </c>
      <c r="D629">
        <v>1.5</v>
      </c>
      <c r="E629">
        <v>5.6</v>
      </c>
      <c r="F629">
        <v>0</v>
      </c>
      <c r="G629">
        <v>35.9</v>
      </c>
      <c r="H629">
        <v>17.3</v>
      </c>
      <c r="I629" s="19">
        <v>1</v>
      </c>
    </row>
    <row r="630" spans="1:9">
      <c r="A630" s="131">
        <v>43729</v>
      </c>
      <c r="B630">
        <v>629</v>
      </c>
      <c r="C630">
        <v>11.2</v>
      </c>
      <c r="D630">
        <v>1.4</v>
      </c>
      <c r="E630">
        <v>5.2</v>
      </c>
      <c r="F630">
        <v>0</v>
      </c>
      <c r="G630">
        <v>34.9</v>
      </c>
      <c r="H630">
        <v>18.2</v>
      </c>
      <c r="I630" s="19">
        <v>1</v>
      </c>
    </row>
    <row r="631" spans="1:9">
      <c r="A631" s="131">
        <v>43730</v>
      </c>
      <c r="B631">
        <v>630</v>
      </c>
      <c r="C631">
        <v>14.6</v>
      </c>
      <c r="D631">
        <v>1.1000000000000001</v>
      </c>
      <c r="E631">
        <v>4.8</v>
      </c>
      <c r="F631">
        <v>0</v>
      </c>
      <c r="G631">
        <v>36.200000000000003</v>
      </c>
      <c r="H631">
        <v>15.6</v>
      </c>
      <c r="I631" s="19">
        <v>1</v>
      </c>
    </row>
    <row r="632" spans="1:9">
      <c r="A632" s="131">
        <v>43731</v>
      </c>
      <c r="B632">
        <v>631</v>
      </c>
      <c r="C632">
        <v>33.5</v>
      </c>
      <c r="D632">
        <v>3.1</v>
      </c>
      <c r="E632">
        <v>5.2</v>
      </c>
      <c r="F632">
        <v>6.1</v>
      </c>
      <c r="G632">
        <v>34.4</v>
      </c>
      <c r="H632">
        <v>20.399999999999999</v>
      </c>
      <c r="I632" s="19">
        <v>1</v>
      </c>
    </row>
    <row r="633" spans="1:9">
      <c r="A633" s="131">
        <v>43732</v>
      </c>
      <c r="B633">
        <v>632</v>
      </c>
      <c r="C633">
        <v>45.9</v>
      </c>
      <c r="D633">
        <v>2.2999999999999998</v>
      </c>
      <c r="E633">
        <v>4.0999999999999996</v>
      </c>
      <c r="F633">
        <v>0.76</v>
      </c>
      <c r="G633">
        <v>28.5</v>
      </c>
      <c r="H633">
        <v>18.3</v>
      </c>
      <c r="I633" s="19">
        <v>1</v>
      </c>
    </row>
    <row r="634" spans="1:9">
      <c r="A634" s="131">
        <v>43733</v>
      </c>
      <c r="B634">
        <v>633</v>
      </c>
      <c r="C634">
        <v>33.700000000000003</v>
      </c>
      <c r="D634">
        <v>1.3</v>
      </c>
      <c r="E634">
        <v>3.7</v>
      </c>
      <c r="F634">
        <v>1.02</v>
      </c>
      <c r="G634">
        <v>32.5</v>
      </c>
      <c r="H634">
        <v>19.7</v>
      </c>
      <c r="I634" s="19">
        <v>1</v>
      </c>
    </row>
    <row r="635" spans="1:9">
      <c r="A635" s="131">
        <v>43734</v>
      </c>
      <c r="B635">
        <v>634</v>
      </c>
      <c r="C635">
        <v>34.299999999999997</v>
      </c>
      <c r="D635">
        <v>1.6</v>
      </c>
      <c r="E635">
        <v>3.9</v>
      </c>
      <c r="F635">
        <v>0</v>
      </c>
      <c r="G635">
        <v>31</v>
      </c>
      <c r="H635">
        <v>19.600000000000001</v>
      </c>
      <c r="I635" s="19">
        <v>1</v>
      </c>
    </row>
    <row r="636" spans="1:9">
      <c r="A636" s="131">
        <v>43735</v>
      </c>
      <c r="B636">
        <v>635</v>
      </c>
      <c r="C636">
        <v>36</v>
      </c>
      <c r="D636">
        <v>0.8</v>
      </c>
      <c r="E636">
        <v>3.8</v>
      </c>
      <c r="F636">
        <v>0</v>
      </c>
      <c r="G636">
        <v>30.9</v>
      </c>
      <c r="H636">
        <v>18.8</v>
      </c>
      <c r="I636" s="19">
        <v>1</v>
      </c>
    </row>
    <row r="637" spans="1:9">
      <c r="A637" s="131">
        <v>43736</v>
      </c>
      <c r="B637">
        <v>636</v>
      </c>
      <c r="C637">
        <v>26.5</v>
      </c>
      <c r="D637">
        <v>1.6</v>
      </c>
      <c r="E637">
        <v>4.8</v>
      </c>
      <c r="F637">
        <v>0</v>
      </c>
      <c r="G637">
        <v>33.799999999999997</v>
      </c>
      <c r="H637">
        <v>17.600000000000001</v>
      </c>
      <c r="I637" s="19">
        <v>1</v>
      </c>
    </row>
    <row r="638" spans="1:9">
      <c r="A638" s="131">
        <v>43737</v>
      </c>
      <c r="B638">
        <v>637</v>
      </c>
      <c r="C638">
        <v>30.5</v>
      </c>
      <c r="D638">
        <v>1.3</v>
      </c>
      <c r="E638">
        <v>4.5999999999999996</v>
      </c>
      <c r="F638">
        <v>0</v>
      </c>
      <c r="G638">
        <v>33.299999999999997</v>
      </c>
      <c r="H638">
        <v>18</v>
      </c>
      <c r="I638" s="19">
        <v>1</v>
      </c>
    </row>
    <row r="639" spans="1:9">
      <c r="A639" s="131">
        <v>43738</v>
      </c>
      <c r="B639">
        <v>638</v>
      </c>
      <c r="C639">
        <v>13.9</v>
      </c>
      <c r="D639">
        <v>1.3</v>
      </c>
      <c r="E639">
        <v>4.5</v>
      </c>
      <c r="F639">
        <v>0</v>
      </c>
      <c r="G639">
        <v>32.5</v>
      </c>
      <c r="H639">
        <v>14.2</v>
      </c>
      <c r="I639" s="19">
        <v>1</v>
      </c>
    </row>
    <row r="640" spans="1:9">
      <c r="A640" s="131">
        <v>43739</v>
      </c>
      <c r="B640">
        <v>639</v>
      </c>
      <c r="C640">
        <v>11.6</v>
      </c>
      <c r="D640">
        <v>1.9</v>
      </c>
      <c r="E640">
        <v>5.4</v>
      </c>
      <c r="F640">
        <v>0</v>
      </c>
      <c r="G640">
        <v>33</v>
      </c>
      <c r="H640">
        <v>13.9</v>
      </c>
      <c r="I640" s="19">
        <v>1</v>
      </c>
    </row>
    <row r="641" spans="1:9">
      <c r="A641" s="131">
        <v>43740</v>
      </c>
      <c r="B641">
        <v>640</v>
      </c>
      <c r="C641">
        <v>21.9</v>
      </c>
      <c r="D641">
        <v>1.3</v>
      </c>
      <c r="E641">
        <v>4.4000000000000004</v>
      </c>
      <c r="F641">
        <v>0</v>
      </c>
      <c r="G641">
        <v>32.4</v>
      </c>
      <c r="H641">
        <v>14.7</v>
      </c>
      <c r="I641" s="19">
        <v>1</v>
      </c>
    </row>
    <row r="642" spans="1:9">
      <c r="A642" s="131">
        <v>43741</v>
      </c>
      <c r="B642">
        <v>641</v>
      </c>
      <c r="C642">
        <v>14.9</v>
      </c>
      <c r="D642">
        <v>1.1000000000000001</v>
      </c>
      <c r="E642">
        <v>4.4000000000000004</v>
      </c>
      <c r="F642">
        <v>0</v>
      </c>
      <c r="G642">
        <v>35.6</v>
      </c>
      <c r="H642">
        <v>15</v>
      </c>
      <c r="I642" s="19">
        <v>1</v>
      </c>
    </row>
    <row r="643" spans="1:9">
      <c r="A643" s="131">
        <v>43742</v>
      </c>
      <c r="B643">
        <v>642</v>
      </c>
      <c r="C643">
        <v>22.8</v>
      </c>
      <c r="D643">
        <v>1.8</v>
      </c>
      <c r="E643">
        <v>5.3</v>
      </c>
      <c r="F643">
        <v>0</v>
      </c>
      <c r="G643">
        <v>35.6</v>
      </c>
      <c r="H643">
        <v>19.399999999999999</v>
      </c>
      <c r="I643" s="19">
        <v>1</v>
      </c>
    </row>
    <row r="644" spans="1:9">
      <c r="A644" s="131">
        <v>43743</v>
      </c>
      <c r="B644">
        <v>643</v>
      </c>
      <c r="C644">
        <v>14.9</v>
      </c>
      <c r="D644">
        <v>1.3</v>
      </c>
      <c r="E644">
        <v>4.5999999999999996</v>
      </c>
      <c r="F644">
        <v>0</v>
      </c>
      <c r="G644">
        <v>35.4</v>
      </c>
      <c r="H644">
        <v>15</v>
      </c>
      <c r="I644" s="19">
        <v>1</v>
      </c>
    </row>
    <row r="645" spans="1:9">
      <c r="A645" s="131">
        <v>43744</v>
      </c>
      <c r="B645">
        <v>644</v>
      </c>
      <c r="C645">
        <v>10.8</v>
      </c>
      <c r="D645">
        <v>0.9</v>
      </c>
      <c r="E645">
        <v>3.9</v>
      </c>
      <c r="F645">
        <v>0</v>
      </c>
      <c r="G645">
        <v>35.299999999999997</v>
      </c>
      <c r="H645">
        <v>13.6</v>
      </c>
      <c r="I645" s="19">
        <v>1</v>
      </c>
    </row>
    <row r="646" spans="1:9">
      <c r="A646" s="131">
        <v>43745</v>
      </c>
      <c r="B646">
        <v>645</v>
      </c>
      <c r="C646">
        <v>11</v>
      </c>
      <c r="D646">
        <v>1.1000000000000001</v>
      </c>
      <c r="E646">
        <v>4.3</v>
      </c>
      <c r="F646">
        <v>0</v>
      </c>
      <c r="G646">
        <v>36.9</v>
      </c>
      <c r="H646">
        <v>12.9</v>
      </c>
      <c r="I646" s="19">
        <v>1</v>
      </c>
    </row>
    <row r="647" spans="1:9">
      <c r="A647" s="131">
        <v>43746</v>
      </c>
      <c r="B647">
        <v>646</v>
      </c>
      <c r="C647">
        <v>9.3000000000000007</v>
      </c>
      <c r="D647">
        <v>1.3</v>
      </c>
      <c r="E647">
        <v>4.5999999999999996</v>
      </c>
      <c r="F647">
        <v>0</v>
      </c>
      <c r="G647">
        <v>36</v>
      </c>
      <c r="H647">
        <v>14.2</v>
      </c>
      <c r="I647" s="19">
        <v>1</v>
      </c>
    </row>
    <row r="648" spans="1:9">
      <c r="A648" s="131">
        <v>43747</v>
      </c>
      <c r="B648">
        <v>647</v>
      </c>
      <c r="C648">
        <v>10.8</v>
      </c>
      <c r="D648">
        <v>2.5</v>
      </c>
      <c r="E648">
        <v>6.3</v>
      </c>
      <c r="F648">
        <v>0</v>
      </c>
      <c r="G648">
        <v>35.5</v>
      </c>
      <c r="H648">
        <v>17.7</v>
      </c>
      <c r="I648" s="19">
        <v>1</v>
      </c>
    </row>
    <row r="649" spans="1:9">
      <c r="A649" s="131">
        <v>43748</v>
      </c>
      <c r="B649">
        <v>648</v>
      </c>
      <c r="C649">
        <v>9.5</v>
      </c>
      <c r="D649">
        <v>2.2000000000000002</v>
      </c>
      <c r="E649">
        <v>5.3</v>
      </c>
      <c r="F649">
        <v>0</v>
      </c>
      <c r="G649">
        <v>31</v>
      </c>
      <c r="H649">
        <v>14.6</v>
      </c>
      <c r="I649" s="19">
        <v>1</v>
      </c>
    </row>
    <row r="650" spans="1:9">
      <c r="A650" s="131">
        <v>43749</v>
      </c>
      <c r="B650">
        <v>649</v>
      </c>
      <c r="C650">
        <v>6.2</v>
      </c>
      <c r="D650">
        <v>2.2000000000000002</v>
      </c>
      <c r="E650">
        <v>5.2</v>
      </c>
      <c r="F650">
        <v>0</v>
      </c>
      <c r="G650">
        <v>30.4</v>
      </c>
      <c r="H650">
        <v>10.9</v>
      </c>
      <c r="I650" s="19">
        <v>1</v>
      </c>
    </row>
    <row r="651" spans="1:9">
      <c r="A651" s="131">
        <v>43750</v>
      </c>
      <c r="B651">
        <v>650</v>
      </c>
      <c r="C651">
        <v>11</v>
      </c>
      <c r="D651">
        <v>1.1000000000000001</v>
      </c>
      <c r="E651">
        <v>3.9</v>
      </c>
      <c r="F651">
        <v>0</v>
      </c>
      <c r="G651">
        <v>32.6</v>
      </c>
      <c r="H651">
        <v>10.199999999999999</v>
      </c>
      <c r="I651" s="19">
        <v>1</v>
      </c>
    </row>
    <row r="652" spans="1:9">
      <c r="A652" s="131">
        <v>43751</v>
      </c>
      <c r="B652">
        <v>651</v>
      </c>
      <c r="C652">
        <v>12.4</v>
      </c>
      <c r="D652">
        <v>1.3</v>
      </c>
      <c r="E652">
        <v>4.2</v>
      </c>
      <c r="F652">
        <v>0</v>
      </c>
      <c r="G652">
        <v>33.1</v>
      </c>
      <c r="H652">
        <v>10.5</v>
      </c>
      <c r="I652" s="19">
        <v>1</v>
      </c>
    </row>
    <row r="653" spans="1:9">
      <c r="A653" s="131">
        <v>43752</v>
      </c>
      <c r="B653">
        <v>652</v>
      </c>
      <c r="C653">
        <v>25</v>
      </c>
      <c r="D653">
        <v>1.8</v>
      </c>
      <c r="E653">
        <v>4.4000000000000004</v>
      </c>
      <c r="F653">
        <v>0</v>
      </c>
      <c r="G653">
        <v>32.5</v>
      </c>
      <c r="H653">
        <v>12.8</v>
      </c>
      <c r="I653" s="19">
        <v>1</v>
      </c>
    </row>
    <row r="654" spans="1:9">
      <c r="A654" s="131">
        <v>43753</v>
      </c>
      <c r="B654">
        <v>653</v>
      </c>
      <c r="C654">
        <v>12.4</v>
      </c>
      <c r="D654">
        <v>1.3</v>
      </c>
      <c r="E654">
        <v>4.0999999999999996</v>
      </c>
      <c r="F654">
        <v>0</v>
      </c>
      <c r="G654">
        <v>33.299999999999997</v>
      </c>
      <c r="H654">
        <v>14.8</v>
      </c>
      <c r="I654" s="19">
        <v>1</v>
      </c>
    </row>
    <row r="655" spans="1:9">
      <c r="A655" s="131">
        <v>43754</v>
      </c>
      <c r="B655">
        <v>654</v>
      </c>
      <c r="C655">
        <v>8.3000000000000007</v>
      </c>
      <c r="D655">
        <v>1.6</v>
      </c>
      <c r="E655">
        <v>4.5999999999999996</v>
      </c>
      <c r="F655">
        <v>0</v>
      </c>
      <c r="G655">
        <v>34.9</v>
      </c>
      <c r="H655">
        <v>11.7</v>
      </c>
      <c r="I655" s="19">
        <v>1</v>
      </c>
    </row>
    <row r="656" spans="1:9">
      <c r="A656" s="131">
        <v>43755</v>
      </c>
      <c r="B656">
        <v>655</v>
      </c>
      <c r="C656">
        <v>13.3</v>
      </c>
      <c r="D656">
        <v>2.4</v>
      </c>
      <c r="E656">
        <v>5.6</v>
      </c>
      <c r="F656">
        <v>0</v>
      </c>
      <c r="G656">
        <v>35.299999999999997</v>
      </c>
      <c r="H656">
        <v>13.6</v>
      </c>
      <c r="I656" s="19">
        <v>1</v>
      </c>
    </row>
    <row r="657" spans="1:9">
      <c r="A657" s="131">
        <v>43756</v>
      </c>
      <c r="B657">
        <v>656</v>
      </c>
      <c r="C657">
        <v>15.2</v>
      </c>
      <c r="D657">
        <v>2.2000000000000002</v>
      </c>
      <c r="E657">
        <v>4.7</v>
      </c>
      <c r="F657">
        <v>0</v>
      </c>
      <c r="G657">
        <v>29.3</v>
      </c>
      <c r="H657">
        <v>14.4</v>
      </c>
      <c r="I657" s="19">
        <v>1</v>
      </c>
    </row>
    <row r="658" spans="1:9">
      <c r="A658" s="131">
        <v>43757</v>
      </c>
      <c r="B658">
        <v>657</v>
      </c>
      <c r="C658">
        <v>7</v>
      </c>
      <c r="D658">
        <v>1.7</v>
      </c>
      <c r="E658">
        <v>4.3</v>
      </c>
      <c r="F658">
        <v>0</v>
      </c>
      <c r="G658">
        <v>30.2</v>
      </c>
      <c r="H658">
        <v>9.1999999999999993</v>
      </c>
      <c r="I658" s="19">
        <v>1</v>
      </c>
    </row>
    <row r="659" spans="1:9">
      <c r="A659" s="131">
        <v>43758</v>
      </c>
      <c r="B659">
        <v>658</v>
      </c>
      <c r="C659">
        <v>9.1</v>
      </c>
      <c r="D659">
        <v>1.6</v>
      </c>
      <c r="E659">
        <v>4.0999999999999996</v>
      </c>
      <c r="F659">
        <v>0</v>
      </c>
      <c r="G659">
        <v>30</v>
      </c>
      <c r="H659">
        <v>8</v>
      </c>
      <c r="I659" s="19">
        <v>1</v>
      </c>
    </row>
    <row r="660" spans="1:9">
      <c r="A660" s="131">
        <v>43759</v>
      </c>
      <c r="B660">
        <v>659</v>
      </c>
      <c r="C660">
        <v>8.3000000000000007</v>
      </c>
      <c r="D660">
        <v>1.2</v>
      </c>
      <c r="E660">
        <v>3.5</v>
      </c>
      <c r="F660">
        <v>0</v>
      </c>
      <c r="G660">
        <v>29.6</v>
      </c>
      <c r="H660">
        <v>7.8</v>
      </c>
      <c r="I660" s="19">
        <v>1</v>
      </c>
    </row>
    <row r="661" spans="1:9">
      <c r="A661" s="131">
        <v>43760</v>
      </c>
      <c r="B661">
        <v>660</v>
      </c>
      <c r="C661">
        <v>9.1</v>
      </c>
      <c r="D661">
        <v>1.5</v>
      </c>
      <c r="E661">
        <v>4.0999999999999996</v>
      </c>
      <c r="F661">
        <v>0</v>
      </c>
      <c r="G661">
        <v>31.9</v>
      </c>
      <c r="H661">
        <v>7.7</v>
      </c>
      <c r="I661" s="19">
        <v>1</v>
      </c>
    </row>
    <row r="662" spans="1:9">
      <c r="A662" s="131">
        <v>43761</v>
      </c>
      <c r="B662">
        <v>661</v>
      </c>
      <c r="C662">
        <v>10.199999999999999</v>
      </c>
      <c r="D662">
        <v>1.3</v>
      </c>
      <c r="E662">
        <v>3.8</v>
      </c>
      <c r="F662">
        <v>0</v>
      </c>
      <c r="G662">
        <v>32.5</v>
      </c>
      <c r="H662">
        <v>8.3000000000000007</v>
      </c>
      <c r="I662" s="19">
        <v>1</v>
      </c>
    </row>
    <row r="663" spans="1:9">
      <c r="A663" s="131">
        <v>43762</v>
      </c>
      <c r="B663">
        <v>662</v>
      </c>
      <c r="C663">
        <v>6.6</v>
      </c>
      <c r="D663">
        <v>3.2</v>
      </c>
      <c r="E663">
        <v>5.8</v>
      </c>
      <c r="F663">
        <v>0</v>
      </c>
      <c r="G663">
        <v>29.1</v>
      </c>
      <c r="H663">
        <v>9.3000000000000007</v>
      </c>
      <c r="I663" s="19">
        <v>1</v>
      </c>
    </row>
    <row r="664" spans="1:9">
      <c r="A664" s="131">
        <v>43763</v>
      </c>
      <c r="B664">
        <v>663</v>
      </c>
      <c r="C664">
        <v>8.1</v>
      </c>
      <c r="D664">
        <v>2.7</v>
      </c>
      <c r="E664">
        <v>4.9000000000000004</v>
      </c>
      <c r="F664">
        <v>0</v>
      </c>
      <c r="G664">
        <v>26.6</v>
      </c>
      <c r="H664">
        <v>8.6999999999999993</v>
      </c>
      <c r="I664" s="19">
        <v>1</v>
      </c>
    </row>
    <row r="665" spans="1:9">
      <c r="A665" s="131">
        <v>43764</v>
      </c>
      <c r="B665">
        <v>664</v>
      </c>
      <c r="C665">
        <v>9.6999999999999993</v>
      </c>
      <c r="D665">
        <v>1.2</v>
      </c>
      <c r="E665">
        <v>3.3</v>
      </c>
      <c r="F665">
        <v>0</v>
      </c>
      <c r="G665">
        <v>28.9</v>
      </c>
      <c r="H665">
        <v>6.9</v>
      </c>
      <c r="I665" s="19">
        <v>1</v>
      </c>
    </row>
    <row r="666" spans="1:9">
      <c r="A666" s="131">
        <v>43765</v>
      </c>
      <c r="B666">
        <v>665</v>
      </c>
      <c r="C666">
        <v>8.5</v>
      </c>
      <c r="D666">
        <v>4</v>
      </c>
      <c r="E666">
        <v>7.2</v>
      </c>
      <c r="F666">
        <v>0</v>
      </c>
      <c r="G666">
        <v>32.5</v>
      </c>
      <c r="H666">
        <v>8.8000000000000007</v>
      </c>
      <c r="I666" s="19">
        <v>1</v>
      </c>
    </row>
    <row r="667" spans="1:9">
      <c r="A667" s="131">
        <v>43766</v>
      </c>
      <c r="B667">
        <v>666</v>
      </c>
      <c r="C667">
        <v>9.3000000000000007</v>
      </c>
      <c r="D667">
        <v>2.9</v>
      </c>
      <c r="E667">
        <v>4.5</v>
      </c>
      <c r="F667">
        <v>0</v>
      </c>
      <c r="G667">
        <v>22.3</v>
      </c>
      <c r="H667">
        <v>7.9</v>
      </c>
      <c r="I667" s="19">
        <v>1</v>
      </c>
    </row>
    <row r="668" spans="1:9">
      <c r="A668" s="131">
        <v>43767</v>
      </c>
      <c r="B668">
        <v>667</v>
      </c>
      <c r="C668">
        <v>7.2</v>
      </c>
      <c r="D668">
        <v>1.5</v>
      </c>
      <c r="E668">
        <v>3.2</v>
      </c>
      <c r="F668">
        <v>0</v>
      </c>
      <c r="G668">
        <v>23.7</v>
      </c>
      <c r="H668">
        <v>1.5</v>
      </c>
      <c r="I668" s="19">
        <v>1</v>
      </c>
    </row>
    <row r="669" spans="1:9">
      <c r="A669" s="131">
        <v>43768</v>
      </c>
      <c r="B669">
        <v>668</v>
      </c>
      <c r="C669">
        <v>6.4</v>
      </c>
      <c r="D669">
        <v>3.6</v>
      </c>
      <c r="E669">
        <v>4.7</v>
      </c>
      <c r="F669">
        <v>0</v>
      </c>
      <c r="G669">
        <v>19.600000000000001</v>
      </c>
      <c r="H669">
        <v>5.3</v>
      </c>
      <c r="I669" s="19">
        <v>1</v>
      </c>
    </row>
    <row r="670" spans="1:9">
      <c r="A670" s="131">
        <v>43769</v>
      </c>
      <c r="B670">
        <v>669</v>
      </c>
      <c r="C670">
        <v>5.7</v>
      </c>
      <c r="D670">
        <v>1.9</v>
      </c>
      <c r="E670">
        <v>3.8</v>
      </c>
      <c r="F670">
        <v>0</v>
      </c>
      <c r="G670">
        <v>24.5</v>
      </c>
      <c r="H670">
        <v>0.9</v>
      </c>
      <c r="I670" s="19">
        <v>1</v>
      </c>
    </row>
    <row r="671" spans="1:9">
      <c r="A671" s="131">
        <v>43770</v>
      </c>
      <c r="B671">
        <v>670</v>
      </c>
      <c r="C671">
        <v>7.6</v>
      </c>
      <c r="D671">
        <v>1.1000000000000001</v>
      </c>
      <c r="E671">
        <v>2.8</v>
      </c>
      <c r="F671">
        <v>0</v>
      </c>
      <c r="G671">
        <v>26.6</v>
      </c>
      <c r="H671">
        <v>1.7</v>
      </c>
      <c r="I671" s="19">
        <v>1</v>
      </c>
    </row>
    <row r="672" spans="1:9">
      <c r="A672" s="131">
        <v>43771</v>
      </c>
      <c r="B672">
        <v>671</v>
      </c>
      <c r="C672">
        <v>8.1</v>
      </c>
      <c r="D672">
        <v>1.3</v>
      </c>
      <c r="E672">
        <v>3.4</v>
      </c>
      <c r="F672">
        <v>0</v>
      </c>
      <c r="G672">
        <v>29.7</v>
      </c>
      <c r="H672">
        <v>5.4</v>
      </c>
      <c r="I672" s="19">
        <v>1</v>
      </c>
    </row>
    <row r="673" spans="1:9">
      <c r="A673" s="131">
        <v>43772</v>
      </c>
      <c r="B673">
        <v>672</v>
      </c>
      <c r="C673">
        <v>9.9</v>
      </c>
      <c r="D673">
        <v>0.9</v>
      </c>
      <c r="E673">
        <v>2.6</v>
      </c>
      <c r="F673">
        <v>0</v>
      </c>
      <c r="G673">
        <v>29.5</v>
      </c>
      <c r="H673">
        <v>7.6</v>
      </c>
      <c r="I673" s="19">
        <v>1</v>
      </c>
    </row>
    <row r="674" spans="1:9">
      <c r="A674" s="131">
        <v>43773</v>
      </c>
      <c r="B674">
        <v>673</v>
      </c>
      <c r="C674">
        <v>10.5</v>
      </c>
      <c r="D674">
        <v>1.3</v>
      </c>
      <c r="E674">
        <v>3.2</v>
      </c>
      <c r="F674">
        <v>0</v>
      </c>
      <c r="G674">
        <v>30.2</v>
      </c>
      <c r="H674">
        <v>7.2</v>
      </c>
      <c r="I674" s="19">
        <v>1</v>
      </c>
    </row>
    <row r="675" spans="1:9">
      <c r="A675" s="131">
        <v>43774</v>
      </c>
      <c r="B675">
        <v>674</v>
      </c>
      <c r="C675">
        <v>14</v>
      </c>
      <c r="D675">
        <v>1.2</v>
      </c>
      <c r="E675">
        <v>3.1</v>
      </c>
      <c r="F675">
        <v>0</v>
      </c>
      <c r="G675">
        <v>31</v>
      </c>
      <c r="H675">
        <v>8.6999999999999993</v>
      </c>
      <c r="I675" s="19">
        <v>1</v>
      </c>
    </row>
    <row r="676" spans="1:9">
      <c r="A676" s="131">
        <v>43775</v>
      </c>
      <c r="B676">
        <v>675</v>
      </c>
      <c r="C676">
        <v>17.899999999999999</v>
      </c>
      <c r="D676">
        <v>1.5</v>
      </c>
      <c r="E676">
        <v>3.4</v>
      </c>
      <c r="F676">
        <v>0</v>
      </c>
      <c r="G676">
        <v>30.3</v>
      </c>
      <c r="H676">
        <v>14.4</v>
      </c>
      <c r="I676" s="19">
        <v>1</v>
      </c>
    </row>
    <row r="677" spans="1:9">
      <c r="A677" s="131">
        <v>43776</v>
      </c>
      <c r="B677">
        <v>676</v>
      </c>
      <c r="C677">
        <v>21.6</v>
      </c>
      <c r="D677">
        <v>0.9</v>
      </c>
      <c r="E677">
        <v>2.6</v>
      </c>
      <c r="F677">
        <v>0</v>
      </c>
      <c r="G677">
        <v>29.8</v>
      </c>
      <c r="H677">
        <v>8.9</v>
      </c>
      <c r="I677" s="19">
        <v>1</v>
      </c>
    </row>
    <row r="678" spans="1:9">
      <c r="A678" s="131">
        <v>43777</v>
      </c>
      <c r="B678">
        <v>677</v>
      </c>
      <c r="C678">
        <v>26.6</v>
      </c>
      <c r="D678">
        <v>1.7</v>
      </c>
      <c r="E678">
        <v>3.2</v>
      </c>
      <c r="F678">
        <v>0</v>
      </c>
      <c r="G678">
        <v>28.3</v>
      </c>
      <c r="H678">
        <v>12.5</v>
      </c>
      <c r="I678" s="19">
        <v>1</v>
      </c>
    </row>
    <row r="679" spans="1:9">
      <c r="A679" s="131">
        <v>43778</v>
      </c>
      <c r="B679">
        <v>678</v>
      </c>
      <c r="C679">
        <v>23.6</v>
      </c>
      <c r="D679">
        <v>1.4</v>
      </c>
      <c r="E679">
        <v>3.1</v>
      </c>
      <c r="F679">
        <v>0</v>
      </c>
      <c r="G679">
        <v>29.5</v>
      </c>
      <c r="H679">
        <v>10.8</v>
      </c>
      <c r="I679" s="19">
        <v>1</v>
      </c>
    </row>
    <row r="680" spans="1:9">
      <c r="A680" s="131">
        <v>43779</v>
      </c>
      <c r="B680">
        <v>679</v>
      </c>
      <c r="C680">
        <v>19.2</v>
      </c>
      <c r="D680">
        <v>0.8</v>
      </c>
      <c r="E680">
        <v>2.4</v>
      </c>
      <c r="F680">
        <v>0</v>
      </c>
      <c r="G680">
        <v>32</v>
      </c>
      <c r="H680">
        <v>12</v>
      </c>
      <c r="I680" s="19">
        <v>1</v>
      </c>
    </row>
    <row r="681" spans="1:9">
      <c r="A681" s="131">
        <v>43780</v>
      </c>
      <c r="B681">
        <v>680</v>
      </c>
      <c r="C681">
        <v>16</v>
      </c>
      <c r="D681">
        <v>1.5</v>
      </c>
      <c r="E681">
        <v>3.3</v>
      </c>
      <c r="F681">
        <v>0</v>
      </c>
      <c r="G681">
        <v>30.5</v>
      </c>
      <c r="H681">
        <v>11.2</v>
      </c>
      <c r="I681" s="19">
        <v>1</v>
      </c>
    </row>
    <row r="682" spans="1:9">
      <c r="A682" s="131">
        <v>43781</v>
      </c>
      <c r="B682">
        <v>681</v>
      </c>
      <c r="C682">
        <v>23.8</v>
      </c>
      <c r="D682">
        <v>4</v>
      </c>
      <c r="E682">
        <v>4.7</v>
      </c>
      <c r="F682">
        <v>0</v>
      </c>
      <c r="G682">
        <v>25.3</v>
      </c>
      <c r="H682">
        <v>10.6</v>
      </c>
      <c r="I682" s="19">
        <v>1</v>
      </c>
    </row>
    <row r="683" spans="1:9">
      <c r="A683" s="131">
        <v>43782</v>
      </c>
      <c r="B683">
        <v>682</v>
      </c>
      <c r="C683">
        <v>19.2</v>
      </c>
      <c r="D683">
        <v>1.5</v>
      </c>
      <c r="E683">
        <v>3</v>
      </c>
      <c r="F683">
        <v>0</v>
      </c>
      <c r="G683">
        <v>26.5</v>
      </c>
      <c r="H683">
        <v>8.9</v>
      </c>
      <c r="I683" s="19">
        <v>1</v>
      </c>
    </row>
    <row r="684" spans="1:9">
      <c r="A684" s="131">
        <v>43783</v>
      </c>
      <c r="B684">
        <v>683</v>
      </c>
      <c r="C684">
        <v>15.3</v>
      </c>
      <c r="D684">
        <v>0.8</v>
      </c>
      <c r="E684">
        <v>2.2000000000000002</v>
      </c>
      <c r="F684">
        <v>0</v>
      </c>
      <c r="G684">
        <v>27.6</v>
      </c>
      <c r="H684">
        <v>6.3</v>
      </c>
      <c r="I684" s="19">
        <v>1</v>
      </c>
    </row>
    <row r="685" spans="1:9">
      <c r="A685" s="131">
        <v>43784</v>
      </c>
      <c r="B685">
        <v>684</v>
      </c>
      <c r="C685">
        <v>16.8</v>
      </c>
      <c r="D685">
        <v>1.2</v>
      </c>
      <c r="E685">
        <v>2.5</v>
      </c>
      <c r="F685">
        <v>0</v>
      </c>
      <c r="G685">
        <v>27</v>
      </c>
      <c r="H685">
        <v>6.6</v>
      </c>
      <c r="I685" s="19">
        <v>1</v>
      </c>
    </row>
    <row r="686" spans="1:9">
      <c r="A686" s="131">
        <v>43785</v>
      </c>
      <c r="B686">
        <v>685</v>
      </c>
      <c r="C686">
        <v>13.8</v>
      </c>
      <c r="D686">
        <v>1.2</v>
      </c>
      <c r="E686">
        <v>2.6</v>
      </c>
      <c r="F686">
        <v>0</v>
      </c>
      <c r="G686">
        <v>28.3</v>
      </c>
      <c r="H686">
        <v>8.6999999999999993</v>
      </c>
      <c r="I686" s="19">
        <v>1</v>
      </c>
    </row>
    <row r="687" spans="1:9">
      <c r="A687" s="131">
        <v>43786</v>
      </c>
      <c r="B687">
        <v>686</v>
      </c>
      <c r="C687">
        <v>11.6</v>
      </c>
      <c r="D687">
        <v>1.3</v>
      </c>
      <c r="E687">
        <v>3</v>
      </c>
      <c r="F687">
        <v>0</v>
      </c>
      <c r="G687">
        <v>29</v>
      </c>
      <c r="H687">
        <v>4.9000000000000004</v>
      </c>
      <c r="I687" s="19">
        <v>1</v>
      </c>
    </row>
    <row r="688" spans="1:9">
      <c r="A688" s="131">
        <v>43787</v>
      </c>
      <c r="B688">
        <v>687</v>
      </c>
      <c r="C688">
        <v>12.9</v>
      </c>
      <c r="D688">
        <v>1.3</v>
      </c>
      <c r="E688">
        <v>2.8</v>
      </c>
      <c r="F688">
        <v>0</v>
      </c>
      <c r="G688">
        <v>28.2</v>
      </c>
      <c r="H688">
        <v>5.3</v>
      </c>
      <c r="I688" s="19">
        <v>1</v>
      </c>
    </row>
    <row r="689" spans="1:9">
      <c r="A689" s="131">
        <v>43788</v>
      </c>
      <c r="B689">
        <v>688</v>
      </c>
      <c r="C689">
        <v>20.9</v>
      </c>
      <c r="D689">
        <v>2</v>
      </c>
      <c r="E689">
        <v>2.2000000000000002</v>
      </c>
      <c r="F689">
        <v>17.27</v>
      </c>
      <c r="G689">
        <v>22.8</v>
      </c>
      <c r="H689">
        <v>9.3000000000000007</v>
      </c>
      <c r="I689" s="19">
        <v>1</v>
      </c>
    </row>
    <row r="690" spans="1:9">
      <c r="A690" s="131">
        <v>43789</v>
      </c>
      <c r="B690">
        <v>689</v>
      </c>
      <c r="C690">
        <v>64.8</v>
      </c>
      <c r="D690">
        <v>4.9000000000000004</v>
      </c>
      <c r="E690">
        <v>1.9</v>
      </c>
      <c r="F690">
        <v>6.1</v>
      </c>
      <c r="G690">
        <v>20.5</v>
      </c>
      <c r="H690">
        <v>12.1</v>
      </c>
      <c r="I690" s="19">
        <v>1</v>
      </c>
    </row>
    <row r="691" spans="1:9">
      <c r="A691" s="131">
        <v>43790</v>
      </c>
      <c r="B691">
        <v>690</v>
      </c>
      <c r="C691">
        <v>51.7</v>
      </c>
      <c r="D691">
        <v>1.7</v>
      </c>
      <c r="E691">
        <v>1.6</v>
      </c>
      <c r="F691">
        <v>8.3800000000000008</v>
      </c>
      <c r="G691">
        <v>17.8</v>
      </c>
      <c r="H691">
        <v>10.7</v>
      </c>
      <c r="I691" s="19">
        <v>1</v>
      </c>
    </row>
    <row r="692" spans="1:9">
      <c r="A692" s="131">
        <v>43791</v>
      </c>
      <c r="B692">
        <v>691</v>
      </c>
      <c r="C692">
        <v>46.4</v>
      </c>
      <c r="D692">
        <v>1.2</v>
      </c>
      <c r="E692">
        <v>1.6</v>
      </c>
      <c r="F692">
        <v>0</v>
      </c>
      <c r="G692">
        <v>18.7</v>
      </c>
      <c r="H692">
        <v>8.6999999999999993</v>
      </c>
      <c r="I692" s="19">
        <v>1</v>
      </c>
    </row>
    <row r="693" spans="1:9">
      <c r="A693" s="131">
        <v>43792</v>
      </c>
      <c r="B693">
        <v>692</v>
      </c>
      <c r="C693">
        <v>27.6</v>
      </c>
      <c r="D693">
        <v>1.2</v>
      </c>
      <c r="E693">
        <v>1.9</v>
      </c>
      <c r="F693">
        <v>0</v>
      </c>
      <c r="G693">
        <v>22.1</v>
      </c>
      <c r="H693">
        <v>5.4</v>
      </c>
      <c r="I693" s="19">
        <v>1</v>
      </c>
    </row>
    <row r="694" spans="1:9">
      <c r="A694" s="131">
        <v>43793</v>
      </c>
      <c r="B694">
        <v>693</v>
      </c>
      <c r="C694">
        <v>31</v>
      </c>
      <c r="D694">
        <v>1.1000000000000001</v>
      </c>
      <c r="E694">
        <v>1.8</v>
      </c>
      <c r="F694">
        <v>0</v>
      </c>
      <c r="G694">
        <v>21.6</v>
      </c>
      <c r="H694">
        <v>7.7</v>
      </c>
      <c r="I694" s="19">
        <v>1</v>
      </c>
    </row>
    <row r="695" spans="1:9">
      <c r="A695" s="131">
        <v>43794</v>
      </c>
      <c r="B695">
        <v>694</v>
      </c>
      <c r="C695">
        <v>35.200000000000003</v>
      </c>
      <c r="D695">
        <v>1.5</v>
      </c>
      <c r="E695">
        <v>1.8</v>
      </c>
      <c r="F695">
        <v>0</v>
      </c>
      <c r="G695">
        <v>20.5</v>
      </c>
      <c r="H695">
        <v>6.3</v>
      </c>
      <c r="I695" s="19">
        <v>1</v>
      </c>
    </row>
    <row r="696" spans="1:9">
      <c r="A696" s="131">
        <v>43795</v>
      </c>
      <c r="B696">
        <v>695</v>
      </c>
      <c r="C696">
        <v>15.7</v>
      </c>
      <c r="D696">
        <v>2</v>
      </c>
      <c r="E696">
        <v>2.2000000000000002</v>
      </c>
      <c r="F696">
        <v>0</v>
      </c>
      <c r="G696">
        <v>16.2</v>
      </c>
      <c r="H696">
        <v>3</v>
      </c>
      <c r="I696" s="19">
        <v>1</v>
      </c>
    </row>
    <row r="697" spans="1:9">
      <c r="A697" s="131">
        <v>43796</v>
      </c>
      <c r="B697">
        <v>696</v>
      </c>
      <c r="C697">
        <v>44.7</v>
      </c>
      <c r="D697">
        <v>1</v>
      </c>
      <c r="E697">
        <v>1.4</v>
      </c>
      <c r="F697">
        <v>0</v>
      </c>
      <c r="G697">
        <v>19.399999999999999</v>
      </c>
      <c r="H697">
        <v>1.2</v>
      </c>
      <c r="I697" s="19">
        <v>1</v>
      </c>
    </row>
    <row r="698" spans="1:9">
      <c r="A698" s="131">
        <v>43797</v>
      </c>
      <c r="B698">
        <v>697</v>
      </c>
      <c r="C698">
        <v>39.799999999999997</v>
      </c>
      <c r="D698">
        <v>4.5999999999999996</v>
      </c>
      <c r="E698">
        <v>2.9</v>
      </c>
      <c r="F698">
        <v>0</v>
      </c>
      <c r="G698">
        <v>21.2</v>
      </c>
      <c r="H698">
        <v>10.9</v>
      </c>
      <c r="I698" s="19">
        <v>1</v>
      </c>
    </row>
    <row r="699" spans="1:9">
      <c r="A699" s="131">
        <v>43798</v>
      </c>
      <c r="B699">
        <v>698</v>
      </c>
      <c r="C699">
        <v>54.4</v>
      </c>
      <c r="D699">
        <v>4.0999999999999996</v>
      </c>
      <c r="E699">
        <v>1.9</v>
      </c>
      <c r="F699">
        <v>19.3</v>
      </c>
      <c r="G699">
        <v>16.7</v>
      </c>
      <c r="H699">
        <v>6.1</v>
      </c>
      <c r="I699" s="19">
        <v>1</v>
      </c>
    </row>
    <row r="700" spans="1:9">
      <c r="A700" s="131">
        <v>43799</v>
      </c>
      <c r="B700">
        <v>699</v>
      </c>
      <c r="C700">
        <v>37.299999999999997</v>
      </c>
      <c r="D700">
        <v>1</v>
      </c>
      <c r="E700">
        <v>1.4</v>
      </c>
      <c r="F700">
        <v>0</v>
      </c>
      <c r="G700">
        <v>15.4</v>
      </c>
      <c r="H700">
        <v>3.6</v>
      </c>
      <c r="I700" s="19">
        <v>1</v>
      </c>
    </row>
    <row r="701" spans="1:9">
      <c r="A701" s="131">
        <v>43800</v>
      </c>
      <c r="B701">
        <v>700</v>
      </c>
      <c r="C701">
        <v>27.8</v>
      </c>
      <c r="D701">
        <v>1.2</v>
      </c>
      <c r="E701">
        <v>1.6</v>
      </c>
      <c r="F701">
        <v>0</v>
      </c>
      <c r="G701">
        <v>18.8</v>
      </c>
      <c r="H701">
        <v>1.4</v>
      </c>
      <c r="I701" s="19">
        <v>1</v>
      </c>
    </row>
    <row r="702" spans="1:9">
      <c r="A702" s="131">
        <v>43801</v>
      </c>
      <c r="B702">
        <v>701</v>
      </c>
      <c r="C702">
        <v>38.5</v>
      </c>
      <c r="D702">
        <v>1.2</v>
      </c>
      <c r="E702">
        <v>1.5</v>
      </c>
      <c r="F702">
        <v>0</v>
      </c>
      <c r="G702">
        <v>19.100000000000001</v>
      </c>
      <c r="H702">
        <v>2.1</v>
      </c>
      <c r="I702" s="19">
        <v>1</v>
      </c>
    </row>
    <row r="703" spans="1:9">
      <c r="A703" s="131">
        <v>43802</v>
      </c>
      <c r="B703">
        <v>702</v>
      </c>
      <c r="C703">
        <v>46.6</v>
      </c>
      <c r="D703">
        <v>1.1000000000000001</v>
      </c>
      <c r="E703">
        <v>1.3</v>
      </c>
      <c r="F703">
        <v>0</v>
      </c>
      <c r="G703">
        <v>18</v>
      </c>
      <c r="H703">
        <v>4.2</v>
      </c>
      <c r="I703" s="19">
        <v>1</v>
      </c>
    </row>
    <row r="704" spans="1:9">
      <c r="A704" s="131">
        <v>43803</v>
      </c>
      <c r="B704">
        <v>703</v>
      </c>
      <c r="C704">
        <v>38.200000000000003</v>
      </c>
      <c r="D704">
        <v>1.4</v>
      </c>
      <c r="E704">
        <v>1.9</v>
      </c>
      <c r="F704">
        <v>0</v>
      </c>
      <c r="G704">
        <v>23.5</v>
      </c>
      <c r="H704">
        <v>10.7</v>
      </c>
      <c r="I704" s="19">
        <v>1</v>
      </c>
    </row>
    <row r="705" spans="1:9">
      <c r="A705" s="131">
        <v>43804</v>
      </c>
      <c r="B705">
        <v>704</v>
      </c>
      <c r="C705">
        <v>47.9</v>
      </c>
      <c r="D705">
        <v>0.7</v>
      </c>
      <c r="E705">
        <v>1.4</v>
      </c>
      <c r="F705">
        <v>0</v>
      </c>
      <c r="G705">
        <v>21.2</v>
      </c>
      <c r="H705">
        <v>10.1</v>
      </c>
      <c r="I705" s="19">
        <v>1</v>
      </c>
    </row>
    <row r="706" spans="1:9">
      <c r="A706" s="131">
        <v>43805</v>
      </c>
      <c r="B706">
        <v>705</v>
      </c>
      <c r="C706">
        <v>45.2</v>
      </c>
      <c r="D706">
        <v>0.7</v>
      </c>
      <c r="E706">
        <v>1.3</v>
      </c>
      <c r="F706">
        <v>0</v>
      </c>
      <c r="G706">
        <v>21.9</v>
      </c>
      <c r="H706">
        <v>7.4</v>
      </c>
      <c r="I706" s="19">
        <v>1</v>
      </c>
    </row>
    <row r="707" spans="1:9">
      <c r="A707" s="131">
        <v>43806</v>
      </c>
      <c r="B707">
        <v>706</v>
      </c>
      <c r="C707">
        <v>55.8</v>
      </c>
      <c r="D707">
        <v>1</v>
      </c>
      <c r="E707">
        <v>1.1000000000000001</v>
      </c>
      <c r="F707">
        <v>3.05</v>
      </c>
      <c r="G707">
        <v>19.399999999999999</v>
      </c>
      <c r="H707">
        <v>6.3</v>
      </c>
      <c r="I707" s="19">
        <v>1</v>
      </c>
    </row>
    <row r="708" spans="1:9">
      <c r="A708" s="131">
        <v>43807</v>
      </c>
      <c r="B708">
        <v>707</v>
      </c>
      <c r="C708">
        <v>80.900000000000006</v>
      </c>
      <c r="D708">
        <v>0.8</v>
      </c>
      <c r="E708">
        <v>0.8</v>
      </c>
      <c r="F708">
        <v>0</v>
      </c>
      <c r="G708">
        <v>16.100000000000001</v>
      </c>
      <c r="H708">
        <v>11.7</v>
      </c>
      <c r="I708" s="19">
        <v>1</v>
      </c>
    </row>
    <row r="709" spans="1:9">
      <c r="A709" s="131">
        <v>43808</v>
      </c>
      <c r="B709">
        <v>708</v>
      </c>
      <c r="C709">
        <v>62.2</v>
      </c>
      <c r="D709">
        <v>1.5</v>
      </c>
      <c r="E709">
        <v>1.2</v>
      </c>
      <c r="F709">
        <v>3.56</v>
      </c>
      <c r="G709">
        <v>18.7</v>
      </c>
      <c r="H709">
        <v>8.6</v>
      </c>
      <c r="I709" s="19">
        <v>1</v>
      </c>
    </row>
    <row r="710" spans="1:9">
      <c r="A710" s="131">
        <v>43809</v>
      </c>
      <c r="B710">
        <v>709</v>
      </c>
      <c r="C710">
        <v>45.5</v>
      </c>
      <c r="D710">
        <v>0.7</v>
      </c>
      <c r="E710">
        <v>1.2</v>
      </c>
      <c r="F710">
        <v>0</v>
      </c>
      <c r="G710">
        <v>18.899999999999999</v>
      </c>
      <c r="H710">
        <v>4</v>
      </c>
      <c r="I710" s="19">
        <v>1</v>
      </c>
    </row>
    <row r="711" spans="1:9">
      <c r="A711" s="131">
        <v>43810</v>
      </c>
      <c r="B711">
        <v>710</v>
      </c>
      <c r="C711">
        <v>41.6</v>
      </c>
      <c r="D711">
        <v>1.1000000000000001</v>
      </c>
      <c r="E711">
        <v>1.4</v>
      </c>
      <c r="F711">
        <v>0</v>
      </c>
      <c r="G711">
        <v>19.399999999999999</v>
      </c>
      <c r="H711">
        <v>5.7</v>
      </c>
      <c r="I711" s="19">
        <v>1</v>
      </c>
    </row>
    <row r="712" spans="1:9">
      <c r="A712" s="131">
        <v>43811</v>
      </c>
      <c r="B712">
        <v>711</v>
      </c>
      <c r="C712">
        <v>48.7</v>
      </c>
      <c r="D712">
        <v>0.8</v>
      </c>
      <c r="E712">
        <v>1.3</v>
      </c>
      <c r="F712">
        <v>0</v>
      </c>
      <c r="G712">
        <v>19.5</v>
      </c>
      <c r="H712">
        <v>3.8</v>
      </c>
      <c r="I712" s="19">
        <v>1</v>
      </c>
    </row>
    <row r="713" spans="1:9">
      <c r="A713" s="131">
        <v>43812</v>
      </c>
      <c r="B713">
        <v>712</v>
      </c>
      <c r="C713">
        <v>43.5</v>
      </c>
      <c r="D713">
        <v>0.8</v>
      </c>
      <c r="E713">
        <v>1.3</v>
      </c>
      <c r="F713">
        <v>0</v>
      </c>
      <c r="G713">
        <v>20.5</v>
      </c>
      <c r="H713">
        <v>3.9</v>
      </c>
      <c r="I713" s="19">
        <v>1</v>
      </c>
    </row>
    <row r="714" spans="1:9">
      <c r="A714" s="131">
        <v>43813</v>
      </c>
      <c r="B714">
        <v>713</v>
      </c>
      <c r="C714">
        <v>39</v>
      </c>
      <c r="D714">
        <v>0.9</v>
      </c>
      <c r="E714">
        <v>1.5</v>
      </c>
      <c r="F714">
        <v>0</v>
      </c>
      <c r="G714">
        <v>22.9</v>
      </c>
      <c r="H714">
        <v>4.4000000000000004</v>
      </c>
      <c r="I714" s="19">
        <v>1</v>
      </c>
    </row>
    <row r="715" spans="1:9">
      <c r="A715" s="131">
        <v>43814</v>
      </c>
      <c r="B715">
        <v>714</v>
      </c>
      <c r="C715">
        <v>23.6</v>
      </c>
      <c r="D715">
        <v>2.5</v>
      </c>
      <c r="E715">
        <v>2.2000000000000002</v>
      </c>
      <c r="F715">
        <v>0</v>
      </c>
      <c r="G715">
        <v>17.7</v>
      </c>
      <c r="H715">
        <v>5.4</v>
      </c>
      <c r="I715" s="19">
        <v>1</v>
      </c>
    </row>
    <row r="716" spans="1:9">
      <c r="A716" s="131">
        <v>43815</v>
      </c>
      <c r="B716">
        <v>715</v>
      </c>
      <c r="C716">
        <v>20</v>
      </c>
      <c r="D716">
        <v>1.8</v>
      </c>
      <c r="E716">
        <v>1.8</v>
      </c>
      <c r="F716">
        <v>0</v>
      </c>
      <c r="G716">
        <v>15.4</v>
      </c>
      <c r="H716">
        <v>2.2000000000000002</v>
      </c>
      <c r="I716" s="19">
        <v>1</v>
      </c>
    </row>
    <row r="717" spans="1:9">
      <c r="A717" s="131">
        <v>43816</v>
      </c>
      <c r="B717">
        <v>716</v>
      </c>
      <c r="C717">
        <v>12.4</v>
      </c>
      <c r="D717">
        <v>2.5</v>
      </c>
      <c r="E717">
        <v>2.5</v>
      </c>
      <c r="F717">
        <v>0</v>
      </c>
      <c r="G717">
        <v>15.6</v>
      </c>
      <c r="H717">
        <v>-0.1</v>
      </c>
      <c r="I717" s="19">
        <v>1</v>
      </c>
    </row>
    <row r="718" spans="1:9">
      <c r="A718" s="131">
        <v>43817</v>
      </c>
      <c r="B718">
        <v>717</v>
      </c>
      <c r="C718">
        <v>15.5</v>
      </c>
      <c r="D718">
        <v>4.5999999999999996</v>
      </c>
      <c r="E718">
        <v>4</v>
      </c>
      <c r="F718">
        <v>0</v>
      </c>
      <c r="G718">
        <v>17.8</v>
      </c>
      <c r="H718">
        <v>2.2999999999999998</v>
      </c>
      <c r="I718" s="19">
        <v>1</v>
      </c>
    </row>
    <row r="719" spans="1:9">
      <c r="A719" s="131">
        <v>43818</v>
      </c>
      <c r="B719">
        <v>718</v>
      </c>
      <c r="C719">
        <v>20.6</v>
      </c>
      <c r="D719">
        <v>1.3</v>
      </c>
      <c r="E719">
        <v>1.7</v>
      </c>
      <c r="F719">
        <v>0</v>
      </c>
      <c r="G719">
        <v>16.899999999999999</v>
      </c>
      <c r="H719">
        <v>-0.6</v>
      </c>
      <c r="I719" s="19">
        <v>1</v>
      </c>
    </row>
    <row r="720" spans="1:9">
      <c r="A720" s="131">
        <v>43819</v>
      </c>
      <c r="B720">
        <v>719</v>
      </c>
      <c r="C720">
        <v>13.8</v>
      </c>
      <c r="D720">
        <v>1.4</v>
      </c>
      <c r="E720">
        <v>2</v>
      </c>
      <c r="F720">
        <v>0</v>
      </c>
      <c r="G720">
        <v>20</v>
      </c>
      <c r="H720">
        <v>-1.1000000000000001</v>
      </c>
      <c r="I720" s="19">
        <v>1</v>
      </c>
    </row>
    <row r="721" spans="1:9">
      <c r="A721" s="131">
        <v>43820</v>
      </c>
      <c r="B721">
        <v>720</v>
      </c>
      <c r="C721">
        <v>21.2</v>
      </c>
      <c r="D721">
        <v>1.1000000000000001</v>
      </c>
      <c r="E721">
        <v>1.7</v>
      </c>
      <c r="F721">
        <v>0</v>
      </c>
      <c r="G721">
        <v>20.2</v>
      </c>
      <c r="H721">
        <v>0</v>
      </c>
      <c r="I721" s="19">
        <v>1</v>
      </c>
    </row>
    <row r="722" spans="1:9">
      <c r="A722" s="131">
        <v>43821</v>
      </c>
      <c r="B722">
        <v>721</v>
      </c>
      <c r="C722">
        <v>25.6</v>
      </c>
      <c r="D722">
        <v>1</v>
      </c>
      <c r="E722">
        <v>1.5</v>
      </c>
      <c r="F722">
        <v>0</v>
      </c>
      <c r="G722">
        <v>20.2</v>
      </c>
      <c r="H722">
        <v>1.6</v>
      </c>
      <c r="I722" s="19">
        <v>1</v>
      </c>
    </row>
    <row r="723" spans="1:9">
      <c r="A723" s="131">
        <v>43822</v>
      </c>
      <c r="B723">
        <v>722</v>
      </c>
      <c r="C723">
        <v>47.4</v>
      </c>
      <c r="D723">
        <v>1</v>
      </c>
      <c r="E723">
        <v>0.9</v>
      </c>
      <c r="F723">
        <v>0.51</v>
      </c>
      <c r="G723">
        <v>14.6</v>
      </c>
      <c r="H723">
        <v>4.2</v>
      </c>
      <c r="I723" s="19">
        <v>1</v>
      </c>
    </row>
    <row r="724" spans="1:9">
      <c r="A724" s="131">
        <v>43823</v>
      </c>
      <c r="B724">
        <v>723</v>
      </c>
      <c r="C724">
        <v>83.5</v>
      </c>
      <c r="D724">
        <v>2.4</v>
      </c>
      <c r="E724">
        <v>0.8</v>
      </c>
      <c r="F724">
        <v>17.78</v>
      </c>
      <c r="G724">
        <v>14</v>
      </c>
      <c r="H724">
        <v>9.8000000000000007</v>
      </c>
      <c r="I724" s="19">
        <v>1</v>
      </c>
    </row>
    <row r="725" spans="1:9">
      <c r="A725" s="131">
        <v>43824</v>
      </c>
      <c r="B725">
        <v>724</v>
      </c>
      <c r="C725">
        <v>66.7</v>
      </c>
      <c r="D725">
        <v>1.4</v>
      </c>
      <c r="E725">
        <v>0.9</v>
      </c>
      <c r="F725">
        <v>4.83</v>
      </c>
      <c r="G725">
        <v>13.7</v>
      </c>
      <c r="H725">
        <v>5.5</v>
      </c>
      <c r="I725" s="19">
        <v>1</v>
      </c>
    </row>
    <row r="726" spans="1:9">
      <c r="A726" s="131">
        <v>43825</v>
      </c>
      <c r="B726">
        <v>725</v>
      </c>
      <c r="C726">
        <v>55.3</v>
      </c>
      <c r="D726">
        <v>1.9</v>
      </c>
      <c r="E726">
        <v>1.2</v>
      </c>
      <c r="F726">
        <v>2.54</v>
      </c>
      <c r="G726">
        <v>15.2</v>
      </c>
      <c r="H726">
        <v>2.2999999999999998</v>
      </c>
      <c r="I726" s="19">
        <v>1</v>
      </c>
    </row>
    <row r="727" spans="1:9">
      <c r="A727" s="131">
        <v>43826</v>
      </c>
      <c r="B727">
        <v>726</v>
      </c>
      <c r="C727">
        <v>80.3</v>
      </c>
      <c r="D727">
        <v>1.7</v>
      </c>
      <c r="E727">
        <v>0.8</v>
      </c>
      <c r="F727">
        <v>6.6</v>
      </c>
      <c r="G727">
        <v>10.3</v>
      </c>
      <c r="H727">
        <v>6.3</v>
      </c>
      <c r="I727" s="19">
        <v>1</v>
      </c>
    </row>
    <row r="728" spans="1:9">
      <c r="A728" s="131">
        <v>43827</v>
      </c>
      <c r="B728">
        <v>727</v>
      </c>
      <c r="C728">
        <v>39.700000000000003</v>
      </c>
      <c r="D728">
        <v>3.3</v>
      </c>
      <c r="E728">
        <v>1.5</v>
      </c>
      <c r="F728">
        <v>0</v>
      </c>
      <c r="G728">
        <v>11.4</v>
      </c>
      <c r="H728">
        <v>2.7</v>
      </c>
      <c r="I728" s="19">
        <v>1</v>
      </c>
    </row>
    <row r="729" spans="1:9">
      <c r="A729" s="131">
        <v>43828</v>
      </c>
      <c r="B729">
        <v>728</v>
      </c>
      <c r="C729">
        <v>40.200000000000003</v>
      </c>
      <c r="D729">
        <v>1.2</v>
      </c>
      <c r="E729">
        <v>1.2</v>
      </c>
      <c r="F729">
        <v>0</v>
      </c>
      <c r="G729">
        <v>11.3</v>
      </c>
      <c r="H729">
        <v>-0.8</v>
      </c>
      <c r="I729" s="19">
        <v>1</v>
      </c>
    </row>
    <row r="730" spans="1:9">
      <c r="A730" s="131">
        <v>43829</v>
      </c>
      <c r="B730">
        <v>729</v>
      </c>
      <c r="C730">
        <v>51.6</v>
      </c>
      <c r="D730">
        <v>0.9</v>
      </c>
      <c r="E730">
        <v>0.8</v>
      </c>
      <c r="F730">
        <v>0</v>
      </c>
      <c r="G730">
        <v>10.9</v>
      </c>
      <c r="H730">
        <v>-0.4</v>
      </c>
      <c r="I730" s="19">
        <v>1</v>
      </c>
    </row>
    <row r="731" spans="1:9">
      <c r="A731" s="131">
        <v>43830</v>
      </c>
      <c r="B731">
        <v>730</v>
      </c>
      <c r="C731">
        <v>37.200000000000003</v>
      </c>
      <c r="D731">
        <v>1.5</v>
      </c>
      <c r="E731">
        <v>1.4</v>
      </c>
      <c r="F731">
        <v>0</v>
      </c>
      <c r="G731">
        <v>15.1</v>
      </c>
      <c r="H731">
        <v>4</v>
      </c>
      <c r="I731" s="19">
        <v>1</v>
      </c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AA731"/>
  <sheetViews>
    <sheetView zoomScale="90" zoomScaleNormal="90" workbookViewId="0">
      <selection activeCell="E331" sqref="E331"/>
    </sheetView>
  </sheetViews>
  <sheetFormatPr defaultColWidth="9.109375" defaultRowHeight="15.6"/>
  <cols>
    <col min="1" max="1" width="16.33203125" style="174" customWidth="1"/>
    <col min="2" max="2" width="14.33203125" style="174" customWidth="1"/>
    <col min="3" max="3" width="11.33203125" style="174" customWidth="1"/>
    <col min="4" max="4" width="11.6640625" style="174" customWidth="1"/>
    <col min="5" max="5" width="11.44140625" style="174" customWidth="1"/>
    <col min="6" max="6" width="15.44140625" style="174" customWidth="1"/>
    <col min="7" max="7" width="15.6640625" style="174" customWidth="1"/>
    <col min="8" max="8" width="15" style="174" customWidth="1"/>
    <col min="9" max="9" width="21.109375" style="174" customWidth="1"/>
    <col min="10" max="15" width="34.44140625" style="174" customWidth="1"/>
    <col min="16" max="16384" width="9.109375" style="174"/>
  </cols>
  <sheetData>
    <row r="1" spans="1:27" ht="22.2" customHeight="1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6"/>
      <c r="V1" s="176"/>
      <c r="W1" s="176"/>
      <c r="X1" s="176"/>
      <c r="Y1" s="176"/>
      <c r="Z1" s="176"/>
      <c r="AA1" s="176"/>
    </row>
    <row r="2" spans="1:27">
      <c r="A2" s="131">
        <v>39083</v>
      </c>
      <c r="B2" s="177">
        <v>1</v>
      </c>
      <c r="C2" s="178">
        <v>31.6</v>
      </c>
      <c r="D2" s="179">
        <v>0.82890000000000008</v>
      </c>
      <c r="E2" s="179">
        <v>1.3852544254214019</v>
      </c>
      <c r="F2" s="178">
        <v>0</v>
      </c>
      <c r="G2" s="178">
        <v>17.3</v>
      </c>
      <c r="H2" s="178">
        <v>1.2</v>
      </c>
      <c r="I2" s="174">
        <v>1</v>
      </c>
      <c r="J2" s="180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6"/>
      <c r="V2" s="176"/>
      <c r="W2" s="176"/>
      <c r="X2" s="176"/>
      <c r="Y2" s="176"/>
      <c r="Z2" s="176"/>
      <c r="AA2" s="176"/>
    </row>
    <row r="3" spans="1:27">
      <c r="A3" s="131">
        <v>39084</v>
      </c>
      <c r="B3" s="177">
        <v>2</v>
      </c>
      <c r="C3" s="178">
        <v>22.9</v>
      </c>
      <c r="D3" s="179">
        <v>1.1052</v>
      </c>
      <c r="E3" s="179">
        <v>1.9065039582248817</v>
      </c>
      <c r="F3" s="178">
        <v>0</v>
      </c>
      <c r="G3" s="178">
        <v>21.3</v>
      </c>
      <c r="H3" s="178">
        <v>-0.6</v>
      </c>
      <c r="I3" s="174">
        <v>1</v>
      </c>
      <c r="J3" s="180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6"/>
      <c r="V3" s="176"/>
      <c r="W3" s="176"/>
      <c r="X3" s="176"/>
      <c r="Y3" s="176"/>
      <c r="Z3" s="176"/>
      <c r="AA3" s="176"/>
    </row>
    <row r="4" spans="1:27" ht="18" customHeight="1">
      <c r="A4" s="131">
        <v>39085</v>
      </c>
      <c r="B4" s="177">
        <v>3</v>
      </c>
      <c r="C4" s="178">
        <v>22.6</v>
      </c>
      <c r="D4" s="179">
        <v>0.92100000000000004</v>
      </c>
      <c r="E4" s="179">
        <v>1.7874784715702612</v>
      </c>
      <c r="F4" s="178">
        <v>0</v>
      </c>
      <c r="G4" s="178">
        <v>22.1</v>
      </c>
      <c r="H4" s="178">
        <v>0.6</v>
      </c>
      <c r="I4" s="174">
        <v>1</v>
      </c>
      <c r="J4" s="180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6"/>
      <c r="V4" s="176"/>
      <c r="W4" s="176"/>
      <c r="X4" s="176"/>
      <c r="Y4" s="176"/>
      <c r="Z4" s="176"/>
      <c r="AA4" s="176"/>
    </row>
    <row r="5" spans="1:27">
      <c r="A5" s="131">
        <v>39086</v>
      </c>
      <c r="B5" s="177">
        <v>4</v>
      </c>
      <c r="C5" s="178">
        <v>21.1</v>
      </c>
      <c r="D5" s="179">
        <v>0.82890000000000008</v>
      </c>
      <c r="E5" s="179">
        <v>1.6649983320186097</v>
      </c>
      <c r="F5" s="178">
        <v>0</v>
      </c>
      <c r="G5" s="178">
        <v>21.2</v>
      </c>
      <c r="H5" s="178">
        <v>-0.3</v>
      </c>
      <c r="I5" s="174">
        <v>1</v>
      </c>
      <c r="J5" s="180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6"/>
      <c r="V5" s="176"/>
      <c r="W5" s="176"/>
      <c r="X5" s="176"/>
      <c r="Y5" s="176"/>
      <c r="Z5" s="176"/>
      <c r="AA5" s="176"/>
    </row>
    <row r="6" spans="1:27">
      <c r="A6" s="131">
        <v>39087</v>
      </c>
      <c r="B6" s="177">
        <v>5</v>
      </c>
      <c r="C6" s="178">
        <v>29.9</v>
      </c>
      <c r="D6" s="179">
        <v>3.3156000000000003</v>
      </c>
      <c r="E6" s="179">
        <v>2.6251510364449011</v>
      </c>
      <c r="F6" s="178">
        <v>0</v>
      </c>
      <c r="G6" s="178">
        <v>16.2</v>
      </c>
      <c r="H6" s="178">
        <v>4</v>
      </c>
      <c r="I6" s="174">
        <v>1</v>
      </c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6"/>
      <c r="V6" s="176"/>
      <c r="W6" s="176"/>
      <c r="X6" s="176"/>
      <c r="Y6" s="176"/>
      <c r="Z6" s="176"/>
      <c r="AA6" s="176"/>
    </row>
    <row r="7" spans="1:27" ht="15.75" customHeight="1">
      <c r="A7" s="131">
        <v>39088</v>
      </c>
      <c r="B7" s="177">
        <v>6</v>
      </c>
      <c r="C7" s="178">
        <v>11</v>
      </c>
      <c r="D7" s="179">
        <v>1.7499</v>
      </c>
      <c r="E7" s="179">
        <v>2.3628698135382433</v>
      </c>
      <c r="F7" s="178">
        <v>0</v>
      </c>
      <c r="G7" s="178">
        <v>16.2</v>
      </c>
      <c r="H7" s="178">
        <v>0.3</v>
      </c>
      <c r="I7" s="174">
        <v>1</v>
      </c>
      <c r="J7" s="180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6"/>
      <c r="V7" s="176"/>
      <c r="W7" s="176"/>
      <c r="X7" s="176"/>
      <c r="Y7" s="176"/>
      <c r="Z7" s="176"/>
      <c r="AA7" s="176"/>
    </row>
    <row r="8" spans="1:27">
      <c r="A8" s="131">
        <v>39089</v>
      </c>
      <c r="B8" s="177">
        <v>7</v>
      </c>
      <c r="C8" s="178">
        <v>13</v>
      </c>
      <c r="D8" s="179">
        <v>1.3815</v>
      </c>
      <c r="E8" s="179">
        <v>2.2615389301435078</v>
      </c>
      <c r="F8" s="178">
        <v>0</v>
      </c>
      <c r="G8" s="178">
        <v>18.899999999999999</v>
      </c>
      <c r="H8" s="178">
        <v>-2.7</v>
      </c>
      <c r="I8" s="174">
        <v>1</v>
      </c>
      <c r="J8" s="180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6"/>
      <c r="V8" s="176"/>
      <c r="W8" s="176"/>
      <c r="X8" s="176"/>
      <c r="Y8" s="176"/>
      <c r="Z8" s="176"/>
      <c r="AA8" s="176"/>
    </row>
    <row r="9" spans="1:27">
      <c r="A9" s="131">
        <v>39090</v>
      </c>
      <c r="B9" s="177">
        <v>8</v>
      </c>
      <c r="C9" s="178">
        <v>9.8000000000000007</v>
      </c>
      <c r="D9" s="179">
        <v>1.0131000000000001</v>
      </c>
      <c r="E9" s="179">
        <v>2.1780783554207219</v>
      </c>
      <c r="F9" s="178">
        <v>0</v>
      </c>
      <c r="G9" s="178">
        <v>24.1</v>
      </c>
      <c r="H9" s="178">
        <v>0.5</v>
      </c>
      <c r="I9" s="174">
        <v>1</v>
      </c>
      <c r="J9" s="180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6"/>
      <c r="V9" s="176"/>
      <c r="W9" s="176"/>
      <c r="X9" s="176"/>
      <c r="Y9" s="176"/>
      <c r="Z9" s="176"/>
      <c r="AA9" s="176"/>
    </row>
    <row r="10" spans="1:27">
      <c r="A10" s="131">
        <v>39091</v>
      </c>
      <c r="B10" s="177">
        <v>9</v>
      </c>
      <c r="C10" s="178">
        <v>10.9</v>
      </c>
      <c r="D10" s="179">
        <v>2.0262000000000002</v>
      </c>
      <c r="E10" s="179">
        <v>3.6084634934555888</v>
      </c>
      <c r="F10" s="178">
        <v>0</v>
      </c>
      <c r="G10" s="178">
        <v>25.9</v>
      </c>
      <c r="H10" s="178">
        <v>0.5</v>
      </c>
      <c r="I10" s="174">
        <v>1</v>
      </c>
      <c r="J10" s="180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6"/>
      <c r="V10" s="176"/>
      <c r="W10" s="176"/>
      <c r="X10" s="176"/>
      <c r="Y10" s="176"/>
      <c r="Z10" s="176"/>
      <c r="AA10" s="176"/>
    </row>
    <row r="11" spans="1:27">
      <c r="A11" s="131">
        <v>39092</v>
      </c>
      <c r="B11" s="177">
        <v>10</v>
      </c>
      <c r="C11" s="178">
        <v>19.3</v>
      </c>
      <c r="D11" s="179">
        <v>1.0131000000000001</v>
      </c>
      <c r="E11" s="179">
        <v>1.8909641746106833</v>
      </c>
      <c r="F11" s="178">
        <v>0</v>
      </c>
      <c r="G11" s="178">
        <v>20.3</v>
      </c>
      <c r="H11" s="178">
        <v>2.6</v>
      </c>
      <c r="I11" s="174">
        <v>1</v>
      </c>
      <c r="J11" s="180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6"/>
      <c r="V11" s="176"/>
      <c r="W11" s="176"/>
      <c r="X11" s="176"/>
      <c r="Y11" s="176"/>
      <c r="Z11" s="176"/>
      <c r="AA11" s="176"/>
    </row>
    <row r="12" spans="1:27">
      <c r="A12" s="131">
        <v>39093</v>
      </c>
      <c r="B12" s="177">
        <v>11</v>
      </c>
      <c r="C12" s="178">
        <v>15</v>
      </c>
      <c r="D12" s="179">
        <v>2.3946000000000001</v>
      </c>
      <c r="E12" s="179">
        <v>3.5867532064471566</v>
      </c>
      <c r="F12" s="178">
        <v>0</v>
      </c>
      <c r="G12" s="178">
        <v>23.9</v>
      </c>
      <c r="H12" s="178">
        <v>4.5</v>
      </c>
      <c r="I12" s="174">
        <v>1</v>
      </c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6"/>
      <c r="V12" s="176"/>
      <c r="W12" s="176"/>
      <c r="X12" s="176"/>
      <c r="Y12" s="176"/>
      <c r="Z12" s="176"/>
      <c r="AA12" s="176"/>
    </row>
    <row r="13" spans="1:27">
      <c r="A13" s="131">
        <v>39094</v>
      </c>
      <c r="B13" s="177">
        <v>12</v>
      </c>
      <c r="C13" s="178">
        <v>38.299999999999997</v>
      </c>
      <c r="D13" s="179">
        <v>2.6709000000000001</v>
      </c>
      <c r="E13" s="179">
        <v>2.2114072357601882</v>
      </c>
      <c r="F13" s="178">
        <v>0</v>
      </c>
      <c r="G13" s="178">
        <v>15.7</v>
      </c>
      <c r="H13" s="178">
        <v>6.9</v>
      </c>
      <c r="I13" s="174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6"/>
      <c r="V13" s="176"/>
      <c r="W13" s="176"/>
      <c r="X13" s="176"/>
      <c r="Y13" s="176"/>
      <c r="Z13" s="176"/>
      <c r="AA13" s="176"/>
    </row>
    <row r="14" spans="1:27">
      <c r="A14" s="131">
        <v>39095</v>
      </c>
      <c r="B14" s="177">
        <v>13</v>
      </c>
      <c r="C14" s="178">
        <v>12.6</v>
      </c>
      <c r="D14" s="179">
        <v>2.3946000000000001</v>
      </c>
      <c r="E14" s="179">
        <v>2.3207500635390281</v>
      </c>
      <c r="F14" s="178">
        <v>0</v>
      </c>
      <c r="G14" s="178">
        <v>9.9</v>
      </c>
      <c r="H14" s="178">
        <v>-0.5</v>
      </c>
      <c r="I14" s="174">
        <v>1</v>
      </c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6"/>
      <c r="V14" s="176"/>
      <c r="W14" s="176"/>
      <c r="X14" s="176"/>
      <c r="Y14" s="176"/>
      <c r="Z14" s="176"/>
      <c r="AA14" s="176"/>
    </row>
    <row r="15" spans="1:27">
      <c r="A15" s="131">
        <v>39096</v>
      </c>
      <c r="B15" s="177">
        <v>14</v>
      </c>
      <c r="C15" s="178">
        <v>16.2</v>
      </c>
      <c r="D15" s="179">
        <v>1.2893999999999999</v>
      </c>
      <c r="E15" s="179">
        <v>1.6175197886632398</v>
      </c>
      <c r="F15" s="178">
        <v>0</v>
      </c>
      <c r="G15" s="178">
        <v>8.1999999999999993</v>
      </c>
      <c r="H15" s="178">
        <v>-6.5</v>
      </c>
      <c r="I15" s="174">
        <v>1</v>
      </c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6"/>
      <c r="V15" s="176"/>
      <c r="W15" s="176"/>
      <c r="X15" s="176"/>
      <c r="Y15" s="176"/>
      <c r="Z15" s="176"/>
      <c r="AA15" s="176"/>
    </row>
    <row r="16" spans="1:27">
      <c r="A16" s="131">
        <v>39097</v>
      </c>
      <c r="B16" s="177">
        <v>15</v>
      </c>
      <c r="C16" s="178">
        <v>12.3</v>
      </c>
      <c r="D16" s="179">
        <v>1.7499</v>
      </c>
      <c r="E16" s="179">
        <v>2.1928731898659968</v>
      </c>
      <c r="F16" s="178">
        <v>0</v>
      </c>
      <c r="G16" s="178">
        <v>12.3</v>
      </c>
      <c r="H16" s="178">
        <v>-8.1</v>
      </c>
      <c r="I16" s="174">
        <v>1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6"/>
      <c r="V16" s="176"/>
      <c r="W16" s="176"/>
      <c r="X16" s="176"/>
      <c r="Y16" s="176"/>
      <c r="Z16" s="176"/>
      <c r="AA16" s="176"/>
    </row>
    <row r="17" spans="1:27">
      <c r="A17" s="131">
        <v>39098</v>
      </c>
      <c r="B17" s="177">
        <v>16</v>
      </c>
      <c r="C17" s="178">
        <v>15.2</v>
      </c>
      <c r="D17" s="179">
        <v>2.3025000000000002</v>
      </c>
      <c r="E17" s="179">
        <v>2.8134553330460541</v>
      </c>
      <c r="F17" s="178">
        <v>0</v>
      </c>
      <c r="G17" s="178">
        <v>15.2</v>
      </c>
      <c r="H17" s="178">
        <v>-1.8</v>
      </c>
      <c r="I17" s="174">
        <v>1</v>
      </c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6"/>
      <c r="V17" s="176"/>
      <c r="W17" s="176"/>
      <c r="X17" s="176"/>
      <c r="Y17" s="176"/>
      <c r="Z17" s="176"/>
      <c r="AA17" s="176"/>
    </row>
    <row r="18" spans="1:27">
      <c r="A18" s="131">
        <v>39099</v>
      </c>
      <c r="B18" s="177">
        <v>17</v>
      </c>
      <c r="C18" s="178">
        <v>21.8</v>
      </c>
      <c r="D18" s="179">
        <v>1.8420000000000001</v>
      </c>
      <c r="E18" s="179">
        <v>2.4770133714207883</v>
      </c>
      <c r="F18" s="178">
        <v>0</v>
      </c>
      <c r="G18" s="178">
        <v>16.899999999999999</v>
      </c>
      <c r="H18" s="178">
        <v>-3.3</v>
      </c>
      <c r="I18" s="174">
        <v>1</v>
      </c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6"/>
      <c r="V18" s="176"/>
      <c r="W18" s="176"/>
      <c r="X18" s="176"/>
      <c r="Y18" s="176"/>
      <c r="Z18" s="176"/>
      <c r="AA18" s="176"/>
    </row>
    <row r="19" spans="1:27">
      <c r="A19" s="131">
        <v>39100</v>
      </c>
      <c r="B19" s="177">
        <v>18</v>
      </c>
      <c r="C19" s="178">
        <v>19.8</v>
      </c>
      <c r="D19" s="179">
        <v>2.3025000000000002</v>
      </c>
      <c r="E19" s="179">
        <v>3.1187502665754976</v>
      </c>
      <c r="F19" s="178">
        <v>0</v>
      </c>
      <c r="G19" s="178">
        <v>20.3</v>
      </c>
      <c r="H19" s="178">
        <v>-0.8</v>
      </c>
      <c r="I19" s="174">
        <v>1</v>
      </c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6"/>
      <c r="V19" s="176"/>
      <c r="W19" s="176"/>
      <c r="X19" s="176"/>
      <c r="Y19" s="176"/>
      <c r="Z19" s="176"/>
      <c r="AA19" s="176"/>
    </row>
    <row r="20" spans="1:27">
      <c r="A20" s="131">
        <v>39101</v>
      </c>
      <c r="B20" s="177">
        <v>19</v>
      </c>
      <c r="C20" s="178">
        <v>36.6</v>
      </c>
      <c r="D20" s="179">
        <v>1.5657000000000001</v>
      </c>
      <c r="E20" s="179">
        <v>1.3281115585230512</v>
      </c>
      <c r="F20" s="178">
        <v>2.79</v>
      </c>
      <c r="G20" s="178">
        <v>12</v>
      </c>
      <c r="H20" s="178">
        <v>4</v>
      </c>
      <c r="I20" s="174">
        <v>1</v>
      </c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6"/>
      <c r="V20" s="176"/>
      <c r="W20" s="176"/>
      <c r="X20" s="176"/>
      <c r="Y20" s="176"/>
      <c r="Z20" s="176"/>
      <c r="AA20" s="176"/>
    </row>
    <row r="21" spans="1:27">
      <c r="A21" s="131">
        <v>39102</v>
      </c>
      <c r="B21" s="177">
        <v>20</v>
      </c>
      <c r="C21" s="178">
        <v>52.3</v>
      </c>
      <c r="D21" s="179">
        <v>1.2893999999999999</v>
      </c>
      <c r="E21" s="179">
        <v>1.2936218207377532</v>
      </c>
      <c r="F21" s="178">
        <v>0</v>
      </c>
      <c r="G21" s="178">
        <v>12.7</v>
      </c>
      <c r="H21" s="178">
        <v>1.1000000000000001</v>
      </c>
      <c r="I21" s="174">
        <v>1</v>
      </c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6"/>
      <c r="V21" s="176"/>
      <c r="W21" s="176"/>
      <c r="X21" s="176"/>
      <c r="Y21" s="176"/>
      <c r="Z21" s="176"/>
      <c r="AA21" s="176"/>
    </row>
    <row r="22" spans="1:27">
      <c r="A22" s="131">
        <v>39103</v>
      </c>
      <c r="B22" s="177">
        <v>21</v>
      </c>
      <c r="C22" s="178">
        <v>53.9</v>
      </c>
      <c r="D22" s="179">
        <v>1.3815</v>
      </c>
      <c r="E22" s="179">
        <v>1.0882990963536887</v>
      </c>
      <c r="F22" s="178">
        <v>0.76</v>
      </c>
      <c r="G22" s="178">
        <v>11.2</v>
      </c>
      <c r="H22" s="178">
        <v>-1.2</v>
      </c>
      <c r="I22" s="174">
        <v>1</v>
      </c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6"/>
      <c r="V22" s="176"/>
      <c r="W22" s="176"/>
      <c r="X22" s="176"/>
      <c r="Y22" s="176"/>
      <c r="Z22" s="176"/>
      <c r="AA22" s="176"/>
    </row>
    <row r="23" spans="1:27">
      <c r="A23" s="131">
        <v>39104</v>
      </c>
      <c r="B23" s="177">
        <v>22</v>
      </c>
      <c r="C23" s="178">
        <v>33.4</v>
      </c>
      <c r="D23" s="179">
        <v>1.1973</v>
      </c>
      <c r="E23" s="179">
        <v>1.586747537171239</v>
      </c>
      <c r="F23" s="178">
        <v>0</v>
      </c>
      <c r="G23" s="178">
        <v>14.2</v>
      </c>
      <c r="H23" s="178">
        <v>-2.5</v>
      </c>
      <c r="I23" s="174">
        <v>1</v>
      </c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6"/>
      <c r="V23" s="176"/>
      <c r="W23" s="176"/>
      <c r="X23" s="176"/>
      <c r="Y23" s="176"/>
      <c r="Z23" s="176"/>
      <c r="AA23" s="176"/>
    </row>
    <row r="24" spans="1:27">
      <c r="A24" s="131">
        <v>39105</v>
      </c>
      <c r="B24" s="177">
        <v>23</v>
      </c>
      <c r="C24" s="178">
        <v>20.9</v>
      </c>
      <c r="D24" s="179">
        <v>1.0131000000000001</v>
      </c>
      <c r="E24" s="179">
        <v>1.7953435423812865</v>
      </c>
      <c r="F24" s="178">
        <v>0</v>
      </c>
      <c r="G24" s="178">
        <v>16.5</v>
      </c>
      <c r="H24" s="178">
        <v>-3</v>
      </c>
      <c r="I24" s="174">
        <v>1</v>
      </c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6"/>
      <c r="V24" s="176"/>
      <c r="W24" s="176"/>
      <c r="X24" s="176"/>
      <c r="Y24" s="176"/>
      <c r="Z24" s="176"/>
      <c r="AA24" s="176"/>
    </row>
    <row r="25" spans="1:27">
      <c r="A25" s="131">
        <v>39106</v>
      </c>
      <c r="B25" s="177">
        <v>24</v>
      </c>
      <c r="C25" s="178">
        <v>19.5</v>
      </c>
      <c r="D25" s="179">
        <v>1.1052</v>
      </c>
      <c r="E25" s="179">
        <v>2.1327210958140745</v>
      </c>
      <c r="F25" s="178">
        <v>0</v>
      </c>
      <c r="G25" s="178">
        <v>20.100000000000001</v>
      </c>
      <c r="H25" s="178">
        <v>-2.1</v>
      </c>
      <c r="I25" s="174">
        <v>1</v>
      </c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6"/>
      <c r="V25" s="176"/>
      <c r="W25" s="176"/>
      <c r="X25" s="176"/>
      <c r="Y25" s="176"/>
      <c r="Z25" s="176"/>
      <c r="AA25" s="176"/>
    </row>
    <row r="26" spans="1:27">
      <c r="A26" s="131">
        <v>39107</v>
      </c>
      <c r="B26" s="177">
        <v>25</v>
      </c>
      <c r="C26" s="178">
        <v>17.399999999999999</v>
      </c>
      <c r="D26" s="179">
        <v>2.6709000000000001</v>
      </c>
      <c r="E26" s="179">
        <v>3.5015265911834677</v>
      </c>
      <c r="F26" s="178">
        <v>0</v>
      </c>
      <c r="G26" s="178">
        <v>20.7</v>
      </c>
      <c r="H26" s="178">
        <v>0.9</v>
      </c>
      <c r="I26" s="174">
        <v>1</v>
      </c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6"/>
      <c r="V26" s="176"/>
      <c r="W26" s="176"/>
      <c r="X26" s="176"/>
      <c r="Y26" s="176"/>
      <c r="Z26" s="176"/>
      <c r="AA26" s="176"/>
    </row>
    <row r="27" spans="1:27">
      <c r="A27" s="131">
        <v>39108</v>
      </c>
      <c r="B27" s="177">
        <v>26</v>
      </c>
      <c r="C27" s="178">
        <v>27.1</v>
      </c>
      <c r="D27" s="179">
        <v>1.1052</v>
      </c>
      <c r="E27" s="179">
        <v>2.0376711367219444</v>
      </c>
      <c r="F27" s="178">
        <v>0</v>
      </c>
      <c r="G27" s="178">
        <v>19.3</v>
      </c>
      <c r="H27" s="178">
        <v>1</v>
      </c>
      <c r="I27" s="174">
        <v>1</v>
      </c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6"/>
      <c r="V27" s="176"/>
      <c r="W27" s="176"/>
      <c r="X27" s="176"/>
      <c r="Y27" s="176"/>
      <c r="Z27" s="176"/>
      <c r="AA27" s="176"/>
    </row>
    <row r="28" spans="1:27">
      <c r="A28" s="131">
        <v>39109</v>
      </c>
      <c r="B28" s="177">
        <v>27</v>
      </c>
      <c r="C28" s="178">
        <v>19.2</v>
      </c>
      <c r="D28" s="179">
        <v>1.1052</v>
      </c>
      <c r="E28" s="179">
        <v>2.2419164137884251</v>
      </c>
      <c r="F28" s="178">
        <v>0</v>
      </c>
      <c r="G28" s="178">
        <v>21</v>
      </c>
      <c r="H28" s="178">
        <v>-0.3</v>
      </c>
      <c r="I28" s="174">
        <v>1</v>
      </c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6"/>
      <c r="V28" s="176"/>
      <c r="W28" s="176"/>
      <c r="X28" s="176"/>
      <c r="Y28" s="176"/>
      <c r="Z28" s="176"/>
      <c r="AA28" s="176"/>
    </row>
    <row r="29" spans="1:27">
      <c r="A29" s="131">
        <v>39110</v>
      </c>
      <c r="B29" s="177">
        <v>28</v>
      </c>
      <c r="C29" s="178">
        <v>21.5</v>
      </c>
      <c r="D29" s="179">
        <v>1.0131000000000001</v>
      </c>
      <c r="E29" s="179">
        <v>2.1533593788754093</v>
      </c>
      <c r="F29" s="178">
        <v>0</v>
      </c>
      <c r="G29" s="178">
        <v>21.3</v>
      </c>
      <c r="H29" s="178">
        <v>0.5</v>
      </c>
      <c r="I29" s="174">
        <v>1</v>
      </c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6"/>
      <c r="V29" s="176"/>
      <c r="W29" s="176"/>
      <c r="X29" s="176"/>
      <c r="Y29" s="176"/>
      <c r="Z29" s="176"/>
      <c r="AA29" s="176"/>
    </row>
    <row r="30" spans="1:27">
      <c r="A30" s="131">
        <v>39111</v>
      </c>
      <c r="B30" s="177">
        <v>29</v>
      </c>
      <c r="C30" s="178">
        <v>19.8</v>
      </c>
      <c r="D30" s="179">
        <v>0.92100000000000004</v>
      </c>
      <c r="E30" s="179">
        <v>2.1978433008386711</v>
      </c>
      <c r="F30" s="178">
        <v>0</v>
      </c>
      <c r="G30" s="178">
        <v>22.6</v>
      </c>
      <c r="H30" s="178">
        <v>1</v>
      </c>
      <c r="I30" s="174">
        <v>1</v>
      </c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6"/>
      <c r="V30" s="176"/>
      <c r="W30" s="176"/>
      <c r="X30" s="176"/>
      <c r="Y30" s="176"/>
      <c r="Z30" s="176"/>
      <c r="AA30" s="176"/>
    </row>
    <row r="31" spans="1:27">
      <c r="A31" s="131">
        <v>39112</v>
      </c>
      <c r="B31" s="177">
        <v>30</v>
      </c>
      <c r="C31" s="178">
        <v>43.5</v>
      </c>
      <c r="D31" s="179">
        <v>1.7499</v>
      </c>
      <c r="E31" s="179">
        <v>1.2710491641427379</v>
      </c>
      <c r="F31" s="178">
        <v>0</v>
      </c>
      <c r="G31" s="178">
        <v>14.4</v>
      </c>
      <c r="H31" s="178">
        <v>5.3</v>
      </c>
      <c r="I31" s="174">
        <v>1</v>
      </c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6"/>
      <c r="V31" s="176"/>
      <c r="W31" s="176"/>
      <c r="X31" s="176"/>
      <c r="Y31" s="176"/>
      <c r="Z31" s="176"/>
      <c r="AA31" s="176"/>
    </row>
    <row r="32" spans="1:27">
      <c r="A32" s="131">
        <v>39113</v>
      </c>
      <c r="B32" s="177">
        <v>31</v>
      </c>
      <c r="C32" s="178">
        <v>66.599999999999994</v>
      </c>
      <c r="D32" s="179">
        <v>2.0262000000000002</v>
      </c>
      <c r="E32" s="179">
        <v>1.2436591989133985</v>
      </c>
      <c r="F32" s="178">
        <v>4.57</v>
      </c>
      <c r="G32" s="178">
        <v>12.7</v>
      </c>
      <c r="H32" s="178">
        <v>3.7</v>
      </c>
      <c r="I32" s="174">
        <v>1</v>
      </c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6"/>
      <c r="V32" s="176"/>
      <c r="W32" s="176"/>
      <c r="X32" s="176"/>
      <c r="Y32" s="176"/>
      <c r="Z32" s="176"/>
      <c r="AA32" s="176"/>
    </row>
    <row r="33" spans="1:27">
      <c r="A33" s="131">
        <v>39114</v>
      </c>
      <c r="B33" s="177">
        <v>32</v>
      </c>
      <c r="C33" s="178">
        <v>37.5</v>
      </c>
      <c r="D33" s="179">
        <v>2.7629999999999999</v>
      </c>
      <c r="E33" s="179">
        <v>2.4678152213099911</v>
      </c>
      <c r="F33" s="178">
        <v>0</v>
      </c>
      <c r="G33" s="178">
        <v>16.3</v>
      </c>
      <c r="H33" s="178">
        <v>5.2</v>
      </c>
      <c r="I33" s="174">
        <v>1</v>
      </c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6"/>
      <c r="V33" s="176"/>
      <c r="W33" s="176"/>
      <c r="X33" s="176"/>
      <c r="Y33" s="176"/>
      <c r="Z33" s="176"/>
      <c r="AA33" s="176"/>
    </row>
    <row r="34" spans="1:27">
      <c r="A34" s="131">
        <v>39115</v>
      </c>
      <c r="B34" s="177">
        <v>33</v>
      </c>
      <c r="C34" s="178">
        <v>33.5</v>
      </c>
      <c r="D34" s="179">
        <v>1.0131000000000001</v>
      </c>
      <c r="E34" s="179">
        <v>1.9074971031155958</v>
      </c>
      <c r="F34" s="178">
        <v>0</v>
      </c>
      <c r="G34" s="178">
        <v>17.3</v>
      </c>
      <c r="H34" s="178">
        <v>1.2</v>
      </c>
      <c r="I34" s="174">
        <v>1</v>
      </c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6"/>
      <c r="V34" s="176"/>
      <c r="W34" s="176"/>
      <c r="X34" s="176"/>
      <c r="Y34" s="176"/>
      <c r="Z34" s="176"/>
      <c r="AA34" s="176"/>
    </row>
    <row r="35" spans="1:27">
      <c r="A35" s="131">
        <v>39116</v>
      </c>
      <c r="B35" s="177">
        <v>34</v>
      </c>
      <c r="C35" s="178">
        <v>17.8</v>
      </c>
      <c r="D35" s="179">
        <v>0.82890000000000008</v>
      </c>
      <c r="E35" s="179">
        <v>2.0251332126430071</v>
      </c>
      <c r="F35" s="178">
        <v>0</v>
      </c>
      <c r="G35" s="178">
        <v>18.7</v>
      </c>
      <c r="H35" s="178">
        <v>-0.6</v>
      </c>
      <c r="I35" s="174">
        <v>1</v>
      </c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6"/>
      <c r="V35" s="176"/>
      <c r="W35" s="176"/>
      <c r="X35" s="176"/>
      <c r="Y35" s="176"/>
      <c r="Z35" s="176"/>
      <c r="AA35" s="176"/>
    </row>
    <row r="36" spans="1:27">
      <c r="A36" s="131">
        <v>39117</v>
      </c>
      <c r="B36" s="177">
        <v>35</v>
      </c>
      <c r="C36" s="178">
        <v>14.4</v>
      </c>
      <c r="D36" s="179">
        <v>0.82890000000000008</v>
      </c>
      <c r="E36" s="179">
        <v>2.1723921731534057</v>
      </c>
      <c r="F36" s="178">
        <v>0</v>
      </c>
      <c r="G36" s="178">
        <v>21.9</v>
      </c>
      <c r="H36" s="178">
        <v>-1.4</v>
      </c>
      <c r="I36" s="174">
        <v>1</v>
      </c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6"/>
      <c r="V36" s="176"/>
      <c r="W36" s="176"/>
      <c r="X36" s="176"/>
      <c r="Y36" s="176"/>
      <c r="Z36" s="176"/>
      <c r="AA36" s="176"/>
    </row>
    <row r="37" spans="1:27">
      <c r="A37" s="131">
        <v>39118</v>
      </c>
      <c r="B37" s="177">
        <v>36</v>
      </c>
      <c r="C37" s="178">
        <v>13.8</v>
      </c>
      <c r="D37" s="179">
        <v>1.1052</v>
      </c>
      <c r="E37" s="179">
        <v>2.8969320582143911</v>
      </c>
      <c r="F37" s="178">
        <v>0</v>
      </c>
      <c r="G37" s="178">
        <v>26.7</v>
      </c>
      <c r="H37" s="178">
        <v>2.2999999999999998</v>
      </c>
      <c r="I37" s="174">
        <v>1</v>
      </c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</row>
    <row r="38" spans="1:27">
      <c r="A38" s="131">
        <v>39119</v>
      </c>
      <c r="B38" s="177">
        <v>37</v>
      </c>
      <c r="C38" s="178">
        <v>12.7</v>
      </c>
      <c r="D38" s="179">
        <v>1.1052</v>
      </c>
      <c r="E38" s="179">
        <v>2.9979530350435808</v>
      </c>
      <c r="F38" s="178">
        <v>0</v>
      </c>
      <c r="G38" s="178">
        <v>27.7</v>
      </c>
      <c r="H38" s="178">
        <v>4</v>
      </c>
      <c r="I38" s="174">
        <v>1</v>
      </c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</row>
    <row r="39" spans="1:27">
      <c r="A39" s="131">
        <v>39120</v>
      </c>
      <c r="B39" s="177">
        <v>38</v>
      </c>
      <c r="C39" s="178">
        <v>9.1</v>
      </c>
      <c r="D39" s="179">
        <v>0.92100000000000004</v>
      </c>
      <c r="E39" s="179">
        <v>2.7134320487400716</v>
      </c>
      <c r="F39" s="178">
        <v>0</v>
      </c>
      <c r="G39" s="178">
        <v>26.9</v>
      </c>
      <c r="H39" s="178">
        <v>3.6</v>
      </c>
      <c r="I39" s="174">
        <v>1</v>
      </c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</row>
    <row r="40" spans="1:27">
      <c r="A40" s="131">
        <v>39121</v>
      </c>
      <c r="B40" s="177">
        <v>39</v>
      </c>
      <c r="C40" s="174">
        <v>8.6</v>
      </c>
      <c r="D40" s="179">
        <v>1.1973</v>
      </c>
      <c r="E40" s="179">
        <v>3.0733459609918508</v>
      </c>
      <c r="F40" s="174">
        <v>0</v>
      </c>
      <c r="G40" s="174">
        <v>25.9</v>
      </c>
      <c r="H40" s="174">
        <v>4</v>
      </c>
      <c r="I40" s="174">
        <v>1</v>
      </c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</row>
    <row r="41" spans="1:27">
      <c r="A41" s="131">
        <v>39122</v>
      </c>
      <c r="B41" s="177">
        <v>40</v>
      </c>
      <c r="C41" s="174">
        <v>12.5</v>
      </c>
      <c r="D41" s="179">
        <v>0.82890000000000008</v>
      </c>
      <c r="E41" s="179">
        <v>2.5700808618858493</v>
      </c>
      <c r="F41" s="174">
        <v>0</v>
      </c>
      <c r="G41" s="174">
        <v>27.1</v>
      </c>
      <c r="H41" s="174">
        <v>4.7</v>
      </c>
      <c r="I41" s="174">
        <v>1</v>
      </c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</row>
    <row r="42" spans="1:27">
      <c r="A42" s="131">
        <v>39123</v>
      </c>
      <c r="B42" s="177">
        <v>41</v>
      </c>
      <c r="C42" s="174">
        <v>18.399999999999999</v>
      </c>
      <c r="D42" s="179">
        <v>1.1052</v>
      </c>
      <c r="E42" s="179">
        <v>2.8803395293427134</v>
      </c>
      <c r="F42" s="174">
        <v>0</v>
      </c>
      <c r="G42" s="174">
        <v>26.9</v>
      </c>
      <c r="H42" s="174">
        <v>6.3</v>
      </c>
      <c r="I42" s="174">
        <v>1</v>
      </c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</row>
    <row r="43" spans="1:27">
      <c r="A43" s="131">
        <v>39124</v>
      </c>
      <c r="B43" s="177">
        <v>42</v>
      </c>
      <c r="C43" s="174">
        <v>32</v>
      </c>
      <c r="D43" s="179">
        <v>1.8420000000000001</v>
      </c>
      <c r="E43" s="179">
        <v>2.7410791821125251</v>
      </c>
      <c r="F43" s="174">
        <v>0</v>
      </c>
      <c r="G43" s="174">
        <v>23.5</v>
      </c>
      <c r="H43" s="174">
        <v>11.8</v>
      </c>
      <c r="I43" s="174">
        <v>1</v>
      </c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</row>
    <row r="44" spans="1:27">
      <c r="A44" s="131">
        <v>39125</v>
      </c>
      <c r="B44" s="177">
        <v>43</v>
      </c>
      <c r="C44" s="174">
        <v>26.4</v>
      </c>
      <c r="D44" s="179">
        <v>1.4736000000000002</v>
      </c>
      <c r="E44" s="179">
        <v>2.9603044140626533</v>
      </c>
      <c r="F44" s="178">
        <v>0</v>
      </c>
      <c r="G44" s="174">
        <v>22.7</v>
      </c>
      <c r="H44" s="174">
        <v>6.9</v>
      </c>
      <c r="I44" s="174">
        <v>1</v>
      </c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</row>
    <row r="45" spans="1:27">
      <c r="A45" s="131">
        <v>39126</v>
      </c>
      <c r="B45" s="177">
        <v>44</v>
      </c>
      <c r="C45" s="178">
        <v>28</v>
      </c>
      <c r="D45" s="179">
        <v>2.3025000000000002</v>
      </c>
      <c r="E45" s="179">
        <v>2.9444812327032754</v>
      </c>
      <c r="F45" s="178">
        <v>1.78</v>
      </c>
      <c r="G45" s="178">
        <v>18.7</v>
      </c>
      <c r="H45" s="178">
        <v>7.7</v>
      </c>
      <c r="I45" s="174">
        <v>1</v>
      </c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</row>
    <row r="46" spans="1:27">
      <c r="A46" s="131">
        <v>39127</v>
      </c>
      <c r="B46" s="177">
        <v>45</v>
      </c>
      <c r="C46" s="178">
        <v>34.299999999999997</v>
      </c>
      <c r="D46" s="179">
        <v>1.9341000000000002</v>
      </c>
      <c r="E46" s="179">
        <v>2.5842047370595682</v>
      </c>
      <c r="F46" s="178">
        <v>0</v>
      </c>
      <c r="G46" s="178">
        <v>17.5</v>
      </c>
      <c r="H46" s="178">
        <v>5.2</v>
      </c>
      <c r="I46" s="174">
        <v>1</v>
      </c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</row>
    <row r="47" spans="1:27">
      <c r="A47" s="131">
        <v>39128</v>
      </c>
      <c r="B47" s="177">
        <v>46</v>
      </c>
      <c r="C47" s="178">
        <v>20.6</v>
      </c>
      <c r="D47" s="179">
        <v>1.1052</v>
      </c>
      <c r="E47" s="179">
        <v>2.5471463089484807</v>
      </c>
      <c r="F47" s="178">
        <v>0</v>
      </c>
      <c r="G47" s="178">
        <v>19.100000000000001</v>
      </c>
      <c r="H47" s="178">
        <v>0.3</v>
      </c>
      <c r="I47" s="174">
        <v>1</v>
      </c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</row>
    <row r="48" spans="1:27">
      <c r="A48" s="131">
        <v>39129</v>
      </c>
      <c r="B48" s="177">
        <v>47</v>
      </c>
      <c r="C48" s="178">
        <v>17.399999999999999</v>
      </c>
      <c r="D48" s="179">
        <v>0.92100000000000004</v>
      </c>
      <c r="E48" s="179">
        <v>2.6766045988580704</v>
      </c>
      <c r="F48" s="178">
        <v>0</v>
      </c>
      <c r="G48" s="178">
        <v>22.5</v>
      </c>
      <c r="H48" s="178">
        <v>0.3</v>
      </c>
      <c r="I48" s="174">
        <v>1</v>
      </c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</row>
    <row r="49" spans="1:20">
      <c r="A49" s="131">
        <v>39130</v>
      </c>
      <c r="B49" s="177">
        <v>48</v>
      </c>
      <c r="C49" s="178">
        <v>7.2</v>
      </c>
      <c r="D49" s="179">
        <v>1.9341000000000002</v>
      </c>
      <c r="E49" s="179">
        <v>4.6341800208671007</v>
      </c>
      <c r="F49" s="178">
        <v>0</v>
      </c>
      <c r="G49" s="178">
        <v>28.7</v>
      </c>
      <c r="H49" s="178">
        <v>2.6</v>
      </c>
      <c r="I49" s="174">
        <v>1</v>
      </c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</row>
    <row r="50" spans="1:20">
      <c r="A50" s="131">
        <v>39131</v>
      </c>
      <c r="B50" s="177">
        <v>49</v>
      </c>
      <c r="C50" s="178">
        <v>12.3</v>
      </c>
      <c r="D50" s="179">
        <v>1.5657000000000001</v>
      </c>
      <c r="E50" s="179">
        <v>3.6200795397200474</v>
      </c>
      <c r="F50" s="178">
        <v>0</v>
      </c>
      <c r="G50" s="178">
        <v>26.3</v>
      </c>
      <c r="H50" s="178">
        <v>9.8000000000000007</v>
      </c>
      <c r="I50" s="174">
        <v>1</v>
      </c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</row>
    <row r="51" spans="1:20">
      <c r="A51" s="131">
        <v>39132</v>
      </c>
      <c r="B51" s="177">
        <v>50</v>
      </c>
      <c r="C51" s="178">
        <v>25.5</v>
      </c>
      <c r="D51" s="179">
        <v>4.0524000000000004</v>
      </c>
      <c r="E51" s="179">
        <v>3.6528043442880596</v>
      </c>
      <c r="F51" s="178">
        <v>2.0299999999999998</v>
      </c>
      <c r="G51" s="178">
        <v>19.8</v>
      </c>
      <c r="H51" s="178">
        <v>8.5</v>
      </c>
      <c r="I51" s="174">
        <v>1</v>
      </c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</row>
    <row r="52" spans="1:20">
      <c r="A52" s="131">
        <v>39133</v>
      </c>
      <c r="B52" s="177">
        <v>51</v>
      </c>
      <c r="C52" s="178">
        <v>42.6</v>
      </c>
      <c r="D52" s="179">
        <v>0.92100000000000004</v>
      </c>
      <c r="E52" s="179">
        <v>2.0485676623035474</v>
      </c>
      <c r="F52" s="178">
        <v>1.52</v>
      </c>
      <c r="G52" s="178">
        <v>17.5</v>
      </c>
      <c r="H52" s="178">
        <v>7.1</v>
      </c>
      <c r="I52" s="174">
        <v>1</v>
      </c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</row>
    <row r="53" spans="1:20">
      <c r="A53" s="131">
        <v>39134</v>
      </c>
      <c r="B53" s="177">
        <v>52</v>
      </c>
      <c r="C53" s="178">
        <v>25.9</v>
      </c>
      <c r="D53" s="179">
        <v>0.92100000000000004</v>
      </c>
      <c r="E53" s="179">
        <v>2.5504809182168171</v>
      </c>
      <c r="F53" s="178">
        <v>0</v>
      </c>
      <c r="G53" s="178">
        <v>20.5</v>
      </c>
      <c r="H53" s="178">
        <v>2.2000000000000002</v>
      </c>
      <c r="I53" s="174">
        <v>1</v>
      </c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</row>
    <row r="54" spans="1:20">
      <c r="A54" s="131">
        <v>39135</v>
      </c>
      <c r="B54" s="177">
        <v>53</v>
      </c>
      <c r="C54" s="178">
        <v>14.5</v>
      </c>
      <c r="D54" s="179">
        <v>1.2893999999999999</v>
      </c>
      <c r="E54" s="179">
        <v>3.4638560417416251</v>
      </c>
      <c r="F54" s="178">
        <v>0</v>
      </c>
      <c r="G54" s="178">
        <v>26</v>
      </c>
      <c r="H54" s="178">
        <v>3.4</v>
      </c>
      <c r="I54" s="174">
        <v>1</v>
      </c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</row>
    <row r="55" spans="1:20">
      <c r="A55" s="131">
        <v>39136</v>
      </c>
      <c r="B55" s="177">
        <v>54</v>
      </c>
      <c r="C55" s="178">
        <v>15.8</v>
      </c>
      <c r="D55" s="179">
        <v>3.3156000000000003</v>
      </c>
      <c r="E55" s="179">
        <v>3.9557967742037574</v>
      </c>
      <c r="F55" s="178">
        <v>0</v>
      </c>
      <c r="G55" s="178">
        <v>17.399999999999999</v>
      </c>
      <c r="H55" s="178">
        <v>6.6</v>
      </c>
      <c r="I55" s="174">
        <v>1</v>
      </c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</row>
    <row r="56" spans="1:20">
      <c r="A56" s="131">
        <v>39137</v>
      </c>
      <c r="B56" s="177">
        <v>55</v>
      </c>
      <c r="C56" s="178">
        <v>11.3</v>
      </c>
      <c r="D56" s="179">
        <v>1.5657000000000001</v>
      </c>
      <c r="E56" s="179">
        <v>3.2206009348812294</v>
      </c>
      <c r="F56" s="178">
        <v>0</v>
      </c>
      <c r="G56" s="178">
        <v>17.3</v>
      </c>
      <c r="H56" s="178">
        <v>0.7</v>
      </c>
      <c r="I56" s="174">
        <v>1</v>
      </c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</row>
    <row r="57" spans="1:20">
      <c r="A57" s="131">
        <v>39138</v>
      </c>
      <c r="B57" s="177">
        <v>56</v>
      </c>
      <c r="C57" s="178">
        <v>10.1</v>
      </c>
      <c r="D57" s="179">
        <v>1.1973</v>
      </c>
      <c r="E57" s="179">
        <v>3.0999689192091875</v>
      </c>
      <c r="F57" s="178">
        <v>0</v>
      </c>
      <c r="G57" s="178">
        <v>21</v>
      </c>
      <c r="H57" s="178">
        <v>-0.9</v>
      </c>
      <c r="I57" s="174">
        <v>1</v>
      </c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</row>
    <row r="58" spans="1:20">
      <c r="A58" s="131">
        <v>39139</v>
      </c>
      <c r="B58" s="177">
        <v>57</v>
      </c>
      <c r="C58" s="178">
        <v>19.399999999999999</v>
      </c>
      <c r="D58" s="179">
        <v>1.5657000000000001</v>
      </c>
      <c r="E58" s="179">
        <v>3.6225761712457332</v>
      </c>
      <c r="F58" s="178">
        <v>0</v>
      </c>
      <c r="G58" s="178">
        <v>22.8</v>
      </c>
      <c r="H58" s="178">
        <v>4.3</v>
      </c>
      <c r="I58" s="174">
        <v>1</v>
      </c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</row>
    <row r="59" spans="1:20">
      <c r="A59" s="131">
        <v>39140</v>
      </c>
      <c r="B59" s="177">
        <v>58</v>
      </c>
      <c r="C59" s="178">
        <v>17.3</v>
      </c>
      <c r="D59" s="179">
        <v>2.7629999999999999</v>
      </c>
      <c r="E59" s="179">
        <v>4.7856872767814185</v>
      </c>
      <c r="F59" s="178">
        <v>0</v>
      </c>
      <c r="G59" s="178">
        <v>24</v>
      </c>
      <c r="H59" s="178">
        <v>5.7</v>
      </c>
      <c r="I59" s="174">
        <v>1</v>
      </c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</row>
    <row r="60" spans="1:20">
      <c r="A60" s="131">
        <v>39141</v>
      </c>
      <c r="B60" s="177">
        <v>59</v>
      </c>
      <c r="C60" s="178">
        <v>13.4</v>
      </c>
      <c r="D60" s="179">
        <v>3.5918999999999999</v>
      </c>
      <c r="E60" s="179">
        <v>4.2588510736585405</v>
      </c>
      <c r="F60" s="178">
        <v>0</v>
      </c>
      <c r="G60" s="178">
        <v>15.9</v>
      </c>
      <c r="H60" s="178">
        <v>4.5</v>
      </c>
      <c r="I60" s="174">
        <v>1</v>
      </c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</row>
    <row r="61" spans="1:20">
      <c r="A61" s="131">
        <v>39142</v>
      </c>
      <c r="B61" s="177">
        <v>60</v>
      </c>
      <c r="C61" s="178">
        <v>11.1</v>
      </c>
      <c r="D61" s="179">
        <v>1.4736000000000002</v>
      </c>
      <c r="E61" s="179">
        <v>3.2048008248726725</v>
      </c>
      <c r="F61" s="178">
        <v>0</v>
      </c>
      <c r="G61" s="178">
        <v>16.899999999999999</v>
      </c>
      <c r="H61" s="178">
        <v>-1.6</v>
      </c>
      <c r="I61" s="174">
        <v>1</v>
      </c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</row>
    <row r="62" spans="1:20">
      <c r="A62" s="131">
        <v>39143</v>
      </c>
      <c r="B62" s="177">
        <v>61</v>
      </c>
      <c r="C62" s="178">
        <v>10.3</v>
      </c>
      <c r="D62" s="179">
        <v>1.6578000000000002</v>
      </c>
      <c r="E62" s="179">
        <v>3.6119417078606388</v>
      </c>
      <c r="F62" s="178">
        <v>0</v>
      </c>
      <c r="G62" s="178">
        <v>19.100000000000001</v>
      </c>
      <c r="H62" s="178">
        <v>-2.2999999999999998</v>
      </c>
      <c r="I62" s="174">
        <v>1</v>
      </c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</row>
    <row r="63" spans="1:20">
      <c r="A63" s="131">
        <v>39144</v>
      </c>
      <c r="B63" s="177">
        <v>62</v>
      </c>
      <c r="C63" s="178">
        <v>4.4000000000000004</v>
      </c>
      <c r="D63" s="179">
        <v>2.4867000000000004</v>
      </c>
      <c r="E63" s="179">
        <v>4.4686141570657769</v>
      </c>
      <c r="F63" s="178">
        <v>0</v>
      </c>
      <c r="G63" s="178">
        <v>18.7</v>
      </c>
      <c r="H63" s="178">
        <v>0.6</v>
      </c>
      <c r="I63" s="174">
        <v>1</v>
      </c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</row>
    <row r="64" spans="1:20">
      <c r="A64" s="131">
        <v>39145</v>
      </c>
      <c r="B64" s="177">
        <v>63</v>
      </c>
      <c r="C64" s="178">
        <v>5.2</v>
      </c>
      <c r="D64" s="179">
        <v>4.2366000000000001</v>
      </c>
      <c r="E64" s="179">
        <v>6.7461427114737642</v>
      </c>
      <c r="F64" s="178">
        <v>0</v>
      </c>
      <c r="G64" s="178">
        <v>23.9</v>
      </c>
      <c r="H64" s="178">
        <v>1.5</v>
      </c>
      <c r="I64" s="174">
        <v>1</v>
      </c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</row>
    <row r="65" spans="1:20">
      <c r="A65" s="131">
        <v>39146</v>
      </c>
      <c r="B65" s="177">
        <v>64</v>
      </c>
      <c r="C65" s="178">
        <v>6</v>
      </c>
      <c r="D65" s="179">
        <v>4.3287000000000004</v>
      </c>
      <c r="E65" s="179">
        <v>6.7923675128437688</v>
      </c>
      <c r="F65" s="178">
        <v>0</v>
      </c>
      <c r="G65" s="178">
        <v>24.5</v>
      </c>
      <c r="H65" s="178">
        <v>7.8</v>
      </c>
      <c r="I65" s="174">
        <v>1</v>
      </c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</row>
    <row r="66" spans="1:20">
      <c r="A66" s="131">
        <v>39147</v>
      </c>
      <c r="B66" s="177">
        <v>65</v>
      </c>
      <c r="C66" s="178">
        <v>6.6</v>
      </c>
      <c r="D66" s="179">
        <v>1.0131000000000001</v>
      </c>
      <c r="E66" s="179">
        <v>3.4633124534837281</v>
      </c>
      <c r="F66" s="178">
        <v>0</v>
      </c>
      <c r="G66" s="178">
        <v>26.5</v>
      </c>
      <c r="H66" s="178">
        <v>2.7</v>
      </c>
      <c r="I66" s="174">
        <v>1</v>
      </c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</row>
    <row r="67" spans="1:20">
      <c r="A67" s="131">
        <v>39148</v>
      </c>
      <c r="B67" s="177">
        <v>66</v>
      </c>
      <c r="C67" s="178">
        <v>6.1</v>
      </c>
      <c r="D67" s="179">
        <v>1.3815</v>
      </c>
      <c r="E67" s="179">
        <v>4.3552895889080574</v>
      </c>
      <c r="F67" s="178">
        <v>0</v>
      </c>
      <c r="G67" s="178">
        <v>30.4</v>
      </c>
      <c r="H67" s="178">
        <v>9.1999999999999993</v>
      </c>
      <c r="I67" s="174">
        <v>1</v>
      </c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</row>
    <row r="68" spans="1:20">
      <c r="A68" s="131">
        <v>39149</v>
      </c>
      <c r="B68" s="177">
        <v>67</v>
      </c>
      <c r="C68" s="178">
        <v>10.6</v>
      </c>
      <c r="D68" s="179">
        <v>1.6578000000000002</v>
      </c>
      <c r="E68" s="179">
        <v>5.0255835244378142</v>
      </c>
      <c r="F68" s="178">
        <v>0</v>
      </c>
      <c r="G68" s="178">
        <v>30</v>
      </c>
      <c r="H68" s="178">
        <v>12.3</v>
      </c>
      <c r="I68" s="174">
        <v>1</v>
      </c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</row>
    <row r="69" spans="1:20">
      <c r="A69" s="131">
        <v>39150</v>
      </c>
      <c r="B69" s="177">
        <v>68</v>
      </c>
      <c r="C69" s="178">
        <v>8.4</v>
      </c>
      <c r="D69" s="179">
        <v>1.1052</v>
      </c>
      <c r="E69" s="179">
        <v>4.2958890574419808</v>
      </c>
      <c r="F69" s="178">
        <v>0</v>
      </c>
      <c r="G69" s="178">
        <v>30.9</v>
      </c>
      <c r="H69" s="178">
        <v>7.6</v>
      </c>
      <c r="I69" s="174">
        <v>1</v>
      </c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</row>
    <row r="70" spans="1:20">
      <c r="A70" s="131">
        <v>39151</v>
      </c>
      <c r="B70" s="177">
        <v>69</v>
      </c>
      <c r="C70" s="178">
        <v>7</v>
      </c>
      <c r="D70" s="179">
        <v>1.5657000000000001</v>
      </c>
      <c r="E70" s="179">
        <v>4.8243492345531847</v>
      </c>
      <c r="F70" s="178">
        <v>0</v>
      </c>
      <c r="G70" s="178">
        <v>30.2</v>
      </c>
      <c r="H70" s="178">
        <v>9.1</v>
      </c>
      <c r="I70" s="174">
        <v>1</v>
      </c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</row>
    <row r="71" spans="1:20">
      <c r="A71" s="131">
        <v>39152</v>
      </c>
      <c r="B71" s="177">
        <v>70</v>
      </c>
      <c r="C71" s="178">
        <v>7.4</v>
      </c>
      <c r="D71" s="179">
        <v>1.3815</v>
      </c>
      <c r="E71" s="179">
        <v>4.7669157190050599</v>
      </c>
      <c r="F71" s="178">
        <v>0</v>
      </c>
      <c r="G71" s="178">
        <v>29.9</v>
      </c>
      <c r="H71" s="178">
        <v>5.9</v>
      </c>
      <c r="I71" s="174">
        <v>1</v>
      </c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</row>
    <row r="72" spans="1:20">
      <c r="A72" s="131">
        <v>39153</v>
      </c>
      <c r="B72" s="177">
        <v>71</v>
      </c>
      <c r="C72" s="178">
        <v>8.4</v>
      </c>
      <c r="D72" s="179">
        <v>1.2893999999999999</v>
      </c>
      <c r="E72" s="179">
        <v>4.7311415830329757</v>
      </c>
      <c r="F72" s="178">
        <v>0</v>
      </c>
      <c r="G72" s="178">
        <v>31</v>
      </c>
      <c r="H72" s="178">
        <v>9.3000000000000007</v>
      </c>
      <c r="I72" s="174">
        <v>1</v>
      </c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</row>
    <row r="73" spans="1:20">
      <c r="A73" s="131">
        <v>39154</v>
      </c>
      <c r="B73" s="177">
        <v>72</v>
      </c>
      <c r="C73" s="178">
        <v>6.9</v>
      </c>
      <c r="D73" s="179">
        <v>1.8420000000000001</v>
      </c>
      <c r="E73" s="179">
        <v>5.7089175954728164</v>
      </c>
      <c r="F73" s="178">
        <v>0</v>
      </c>
      <c r="G73" s="178">
        <v>32.299999999999997</v>
      </c>
      <c r="H73" s="178">
        <v>8.4</v>
      </c>
      <c r="I73" s="174">
        <v>1</v>
      </c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</row>
    <row r="74" spans="1:20">
      <c r="A74" s="131">
        <v>39155</v>
      </c>
      <c r="B74" s="177">
        <v>73</v>
      </c>
      <c r="C74" s="178">
        <v>6.8</v>
      </c>
      <c r="D74" s="179">
        <v>1.4736000000000002</v>
      </c>
      <c r="E74" s="179">
        <v>5.3521316670208545</v>
      </c>
      <c r="F74" s="178">
        <v>0</v>
      </c>
      <c r="G74" s="178">
        <v>33.1</v>
      </c>
      <c r="H74" s="178">
        <v>7.4</v>
      </c>
      <c r="I74" s="174">
        <v>1</v>
      </c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</row>
    <row r="75" spans="1:20">
      <c r="A75" s="131">
        <v>39156</v>
      </c>
      <c r="B75" s="177">
        <v>74</v>
      </c>
      <c r="C75" s="178">
        <v>6</v>
      </c>
      <c r="D75" s="179">
        <v>1.3815</v>
      </c>
      <c r="E75" s="179">
        <v>5.3319537918183135</v>
      </c>
      <c r="F75" s="178">
        <v>0</v>
      </c>
      <c r="G75" s="178">
        <v>33.6</v>
      </c>
      <c r="H75" s="178">
        <v>7.7</v>
      </c>
      <c r="I75" s="174">
        <v>1</v>
      </c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</row>
    <row r="76" spans="1:20">
      <c r="A76" s="131">
        <v>39157</v>
      </c>
      <c r="B76" s="177">
        <v>75</v>
      </c>
      <c r="C76" s="178">
        <v>5.2</v>
      </c>
      <c r="D76" s="179">
        <v>1.2893999999999999</v>
      </c>
      <c r="E76" s="179">
        <v>5.4738304223142382</v>
      </c>
      <c r="F76" s="178">
        <v>0</v>
      </c>
      <c r="G76" s="178">
        <v>37</v>
      </c>
      <c r="H76" s="178">
        <v>9.8000000000000007</v>
      </c>
      <c r="I76" s="174">
        <v>1</v>
      </c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</row>
    <row r="77" spans="1:20">
      <c r="A77" s="131">
        <v>39158</v>
      </c>
      <c r="B77" s="177">
        <v>76</v>
      </c>
      <c r="C77" s="178">
        <v>6.3</v>
      </c>
      <c r="D77" s="179">
        <v>1.2893999999999999</v>
      </c>
      <c r="E77" s="179">
        <v>5.1573007803300408</v>
      </c>
      <c r="F77" s="178">
        <v>0</v>
      </c>
      <c r="G77" s="178">
        <v>37</v>
      </c>
      <c r="H77" s="178">
        <v>11.5</v>
      </c>
      <c r="I77" s="174">
        <v>1</v>
      </c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</row>
    <row r="78" spans="1:20">
      <c r="A78" s="131">
        <v>39159</v>
      </c>
      <c r="B78" s="177">
        <v>77</v>
      </c>
      <c r="C78" s="178">
        <v>4.5999999999999996</v>
      </c>
      <c r="D78" s="179">
        <v>2.4867000000000004</v>
      </c>
      <c r="E78" s="179">
        <v>7.1940950076561592</v>
      </c>
      <c r="F78" s="178">
        <v>0</v>
      </c>
      <c r="G78" s="178">
        <v>33.5</v>
      </c>
      <c r="H78" s="178">
        <v>15.7</v>
      </c>
      <c r="I78" s="174">
        <v>1</v>
      </c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</row>
    <row r="79" spans="1:20">
      <c r="A79" s="131">
        <v>39160</v>
      </c>
      <c r="B79" s="177">
        <v>78</v>
      </c>
      <c r="C79" s="178">
        <v>8.5</v>
      </c>
      <c r="D79" s="179">
        <v>1.7499</v>
      </c>
      <c r="E79" s="179">
        <v>5.5408134902763519</v>
      </c>
      <c r="F79" s="178">
        <v>0</v>
      </c>
      <c r="G79" s="178">
        <v>31.5</v>
      </c>
      <c r="H79" s="178">
        <v>11.8</v>
      </c>
      <c r="I79" s="174">
        <v>1</v>
      </c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</row>
    <row r="80" spans="1:20">
      <c r="A80" s="131">
        <v>39161</v>
      </c>
      <c r="B80" s="177">
        <v>79</v>
      </c>
      <c r="C80" s="178">
        <v>8.8000000000000007</v>
      </c>
      <c r="D80" s="179">
        <v>1.8420000000000001</v>
      </c>
      <c r="E80" s="179">
        <v>5.6164737602627506</v>
      </c>
      <c r="F80" s="178">
        <v>0</v>
      </c>
      <c r="G80" s="178">
        <v>31.3</v>
      </c>
      <c r="H80" s="178">
        <v>13.8</v>
      </c>
      <c r="I80" s="174">
        <v>1</v>
      </c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</row>
    <row r="81" spans="1:20">
      <c r="A81" s="131">
        <v>39162</v>
      </c>
      <c r="B81" s="177">
        <v>80</v>
      </c>
      <c r="C81" s="178">
        <v>10.6</v>
      </c>
      <c r="D81" s="179">
        <v>3.3156000000000003</v>
      </c>
      <c r="E81" s="179">
        <v>6.6891926317455512</v>
      </c>
      <c r="F81" s="178">
        <v>0</v>
      </c>
      <c r="G81" s="178">
        <v>27.8</v>
      </c>
      <c r="H81" s="178">
        <v>13.9</v>
      </c>
      <c r="I81" s="174">
        <v>1</v>
      </c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</row>
    <row r="82" spans="1:20">
      <c r="A82" s="131">
        <v>39163</v>
      </c>
      <c r="B82" s="177">
        <v>81</v>
      </c>
      <c r="C82" s="178">
        <v>32.1</v>
      </c>
      <c r="D82" s="179">
        <v>3.7761</v>
      </c>
      <c r="E82" s="179">
        <v>4.1058355002210796</v>
      </c>
      <c r="F82" s="178">
        <v>19.05</v>
      </c>
      <c r="G82" s="178">
        <v>24.9</v>
      </c>
      <c r="H82" s="178">
        <v>11.6</v>
      </c>
      <c r="I82" s="174">
        <v>1</v>
      </c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</row>
    <row r="83" spans="1:20">
      <c r="A83" s="131">
        <v>39164</v>
      </c>
      <c r="B83" s="177">
        <v>82</v>
      </c>
      <c r="C83" s="178">
        <v>48.9</v>
      </c>
      <c r="D83" s="179">
        <v>1.9341000000000002</v>
      </c>
      <c r="E83" s="179">
        <v>3.3806617463148743</v>
      </c>
      <c r="F83" s="178">
        <v>0.25</v>
      </c>
      <c r="G83" s="178">
        <v>20.100000000000001</v>
      </c>
      <c r="H83" s="178">
        <v>11.1</v>
      </c>
      <c r="I83" s="174">
        <v>1</v>
      </c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</row>
    <row r="84" spans="1:20">
      <c r="A84" s="131">
        <v>39165</v>
      </c>
      <c r="B84" s="177">
        <v>83</v>
      </c>
      <c r="C84" s="178">
        <v>39.9</v>
      </c>
      <c r="D84" s="179">
        <v>1.1973</v>
      </c>
      <c r="E84" s="179">
        <v>3.5456616014396474</v>
      </c>
      <c r="F84" s="178">
        <v>0</v>
      </c>
      <c r="G84" s="178">
        <v>22.1</v>
      </c>
      <c r="H84" s="178">
        <v>11.6</v>
      </c>
      <c r="I84" s="174">
        <v>1</v>
      </c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</row>
    <row r="85" spans="1:20">
      <c r="A85" s="131">
        <v>39166</v>
      </c>
      <c r="B85" s="177">
        <v>84</v>
      </c>
      <c r="C85" s="178">
        <v>14.6</v>
      </c>
      <c r="D85" s="179">
        <v>1.1052</v>
      </c>
      <c r="E85" s="179">
        <v>4.4270717747766168</v>
      </c>
      <c r="F85" s="178">
        <v>0</v>
      </c>
      <c r="G85" s="178">
        <v>27.3</v>
      </c>
      <c r="H85" s="178">
        <v>10.1</v>
      </c>
      <c r="I85" s="174">
        <v>1</v>
      </c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</row>
    <row r="86" spans="1:20">
      <c r="A86" s="131">
        <v>39167</v>
      </c>
      <c r="B86" s="177">
        <v>85</v>
      </c>
      <c r="C86" s="178">
        <v>19.100000000000001</v>
      </c>
      <c r="D86" s="179">
        <v>1.1973</v>
      </c>
      <c r="E86" s="179">
        <v>4.5578176280621205</v>
      </c>
      <c r="F86" s="178">
        <v>0</v>
      </c>
      <c r="G86" s="178">
        <v>29</v>
      </c>
      <c r="H86" s="178">
        <v>11.1</v>
      </c>
      <c r="I86" s="174">
        <v>1</v>
      </c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</row>
    <row r="87" spans="1:20">
      <c r="A87" s="131">
        <v>39168</v>
      </c>
      <c r="B87" s="177">
        <v>86</v>
      </c>
      <c r="C87" s="178">
        <v>17.600000000000001</v>
      </c>
      <c r="D87" s="179">
        <v>4.8813000000000004</v>
      </c>
      <c r="E87" s="179">
        <v>6.8779848982964404</v>
      </c>
      <c r="F87" s="178">
        <v>0</v>
      </c>
      <c r="G87" s="178">
        <v>24.8</v>
      </c>
      <c r="H87" s="178">
        <v>10.4</v>
      </c>
      <c r="I87" s="174">
        <v>1</v>
      </c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</row>
    <row r="88" spans="1:20">
      <c r="A88" s="131">
        <v>39169</v>
      </c>
      <c r="B88" s="177">
        <v>87</v>
      </c>
      <c r="C88" s="178">
        <v>12.9</v>
      </c>
      <c r="D88" s="179">
        <v>2.6709000000000001</v>
      </c>
      <c r="E88" s="179">
        <v>4.8737456352452107</v>
      </c>
      <c r="F88" s="178">
        <v>0</v>
      </c>
      <c r="G88" s="178">
        <v>18.5</v>
      </c>
      <c r="H88" s="178">
        <v>6</v>
      </c>
      <c r="I88" s="174">
        <v>1</v>
      </c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</row>
    <row r="89" spans="1:20">
      <c r="A89" s="131">
        <v>39170</v>
      </c>
      <c r="B89" s="177">
        <v>88</v>
      </c>
      <c r="C89" s="178">
        <v>13.8</v>
      </c>
      <c r="D89" s="179">
        <v>1.6578000000000002</v>
      </c>
      <c r="E89" s="179">
        <v>4.5361097084191604</v>
      </c>
      <c r="F89" s="178">
        <v>0</v>
      </c>
      <c r="G89" s="178">
        <v>21.4</v>
      </c>
      <c r="H89" s="178">
        <v>3.4</v>
      </c>
      <c r="I89" s="174">
        <v>1</v>
      </c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</row>
    <row r="90" spans="1:20">
      <c r="A90" s="131">
        <v>39171</v>
      </c>
      <c r="B90" s="177">
        <v>89</v>
      </c>
      <c r="C90" s="178">
        <v>15.9</v>
      </c>
      <c r="D90" s="179">
        <v>1.5657000000000001</v>
      </c>
      <c r="E90" s="179">
        <v>4.7071638629786774</v>
      </c>
      <c r="F90" s="178">
        <v>0</v>
      </c>
      <c r="G90" s="178">
        <v>23.1</v>
      </c>
      <c r="H90" s="178">
        <v>7.2</v>
      </c>
      <c r="I90" s="174">
        <v>1</v>
      </c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</row>
    <row r="91" spans="1:20">
      <c r="A91" s="131">
        <v>39172</v>
      </c>
      <c r="B91" s="177">
        <v>90</v>
      </c>
      <c r="C91" s="178">
        <v>10.1</v>
      </c>
      <c r="D91" s="179">
        <v>1.2893999999999999</v>
      </c>
      <c r="E91" s="179">
        <v>5.0088016477097481</v>
      </c>
      <c r="F91" s="178">
        <v>0</v>
      </c>
      <c r="G91" s="178">
        <v>27.6</v>
      </c>
      <c r="H91" s="178">
        <v>5.7</v>
      </c>
      <c r="I91" s="174">
        <v>1</v>
      </c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</row>
    <row r="92" spans="1:20">
      <c r="A92" s="131">
        <v>39173</v>
      </c>
      <c r="B92" s="177">
        <v>91</v>
      </c>
      <c r="C92" s="178">
        <v>7.8</v>
      </c>
      <c r="D92" s="179">
        <v>1.1052</v>
      </c>
      <c r="E92" s="179">
        <v>5.2649452550078388</v>
      </c>
      <c r="F92" s="178">
        <v>0</v>
      </c>
      <c r="G92" s="178">
        <v>32</v>
      </c>
      <c r="H92" s="178">
        <v>7.4</v>
      </c>
      <c r="I92" s="174">
        <v>1</v>
      </c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</row>
    <row r="93" spans="1:20">
      <c r="A93" s="131">
        <v>39174</v>
      </c>
      <c r="B93" s="177">
        <v>92</v>
      </c>
      <c r="C93" s="178">
        <v>7</v>
      </c>
      <c r="D93" s="179">
        <v>2.1183000000000001</v>
      </c>
      <c r="E93" s="179">
        <v>6.8665026442021535</v>
      </c>
      <c r="F93" s="178">
        <v>0</v>
      </c>
      <c r="G93" s="178">
        <v>33.299999999999997</v>
      </c>
      <c r="H93" s="178">
        <v>8.8000000000000007</v>
      </c>
      <c r="I93" s="174">
        <v>1</v>
      </c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</row>
    <row r="94" spans="1:20">
      <c r="A94" s="131">
        <v>39175</v>
      </c>
      <c r="B94" s="177">
        <v>93</v>
      </c>
      <c r="C94" s="178">
        <v>5.5</v>
      </c>
      <c r="D94" s="179">
        <v>1.3815</v>
      </c>
      <c r="E94" s="179">
        <v>5.6989295520649517</v>
      </c>
      <c r="F94" s="178">
        <v>0</v>
      </c>
      <c r="G94" s="178">
        <v>33.4</v>
      </c>
      <c r="H94" s="178">
        <v>10</v>
      </c>
      <c r="I94" s="174">
        <v>1</v>
      </c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</row>
    <row r="95" spans="1:20">
      <c r="A95" s="131">
        <v>39176</v>
      </c>
      <c r="B95" s="177">
        <v>94</v>
      </c>
      <c r="C95" s="178">
        <v>6.9</v>
      </c>
      <c r="D95" s="179">
        <v>1.2893999999999999</v>
      </c>
      <c r="E95" s="179">
        <v>5.4893397119582215</v>
      </c>
      <c r="F95" s="178">
        <v>0</v>
      </c>
      <c r="G95" s="178">
        <v>33.799999999999997</v>
      </c>
      <c r="H95" s="178">
        <v>10.6</v>
      </c>
      <c r="I95" s="174">
        <v>1</v>
      </c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</row>
    <row r="96" spans="1:20">
      <c r="A96" s="131">
        <v>39177</v>
      </c>
      <c r="B96" s="177">
        <v>95</v>
      </c>
      <c r="C96" s="178">
        <v>7.3</v>
      </c>
      <c r="D96" s="179">
        <v>1.0131000000000001</v>
      </c>
      <c r="E96" s="179">
        <v>4.6912581304657044</v>
      </c>
      <c r="F96" s="178">
        <v>0</v>
      </c>
      <c r="G96" s="178">
        <v>33.9</v>
      </c>
      <c r="H96" s="178">
        <v>12.9</v>
      </c>
      <c r="I96" s="174">
        <v>1</v>
      </c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</row>
    <row r="97" spans="1:20">
      <c r="A97" s="131">
        <v>39178</v>
      </c>
      <c r="B97" s="177">
        <v>96</v>
      </c>
      <c r="C97" s="178">
        <v>3.9</v>
      </c>
      <c r="D97" s="179">
        <v>2.1183000000000001</v>
      </c>
      <c r="E97" s="179">
        <v>7.1963322203151119</v>
      </c>
      <c r="F97" s="178">
        <v>0</v>
      </c>
      <c r="G97" s="178">
        <v>34.4</v>
      </c>
      <c r="H97" s="178">
        <v>12.7</v>
      </c>
      <c r="I97" s="174">
        <v>1</v>
      </c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</row>
    <row r="98" spans="1:20">
      <c r="A98" s="131">
        <v>39179</v>
      </c>
      <c r="B98" s="177">
        <v>97</v>
      </c>
      <c r="C98" s="178">
        <v>11.9</v>
      </c>
      <c r="D98" s="179">
        <v>2.5787999999999998</v>
      </c>
      <c r="E98" s="179">
        <v>7.1562837692833217</v>
      </c>
      <c r="F98" s="178">
        <v>0</v>
      </c>
      <c r="G98" s="178">
        <v>32.299999999999997</v>
      </c>
      <c r="H98" s="178">
        <v>13.5</v>
      </c>
      <c r="I98" s="174">
        <v>1</v>
      </c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</row>
    <row r="99" spans="1:20">
      <c r="A99" s="131">
        <v>39180</v>
      </c>
      <c r="B99" s="177">
        <v>98</v>
      </c>
      <c r="C99" s="178">
        <v>12.7</v>
      </c>
      <c r="D99" s="179">
        <v>3.3156000000000003</v>
      </c>
      <c r="E99" s="179">
        <v>7.4346821258098288</v>
      </c>
      <c r="F99" s="178">
        <v>0</v>
      </c>
      <c r="G99" s="178">
        <v>31</v>
      </c>
      <c r="H99" s="178">
        <v>16.5</v>
      </c>
      <c r="I99" s="174">
        <v>1</v>
      </c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</row>
    <row r="100" spans="1:20">
      <c r="A100" s="131">
        <v>39181</v>
      </c>
      <c r="B100" s="177">
        <v>99</v>
      </c>
      <c r="C100" s="178">
        <v>24.5</v>
      </c>
      <c r="D100" s="179">
        <v>2.0262000000000002</v>
      </c>
      <c r="E100" s="179">
        <v>5.7612250345724831</v>
      </c>
      <c r="F100" s="178">
        <v>0</v>
      </c>
      <c r="G100" s="178">
        <v>29.1</v>
      </c>
      <c r="H100" s="178">
        <v>13.4</v>
      </c>
      <c r="I100" s="174">
        <v>1</v>
      </c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</row>
    <row r="101" spans="1:20">
      <c r="A101" s="131">
        <v>39182</v>
      </c>
      <c r="B101" s="177">
        <v>100</v>
      </c>
      <c r="C101" s="178">
        <v>17</v>
      </c>
      <c r="D101" s="179">
        <v>2.4867000000000004</v>
      </c>
      <c r="E101" s="179">
        <v>6.4527942374899334</v>
      </c>
      <c r="F101" s="178">
        <v>0</v>
      </c>
      <c r="G101" s="178">
        <v>29.1</v>
      </c>
      <c r="H101" s="178">
        <v>13.5</v>
      </c>
      <c r="I101" s="174">
        <v>1</v>
      </c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</row>
    <row r="102" spans="1:20">
      <c r="A102" s="131">
        <v>39183</v>
      </c>
      <c r="B102" s="177">
        <v>101</v>
      </c>
      <c r="C102" s="178">
        <v>10.6</v>
      </c>
      <c r="D102" s="179">
        <v>3.3156000000000003</v>
      </c>
      <c r="E102" s="179">
        <v>7.625060548304984</v>
      </c>
      <c r="F102" s="178">
        <v>0</v>
      </c>
      <c r="G102" s="178">
        <v>30.6</v>
      </c>
      <c r="H102" s="178">
        <v>14.4</v>
      </c>
      <c r="I102" s="174">
        <v>1</v>
      </c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</row>
    <row r="103" spans="1:20">
      <c r="A103" s="131">
        <v>39184</v>
      </c>
      <c r="B103" s="177">
        <v>102</v>
      </c>
      <c r="C103" s="178">
        <v>10.1</v>
      </c>
      <c r="D103" s="179">
        <v>4.3287000000000004</v>
      </c>
      <c r="E103" s="179">
        <v>7.1127966105174218</v>
      </c>
      <c r="F103" s="178">
        <v>1.27</v>
      </c>
      <c r="G103" s="178">
        <v>26.5</v>
      </c>
      <c r="H103" s="178">
        <v>10.3</v>
      </c>
      <c r="I103" s="174">
        <v>1</v>
      </c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</row>
    <row r="104" spans="1:20">
      <c r="A104" s="131">
        <v>39185</v>
      </c>
      <c r="B104" s="177">
        <v>103</v>
      </c>
      <c r="C104" s="178">
        <v>17.3</v>
      </c>
      <c r="D104" s="179">
        <v>1.6578000000000002</v>
      </c>
      <c r="E104" s="179">
        <v>4.9464071884715946</v>
      </c>
      <c r="F104" s="178">
        <v>0.25</v>
      </c>
      <c r="G104" s="178">
        <v>24.5</v>
      </c>
      <c r="H104" s="178">
        <v>8.3000000000000007</v>
      </c>
      <c r="I104" s="174">
        <v>1</v>
      </c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</row>
    <row r="105" spans="1:20">
      <c r="A105" s="131">
        <v>39186</v>
      </c>
      <c r="B105" s="177">
        <v>104</v>
      </c>
      <c r="C105" s="178">
        <v>7.8</v>
      </c>
      <c r="D105" s="179">
        <v>1.7499</v>
      </c>
      <c r="E105" s="179">
        <v>5.9925989156087853</v>
      </c>
      <c r="F105" s="178">
        <v>0</v>
      </c>
      <c r="G105" s="178">
        <v>29.1</v>
      </c>
      <c r="H105" s="178">
        <v>6.2</v>
      </c>
      <c r="I105" s="174">
        <v>1</v>
      </c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</row>
    <row r="106" spans="1:20">
      <c r="A106" s="131">
        <v>39187</v>
      </c>
      <c r="B106" s="177">
        <v>105</v>
      </c>
      <c r="C106" s="178">
        <v>11.3</v>
      </c>
      <c r="D106" s="179">
        <v>3.8682000000000003</v>
      </c>
      <c r="E106" s="179">
        <v>7.4468384050361367</v>
      </c>
      <c r="F106" s="178">
        <v>0</v>
      </c>
      <c r="G106" s="178">
        <v>24.5</v>
      </c>
      <c r="H106" s="178">
        <v>11.2</v>
      </c>
      <c r="I106" s="174">
        <v>1</v>
      </c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</row>
    <row r="107" spans="1:20">
      <c r="A107" s="131">
        <v>39188</v>
      </c>
      <c r="B107" s="177">
        <v>106</v>
      </c>
      <c r="C107" s="178">
        <v>22.7</v>
      </c>
      <c r="D107" s="179">
        <v>2.4867000000000004</v>
      </c>
      <c r="E107" s="179">
        <v>4.389488259356237</v>
      </c>
      <c r="F107" s="178">
        <v>0.76</v>
      </c>
      <c r="G107" s="178">
        <v>20.5</v>
      </c>
      <c r="H107" s="178">
        <v>7.1</v>
      </c>
      <c r="I107" s="174">
        <v>1</v>
      </c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</row>
    <row r="108" spans="1:20">
      <c r="A108" s="131">
        <v>39189</v>
      </c>
      <c r="B108" s="177">
        <v>107</v>
      </c>
      <c r="C108" s="178">
        <v>15.7</v>
      </c>
      <c r="D108" s="179">
        <v>1.8420000000000001</v>
      </c>
      <c r="E108" s="179">
        <v>5.6229729692283508</v>
      </c>
      <c r="F108" s="178">
        <v>0</v>
      </c>
      <c r="G108" s="178">
        <v>26.7</v>
      </c>
      <c r="H108" s="178">
        <v>6.1</v>
      </c>
      <c r="I108" s="174">
        <v>1</v>
      </c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</row>
    <row r="109" spans="1:20">
      <c r="A109" s="131">
        <v>39190</v>
      </c>
      <c r="B109" s="177">
        <v>108</v>
      </c>
      <c r="C109" s="178">
        <v>6.2</v>
      </c>
      <c r="D109" s="179">
        <v>2.7629999999999999</v>
      </c>
      <c r="E109" s="179">
        <v>7.495372875636015</v>
      </c>
      <c r="F109" s="178">
        <v>0</v>
      </c>
      <c r="G109" s="178">
        <v>30.8</v>
      </c>
      <c r="H109" s="178">
        <v>9.3000000000000007</v>
      </c>
      <c r="I109" s="174">
        <v>1</v>
      </c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</row>
    <row r="110" spans="1:20">
      <c r="A110" s="131">
        <v>39191</v>
      </c>
      <c r="B110" s="177">
        <v>109</v>
      </c>
      <c r="C110" s="178">
        <v>6.4</v>
      </c>
      <c r="D110" s="179">
        <v>1.6578000000000002</v>
      </c>
      <c r="E110" s="179">
        <v>5.9743119641510232</v>
      </c>
      <c r="F110" s="178">
        <v>0</v>
      </c>
      <c r="G110" s="178">
        <v>27.2</v>
      </c>
      <c r="H110" s="178">
        <v>7.2</v>
      </c>
      <c r="I110" s="174">
        <v>1</v>
      </c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</row>
    <row r="111" spans="1:20">
      <c r="A111" s="131">
        <v>39192</v>
      </c>
      <c r="B111" s="177">
        <v>110</v>
      </c>
      <c r="C111" s="178">
        <v>10.199999999999999</v>
      </c>
      <c r="D111" s="179">
        <v>3.2235</v>
      </c>
      <c r="E111" s="179">
        <v>6.5134589014702442</v>
      </c>
      <c r="F111" s="178">
        <v>0</v>
      </c>
      <c r="G111" s="178">
        <v>25.9</v>
      </c>
      <c r="H111" s="178">
        <v>10</v>
      </c>
      <c r="I111" s="174">
        <v>1</v>
      </c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</row>
    <row r="112" spans="1:20">
      <c r="A112" s="131">
        <v>39193</v>
      </c>
      <c r="B112" s="177">
        <v>111</v>
      </c>
      <c r="C112" s="178">
        <v>30.4</v>
      </c>
      <c r="D112" s="179">
        <v>2.3025000000000002</v>
      </c>
      <c r="E112" s="179">
        <v>4.6113740666203364</v>
      </c>
      <c r="F112" s="178">
        <v>4.32</v>
      </c>
      <c r="G112" s="178">
        <v>20.7</v>
      </c>
      <c r="H112" s="178">
        <v>9.6</v>
      </c>
      <c r="I112" s="174">
        <v>1</v>
      </c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</row>
    <row r="113" spans="1:20">
      <c r="A113" s="131">
        <v>39194</v>
      </c>
      <c r="B113" s="177">
        <v>112</v>
      </c>
      <c r="C113" s="178">
        <v>11.3</v>
      </c>
      <c r="D113" s="179">
        <v>1.3815</v>
      </c>
      <c r="E113" s="179">
        <v>4.9957066664245966</v>
      </c>
      <c r="F113" s="178">
        <v>0</v>
      </c>
      <c r="G113" s="178">
        <v>27</v>
      </c>
      <c r="H113" s="178">
        <v>7.1</v>
      </c>
      <c r="I113" s="174">
        <v>1</v>
      </c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</row>
    <row r="114" spans="1:20">
      <c r="A114" s="131">
        <v>39195</v>
      </c>
      <c r="B114" s="177">
        <v>113</v>
      </c>
      <c r="C114" s="178">
        <v>15.9</v>
      </c>
      <c r="D114" s="179">
        <v>3.3156000000000003</v>
      </c>
      <c r="E114" s="179">
        <v>6.8016420746743744</v>
      </c>
      <c r="F114" s="178">
        <v>0</v>
      </c>
      <c r="G114" s="178">
        <v>24</v>
      </c>
      <c r="H114" s="178">
        <v>11.4</v>
      </c>
      <c r="I114" s="174">
        <v>1</v>
      </c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</row>
    <row r="115" spans="1:20">
      <c r="A115" s="131">
        <v>39196</v>
      </c>
      <c r="B115" s="177">
        <v>114</v>
      </c>
      <c r="C115" s="178">
        <v>13.5</v>
      </c>
      <c r="D115" s="179">
        <v>1.8420000000000001</v>
      </c>
      <c r="E115" s="179">
        <v>6.2737619275554461</v>
      </c>
      <c r="F115" s="178">
        <v>0</v>
      </c>
      <c r="G115" s="178">
        <v>28.5</v>
      </c>
      <c r="H115" s="178">
        <v>10</v>
      </c>
      <c r="I115" s="174">
        <v>1</v>
      </c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</row>
    <row r="116" spans="1:20">
      <c r="A116" s="131">
        <v>39197</v>
      </c>
      <c r="B116" s="177">
        <v>115</v>
      </c>
      <c r="C116" s="178">
        <v>10.3</v>
      </c>
      <c r="D116" s="179">
        <v>1.5657000000000001</v>
      </c>
      <c r="E116" s="179">
        <v>6.5118624398017237</v>
      </c>
      <c r="F116" s="178">
        <v>0</v>
      </c>
      <c r="G116" s="178">
        <v>32</v>
      </c>
      <c r="H116" s="178">
        <v>11.4</v>
      </c>
      <c r="I116" s="174">
        <v>1</v>
      </c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</row>
    <row r="117" spans="1:20">
      <c r="A117" s="131">
        <v>39198</v>
      </c>
      <c r="B117" s="177">
        <v>116</v>
      </c>
      <c r="C117" s="178">
        <v>8.8000000000000007</v>
      </c>
      <c r="D117" s="179">
        <v>1.7499</v>
      </c>
      <c r="E117" s="179">
        <v>6.8205928140354111</v>
      </c>
      <c r="F117" s="178">
        <v>0</v>
      </c>
      <c r="G117" s="178">
        <v>32.4</v>
      </c>
      <c r="H117" s="178">
        <v>15</v>
      </c>
      <c r="I117" s="174">
        <v>1</v>
      </c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</row>
    <row r="118" spans="1:20">
      <c r="A118" s="131">
        <v>39199</v>
      </c>
      <c r="B118" s="177">
        <v>117</v>
      </c>
      <c r="C118" s="178">
        <v>7.2</v>
      </c>
      <c r="D118" s="179">
        <v>1.8420000000000001</v>
      </c>
      <c r="E118" s="179">
        <v>7.3300328070066749</v>
      </c>
      <c r="F118" s="178">
        <v>0</v>
      </c>
      <c r="G118" s="178">
        <v>35.299999999999997</v>
      </c>
      <c r="H118" s="178">
        <v>12.3</v>
      </c>
      <c r="I118" s="174">
        <v>1</v>
      </c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</row>
    <row r="119" spans="1:20">
      <c r="A119" s="131">
        <v>39200</v>
      </c>
      <c r="B119" s="177">
        <v>118</v>
      </c>
      <c r="C119" s="178">
        <v>9.3000000000000007</v>
      </c>
      <c r="D119" s="179">
        <v>2.8551000000000002</v>
      </c>
      <c r="E119" s="179">
        <v>8.5858218089429261</v>
      </c>
      <c r="F119" s="178">
        <v>0</v>
      </c>
      <c r="G119" s="178">
        <v>37.6</v>
      </c>
      <c r="H119" s="178">
        <v>16.399999999999999</v>
      </c>
      <c r="I119" s="174">
        <v>1</v>
      </c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</row>
    <row r="120" spans="1:20">
      <c r="A120" s="131">
        <v>39201</v>
      </c>
      <c r="B120" s="177">
        <v>119</v>
      </c>
      <c r="C120" s="178">
        <v>14.1</v>
      </c>
      <c r="D120" s="179">
        <v>2.3025000000000002</v>
      </c>
      <c r="E120" s="179">
        <v>7.5726617054878558</v>
      </c>
      <c r="F120" s="178">
        <v>0</v>
      </c>
      <c r="G120" s="178">
        <v>33.799999999999997</v>
      </c>
      <c r="H120" s="178">
        <v>18.899999999999999</v>
      </c>
      <c r="I120" s="174">
        <v>1</v>
      </c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</row>
    <row r="121" spans="1:20">
      <c r="A121" s="131">
        <v>39202</v>
      </c>
      <c r="B121" s="177">
        <v>120</v>
      </c>
      <c r="C121" s="178">
        <v>10.3</v>
      </c>
      <c r="D121" s="179">
        <v>2.2103999999999999</v>
      </c>
      <c r="E121" s="179">
        <v>7.7327452336371802</v>
      </c>
      <c r="F121" s="178">
        <v>0</v>
      </c>
      <c r="G121" s="178">
        <v>35.799999999999997</v>
      </c>
      <c r="H121" s="178">
        <v>16.2</v>
      </c>
      <c r="I121" s="174">
        <v>1</v>
      </c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</row>
    <row r="122" spans="1:20">
      <c r="A122" s="131">
        <v>39203</v>
      </c>
      <c r="B122" s="177">
        <v>121</v>
      </c>
      <c r="C122" s="178">
        <v>12.8</v>
      </c>
      <c r="D122" s="179">
        <v>2.3025000000000002</v>
      </c>
      <c r="E122" s="179">
        <v>6.4212645044931715</v>
      </c>
      <c r="F122" s="178">
        <v>2.79</v>
      </c>
      <c r="G122" s="178">
        <v>33.299999999999997</v>
      </c>
      <c r="H122" s="178">
        <v>18.5</v>
      </c>
      <c r="I122" s="174">
        <v>1</v>
      </c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</row>
    <row r="123" spans="1:20">
      <c r="A123" s="131">
        <v>39204</v>
      </c>
      <c r="B123" s="177">
        <v>122</v>
      </c>
      <c r="C123" s="178">
        <v>12.7</v>
      </c>
      <c r="D123" s="179">
        <v>2.0262000000000002</v>
      </c>
      <c r="E123" s="179">
        <v>6.9931563821122822</v>
      </c>
      <c r="F123" s="178">
        <v>0</v>
      </c>
      <c r="G123" s="178">
        <v>33.200000000000003</v>
      </c>
      <c r="H123" s="178">
        <v>14.1</v>
      </c>
      <c r="I123" s="174">
        <v>1</v>
      </c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</row>
    <row r="124" spans="1:20">
      <c r="A124" s="131">
        <v>39205</v>
      </c>
      <c r="B124" s="177">
        <v>123</v>
      </c>
      <c r="C124" s="178">
        <v>10.199999999999999</v>
      </c>
      <c r="D124" s="179">
        <v>2.7629999999999999</v>
      </c>
      <c r="E124" s="179">
        <v>8.0126267904239885</v>
      </c>
      <c r="F124" s="178">
        <v>0</v>
      </c>
      <c r="G124" s="178">
        <v>30.5</v>
      </c>
      <c r="H124" s="178">
        <v>17.600000000000001</v>
      </c>
      <c r="I124" s="174">
        <v>1</v>
      </c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</row>
    <row r="125" spans="1:20">
      <c r="A125" s="131">
        <v>39206</v>
      </c>
      <c r="B125" s="177">
        <v>124</v>
      </c>
      <c r="C125" s="178">
        <v>10.6</v>
      </c>
      <c r="D125" s="179">
        <v>3.5918999999999999</v>
      </c>
      <c r="E125" s="179">
        <v>7.866046728936281</v>
      </c>
      <c r="F125" s="178">
        <v>0</v>
      </c>
      <c r="G125" s="178">
        <v>28.7</v>
      </c>
      <c r="H125" s="178">
        <v>13.3</v>
      </c>
      <c r="I125" s="174">
        <v>1</v>
      </c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</row>
    <row r="126" spans="1:20">
      <c r="A126" s="131">
        <v>39207</v>
      </c>
      <c r="B126" s="177">
        <v>125</v>
      </c>
      <c r="C126" s="178">
        <v>8.6</v>
      </c>
      <c r="D126" s="179">
        <v>3.9603000000000002</v>
      </c>
      <c r="E126" s="179">
        <v>8.1263519812467688</v>
      </c>
      <c r="F126" s="178">
        <v>0</v>
      </c>
      <c r="G126" s="178">
        <v>26.1</v>
      </c>
      <c r="H126" s="178">
        <v>13.9</v>
      </c>
      <c r="I126" s="174">
        <v>1</v>
      </c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</row>
    <row r="127" spans="1:20">
      <c r="A127" s="131">
        <v>39208</v>
      </c>
      <c r="B127" s="177">
        <v>126</v>
      </c>
      <c r="C127" s="178">
        <v>8.4</v>
      </c>
      <c r="D127" s="179">
        <v>1.1973</v>
      </c>
      <c r="E127" s="179">
        <v>5.7725005935665763</v>
      </c>
      <c r="F127" s="178">
        <v>0</v>
      </c>
      <c r="G127" s="178">
        <v>26.9</v>
      </c>
      <c r="H127" s="178">
        <v>9.6999999999999993</v>
      </c>
      <c r="I127" s="174">
        <v>1</v>
      </c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</row>
    <row r="128" spans="1:20">
      <c r="A128" s="131">
        <v>39209</v>
      </c>
      <c r="B128" s="177">
        <v>127</v>
      </c>
      <c r="C128" s="178">
        <v>8.1999999999999993</v>
      </c>
      <c r="D128" s="179">
        <v>1.5657000000000001</v>
      </c>
      <c r="E128" s="179">
        <v>6.7733725510943756</v>
      </c>
      <c r="F128" s="178">
        <v>0</v>
      </c>
      <c r="G128" s="178">
        <v>33.1</v>
      </c>
      <c r="H128" s="178">
        <v>10.1</v>
      </c>
      <c r="I128" s="174">
        <v>1</v>
      </c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</row>
    <row r="129" spans="1:20">
      <c r="A129" s="131">
        <v>39210</v>
      </c>
      <c r="B129" s="177">
        <v>128</v>
      </c>
      <c r="C129" s="178">
        <v>9.1</v>
      </c>
      <c r="D129" s="179">
        <v>2.1183000000000001</v>
      </c>
      <c r="E129" s="179">
        <v>7.6033120841696524</v>
      </c>
      <c r="F129" s="178">
        <v>0</v>
      </c>
      <c r="G129" s="178">
        <v>34.5</v>
      </c>
      <c r="H129" s="178">
        <v>12.9</v>
      </c>
      <c r="I129" s="174">
        <v>1</v>
      </c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</row>
    <row r="130" spans="1:20">
      <c r="A130" s="131">
        <v>39211</v>
      </c>
      <c r="B130" s="177">
        <v>129</v>
      </c>
      <c r="C130" s="178">
        <v>6.9</v>
      </c>
      <c r="D130" s="179">
        <v>1.3815</v>
      </c>
      <c r="E130" s="179">
        <v>6.8613535326679189</v>
      </c>
      <c r="F130" s="178">
        <v>0</v>
      </c>
      <c r="G130" s="178">
        <v>36.200000000000003</v>
      </c>
      <c r="H130" s="178">
        <v>14.3</v>
      </c>
      <c r="I130" s="174">
        <v>1</v>
      </c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</row>
    <row r="131" spans="1:20">
      <c r="A131" s="131">
        <v>39212</v>
      </c>
      <c r="B131" s="177">
        <v>130</v>
      </c>
      <c r="C131" s="178">
        <v>5.8</v>
      </c>
      <c r="D131" s="179">
        <v>1.4736000000000002</v>
      </c>
      <c r="E131" s="179">
        <v>7.3634320278909815</v>
      </c>
      <c r="F131" s="178">
        <v>0</v>
      </c>
      <c r="G131" s="178">
        <v>38.700000000000003</v>
      </c>
      <c r="H131" s="178">
        <v>17.2</v>
      </c>
      <c r="I131" s="174">
        <v>1</v>
      </c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</row>
    <row r="132" spans="1:20">
      <c r="A132" s="131">
        <v>39213</v>
      </c>
      <c r="B132" s="177">
        <v>131</v>
      </c>
      <c r="C132" s="178">
        <v>5.8</v>
      </c>
      <c r="D132" s="179">
        <v>2.1183000000000001</v>
      </c>
      <c r="E132" s="179">
        <v>8.7360442172372466</v>
      </c>
      <c r="F132" s="178">
        <v>0</v>
      </c>
      <c r="G132" s="178">
        <v>40.1</v>
      </c>
      <c r="H132" s="178">
        <v>19.600000000000001</v>
      </c>
      <c r="I132" s="174">
        <v>1</v>
      </c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</row>
    <row r="133" spans="1:20">
      <c r="A133" s="131">
        <v>39214</v>
      </c>
      <c r="B133" s="177">
        <v>132</v>
      </c>
      <c r="C133" s="178">
        <v>5.7</v>
      </c>
      <c r="D133" s="179">
        <v>2.1183000000000001</v>
      </c>
      <c r="E133" s="179">
        <v>8.6310083488382308</v>
      </c>
      <c r="F133" s="178">
        <v>0</v>
      </c>
      <c r="G133" s="178">
        <v>39.799999999999997</v>
      </c>
      <c r="H133" s="178">
        <v>18.3</v>
      </c>
      <c r="I133" s="174">
        <v>1</v>
      </c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</row>
    <row r="134" spans="1:20">
      <c r="A134" s="131">
        <v>39215</v>
      </c>
      <c r="B134" s="177">
        <v>133</v>
      </c>
      <c r="C134" s="178">
        <v>5.6</v>
      </c>
      <c r="D134" s="179">
        <v>2.1183000000000001</v>
      </c>
      <c r="E134" s="179">
        <v>8.5728855724391178</v>
      </c>
      <c r="F134" s="178">
        <v>0</v>
      </c>
      <c r="G134" s="178">
        <v>39.5</v>
      </c>
      <c r="H134" s="178">
        <v>18.7</v>
      </c>
      <c r="I134" s="174">
        <v>1</v>
      </c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</row>
    <row r="135" spans="1:20">
      <c r="A135" s="131">
        <v>39216</v>
      </c>
      <c r="B135" s="177">
        <v>134</v>
      </c>
      <c r="C135" s="178">
        <v>6.2</v>
      </c>
      <c r="D135" s="179">
        <v>2.3025000000000002</v>
      </c>
      <c r="E135" s="179">
        <v>8.6863914574607666</v>
      </c>
      <c r="F135" s="178">
        <v>0</v>
      </c>
      <c r="G135" s="178">
        <v>37.9</v>
      </c>
      <c r="H135" s="178">
        <v>19</v>
      </c>
      <c r="I135" s="174">
        <v>1</v>
      </c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</row>
    <row r="136" spans="1:20">
      <c r="A136" s="131">
        <v>39217</v>
      </c>
      <c r="B136" s="177">
        <v>135</v>
      </c>
      <c r="C136" s="178">
        <v>9.4</v>
      </c>
      <c r="D136" s="179">
        <v>1.9341000000000002</v>
      </c>
      <c r="E136" s="179">
        <v>8.0499050370698679</v>
      </c>
      <c r="F136" s="178">
        <v>0</v>
      </c>
      <c r="G136" s="178">
        <v>37.700000000000003</v>
      </c>
      <c r="H136" s="178">
        <v>18.100000000000001</v>
      </c>
      <c r="I136" s="174">
        <v>1</v>
      </c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</row>
    <row r="137" spans="1:20">
      <c r="A137" s="131">
        <v>39218</v>
      </c>
      <c r="B137" s="177">
        <v>136</v>
      </c>
      <c r="C137" s="178">
        <v>11.2</v>
      </c>
      <c r="D137" s="179">
        <v>2.3025000000000002</v>
      </c>
      <c r="E137" s="179">
        <v>7.9814855083861085</v>
      </c>
      <c r="F137" s="178">
        <v>0</v>
      </c>
      <c r="G137" s="178">
        <v>36.9</v>
      </c>
      <c r="H137" s="178">
        <v>19.899999999999999</v>
      </c>
      <c r="I137" s="174">
        <v>1</v>
      </c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</row>
    <row r="138" spans="1:20">
      <c r="A138" s="131">
        <v>39219</v>
      </c>
      <c r="B138" s="177">
        <v>137</v>
      </c>
      <c r="C138" s="178">
        <v>10</v>
      </c>
      <c r="D138" s="179">
        <v>2.3025000000000002</v>
      </c>
      <c r="E138" s="179">
        <v>8.4823463456148929</v>
      </c>
      <c r="F138" s="178">
        <v>0</v>
      </c>
      <c r="G138" s="178">
        <v>37.299999999999997</v>
      </c>
      <c r="H138" s="178">
        <v>20.399999999999999</v>
      </c>
      <c r="I138" s="174">
        <v>1</v>
      </c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</row>
    <row r="139" spans="1:20">
      <c r="A139" s="131">
        <v>39220</v>
      </c>
      <c r="B139" s="177">
        <v>138</v>
      </c>
      <c r="C139" s="178">
        <v>6.8</v>
      </c>
      <c r="D139" s="179">
        <v>1.7499</v>
      </c>
      <c r="E139" s="179">
        <v>7.8532790093915468</v>
      </c>
      <c r="F139" s="178">
        <v>0</v>
      </c>
      <c r="G139" s="178">
        <v>37.9</v>
      </c>
      <c r="H139" s="178">
        <v>19.600000000000001</v>
      </c>
      <c r="I139" s="174">
        <v>1</v>
      </c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</row>
    <row r="140" spans="1:20">
      <c r="A140" s="131">
        <v>39221</v>
      </c>
      <c r="B140" s="177">
        <v>139</v>
      </c>
      <c r="C140" s="178">
        <v>10.1</v>
      </c>
      <c r="D140" s="179">
        <v>1.5657000000000001</v>
      </c>
      <c r="E140" s="179">
        <v>7.3830241897510369</v>
      </c>
      <c r="F140" s="178">
        <v>0</v>
      </c>
      <c r="G140" s="178">
        <v>37.200000000000003</v>
      </c>
      <c r="H140" s="178">
        <v>18.3</v>
      </c>
      <c r="I140" s="174">
        <v>1</v>
      </c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</row>
    <row r="141" spans="1:20">
      <c r="A141" s="131">
        <v>39222</v>
      </c>
      <c r="B141" s="177">
        <v>140</v>
      </c>
      <c r="C141" s="178">
        <v>4.9000000000000004</v>
      </c>
      <c r="D141" s="179">
        <v>2.3025000000000002</v>
      </c>
      <c r="E141" s="179">
        <v>8.751574032152682</v>
      </c>
      <c r="F141" s="178">
        <v>0</v>
      </c>
      <c r="G141" s="178">
        <v>37.299999999999997</v>
      </c>
      <c r="H141" s="178">
        <v>18.100000000000001</v>
      </c>
      <c r="I141" s="174">
        <v>1</v>
      </c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</row>
    <row r="142" spans="1:20">
      <c r="A142" s="131">
        <v>39223</v>
      </c>
      <c r="B142" s="177">
        <v>141</v>
      </c>
      <c r="C142" s="178">
        <v>7.2</v>
      </c>
      <c r="D142" s="179">
        <v>3.2235</v>
      </c>
      <c r="E142" s="179">
        <v>9.6935196334685632</v>
      </c>
      <c r="F142" s="178">
        <v>0</v>
      </c>
      <c r="G142" s="178">
        <v>34.700000000000003</v>
      </c>
      <c r="H142" s="178">
        <v>19.100000000000001</v>
      </c>
      <c r="I142" s="174">
        <v>1</v>
      </c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</row>
    <row r="143" spans="1:20">
      <c r="A143" s="131">
        <v>39224</v>
      </c>
      <c r="B143" s="177">
        <v>142</v>
      </c>
      <c r="C143" s="178">
        <v>15.2</v>
      </c>
      <c r="D143" s="179">
        <v>2.8551000000000002</v>
      </c>
      <c r="E143" s="179">
        <v>8.5528020074121898</v>
      </c>
      <c r="F143" s="178">
        <v>0</v>
      </c>
      <c r="G143" s="178">
        <v>32.700000000000003</v>
      </c>
      <c r="H143" s="178">
        <v>15.3</v>
      </c>
      <c r="I143" s="174">
        <v>1</v>
      </c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</row>
    <row r="144" spans="1:20">
      <c r="A144" s="131">
        <v>39225</v>
      </c>
      <c r="B144" s="177">
        <v>143</v>
      </c>
      <c r="C144" s="178">
        <v>18.100000000000001</v>
      </c>
      <c r="D144" s="179">
        <v>1.7499</v>
      </c>
      <c r="E144" s="179">
        <v>7.0113342484364818</v>
      </c>
      <c r="F144" s="178">
        <v>0</v>
      </c>
      <c r="G144" s="178">
        <v>31.3</v>
      </c>
      <c r="H144" s="178">
        <v>15.8</v>
      </c>
      <c r="I144" s="174">
        <v>1</v>
      </c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</row>
    <row r="145" spans="1:20">
      <c r="A145" s="131">
        <v>39226</v>
      </c>
      <c r="B145" s="177">
        <v>144</v>
      </c>
      <c r="C145" s="178">
        <v>8.9</v>
      </c>
      <c r="D145" s="179">
        <v>1.5657000000000001</v>
      </c>
      <c r="E145" s="179">
        <v>7.363608655365673</v>
      </c>
      <c r="F145" s="178">
        <v>0</v>
      </c>
      <c r="G145" s="178">
        <v>35.700000000000003</v>
      </c>
      <c r="H145" s="178">
        <v>17.600000000000001</v>
      </c>
      <c r="I145" s="174">
        <v>1</v>
      </c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</row>
    <row r="146" spans="1:20">
      <c r="A146" s="131">
        <v>39227</v>
      </c>
      <c r="B146" s="177">
        <v>145</v>
      </c>
      <c r="C146" s="178">
        <v>7.1</v>
      </c>
      <c r="D146" s="179">
        <v>2.1183000000000001</v>
      </c>
      <c r="E146" s="179">
        <v>8.4051749611056579</v>
      </c>
      <c r="F146" s="178">
        <v>0</v>
      </c>
      <c r="G146" s="178">
        <v>37.5</v>
      </c>
      <c r="H146" s="178">
        <v>17.7</v>
      </c>
      <c r="I146" s="174">
        <v>1</v>
      </c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</row>
    <row r="147" spans="1:20">
      <c r="A147" s="131">
        <v>39228</v>
      </c>
      <c r="B147" s="177">
        <v>146</v>
      </c>
      <c r="C147" s="178">
        <v>8.6</v>
      </c>
      <c r="D147" s="179">
        <v>1.8420000000000001</v>
      </c>
      <c r="E147" s="179">
        <v>7.8433625177289734</v>
      </c>
      <c r="F147" s="178">
        <v>0</v>
      </c>
      <c r="G147" s="178">
        <v>37.1</v>
      </c>
      <c r="H147" s="178">
        <v>19.100000000000001</v>
      </c>
      <c r="I147" s="174">
        <v>1</v>
      </c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</row>
    <row r="148" spans="1:20">
      <c r="A148" s="131">
        <v>39229</v>
      </c>
      <c r="B148" s="177">
        <v>147</v>
      </c>
      <c r="C148" s="178">
        <v>5.5</v>
      </c>
      <c r="D148" s="179">
        <v>2.1183000000000001</v>
      </c>
      <c r="E148" s="179">
        <v>8.5863868195502047</v>
      </c>
      <c r="F148" s="178">
        <v>0</v>
      </c>
      <c r="G148" s="178">
        <v>37.9</v>
      </c>
      <c r="H148" s="178">
        <v>17.600000000000001</v>
      </c>
      <c r="I148" s="174">
        <v>1</v>
      </c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</row>
    <row r="149" spans="1:20">
      <c r="A149" s="131">
        <v>39230</v>
      </c>
      <c r="B149" s="177">
        <v>148</v>
      </c>
      <c r="C149" s="178">
        <v>6.6</v>
      </c>
      <c r="D149" s="179">
        <v>2.2103999999999999</v>
      </c>
      <c r="E149" s="179">
        <v>8.8005213629496577</v>
      </c>
      <c r="F149" s="178">
        <v>0</v>
      </c>
      <c r="G149" s="178">
        <v>37.5</v>
      </c>
      <c r="H149" s="178">
        <v>17.7</v>
      </c>
      <c r="I149" s="174">
        <v>1</v>
      </c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</row>
    <row r="150" spans="1:20">
      <c r="A150" s="131">
        <v>39231</v>
      </c>
      <c r="B150" s="177">
        <v>149</v>
      </c>
      <c r="C150" s="178">
        <v>4.3</v>
      </c>
      <c r="D150" s="179">
        <v>1.9341000000000002</v>
      </c>
      <c r="E150" s="179">
        <v>8.5515605762190141</v>
      </c>
      <c r="F150" s="178">
        <v>0</v>
      </c>
      <c r="G150" s="178">
        <v>37.200000000000003</v>
      </c>
      <c r="H150" s="178">
        <v>17.899999999999999</v>
      </c>
      <c r="I150" s="174">
        <v>1</v>
      </c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</row>
    <row r="151" spans="1:20">
      <c r="A151" s="131">
        <v>39232</v>
      </c>
      <c r="B151" s="177">
        <v>150</v>
      </c>
      <c r="C151" s="178">
        <v>5</v>
      </c>
      <c r="D151" s="179">
        <v>1.4736000000000002</v>
      </c>
      <c r="E151" s="179">
        <v>7.7696370906613366</v>
      </c>
      <c r="F151" s="178">
        <v>0</v>
      </c>
      <c r="G151" s="178">
        <v>37.799999999999997</v>
      </c>
      <c r="H151" s="178">
        <v>16.100000000000001</v>
      </c>
      <c r="I151" s="174">
        <v>1</v>
      </c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</row>
    <row r="152" spans="1:20">
      <c r="A152" s="131">
        <v>39233</v>
      </c>
      <c r="B152" s="177">
        <v>151</v>
      </c>
      <c r="C152" s="178">
        <v>5.5</v>
      </c>
      <c r="D152" s="179">
        <v>1.6578000000000002</v>
      </c>
      <c r="E152" s="179">
        <v>7.9571504203897749</v>
      </c>
      <c r="F152" s="178">
        <v>0</v>
      </c>
      <c r="G152" s="178">
        <v>38</v>
      </c>
      <c r="H152" s="178">
        <v>16.5</v>
      </c>
      <c r="I152" s="174">
        <v>1</v>
      </c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</row>
    <row r="153" spans="1:20">
      <c r="A153" s="131">
        <v>39234</v>
      </c>
      <c r="B153" s="177">
        <v>152</v>
      </c>
      <c r="C153" s="178">
        <v>5.8</v>
      </c>
      <c r="D153" s="179">
        <v>2.6709000000000001</v>
      </c>
      <c r="E153" s="179">
        <v>9.5564388353867056</v>
      </c>
      <c r="F153" s="178">
        <v>0</v>
      </c>
      <c r="G153" s="178">
        <v>38.9</v>
      </c>
      <c r="H153" s="178">
        <v>19.3</v>
      </c>
      <c r="I153" s="174">
        <v>1</v>
      </c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</row>
    <row r="154" spans="1:20">
      <c r="A154" s="131">
        <v>39235</v>
      </c>
      <c r="B154" s="177">
        <v>153</v>
      </c>
      <c r="C154" s="178">
        <v>7.4</v>
      </c>
      <c r="D154" s="179">
        <v>2.0262000000000002</v>
      </c>
      <c r="E154" s="179">
        <v>7.7778414605012554</v>
      </c>
      <c r="F154" s="178">
        <v>0</v>
      </c>
      <c r="G154" s="178">
        <v>38.4</v>
      </c>
      <c r="H154" s="178">
        <v>19.899999999999999</v>
      </c>
      <c r="I154" s="174">
        <v>1</v>
      </c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</row>
    <row r="155" spans="1:20">
      <c r="A155" s="131">
        <v>39236</v>
      </c>
      <c r="B155" s="177">
        <v>154</v>
      </c>
      <c r="C155" s="178">
        <v>6.6</v>
      </c>
      <c r="D155" s="179">
        <v>2.0262000000000002</v>
      </c>
      <c r="E155" s="179">
        <v>8.7030079225850407</v>
      </c>
      <c r="F155" s="178">
        <v>0</v>
      </c>
      <c r="G155" s="178">
        <v>39.1</v>
      </c>
      <c r="H155" s="178">
        <v>19.2</v>
      </c>
      <c r="I155" s="174">
        <v>1</v>
      </c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</row>
    <row r="156" spans="1:20">
      <c r="A156" s="131">
        <v>39237</v>
      </c>
      <c r="B156" s="177">
        <v>155</v>
      </c>
      <c r="C156" s="178">
        <v>6.9</v>
      </c>
      <c r="D156" s="179">
        <v>2.1183000000000001</v>
      </c>
      <c r="E156" s="179">
        <v>8.9068822606080484</v>
      </c>
      <c r="F156" s="178">
        <v>0</v>
      </c>
      <c r="G156" s="178">
        <v>41.1</v>
      </c>
      <c r="H156" s="178">
        <v>19.5</v>
      </c>
      <c r="I156" s="174">
        <v>1</v>
      </c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</row>
    <row r="157" spans="1:20">
      <c r="A157" s="131">
        <v>39238</v>
      </c>
      <c r="B157" s="177">
        <v>156</v>
      </c>
      <c r="C157" s="178">
        <v>6.2</v>
      </c>
      <c r="D157" s="179">
        <v>3.0392999999999999</v>
      </c>
      <c r="E157" s="179">
        <v>10.493888870989263</v>
      </c>
      <c r="F157" s="178">
        <v>0</v>
      </c>
      <c r="G157" s="178">
        <v>41.1</v>
      </c>
      <c r="H157" s="178">
        <v>22</v>
      </c>
      <c r="I157" s="174">
        <v>1</v>
      </c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</row>
    <row r="158" spans="1:20">
      <c r="A158" s="131">
        <v>39239</v>
      </c>
      <c r="B158" s="177">
        <v>157</v>
      </c>
      <c r="C158" s="178">
        <v>5.7</v>
      </c>
      <c r="D158" s="179">
        <v>4.4207999999999998</v>
      </c>
      <c r="E158" s="179">
        <v>10.938150749375357</v>
      </c>
      <c r="F158" s="178">
        <v>0</v>
      </c>
      <c r="G158" s="178">
        <v>32.5</v>
      </c>
      <c r="H158" s="178">
        <v>19.7</v>
      </c>
      <c r="I158" s="174">
        <v>1</v>
      </c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</row>
    <row r="159" spans="1:20">
      <c r="A159" s="131">
        <v>39240</v>
      </c>
      <c r="B159" s="177">
        <v>158</v>
      </c>
      <c r="C159" s="178">
        <v>7.3</v>
      </c>
      <c r="D159" s="179">
        <v>1.9341000000000002</v>
      </c>
      <c r="E159" s="179">
        <v>7.9136953969316313</v>
      </c>
      <c r="F159" s="178">
        <v>0</v>
      </c>
      <c r="G159" s="178">
        <v>31.7</v>
      </c>
      <c r="H159" s="178">
        <v>16.5</v>
      </c>
      <c r="I159" s="174">
        <v>1</v>
      </c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</row>
    <row r="160" spans="1:20">
      <c r="A160" s="131">
        <v>39241</v>
      </c>
      <c r="B160" s="177">
        <v>159</v>
      </c>
      <c r="C160" s="178">
        <v>8</v>
      </c>
      <c r="D160" s="179">
        <v>1.7499</v>
      </c>
      <c r="E160" s="179">
        <v>7.9989281114415824</v>
      </c>
      <c r="F160" s="178">
        <v>0</v>
      </c>
      <c r="G160" s="178">
        <v>36.5</v>
      </c>
      <c r="H160" s="178">
        <v>15.5</v>
      </c>
      <c r="I160" s="174">
        <v>1</v>
      </c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</row>
    <row r="161" spans="1:20">
      <c r="A161" s="131">
        <v>39242</v>
      </c>
      <c r="B161" s="177">
        <v>160</v>
      </c>
      <c r="C161" s="178">
        <v>8.6</v>
      </c>
      <c r="D161" s="179">
        <v>2.1183000000000001</v>
      </c>
      <c r="E161" s="179">
        <v>8.7578663680151863</v>
      </c>
      <c r="F161" s="178">
        <v>0</v>
      </c>
      <c r="G161" s="178">
        <v>38.200000000000003</v>
      </c>
      <c r="H161" s="178">
        <v>18.8</v>
      </c>
      <c r="I161" s="174">
        <v>1</v>
      </c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</row>
    <row r="162" spans="1:20">
      <c r="A162" s="131">
        <v>39243</v>
      </c>
      <c r="B162" s="177">
        <v>161</v>
      </c>
      <c r="C162" s="178">
        <v>8.4</v>
      </c>
      <c r="D162" s="179">
        <v>2.2103999999999999</v>
      </c>
      <c r="E162" s="179">
        <v>8.7282704187437492</v>
      </c>
      <c r="F162" s="178">
        <v>0</v>
      </c>
      <c r="G162" s="178">
        <v>38.299999999999997</v>
      </c>
      <c r="H162" s="178">
        <v>19.7</v>
      </c>
      <c r="I162" s="174">
        <v>1</v>
      </c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</row>
    <row r="163" spans="1:20">
      <c r="A163" s="131">
        <v>39244</v>
      </c>
      <c r="B163" s="177">
        <v>162</v>
      </c>
      <c r="C163" s="178">
        <v>11.8</v>
      </c>
      <c r="D163" s="179">
        <v>3.5918999999999999</v>
      </c>
      <c r="E163" s="179">
        <v>9.1654743812421859</v>
      </c>
      <c r="F163" s="178">
        <v>0</v>
      </c>
      <c r="G163" s="178">
        <v>34.299999999999997</v>
      </c>
      <c r="H163" s="178">
        <v>21.3</v>
      </c>
      <c r="I163" s="174">
        <v>1</v>
      </c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</row>
    <row r="164" spans="1:20">
      <c r="A164" s="131">
        <v>39245</v>
      </c>
      <c r="B164" s="177">
        <v>163</v>
      </c>
      <c r="C164" s="178">
        <v>9</v>
      </c>
      <c r="D164" s="179">
        <v>1.1052</v>
      </c>
      <c r="E164" s="179">
        <v>6.7514585976750663</v>
      </c>
      <c r="F164" s="178">
        <v>0</v>
      </c>
      <c r="G164" s="178">
        <v>36.5</v>
      </c>
      <c r="H164" s="178">
        <v>17.100000000000001</v>
      </c>
      <c r="I164" s="174">
        <v>1</v>
      </c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</row>
    <row r="165" spans="1:20">
      <c r="A165" s="131">
        <v>39246</v>
      </c>
      <c r="B165" s="177">
        <v>164</v>
      </c>
      <c r="C165" s="178">
        <v>7.3</v>
      </c>
      <c r="D165" s="179">
        <v>1.7499</v>
      </c>
      <c r="E165" s="179">
        <v>8.2005635693477377</v>
      </c>
      <c r="F165" s="178">
        <v>0</v>
      </c>
      <c r="G165" s="178">
        <v>40.4</v>
      </c>
      <c r="H165" s="178">
        <v>19.3</v>
      </c>
      <c r="I165" s="174">
        <v>1</v>
      </c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</row>
    <row r="166" spans="1:20">
      <c r="A166" s="131">
        <v>39247</v>
      </c>
      <c r="B166" s="177">
        <v>165</v>
      </c>
      <c r="C166" s="178">
        <v>6.4</v>
      </c>
      <c r="D166" s="179">
        <v>1.9341000000000002</v>
      </c>
      <c r="E166" s="179">
        <v>8.8710125158177036</v>
      </c>
      <c r="F166" s="178">
        <v>0</v>
      </c>
      <c r="G166" s="178">
        <v>42.6</v>
      </c>
      <c r="H166" s="178">
        <v>22.1</v>
      </c>
      <c r="I166" s="174">
        <v>1</v>
      </c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</row>
    <row r="167" spans="1:20">
      <c r="A167" s="131">
        <v>39248</v>
      </c>
      <c r="B167" s="177">
        <v>166</v>
      </c>
      <c r="C167" s="178">
        <v>6</v>
      </c>
      <c r="D167" s="179">
        <v>2.1183000000000001</v>
      </c>
      <c r="E167" s="179">
        <v>9.0944017274477016</v>
      </c>
      <c r="F167" s="178">
        <v>0</v>
      </c>
      <c r="G167" s="178">
        <v>43.1</v>
      </c>
      <c r="H167" s="178">
        <v>22.7</v>
      </c>
      <c r="I167" s="174">
        <v>1</v>
      </c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</row>
    <row r="168" spans="1:20">
      <c r="A168" s="131">
        <v>39249</v>
      </c>
      <c r="B168" s="177">
        <v>167</v>
      </c>
      <c r="C168" s="178">
        <v>4</v>
      </c>
      <c r="D168" s="179">
        <v>2.3025000000000002</v>
      </c>
      <c r="E168" s="179">
        <v>9.4901710405314699</v>
      </c>
      <c r="F168" s="178">
        <v>0</v>
      </c>
      <c r="G168" s="178">
        <v>42</v>
      </c>
      <c r="H168" s="178">
        <v>22.8</v>
      </c>
      <c r="I168" s="174">
        <v>1</v>
      </c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</row>
    <row r="169" spans="1:20">
      <c r="A169" s="131">
        <v>39250</v>
      </c>
      <c r="B169" s="177">
        <v>168</v>
      </c>
      <c r="C169" s="178">
        <v>6.4</v>
      </c>
      <c r="D169" s="179">
        <v>2.6709000000000001</v>
      </c>
      <c r="E169" s="179">
        <v>10.058894320692712</v>
      </c>
      <c r="F169" s="178">
        <v>0</v>
      </c>
      <c r="G169" s="178">
        <v>41.3</v>
      </c>
      <c r="H169" s="178">
        <v>23.1</v>
      </c>
      <c r="I169" s="174">
        <v>1</v>
      </c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</row>
    <row r="170" spans="1:20">
      <c r="A170" s="131">
        <v>39251</v>
      </c>
      <c r="B170" s="177">
        <v>169</v>
      </c>
      <c r="C170" s="178">
        <v>4.9000000000000004</v>
      </c>
      <c r="D170" s="179">
        <v>2.0262000000000002</v>
      </c>
      <c r="E170" s="179">
        <v>9.0332531105399685</v>
      </c>
      <c r="F170" s="178">
        <v>0</v>
      </c>
      <c r="G170" s="178">
        <v>42.1</v>
      </c>
      <c r="H170" s="178">
        <v>21.8</v>
      </c>
      <c r="I170" s="174">
        <v>1</v>
      </c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</row>
    <row r="171" spans="1:20">
      <c r="A171" s="131">
        <v>39252</v>
      </c>
      <c r="B171" s="177">
        <v>170</v>
      </c>
      <c r="C171" s="178">
        <v>7.8</v>
      </c>
      <c r="D171" s="179">
        <v>1.6578000000000002</v>
      </c>
      <c r="E171" s="179">
        <v>8.2143122786802998</v>
      </c>
      <c r="F171" s="178">
        <v>0</v>
      </c>
      <c r="G171" s="178">
        <v>41.2</v>
      </c>
      <c r="H171" s="178">
        <v>22.7</v>
      </c>
      <c r="I171" s="174">
        <v>1</v>
      </c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</row>
    <row r="172" spans="1:20">
      <c r="A172" s="131">
        <v>39253</v>
      </c>
      <c r="B172" s="177">
        <v>171</v>
      </c>
      <c r="C172" s="178">
        <v>6.5</v>
      </c>
      <c r="D172" s="179">
        <v>2.3946000000000001</v>
      </c>
      <c r="E172" s="179">
        <v>9.6246739767930709</v>
      </c>
      <c r="F172" s="178">
        <v>0</v>
      </c>
      <c r="G172" s="178">
        <v>42.3</v>
      </c>
      <c r="H172" s="178">
        <v>22.9</v>
      </c>
      <c r="I172" s="174">
        <v>1</v>
      </c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</row>
    <row r="173" spans="1:20">
      <c r="A173" s="131">
        <v>39254</v>
      </c>
      <c r="B173" s="177">
        <v>172</v>
      </c>
      <c r="C173" s="178">
        <v>5.2</v>
      </c>
      <c r="D173" s="179">
        <v>1.7499</v>
      </c>
      <c r="E173" s="179">
        <v>8.5937506588483856</v>
      </c>
      <c r="F173" s="178">
        <v>0</v>
      </c>
      <c r="G173" s="178">
        <v>43.4</v>
      </c>
      <c r="H173" s="178">
        <v>22.3</v>
      </c>
      <c r="I173" s="174">
        <v>1</v>
      </c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</row>
    <row r="174" spans="1:20">
      <c r="A174" s="131">
        <v>39255</v>
      </c>
      <c r="B174" s="177">
        <v>173</v>
      </c>
      <c r="C174" s="178">
        <v>4</v>
      </c>
      <c r="D174" s="179">
        <v>1.8420000000000001</v>
      </c>
      <c r="E174" s="179">
        <v>8.7858862714021466</v>
      </c>
      <c r="F174" s="178">
        <v>0</v>
      </c>
      <c r="G174" s="178">
        <v>43.1</v>
      </c>
      <c r="H174" s="178">
        <v>22.3</v>
      </c>
      <c r="I174" s="174">
        <v>1</v>
      </c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</row>
    <row r="175" spans="1:20">
      <c r="A175" s="131">
        <v>39256</v>
      </c>
      <c r="B175" s="177">
        <v>174</v>
      </c>
      <c r="C175" s="178">
        <v>7.2</v>
      </c>
      <c r="D175" s="179">
        <v>1.8420000000000001</v>
      </c>
      <c r="E175" s="179">
        <v>8.6733830970507686</v>
      </c>
      <c r="F175" s="178">
        <v>0</v>
      </c>
      <c r="G175" s="178">
        <v>42.3</v>
      </c>
      <c r="H175" s="178">
        <v>23.9</v>
      </c>
      <c r="I175" s="174">
        <v>1</v>
      </c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</row>
    <row r="176" spans="1:20">
      <c r="A176" s="131">
        <v>39257</v>
      </c>
      <c r="B176" s="177">
        <v>175</v>
      </c>
      <c r="C176" s="178">
        <v>4.4000000000000004</v>
      </c>
      <c r="D176" s="179">
        <v>1.7499</v>
      </c>
      <c r="E176" s="179">
        <v>8.4966601390784113</v>
      </c>
      <c r="F176" s="178">
        <v>0</v>
      </c>
      <c r="G176" s="178">
        <v>42.1</v>
      </c>
      <c r="H176" s="178">
        <v>21.5</v>
      </c>
      <c r="I176" s="174">
        <v>1</v>
      </c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</row>
    <row r="177" spans="1:20">
      <c r="A177" s="131">
        <v>39258</v>
      </c>
      <c r="B177" s="177">
        <v>176</v>
      </c>
      <c r="C177" s="178">
        <v>5.6</v>
      </c>
      <c r="D177" s="179">
        <v>1.3815</v>
      </c>
      <c r="E177" s="179">
        <v>7.6898139494350728</v>
      </c>
      <c r="F177" s="178">
        <v>0</v>
      </c>
      <c r="G177" s="178">
        <v>42.1</v>
      </c>
      <c r="H177" s="178">
        <v>17.7</v>
      </c>
      <c r="I177" s="174">
        <v>1</v>
      </c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</row>
    <row r="178" spans="1:20">
      <c r="A178" s="131">
        <v>39259</v>
      </c>
      <c r="B178" s="177">
        <v>177</v>
      </c>
      <c r="C178" s="178">
        <v>5.5</v>
      </c>
      <c r="D178" s="179">
        <v>1.7499</v>
      </c>
      <c r="E178" s="179">
        <v>8.6082556251005045</v>
      </c>
      <c r="F178" s="178">
        <v>0</v>
      </c>
      <c r="G178" s="178">
        <v>44.1</v>
      </c>
      <c r="H178" s="178">
        <v>21.9</v>
      </c>
      <c r="I178" s="174">
        <v>1</v>
      </c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</row>
    <row r="179" spans="1:20">
      <c r="A179" s="131">
        <v>39260</v>
      </c>
      <c r="B179" s="177">
        <v>178</v>
      </c>
      <c r="C179" s="178">
        <v>9</v>
      </c>
      <c r="D179" s="179">
        <v>2.0262000000000002</v>
      </c>
      <c r="E179" s="179">
        <v>9.0233595952477899</v>
      </c>
      <c r="F179" s="178">
        <v>0</v>
      </c>
      <c r="G179" s="178">
        <v>43.2</v>
      </c>
      <c r="H179" s="178">
        <v>24.7</v>
      </c>
      <c r="I179" s="174">
        <v>1</v>
      </c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</row>
    <row r="180" spans="1:20">
      <c r="A180" s="131">
        <v>39261</v>
      </c>
      <c r="B180" s="177">
        <v>179</v>
      </c>
      <c r="C180" s="178">
        <v>7.4</v>
      </c>
      <c r="D180" s="179">
        <v>2.0262000000000002</v>
      </c>
      <c r="E180" s="179">
        <v>9.1100291874807038</v>
      </c>
      <c r="F180" s="178">
        <v>0</v>
      </c>
      <c r="G180" s="178">
        <v>43.1</v>
      </c>
      <c r="H180" s="178">
        <v>24.9</v>
      </c>
      <c r="I180" s="174">
        <v>1</v>
      </c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</row>
    <row r="181" spans="1:20">
      <c r="A181" s="131">
        <v>39262</v>
      </c>
      <c r="B181" s="177">
        <v>180</v>
      </c>
      <c r="C181" s="178">
        <v>6.3</v>
      </c>
      <c r="D181" s="179">
        <v>1.7499</v>
      </c>
      <c r="E181" s="179">
        <v>8.5205796188891831</v>
      </c>
      <c r="F181" s="178">
        <v>0</v>
      </c>
      <c r="G181" s="178">
        <v>42.7</v>
      </c>
      <c r="H181" s="178">
        <v>23.1</v>
      </c>
      <c r="I181" s="174">
        <v>1</v>
      </c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</row>
    <row r="182" spans="1:20">
      <c r="A182" s="131">
        <v>39263</v>
      </c>
      <c r="B182" s="177">
        <v>181</v>
      </c>
      <c r="C182" s="178">
        <v>3.5</v>
      </c>
      <c r="D182" s="179">
        <v>2.2103999999999999</v>
      </c>
      <c r="E182" s="179">
        <v>9.5051028320390074</v>
      </c>
      <c r="F182" s="178">
        <v>0</v>
      </c>
      <c r="G182" s="178">
        <v>43.2</v>
      </c>
      <c r="H182" s="178">
        <v>22.8</v>
      </c>
      <c r="I182" s="174">
        <v>1</v>
      </c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</row>
    <row r="183" spans="1:20">
      <c r="A183" s="131">
        <v>39264</v>
      </c>
      <c r="B183" s="177">
        <v>182</v>
      </c>
      <c r="C183" s="178">
        <v>5.2</v>
      </c>
      <c r="D183" s="179">
        <v>2.2103999999999999</v>
      </c>
      <c r="E183" s="179">
        <v>9.6362282269554935</v>
      </c>
      <c r="F183" s="178">
        <v>0</v>
      </c>
      <c r="G183" s="178">
        <v>44.3</v>
      </c>
      <c r="H183" s="178">
        <v>22.6</v>
      </c>
      <c r="I183" s="174">
        <v>1</v>
      </c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</row>
    <row r="184" spans="1:20">
      <c r="A184" s="131">
        <v>39265</v>
      </c>
      <c r="B184" s="177">
        <v>183</v>
      </c>
      <c r="C184" s="178">
        <v>5.4</v>
      </c>
      <c r="D184" s="179">
        <v>2.3025000000000002</v>
      </c>
      <c r="E184" s="179">
        <v>9.6272643732653211</v>
      </c>
      <c r="F184" s="178">
        <v>0</v>
      </c>
      <c r="G184" s="178">
        <v>43.7</v>
      </c>
      <c r="H184" s="178">
        <v>25.2</v>
      </c>
      <c r="I184" s="174">
        <v>1</v>
      </c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</row>
    <row r="185" spans="1:20">
      <c r="A185" s="131">
        <v>39266</v>
      </c>
      <c r="B185" s="177">
        <v>184</v>
      </c>
      <c r="C185" s="178">
        <v>6.4</v>
      </c>
      <c r="D185" s="179">
        <v>2.1183000000000001</v>
      </c>
      <c r="E185" s="179">
        <v>9.2877879217855241</v>
      </c>
      <c r="F185" s="178">
        <v>0</v>
      </c>
      <c r="G185" s="178">
        <v>44</v>
      </c>
      <c r="H185" s="178">
        <v>24.8</v>
      </c>
      <c r="I185" s="174">
        <v>1</v>
      </c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</row>
    <row r="186" spans="1:20">
      <c r="A186" s="131">
        <v>39267</v>
      </c>
      <c r="B186" s="177">
        <v>185</v>
      </c>
      <c r="C186" s="178">
        <v>4.8</v>
      </c>
      <c r="D186" s="179">
        <v>2.2103999999999999</v>
      </c>
      <c r="E186" s="179">
        <v>9.7201433936786561</v>
      </c>
      <c r="F186" s="178">
        <v>0</v>
      </c>
      <c r="G186" s="178">
        <v>45.7</v>
      </c>
      <c r="H186" s="178">
        <v>24.2</v>
      </c>
      <c r="I186" s="174">
        <v>1</v>
      </c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</row>
    <row r="187" spans="1:20">
      <c r="A187" s="131">
        <v>39268</v>
      </c>
      <c r="B187" s="177">
        <v>186</v>
      </c>
      <c r="C187" s="178">
        <v>5.6</v>
      </c>
      <c r="D187" s="179">
        <v>2.1183000000000001</v>
      </c>
      <c r="E187" s="179">
        <v>9.3557874124022025</v>
      </c>
      <c r="F187" s="178">
        <v>0</v>
      </c>
      <c r="G187" s="178">
        <v>45.1</v>
      </c>
      <c r="H187" s="178">
        <v>25.5</v>
      </c>
      <c r="I187" s="174">
        <v>1</v>
      </c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</row>
    <row r="188" spans="1:20">
      <c r="A188" s="131">
        <v>39269</v>
      </c>
      <c r="B188" s="177">
        <v>187</v>
      </c>
      <c r="C188" s="178">
        <v>10</v>
      </c>
      <c r="D188" s="179">
        <v>2.3025000000000002</v>
      </c>
      <c r="E188" s="179">
        <v>9.4263709112881706</v>
      </c>
      <c r="F188" s="178">
        <v>0</v>
      </c>
      <c r="G188" s="178">
        <v>43.9</v>
      </c>
      <c r="H188" s="178">
        <v>26.7</v>
      </c>
      <c r="I188" s="174">
        <v>1</v>
      </c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</row>
    <row r="189" spans="1:20">
      <c r="A189" s="131">
        <v>39270</v>
      </c>
      <c r="B189" s="177">
        <v>188</v>
      </c>
      <c r="C189" s="178">
        <v>12.2</v>
      </c>
      <c r="D189" s="179">
        <v>1.8420000000000001</v>
      </c>
      <c r="E189" s="179">
        <v>8.3623885720660365</v>
      </c>
      <c r="F189" s="178">
        <v>0</v>
      </c>
      <c r="G189" s="178">
        <v>43.5</v>
      </c>
      <c r="H189" s="178">
        <v>26.6</v>
      </c>
      <c r="I189" s="174">
        <v>1</v>
      </c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</row>
    <row r="190" spans="1:20">
      <c r="A190" s="131">
        <v>39271</v>
      </c>
      <c r="B190" s="177">
        <v>189</v>
      </c>
      <c r="C190" s="178">
        <v>16.3</v>
      </c>
      <c r="D190" s="179">
        <v>2.9472000000000005</v>
      </c>
      <c r="E190" s="179">
        <v>9.7507315777910613</v>
      </c>
      <c r="F190" s="178">
        <v>0</v>
      </c>
      <c r="G190" s="178">
        <v>40.700000000000003</v>
      </c>
      <c r="H190" s="178">
        <v>29.7</v>
      </c>
      <c r="I190" s="174">
        <v>1</v>
      </c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</row>
    <row r="191" spans="1:20">
      <c r="A191" s="131">
        <v>39272</v>
      </c>
      <c r="B191" s="177">
        <v>190</v>
      </c>
      <c r="C191" s="178">
        <v>16.5</v>
      </c>
      <c r="D191" s="179">
        <v>2.3025000000000002</v>
      </c>
      <c r="E191" s="179">
        <v>8.6856214860965348</v>
      </c>
      <c r="F191" s="178">
        <v>0</v>
      </c>
      <c r="G191" s="178">
        <v>40.5</v>
      </c>
      <c r="H191" s="178">
        <v>26.3</v>
      </c>
      <c r="I191" s="174">
        <v>1</v>
      </c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</row>
    <row r="192" spans="1:20">
      <c r="A192" s="131">
        <v>39273</v>
      </c>
      <c r="B192" s="177">
        <v>191</v>
      </c>
      <c r="C192" s="178">
        <v>18</v>
      </c>
      <c r="D192" s="179">
        <v>2.0262000000000002</v>
      </c>
      <c r="E192" s="179">
        <v>7.1649628792940838</v>
      </c>
      <c r="F192" s="178">
        <v>0</v>
      </c>
      <c r="G192" s="178">
        <v>39.200000000000003</v>
      </c>
      <c r="H192" s="178">
        <v>29.1</v>
      </c>
      <c r="I192" s="174">
        <v>1</v>
      </c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</row>
    <row r="193" spans="1:20">
      <c r="A193" s="131">
        <v>39274</v>
      </c>
      <c r="B193" s="177">
        <v>192</v>
      </c>
      <c r="C193" s="178">
        <v>16.5</v>
      </c>
      <c r="D193" s="179">
        <v>1.4736000000000002</v>
      </c>
      <c r="E193" s="179">
        <v>7.3675109903101772</v>
      </c>
      <c r="F193" s="178">
        <v>0</v>
      </c>
      <c r="G193" s="178">
        <v>41.5</v>
      </c>
      <c r="H193" s="178">
        <v>24.7</v>
      </c>
      <c r="I193" s="174">
        <v>1</v>
      </c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</row>
    <row r="194" spans="1:20">
      <c r="A194" s="131">
        <v>39275</v>
      </c>
      <c r="B194" s="177">
        <v>193</v>
      </c>
      <c r="C194" s="178">
        <v>9.6999999999999993</v>
      </c>
      <c r="D194" s="179">
        <v>2.3946000000000001</v>
      </c>
      <c r="E194" s="179">
        <v>9.4492333773022121</v>
      </c>
      <c r="F194" s="178">
        <v>0</v>
      </c>
      <c r="G194" s="178">
        <v>42.6</v>
      </c>
      <c r="H194" s="178">
        <v>26</v>
      </c>
      <c r="I194" s="174">
        <v>1</v>
      </c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</row>
    <row r="195" spans="1:20">
      <c r="A195" s="131">
        <v>39276</v>
      </c>
      <c r="B195" s="177">
        <v>194</v>
      </c>
      <c r="C195" s="178">
        <v>13.1</v>
      </c>
      <c r="D195" s="179">
        <v>2.8551000000000002</v>
      </c>
      <c r="E195" s="179">
        <v>9.5469623736814881</v>
      </c>
      <c r="F195" s="178">
        <v>0</v>
      </c>
      <c r="G195" s="178">
        <v>40.9</v>
      </c>
      <c r="H195" s="178">
        <v>24.6</v>
      </c>
      <c r="I195" s="174">
        <v>1</v>
      </c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</row>
    <row r="196" spans="1:20">
      <c r="A196" s="131">
        <v>39277</v>
      </c>
      <c r="B196" s="177">
        <v>195</v>
      </c>
      <c r="C196" s="178">
        <v>16.2</v>
      </c>
      <c r="D196" s="179">
        <v>3.2235</v>
      </c>
      <c r="E196" s="179">
        <v>9.6801231234933454</v>
      </c>
      <c r="F196" s="178">
        <v>0</v>
      </c>
      <c r="G196" s="178">
        <v>40.4</v>
      </c>
      <c r="H196" s="178">
        <v>27.9</v>
      </c>
      <c r="I196" s="174">
        <v>1</v>
      </c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</row>
    <row r="197" spans="1:20">
      <c r="A197" s="131">
        <v>39278</v>
      </c>
      <c r="B197" s="177">
        <v>196</v>
      </c>
      <c r="C197" s="178">
        <v>14.7</v>
      </c>
      <c r="D197" s="179">
        <v>1.9341000000000002</v>
      </c>
      <c r="E197" s="179">
        <v>7.6282750857613673</v>
      </c>
      <c r="F197" s="178">
        <v>0</v>
      </c>
      <c r="G197" s="178">
        <v>41.8</v>
      </c>
      <c r="H197" s="178">
        <v>29.2</v>
      </c>
      <c r="I197" s="174">
        <v>1</v>
      </c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</row>
    <row r="198" spans="1:20">
      <c r="A198" s="131">
        <v>39279</v>
      </c>
      <c r="B198" s="177">
        <v>197</v>
      </c>
      <c r="C198" s="178">
        <v>12.3</v>
      </c>
      <c r="D198" s="179">
        <v>2.2103999999999999</v>
      </c>
      <c r="E198" s="179">
        <v>8.6886178675107608</v>
      </c>
      <c r="F198" s="178">
        <v>17.27</v>
      </c>
      <c r="G198" s="178">
        <v>44.3</v>
      </c>
      <c r="H198" s="178">
        <v>26.6</v>
      </c>
      <c r="I198" s="174">
        <v>1</v>
      </c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</row>
    <row r="199" spans="1:20">
      <c r="A199" s="131">
        <v>39280</v>
      </c>
      <c r="B199" s="177">
        <v>198</v>
      </c>
      <c r="C199" s="178">
        <v>15.1</v>
      </c>
      <c r="D199" s="179">
        <v>1.2893999999999999</v>
      </c>
      <c r="E199" s="179">
        <v>7.0473595768856905</v>
      </c>
      <c r="F199" s="178">
        <v>0</v>
      </c>
      <c r="G199" s="178">
        <v>42</v>
      </c>
      <c r="H199" s="178">
        <v>25.7</v>
      </c>
      <c r="I199" s="174">
        <v>1</v>
      </c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</row>
    <row r="200" spans="1:20">
      <c r="A200" s="131">
        <v>39281</v>
      </c>
      <c r="B200" s="177">
        <v>199</v>
      </c>
      <c r="C200" s="178">
        <v>11.4</v>
      </c>
      <c r="D200" s="179">
        <v>2.4867000000000004</v>
      </c>
      <c r="E200" s="179">
        <v>9.471831861380382</v>
      </c>
      <c r="F200" s="178">
        <v>0</v>
      </c>
      <c r="G200" s="178">
        <v>43.9</v>
      </c>
      <c r="H200" s="178">
        <v>27.6</v>
      </c>
      <c r="I200" s="174">
        <v>1</v>
      </c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</row>
    <row r="201" spans="1:20">
      <c r="A201" s="131">
        <v>39282</v>
      </c>
      <c r="B201" s="177">
        <v>200</v>
      </c>
      <c r="C201" s="178">
        <v>15.5</v>
      </c>
      <c r="D201" s="179">
        <v>3.2235</v>
      </c>
      <c r="E201" s="179">
        <v>9.7831423935300013</v>
      </c>
      <c r="F201" s="178">
        <v>0</v>
      </c>
      <c r="G201" s="178">
        <v>41.8</v>
      </c>
      <c r="H201" s="178">
        <v>24.8</v>
      </c>
      <c r="I201" s="174">
        <v>1</v>
      </c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</row>
    <row r="202" spans="1:20">
      <c r="A202" s="131">
        <v>39283</v>
      </c>
      <c r="B202" s="177">
        <v>201</v>
      </c>
      <c r="C202" s="178">
        <v>22.2</v>
      </c>
      <c r="D202" s="179">
        <v>2.3946000000000001</v>
      </c>
      <c r="E202" s="179">
        <v>7.6999743274705157</v>
      </c>
      <c r="F202" s="178">
        <v>0</v>
      </c>
      <c r="G202" s="178">
        <v>38.700000000000003</v>
      </c>
      <c r="H202" s="178">
        <v>24.5</v>
      </c>
      <c r="I202" s="174">
        <v>1</v>
      </c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</row>
    <row r="203" spans="1:20">
      <c r="A203" s="131">
        <v>39284</v>
      </c>
      <c r="B203" s="177">
        <v>202</v>
      </c>
      <c r="C203" s="178">
        <v>29.1</v>
      </c>
      <c r="D203" s="179">
        <v>3.6840000000000002</v>
      </c>
      <c r="E203" s="179">
        <v>8.0488405712866236</v>
      </c>
      <c r="F203" s="178">
        <v>5.33</v>
      </c>
      <c r="G203" s="178">
        <v>36.799999999999997</v>
      </c>
      <c r="H203" s="178">
        <v>22.4</v>
      </c>
      <c r="I203" s="174">
        <v>1</v>
      </c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</row>
    <row r="204" spans="1:20">
      <c r="A204" s="131">
        <v>39285</v>
      </c>
      <c r="B204" s="177">
        <v>203</v>
      </c>
      <c r="C204" s="178">
        <v>24.2</v>
      </c>
      <c r="D204" s="179">
        <v>1.2893999999999999</v>
      </c>
      <c r="E204" s="179">
        <v>6.3090578407831464</v>
      </c>
      <c r="F204" s="178">
        <v>0.25</v>
      </c>
      <c r="G204" s="178">
        <v>37.4</v>
      </c>
      <c r="H204" s="178">
        <v>23.4</v>
      </c>
      <c r="I204" s="174">
        <v>1</v>
      </c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</row>
    <row r="205" spans="1:20">
      <c r="A205" s="131">
        <v>39286</v>
      </c>
      <c r="B205" s="177">
        <v>204</v>
      </c>
      <c r="C205" s="178">
        <v>27.2</v>
      </c>
      <c r="D205" s="179">
        <v>1.4736000000000002</v>
      </c>
      <c r="E205" s="179">
        <v>6.5942112911605637</v>
      </c>
      <c r="F205" s="178">
        <v>10.16</v>
      </c>
      <c r="G205" s="178">
        <v>38.6</v>
      </c>
      <c r="H205" s="178">
        <v>24.7</v>
      </c>
      <c r="I205" s="174">
        <v>1</v>
      </c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</row>
    <row r="206" spans="1:20">
      <c r="A206" s="131">
        <v>39287</v>
      </c>
      <c r="B206" s="177">
        <v>205</v>
      </c>
      <c r="C206" s="178">
        <v>44.5</v>
      </c>
      <c r="D206" s="179">
        <v>1.5657000000000001</v>
      </c>
      <c r="E206" s="179">
        <v>4.4356826483277283</v>
      </c>
      <c r="F206" s="178">
        <v>0</v>
      </c>
      <c r="G206" s="178">
        <v>33.299999999999997</v>
      </c>
      <c r="H206" s="178">
        <v>25.4</v>
      </c>
      <c r="I206" s="174">
        <v>1</v>
      </c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</row>
    <row r="207" spans="1:20">
      <c r="A207" s="131">
        <v>39288</v>
      </c>
      <c r="B207" s="177">
        <v>206</v>
      </c>
      <c r="C207" s="178">
        <v>39</v>
      </c>
      <c r="D207" s="179">
        <v>2.0262000000000002</v>
      </c>
      <c r="E207" s="179">
        <v>5.0808208995871809</v>
      </c>
      <c r="F207" s="178">
        <v>0</v>
      </c>
      <c r="G207" s="178">
        <v>34.5</v>
      </c>
      <c r="H207" s="178">
        <v>24.5</v>
      </c>
      <c r="I207" s="174">
        <v>1</v>
      </c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</row>
    <row r="208" spans="1:20">
      <c r="A208" s="131">
        <v>39289</v>
      </c>
      <c r="B208" s="177">
        <v>207</v>
      </c>
      <c r="C208" s="178">
        <v>33.299999999999997</v>
      </c>
      <c r="D208" s="179">
        <v>1.9341000000000002</v>
      </c>
      <c r="E208" s="179">
        <v>5.9913439945116069</v>
      </c>
      <c r="F208" s="178">
        <v>0</v>
      </c>
      <c r="G208" s="178">
        <v>35.299999999999997</v>
      </c>
      <c r="H208" s="178">
        <v>23.1</v>
      </c>
      <c r="I208" s="174">
        <v>1</v>
      </c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</row>
    <row r="209" spans="1:20">
      <c r="A209" s="131">
        <v>39290</v>
      </c>
      <c r="B209" s="177">
        <v>208</v>
      </c>
      <c r="C209" s="178">
        <v>30.1</v>
      </c>
      <c r="D209" s="179">
        <v>1.9341000000000002</v>
      </c>
      <c r="E209" s="179">
        <v>6.6167123056225146</v>
      </c>
      <c r="F209" s="178">
        <v>0</v>
      </c>
      <c r="G209" s="178">
        <v>37.1</v>
      </c>
      <c r="H209" s="178">
        <v>25.1</v>
      </c>
      <c r="I209" s="174">
        <v>1</v>
      </c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</row>
    <row r="210" spans="1:20">
      <c r="A210" s="131">
        <v>39291</v>
      </c>
      <c r="B210" s="177">
        <v>209</v>
      </c>
      <c r="C210" s="178">
        <v>26.1</v>
      </c>
      <c r="D210" s="179">
        <v>2.2103999999999999</v>
      </c>
      <c r="E210" s="179">
        <v>6.1646715451672192</v>
      </c>
      <c r="F210" s="178">
        <v>11.43</v>
      </c>
      <c r="G210" s="178">
        <v>38.5</v>
      </c>
      <c r="H210" s="178">
        <v>23.9</v>
      </c>
      <c r="I210" s="174">
        <v>1</v>
      </c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</row>
    <row r="211" spans="1:20">
      <c r="A211" s="131">
        <v>39292</v>
      </c>
      <c r="B211" s="177">
        <v>210</v>
      </c>
      <c r="C211" s="178">
        <v>33.6</v>
      </c>
      <c r="D211" s="179">
        <v>1.1052</v>
      </c>
      <c r="E211" s="179">
        <v>6.0539870337591983</v>
      </c>
      <c r="F211" s="178">
        <v>0</v>
      </c>
      <c r="G211" s="178">
        <v>36.700000000000003</v>
      </c>
      <c r="H211" s="178">
        <v>22.9</v>
      </c>
      <c r="I211" s="174">
        <v>1</v>
      </c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</row>
    <row r="212" spans="1:20">
      <c r="A212" s="131">
        <v>39293</v>
      </c>
      <c r="B212" s="177">
        <v>211</v>
      </c>
      <c r="C212" s="178">
        <v>26.9</v>
      </c>
      <c r="D212" s="179">
        <v>1.7499</v>
      </c>
      <c r="E212" s="179">
        <v>6.2934946836741812</v>
      </c>
      <c r="F212" s="178">
        <v>0.51</v>
      </c>
      <c r="G212" s="178">
        <v>38.799999999999997</v>
      </c>
      <c r="H212" s="178">
        <v>25.5</v>
      </c>
      <c r="I212" s="174">
        <v>1</v>
      </c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</row>
    <row r="213" spans="1:20">
      <c r="A213" s="131">
        <v>39294</v>
      </c>
      <c r="B213" s="177">
        <v>212</v>
      </c>
      <c r="C213" s="178">
        <v>33.299999999999997</v>
      </c>
      <c r="D213" s="179">
        <v>1.9341000000000002</v>
      </c>
      <c r="E213" s="179">
        <v>5.49557072702562</v>
      </c>
      <c r="F213" s="178">
        <v>0</v>
      </c>
      <c r="G213" s="178">
        <v>36</v>
      </c>
      <c r="H213" s="178">
        <v>25</v>
      </c>
      <c r="I213" s="174">
        <v>1</v>
      </c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</row>
    <row r="214" spans="1:20">
      <c r="A214" s="131">
        <v>39295</v>
      </c>
      <c r="B214" s="177">
        <v>213</v>
      </c>
      <c r="C214" s="178">
        <v>39</v>
      </c>
      <c r="D214" s="179">
        <v>1.5657000000000001</v>
      </c>
      <c r="E214" s="179">
        <v>5.591859920480049</v>
      </c>
      <c r="F214" s="178">
        <v>5.59</v>
      </c>
      <c r="G214" s="178">
        <v>35.700000000000003</v>
      </c>
      <c r="H214" s="178">
        <v>23.9</v>
      </c>
      <c r="I214" s="174">
        <v>1</v>
      </c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</row>
    <row r="215" spans="1:20">
      <c r="A215" s="131">
        <v>39296</v>
      </c>
      <c r="B215" s="177">
        <v>214</v>
      </c>
      <c r="C215" s="178">
        <v>30.3</v>
      </c>
      <c r="D215" s="179">
        <v>1.1052</v>
      </c>
      <c r="E215" s="179">
        <v>6.1738514030619545</v>
      </c>
      <c r="F215" s="178">
        <v>0</v>
      </c>
      <c r="G215" s="178">
        <v>37.6</v>
      </c>
      <c r="H215" s="178">
        <v>24.1</v>
      </c>
      <c r="I215" s="174">
        <v>1</v>
      </c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</row>
    <row r="216" spans="1:20">
      <c r="A216" s="131">
        <v>39297</v>
      </c>
      <c r="B216" s="177">
        <v>215</v>
      </c>
      <c r="C216" s="178">
        <v>22</v>
      </c>
      <c r="D216" s="179">
        <v>1.5657000000000001</v>
      </c>
      <c r="E216" s="179">
        <v>6.9900930379919366</v>
      </c>
      <c r="F216" s="178">
        <v>0</v>
      </c>
      <c r="G216" s="178">
        <v>40</v>
      </c>
      <c r="H216" s="178">
        <v>25.7</v>
      </c>
      <c r="I216" s="174">
        <v>1</v>
      </c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</row>
    <row r="217" spans="1:20">
      <c r="A217" s="131">
        <v>39298</v>
      </c>
      <c r="B217" s="177">
        <v>216</v>
      </c>
      <c r="C217" s="178">
        <v>24.2</v>
      </c>
      <c r="D217" s="179">
        <v>1.5657000000000001</v>
      </c>
      <c r="E217" s="179">
        <v>5.3556499475033466</v>
      </c>
      <c r="F217" s="178">
        <v>0</v>
      </c>
      <c r="G217" s="178">
        <v>38.799999999999997</v>
      </c>
      <c r="H217" s="178">
        <v>28.1</v>
      </c>
      <c r="I217" s="174">
        <v>1</v>
      </c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</row>
    <row r="218" spans="1:20">
      <c r="A218" s="131">
        <v>39299</v>
      </c>
      <c r="B218" s="177">
        <v>217</v>
      </c>
      <c r="C218" s="178">
        <v>33.6</v>
      </c>
      <c r="D218" s="179">
        <v>1.8420000000000001</v>
      </c>
      <c r="E218" s="179">
        <v>4.0787369680640104</v>
      </c>
      <c r="F218" s="178">
        <v>0.51</v>
      </c>
      <c r="G218" s="178">
        <v>33.299999999999997</v>
      </c>
      <c r="H218" s="178">
        <v>24.2</v>
      </c>
      <c r="I218" s="174">
        <v>1</v>
      </c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</row>
    <row r="219" spans="1:20">
      <c r="A219" s="131">
        <v>39300</v>
      </c>
      <c r="B219" s="177">
        <v>218</v>
      </c>
      <c r="C219" s="178">
        <v>55</v>
      </c>
      <c r="D219" s="179">
        <v>1.4736000000000002</v>
      </c>
      <c r="E219" s="179">
        <v>3.2761101998859914</v>
      </c>
      <c r="F219" s="178">
        <v>0</v>
      </c>
      <c r="G219" s="178">
        <v>30.3</v>
      </c>
      <c r="H219" s="178">
        <v>23.4</v>
      </c>
      <c r="I219" s="174">
        <v>1</v>
      </c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</row>
    <row r="220" spans="1:20">
      <c r="A220" s="131">
        <v>39301</v>
      </c>
      <c r="B220" s="177">
        <v>219</v>
      </c>
      <c r="C220" s="178">
        <v>18</v>
      </c>
      <c r="D220" s="179">
        <v>1.1052</v>
      </c>
      <c r="E220" s="179">
        <v>6.0720529072493061</v>
      </c>
      <c r="F220" s="178">
        <v>0</v>
      </c>
      <c r="G220" s="178">
        <v>37.1</v>
      </c>
      <c r="H220" s="178">
        <v>22.3</v>
      </c>
      <c r="I220" s="174">
        <v>1</v>
      </c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</row>
    <row r="221" spans="1:20">
      <c r="A221" s="131">
        <v>39302</v>
      </c>
      <c r="B221" s="177">
        <v>220</v>
      </c>
      <c r="C221" s="178">
        <v>16.600000000000001</v>
      </c>
      <c r="D221" s="179">
        <v>1.1052</v>
      </c>
      <c r="E221" s="179">
        <v>6.4003968890690413</v>
      </c>
      <c r="F221" s="178">
        <v>0</v>
      </c>
      <c r="G221" s="178">
        <v>39.299999999999997</v>
      </c>
      <c r="H221" s="178">
        <v>22.2</v>
      </c>
      <c r="I221" s="174">
        <v>1</v>
      </c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</row>
    <row r="222" spans="1:20">
      <c r="A222" s="131">
        <v>39303</v>
      </c>
      <c r="B222" s="177">
        <v>221</v>
      </c>
      <c r="C222" s="178">
        <v>12.8</v>
      </c>
      <c r="D222" s="179">
        <v>1.8420000000000001</v>
      </c>
      <c r="E222" s="179">
        <v>7.5607389928938664</v>
      </c>
      <c r="F222" s="178">
        <v>0</v>
      </c>
      <c r="G222" s="178">
        <v>40.5</v>
      </c>
      <c r="H222" s="178">
        <v>25.1</v>
      </c>
      <c r="I222" s="174">
        <v>1</v>
      </c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</row>
    <row r="223" spans="1:20">
      <c r="A223" s="131">
        <v>39304</v>
      </c>
      <c r="B223" s="177">
        <v>222</v>
      </c>
      <c r="C223" s="178">
        <v>20.3</v>
      </c>
      <c r="D223" s="179">
        <v>1.9341000000000002</v>
      </c>
      <c r="E223" s="179">
        <v>7.5245132661818737</v>
      </c>
      <c r="F223" s="178">
        <v>0</v>
      </c>
      <c r="G223" s="178">
        <v>39.799999999999997</v>
      </c>
      <c r="H223" s="178">
        <v>26.5</v>
      </c>
      <c r="I223" s="174">
        <v>1</v>
      </c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</row>
    <row r="224" spans="1:20">
      <c r="A224" s="131">
        <v>39305</v>
      </c>
      <c r="B224" s="177">
        <v>223</v>
      </c>
      <c r="C224" s="178">
        <v>21.4</v>
      </c>
      <c r="D224" s="179">
        <v>1.4736000000000002</v>
      </c>
      <c r="E224" s="179">
        <v>6.9576993760353067</v>
      </c>
      <c r="F224" s="178">
        <v>0</v>
      </c>
      <c r="G224" s="178">
        <v>40.9</v>
      </c>
      <c r="H224" s="178">
        <v>26.3</v>
      </c>
      <c r="I224" s="174">
        <v>1</v>
      </c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</row>
    <row r="225" spans="1:20">
      <c r="A225" s="131">
        <v>39306</v>
      </c>
      <c r="B225" s="177">
        <v>224</v>
      </c>
      <c r="C225" s="178">
        <v>13.3</v>
      </c>
      <c r="D225" s="179">
        <v>1.5657000000000001</v>
      </c>
      <c r="E225" s="179">
        <v>7.5608494300125733</v>
      </c>
      <c r="F225" s="178">
        <v>0</v>
      </c>
      <c r="G225" s="178">
        <v>43.9</v>
      </c>
      <c r="H225" s="178">
        <v>27.6</v>
      </c>
      <c r="I225" s="174">
        <v>1</v>
      </c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</row>
    <row r="226" spans="1:20">
      <c r="A226" s="131">
        <v>39307</v>
      </c>
      <c r="B226" s="177">
        <v>225</v>
      </c>
      <c r="C226" s="178">
        <v>14</v>
      </c>
      <c r="D226" s="179">
        <v>2.6709000000000001</v>
      </c>
      <c r="E226" s="179">
        <v>9.1060264189751141</v>
      </c>
      <c r="F226" s="178">
        <v>0.51</v>
      </c>
      <c r="G226" s="178">
        <v>43.2</v>
      </c>
      <c r="H226" s="178">
        <v>27.7</v>
      </c>
      <c r="I226" s="174">
        <v>1</v>
      </c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</row>
    <row r="227" spans="1:20">
      <c r="A227" s="131">
        <v>39308</v>
      </c>
      <c r="B227" s="177">
        <v>226</v>
      </c>
      <c r="C227" s="178">
        <v>17.5</v>
      </c>
      <c r="D227" s="179">
        <v>1.8420000000000001</v>
      </c>
      <c r="E227" s="179">
        <v>7.1703080830385373</v>
      </c>
      <c r="F227" s="178">
        <v>2.79</v>
      </c>
      <c r="G227" s="178">
        <v>39.799999999999997</v>
      </c>
      <c r="H227" s="178">
        <v>22.9</v>
      </c>
      <c r="I227" s="174">
        <v>1</v>
      </c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</row>
    <row r="228" spans="1:20">
      <c r="A228" s="131">
        <v>39309</v>
      </c>
      <c r="B228" s="177">
        <v>227</v>
      </c>
      <c r="C228" s="178">
        <v>19.899999999999999</v>
      </c>
      <c r="D228" s="179">
        <v>2.3946000000000001</v>
      </c>
      <c r="E228" s="179">
        <v>7.9554597069908777</v>
      </c>
      <c r="F228" s="178">
        <v>0</v>
      </c>
      <c r="G228" s="178">
        <v>40</v>
      </c>
      <c r="H228" s="178">
        <v>26.4</v>
      </c>
      <c r="I228" s="174">
        <v>1</v>
      </c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</row>
    <row r="229" spans="1:20">
      <c r="A229" s="131">
        <v>39310</v>
      </c>
      <c r="B229" s="177">
        <v>228</v>
      </c>
      <c r="C229" s="178">
        <v>14.7</v>
      </c>
      <c r="D229" s="179">
        <v>2.0262000000000002</v>
      </c>
      <c r="E229" s="179">
        <v>7.8356558193017856</v>
      </c>
      <c r="F229" s="178">
        <v>0</v>
      </c>
      <c r="G229" s="178">
        <v>42.5</v>
      </c>
      <c r="H229" s="178">
        <v>25.6</v>
      </c>
      <c r="I229" s="174">
        <v>1</v>
      </c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</row>
    <row r="230" spans="1:20">
      <c r="A230" s="131">
        <v>39311</v>
      </c>
      <c r="B230" s="177">
        <v>229</v>
      </c>
      <c r="C230" s="178">
        <v>14.9</v>
      </c>
      <c r="D230" s="179">
        <v>1.1052</v>
      </c>
      <c r="E230" s="179">
        <v>5.9529331287203968</v>
      </c>
      <c r="F230" s="178">
        <v>0</v>
      </c>
      <c r="G230" s="178">
        <v>42</v>
      </c>
      <c r="H230" s="178">
        <v>26.3</v>
      </c>
      <c r="I230" s="174">
        <v>1</v>
      </c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</row>
    <row r="231" spans="1:20">
      <c r="A231" s="131">
        <v>39312</v>
      </c>
      <c r="B231" s="177">
        <v>230</v>
      </c>
      <c r="C231" s="178">
        <v>17</v>
      </c>
      <c r="D231" s="179">
        <v>1.6578000000000002</v>
      </c>
      <c r="E231" s="179">
        <v>7.3048186675467592</v>
      </c>
      <c r="F231" s="178">
        <v>0</v>
      </c>
      <c r="G231" s="178">
        <v>42.6</v>
      </c>
      <c r="H231" s="178">
        <v>26.2</v>
      </c>
      <c r="I231" s="174">
        <v>1</v>
      </c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</row>
    <row r="232" spans="1:20">
      <c r="A232" s="131">
        <v>39313</v>
      </c>
      <c r="B232" s="177">
        <v>231</v>
      </c>
      <c r="C232" s="178">
        <v>22.9</v>
      </c>
      <c r="D232" s="179">
        <v>1.7499</v>
      </c>
      <c r="E232" s="179">
        <v>7.2462554070554388</v>
      </c>
      <c r="F232" s="178">
        <v>0</v>
      </c>
      <c r="G232" s="178">
        <v>41</v>
      </c>
      <c r="H232" s="178">
        <v>27.9</v>
      </c>
      <c r="I232" s="174">
        <v>1</v>
      </c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</row>
    <row r="233" spans="1:20">
      <c r="A233" s="131">
        <v>39314</v>
      </c>
      <c r="B233" s="177">
        <v>232</v>
      </c>
      <c r="C233" s="178">
        <v>21.8</v>
      </c>
      <c r="D233" s="179">
        <v>1.8420000000000001</v>
      </c>
      <c r="E233" s="179">
        <v>7.1644944521753571</v>
      </c>
      <c r="F233" s="178">
        <v>0</v>
      </c>
      <c r="G233" s="178">
        <v>40.5</v>
      </c>
      <c r="H233" s="178">
        <v>26.1</v>
      </c>
      <c r="I233" s="174">
        <v>1</v>
      </c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</row>
    <row r="234" spans="1:20">
      <c r="A234" s="131">
        <v>39315</v>
      </c>
      <c r="B234" s="177">
        <v>233</v>
      </c>
      <c r="C234" s="178">
        <v>16.7</v>
      </c>
      <c r="D234" s="179">
        <v>2.3946000000000001</v>
      </c>
      <c r="E234" s="179">
        <v>8.5315409400251738</v>
      </c>
      <c r="F234" s="178">
        <v>0</v>
      </c>
      <c r="G234" s="178">
        <v>42.1</v>
      </c>
      <c r="H234" s="178">
        <v>30.1</v>
      </c>
      <c r="I234" s="174">
        <v>1</v>
      </c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</row>
    <row r="235" spans="1:20">
      <c r="A235" s="131">
        <v>39316</v>
      </c>
      <c r="B235" s="177">
        <v>234</v>
      </c>
      <c r="C235" s="178">
        <v>19.100000000000001</v>
      </c>
      <c r="D235" s="179">
        <v>1.9341000000000002</v>
      </c>
      <c r="E235" s="179">
        <v>7.6958555549885137</v>
      </c>
      <c r="F235" s="178">
        <v>0</v>
      </c>
      <c r="G235" s="178">
        <v>42.1</v>
      </c>
      <c r="H235" s="178">
        <v>27.3</v>
      </c>
      <c r="I235" s="174">
        <v>1</v>
      </c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</row>
    <row r="236" spans="1:20">
      <c r="A236" s="131">
        <v>39317</v>
      </c>
      <c r="B236" s="177">
        <v>235</v>
      </c>
      <c r="C236" s="178">
        <v>21.6</v>
      </c>
      <c r="D236" s="179">
        <v>2.3025000000000002</v>
      </c>
      <c r="E236" s="179">
        <v>8.0817906608924321</v>
      </c>
      <c r="F236" s="178">
        <v>0</v>
      </c>
      <c r="G236" s="178">
        <v>41.4</v>
      </c>
      <c r="H236" s="178">
        <v>27.7</v>
      </c>
      <c r="I236" s="174">
        <v>1</v>
      </c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</row>
    <row r="237" spans="1:20">
      <c r="A237" s="131">
        <v>39318</v>
      </c>
      <c r="B237" s="177">
        <v>236</v>
      </c>
      <c r="C237" s="178">
        <v>21</v>
      </c>
      <c r="D237" s="179">
        <v>2.2103999999999999</v>
      </c>
      <c r="E237" s="179">
        <v>7.428370806372274</v>
      </c>
      <c r="F237" s="178">
        <v>0</v>
      </c>
      <c r="G237" s="178">
        <v>41.9</v>
      </c>
      <c r="H237" s="178">
        <v>26.3</v>
      </c>
      <c r="I237" s="174">
        <v>1</v>
      </c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</row>
    <row r="238" spans="1:20">
      <c r="A238" s="131">
        <v>39319</v>
      </c>
      <c r="B238" s="177">
        <v>237</v>
      </c>
      <c r="C238" s="178">
        <v>30.5</v>
      </c>
      <c r="D238" s="179">
        <v>1.7499</v>
      </c>
      <c r="E238" s="179">
        <v>4.2083903093806629</v>
      </c>
      <c r="F238" s="178">
        <v>0.25</v>
      </c>
      <c r="G238" s="178">
        <v>33.799999999999997</v>
      </c>
      <c r="H238" s="178">
        <v>23.5</v>
      </c>
      <c r="I238" s="174">
        <v>1</v>
      </c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</row>
    <row r="239" spans="1:20">
      <c r="A239" s="131">
        <v>39320</v>
      </c>
      <c r="B239" s="177">
        <v>238</v>
      </c>
      <c r="C239" s="178">
        <v>24.7</v>
      </c>
      <c r="D239" s="179">
        <v>1.1052</v>
      </c>
      <c r="E239" s="179">
        <v>5.8299041413111006</v>
      </c>
      <c r="F239" s="178">
        <v>0</v>
      </c>
      <c r="G239" s="178">
        <v>38.299999999999997</v>
      </c>
      <c r="H239" s="178">
        <v>22.9</v>
      </c>
      <c r="I239" s="174">
        <v>1</v>
      </c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</row>
    <row r="240" spans="1:20">
      <c r="A240" s="131">
        <v>39321</v>
      </c>
      <c r="B240" s="177">
        <v>239</v>
      </c>
      <c r="C240" s="178">
        <v>18.8</v>
      </c>
      <c r="D240" s="179">
        <v>1.2893999999999999</v>
      </c>
      <c r="E240" s="179">
        <v>6.5214805666572273</v>
      </c>
      <c r="F240" s="178">
        <v>0</v>
      </c>
      <c r="G240" s="178">
        <v>41.2</v>
      </c>
      <c r="H240" s="178">
        <v>25.8</v>
      </c>
      <c r="I240" s="174">
        <v>1</v>
      </c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</row>
    <row r="241" spans="1:20">
      <c r="A241" s="131">
        <v>39322</v>
      </c>
      <c r="B241" s="177">
        <v>240</v>
      </c>
      <c r="C241" s="178">
        <v>12</v>
      </c>
      <c r="D241" s="179">
        <v>1.3815</v>
      </c>
      <c r="E241" s="179">
        <v>6.8420074094527772</v>
      </c>
      <c r="F241" s="178">
        <v>0</v>
      </c>
      <c r="G241" s="178">
        <v>42.9</v>
      </c>
      <c r="H241" s="178">
        <v>24.7</v>
      </c>
      <c r="I241" s="174">
        <v>1</v>
      </c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</row>
    <row r="242" spans="1:20">
      <c r="A242" s="131">
        <v>39323</v>
      </c>
      <c r="B242" s="177">
        <v>241</v>
      </c>
      <c r="C242" s="178">
        <v>13.2</v>
      </c>
      <c r="D242" s="179">
        <v>1.9341000000000002</v>
      </c>
      <c r="E242" s="179">
        <v>7.8906758474328162</v>
      </c>
      <c r="F242" s="178">
        <v>0</v>
      </c>
      <c r="G242" s="178">
        <v>44.1</v>
      </c>
      <c r="H242" s="178">
        <v>25.8</v>
      </c>
      <c r="I242" s="174">
        <v>1</v>
      </c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</row>
    <row r="243" spans="1:20">
      <c r="A243" s="131">
        <v>39324</v>
      </c>
      <c r="B243" s="177">
        <v>242</v>
      </c>
      <c r="C243" s="178">
        <v>15.1</v>
      </c>
      <c r="D243" s="179">
        <v>1.6578000000000002</v>
      </c>
      <c r="E243" s="179">
        <v>7.2623199396732909</v>
      </c>
      <c r="F243" s="178">
        <v>0</v>
      </c>
      <c r="G243" s="178">
        <v>42.7</v>
      </c>
      <c r="H243" s="178">
        <v>26.6</v>
      </c>
      <c r="I243" s="174">
        <v>1</v>
      </c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</row>
    <row r="244" spans="1:20">
      <c r="A244" s="131">
        <v>39325</v>
      </c>
      <c r="B244" s="177">
        <v>243</v>
      </c>
      <c r="C244" s="178">
        <v>14.4</v>
      </c>
      <c r="D244" s="179">
        <v>1.2893999999999999</v>
      </c>
      <c r="E244" s="179">
        <v>6.6208297404725176</v>
      </c>
      <c r="F244" s="178">
        <v>0</v>
      </c>
      <c r="G244" s="178">
        <v>42.8</v>
      </c>
      <c r="H244" s="178">
        <v>25.4</v>
      </c>
      <c r="I244" s="174">
        <v>1</v>
      </c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</row>
    <row r="245" spans="1:20">
      <c r="A245" s="131">
        <v>39326</v>
      </c>
      <c r="B245" s="177">
        <v>244</v>
      </c>
      <c r="C245" s="178">
        <v>13.3</v>
      </c>
      <c r="D245" s="179">
        <v>1.4736000000000002</v>
      </c>
      <c r="E245" s="179">
        <v>5.5913927230266891</v>
      </c>
      <c r="F245" s="178">
        <v>1.52</v>
      </c>
      <c r="G245" s="178">
        <v>42.5</v>
      </c>
      <c r="H245" s="178">
        <v>25.5</v>
      </c>
      <c r="I245" s="174">
        <v>1</v>
      </c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</row>
    <row r="246" spans="1:20">
      <c r="A246" s="131">
        <v>39327</v>
      </c>
      <c r="B246" s="177">
        <v>245</v>
      </c>
      <c r="C246" s="178">
        <v>16.5</v>
      </c>
      <c r="D246" s="179">
        <v>1.3815</v>
      </c>
      <c r="E246" s="179">
        <v>6.3983594003332263</v>
      </c>
      <c r="F246" s="178">
        <v>0</v>
      </c>
      <c r="G246" s="178">
        <v>40.700000000000003</v>
      </c>
      <c r="H246" s="178">
        <v>22.1</v>
      </c>
      <c r="I246" s="174">
        <v>1</v>
      </c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</row>
    <row r="247" spans="1:20">
      <c r="A247" s="131">
        <v>39328</v>
      </c>
      <c r="B247" s="177">
        <v>246</v>
      </c>
      <c r="C247" s="178">
        <v>9.4</v>
      </c>
      <c r="D247" s="179">
        <v>1.5657000000000001</v>
      </c>
      <c r="E247" s="179">
        <v>6.8364947996711498</v>
      </c>
      <c r="F247" s="178">
        <v>0</v>
      </c>
      <c r="G247" s="178">
        <v>41</v>
      </c>
      <c r="H247" s="178">
        <v>21.5</v>
      </c>
      <c r="I247" s="174">
        <v>1</v>
      </c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</row>
    <row r="248" spans="1:20">
      <c r="A248" s="131">
        <v>39329</v>
      </c>
      <c r="B248" s="177">
        <v>247</v>
      </c>
      <c r="C248" s="178">
        <v>18.8</v>
      </c>
      <c r="D248" s="179">
        <v>1.6578000000000002</v>
      </c>
      <c r="E248" s="179">
        <v>6.4073733834573439</v>
      </c>
      <c r="F248" s="178">
        <v>0</v>
      </c>
      <c r="G248" s="178">
        <v>40</v>
      </c>
      <c r="H248" s="178">
        <v>20.6</v>
      </c>
      <c r="I248" s="174">
        <v>1</v>
      </c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</row>
    <row r="249" spans="1:20">
      <c r="A249" s="131">
        <v>39330</v>
      </c>
      <c r="B249" s="177">
        <v>248</v>
      </c>
      <c r="C249" s="178">
        <v>22.8</v>
      </c>
      <c r="D249" s="179">
        <v>2.3946000000000001</v>
      </c>
      <c r="E249" s="179">
        <v>7.3653188537373318</v>
      </c>
      <c r="F249" s="178">
        <v>0</v>
      </c>
      <c r="G249" s="178">
        <v>39.1</v>
      </c>
      <c r="H249" s="178">
        <v>24.1</v>
      </c>
      <c r="I249" s="174">
        <v>1</v>
      </c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</row>
    <row r="250" spans="1:20">
      <c r="A250" s="131">
        <v>39331</v>
      </c>
      <c r="B250" s="177">
        <v>249</v>
      </c>
      <c r="C250" s="178">
        <v>33.200000000000003</v>
      </c>
      <c r="D250" s="179">
        <v>3.7761</v>
      </c>
      <c r="E250" s="179">
        <v>7.3067988985936259</v>
      </c>
      <c r="F250" s="178">
        <v>0</v>
      </c>
      <c r="G250" s="178">
        <v>35.6</v>
      </c>
      <c r="H250" s="178">
        <v>25.4</v>
      </c>
      <c r="I250" s="174">
        <v>1</v>
      </c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</row>
    <row r="251" spans="1:20">
      <c r="A251" s="131">
        <v>39332</v>
      </c>
      <c r="B251" s="177">
        <v>250</v>
      </c>
      <c r="C251" s="178">
        <v>16.5</v>
      </c>
      <c r="D251" s="179">
        <v>1.6578000000000002</v>
      </c>
      <c r="E251" s="179">
        <v>6.3614967027186555</v>
      </c>
      <c r="F251" s="178">
        <v>0</v>
      </c>
      <c r="G251" s="178">
        <v>39</v>
      </c>
      <c r="H251" s="178">
        <v>25</v>
      </c>
      <c r="I251" s="174">
        <v>1</v>
      </c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</row>
    <row r="252" spans="1:20">
      <c r="A252" s="131">
        <v>39333</v>
      </c>
      <c r="B252" s="177">
        <v>251</v>
      </c>
      <c r="C252" s="178">
        <v>14.5</v>
      </c>
      <c r="D252" s="179">
        <v>1.1973</v>
      </c>
      <c r="E252" s="179">
        <v>5.9297674406381686</v>
      </c>
      <c r="F252" s="178">
        <v>0</v>
      </c>
      <c r="G252" s="178">
        <v>39.9</v>
      </c>
      <c r="H252" s="178">
        <v>21</v>
      </c>
      <c r="I252" s="174">
        <v>1</v>
      </c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</row>
    <row r="253" spans="1:20">
      <c r="A253" s="131">
        <v>39334</v>
      </c>
      <c r="B253" s="177">
        <v>252</v>
      </c>
      <c r="C253" s="178">
        <v>16.5</v>
      </c>
      <c r="D253" s="179">
        <v>1.6578000000000002</v>
      </c>
      <c r="E253" s="179">
        <v>6.6728775554953277</v>
      </c>
      <c r="F253" s="178">
        <v>0</v>
      </c>
      <c r="G253" s="178">
        <v>40.4</v>
      </c>
      <c r="H253" s="178">
        <v>25</v>
      </c>
      <c r="I253" s="174">
        <v>1</v>
      </c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</row>
    <row r="254" spans="1:20">
      <c r="A254" s="131">
        <v>39335</v>
      </c>
      <c r="B254" s="177">
        <v>253</v>
      </c>
      <c r="C254" s="178">
        <v>18</v>
      </c>
      <c r="D254" s="179">
        <v>1.1052</v>
      </c>
      <c r="E254" s="179">
        <v>5.7654699717696785</v>
      </c>
      <c r="F254" s="178">
        <v>0</v>
      </c>
      <c r="G254" s="178">
        <v>40</v>
      </c>
      <c r="H254" s="178">
        <v>23.5</v>
      </c>
      <c r="I254" s="174">
        <v>1</v>
      </c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</row>
    <row r="255" spans="1:20">
      <c r="A255" s="131">
        <v>39336</v>
      </c>
      <c r="B255" s="177">
        <v>254</v>
      </c>
      <c r="C255" s="178">
        <v>15.9</v>
      </c>
      <c r="D255" s="179">
        <v>1.8420000000000001</v>
      </c>
      <c r="E255" s="179">
        <v>6.9537208795507492</v>
      </c>
      <c r="F255" s="178">
        <v>0</v>
      </c>
      <c r="G255" s="178">
        <v>40.799999999999997</v>
      </c>
      <c r="H255" s="178">
        <v>22.9</v>
      </c>
      <c r="I255" s="174">
        <v>1</v>
      </c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</row>
    <row r="256" spans="1:20">
      <c r="A256" s="131">
        <v>39337</v>
      </c>
      <c r="B256" s="177">
        <v>255</v>
      </c>
      <c r="C256" s="178">
        <v>12.5</v>
      </c>
      <c r="D256" s="179">
        <v>1.3815</v>
      </c>
      <c r="E256" s="179">
        <v>6.2808073717791926</v>
      </c>
      <c r="F256" s="178">
        <v>0</v>
      </c>
      <c r="G256" s="178">
        <v>41.2</v>
      </c>
      <c r="H256" s="178">
        <v>24.1</v>
      </c>
      <c r="I256" s="174">
        <v>1</v>
      </c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</row>
    <row r="257" spans="1:20">
      <c r="A257" s="131">
        <v>39338</v>
      </c>
      <c r="B257" s="177">
        <v>256</v>
      </c>
      <c r="C257" s="178">
        <v>12</v>
      </c>
      <c r="D257" s="179">
        <v>1.4736000000000002</v>
      </c>
      <c r="E257" s="179">
        <v>6.3830694374704136</v>
      </c>
      <c r="F257" s="178">
        <v>0</v>
      </c>
      <c r="G257" s="178">
        <v>41.2</v>
      </c>
      <c r="H257" s="178">
        <v>24.5</v>
      </c>
      <c r="I257" s="174">
        <v>1</v>
      </c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</row>
    <row r="258" spans="1:20">
      <c r="A258" s="131">
        <v>39339</v>
      </c>
      <c r="B258" s="177">
        <v>257</v>
      </c>
      <c r="C258" s="178">
        <v>13.5</v>
      </c>
      <c r="D258" s="179">
        <v>1.6578000000000002</v>
      </c>
      <c r="E258" s="179">
        <v>6.5712904571393098</v>
      </c>
      <c r="F258" s="178">
        <v>0</v>
      </c>
      <c r="G258" s="178">
        <v>41.1</v>
      </c>
      <c r="H258" s="178">
        <v>24.9</v>
      </c>
      <c r="I258" s="174">
        <v>1</v>
      </c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</row>
    <row r="259" spans="1:20">
      <c r="A259" s="131">
        <v>39340</v>
      </c>
      <c r="B259" s="177">
        <v>258</v>
      </c>
      <c r="C259" s="178">
        <v>17.899999999999999</v>
      </c>
      <c r="D259" s="179">
        <v>2.4867000000000004</v>
      </c>
      <c r="E259" s="179">
        <v>6.5858677539104455</v>
      </c>
      <c r="F259" s="178">
        <v>0</v>
      </c>
      <c r="G259" s="178">
        <v>39.200000000000003</v>
      </c>
      <c r="H259" s="178">
        <v>26.7</v>
      </c>
      <c r="I259" s="174">
        <v>1</v>
      </c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</row>
    <row r="260" spans="1:20">
      <c r="A260" s="131">
        <v>39341</v>
      </c>
      <c r="B260" s="177">
        <v>259</v>
      </c>
      <c r="C260" s="178">
        <v>33.200000000000003</v>
      </c>
      <c r="D260" s="179">
        <v>2.3025000000000002</v>
      </c>
      <c r="E260" s="179">
        <v>5.6640296828393089</v>
      </c>
      <c r="F260" s="178">
        <v>0.76</v>
      </c>
      <c r="G260" s="178">
        <v>36.4</v>
      </c>
      <c r="H260" s="178">
        <v>22.4</v>
      </c>
      <c r="I260" s="174">
        <v>1</v>
      </c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</row>
    <row r="261" spans="1:20">
      <c r="A261" s="131">
        <v>39342</v>
      </c>
      <c r="B261" s="177">
        <v>260</v>
      </c>
      <c r="C261" s="178">
        <v>12.9</v>
      </c>
      <c r="D261" s="179">
        <v>3.2235</v>
      </c>
      <c r="E261" s="179">
        <v>7.5608471684259602</v>
      </c>
      <c r="F261" s="178">
        <v>0</v>
      </c>
      <c r="G261" s="178">
        <v>35.700000000000003</v>
      </c>
      <c r="H261" s="178">
        <v>19.5</v>
      </c>
      <c r="I261" s="174">
        <v>1</v>
      </c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</row>
    <row r="262" spans="1:20">
      <c r="A262" s="131">
        <v>39343</v>
      </c>
      <c r="B262" s="177">
        <v>261</v>
      </c>
      <c r="C262" s="178">
        <v>13.6</v>
      </c>
      <c r="D262" s="179">
        <v>1.8420000000000001</v>
      </c>
      <c r="E262" s="179">
        <v>6.1995293822650641</v>
      </c>
      <c r="F262" s="178">
        <v>0</v>
      </c>
      <c r="G262" s="178">
        <v>35.799999999999997</v>
      </c>
      <c r="H262" s="178">
        <v>15.1</v>
      </c>
      <c r="I262" s="174">
        <v>1</v>
      </c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</row>
    <row r="263" spans="1:20">
      <c r="A263" s="131">
        <v>39344</v>
      </c>
      <c r="B263" s="177">
        <v>262</v>
      </c>
      <c r="C263" s="178">
        <v>10.199999999999999</v>
      </c>
      <c r="D263" s="179">
        <v>2.9472000000000005</v>
      </c>
      <c r="E263" s="179">
        <v>8.0110340232943003</v>
      </c>
      <c r="F263" s="178">
        <v>0</v>
      </c>
      <c r="G263" s="178">
        <v>36.4</v>
      </c>
      <c r="H263" s="178">
        <v>19.5</v>
      </c>
      <c r="I263" s="174">
        <v>1</v>
      </c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</row>
    <row r="264" spans="1:20">
      <c r="A264" s="131">
        <v>39345</v>
      </c>
      <c r="B264" s="177">
        <v>263</v>
      </c>
      <c r="C264" s="178">
        <v>20.7</v>
      </c>
      <c r="D264" s="179">
        <v>2.7629999999999999</v>
      </c>
      <c r="E264" s="179">
        <v>6.8343515211550203</v>
      </c>
      <c r="F264" s="178">
        <v>0</v>
      </c>
      <c r="G264" s="178">
        <v>35.200000000000003</v>
      </c>
      <c r="H264" s="178">
        <v>15.7</v>
      </c>
      <c r="I264" s="174">
        <v>1</v>
      </c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</row>
    <row r="265" spans="1:20">
      <c r="A265" s="131">
        <v>39346</v>
      </c>
      <c r="B265" s="177">
        <v>264</v>
      </c>
      <c r="C265" s="178">
        <v>15.5</v>
      </c>
      <c r="D265" s="179">
        <v>2.1183000000000001</v>
      </c>
      <c r="E265" s="179">
        <v>6.5079988263784729</v>
      </c>
      <c r="F265" s="178">
        <v>0</v>
      </c>
      <c r="G265" s="178">
        <v>37.200000000000003</v>
      </c>
      <c r="H265" s="178">
        <v>18.5</v>
      </c>
      <c r="I265" s="174">
        <v>1</v>
      </c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</row>
    <row r="266" spans="1:20">
      <c r="A266" s="131">
        <v>39347</v>
      </c>
      <c r="B266" s="177">
        <v>265</v>
      </c>
      <c r="C266" s="178">
        <v>28.5</v>
      </c>
      <c r="D266" s="179">
        <v>3.4077000000000002</v>
      </c>
      <c r="E266" s="179">
        <v>6.4792083747262996</v>
      </c>
      <c r="F266" s="178">
        <v>0</v>
      </c>
      <c r="G266" s="178">
        <v>35.1</v>
      </c>
      <c r="H266" s="178">
        <v>24.2</v>
      </c>
      <c r="I266" s="174">
        <v>1</v>
      </c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</row>
    <row r="267" spans="1:20">
      <c r="A267" s="131">
        <v>39348</v>
      </c>
      <c r="B267" s="177">
        <v>266</v>
      </c>
      <c r="C267" s="178">
        <v>19.899999999999999</v>
      </c>
      <c r="D267" s="179">
        <v>2.1183000000000001</v>
      </c>
      <c r="E267" s="179">
        <v>5.747287897571117</v>
      </c>
      <c r="F267" s="178">
        <v>0</v>
      </c>
      <c r="G267" s="178">
        <v>30.4</v>
      </c>
      <c r="H267" s="178">
        <v>18.5</v>
      </c>
      <c r="I267" s="174">
        <v>1</v>
      </c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</row>
    <row r="268" spans="1:20">
      <c r="A268" s="131">
        <v>39349</v>
      </c>
      <c r="B268" s="177">
        <v>267</v>
      </c>
      <c r="C268" s="178">
        <v>11.3</v>
      </c>
      <c r="D268" s="179">
        <v>1.2893999999999999</v>
      </c>
      <c r="E268" s="179">
        <v>5.0006559029742146</v>
      </c>
      <c r="F268" s="178">
        <v>0</v>
      </c>
      <c r="G268" s="178">
        <v>31.4</v>
      </c>
      <c r="H268" s="178">
        <v>14.3</v>
      </c>
      <c r="I268" s="174">
        <v>1</v>
      </c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</row>
    <row r="269" spans="1:20">
      <c r="A269" s="131">
        <v>39350</v>
      </c>
      <c r="B269" s="177">
        <v>268</v>
      </c>
      <c r="C269" s="178">
        <v>12.9</v>
      </c>
      <c r="D269" s="179">
        <v>1.0131000000000001</v>
      </c>
      <c r="E269" s="179">
        <v>4.6797646976168679</v>
      </c>
      <c r="F269" s="178">
        <v>0</v>
      </c>
      <c r="G269" s="178">
        <v>34</v>
      </c>
      <c r="H269" s="178">
        <v>10.7</v>
      </c>
      <c r="I269" s="174">
        <v>1</v>
      </c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</row>
    <row r="270" spans="1:20">
      <c r="A270" s="131">
        <v>39351</v>
      </c>
      <c r="B270" s="177">
        <v>269</v>
      </c>
      <c r="C270" s="178">
        <v>8.6</v>
      </c>
      <c r="D270" s="179">
        <v>1.0131000000000001</v>
      </c>
      <c r="E270" s="179">
        <v>4.8603643843615849</v>
      </c>
      <c r="F270" s="178">
        <v>0</v>
      </c>
      <c r="G270" s="178">
        <v>35.799999999999997</v>
      </c>
      <c r="H270" s="178">
        <v>13.1</v>
      </c>
      <c r="I270" s="174">
        <v>1</v>
      </c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</row>
    <row r="271" spans="1:20">
      <c r="A271" s="131">
        <v>39352</v>
      </c>
      <c r="B271" s="177">
        <v>270</v>
      </c>
      <c r="C271" s="178">
        <v>8.1999999999999993</v>
      </c>
      <c r="D271" s="179">
        <v>0.92100000000000004</v>
      </c>
      <c r="E271" s="179">
        <v>4.3650333645285766</v>
      </c>
      <c r="F271" s="178">
        <v>0</v>
      </c>
      <c r="G271" s="178">
        <v>36.4</v>
      </c>
      <c r="H271" s="178">
        <v>13.7</v>
      </c>
      <c r="I271" s="174">
        <v>1</v>
      </c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</row>
    <row r="272" spans="1:20">
      <c r="A272" s="131">
        <v>39353</v>
      </c>
      <c r="B272" s="177">
        <v>271</v>
      </c>
      <c r="C272" s="178">
        <v>13.6</v>
      </c>
      <c r="D272" s="179">
        <v>2.3025000000000002</v>
      </c>
      <c r="E272" s="179">
        <v>6.2560688368353485</v>
      </c>
      <c r="F272" s="178">
        <v>0</v>
      </c>
      <c r="G272" s="178">
        <v>36</v>
      </c>
      <c r="H272" s="178">
        <v>18.399999999999999</v>
      </c>
      <c r="I272" s="174">
        <v>1</v>
      </c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</row>
    <row r="273" spans="1:20">
      <c r="A273" s="131">
        <v>39354</v>
      </c>
      <c r="B273" s="177">
        <v>272</v>
      </c>
      <c r="C273" s="178">
        <v>16.2</v>
      </c>
      <c r="D273" s="179">
        <v>1.8420000000000001</v>
      </c>
      <c r="E273" s="179">
        <v>5.7790060899176128</v>
      </c>
      <c r="F273" s="178">
        <v>0</v>
      </c>
      <c r="G273" s="178">
        <v>33.5</v>
      </c>
      <c r="H273" s="178">
        <v>17.100000000000001</v>
      </c>
      <c r="I273" s="174">
        <v>1</v>
      </c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</row>
    <row r="274" spans="1:20">
      <c r="A274" s="131">
        <v>39355</v>
      </c>
      <c r="B274" s="177">
        <v>273</v>
      </c>
      <c r="C274" s="178">
        <v>20.6</v>
      </c>
      <c r="D274" s="179">
        <v>1.1052</v>
      </c>
      <c r="E274" s="179">
        <v>4.6307453537321086</v>
      </c>
      <c r="F274" s="178">
        <v>0</v>
      </c>
      <c r="G274" s="178">
        <v>35.700000000000003</v>
      </c>
      <c r="H274" s="178">
        <v>15.5</v>
      </c>
      <c r="I274" s="174">
        <v>1</v>
      </c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</row>
    <row r="275" spans="1:20">
      <c r="A275" s="131">
        <v>39356</v>
      </c>
      <c r="B275" s="177">
        <v>274</v>
      </c>
      <c r="C275" s="178">
        <v>25.5</v>
      </c>
      <c r="D275" s="179">
        <v>1.3815</v>
      </c>
      <c r="E275" s="179">
        <v>3.9793331375989993</v>
      </c>
      <c r="F275" s="178">
        <v>0</v>
      </c>
      <c r="G275" s="178">
        <v>33.200000000000003</v>
      </c>
      <c r="H275" s="178">
        <v>22.6</v>
      </c>
      <c r="I275" s="174">
        <v>1</v>
      </c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</row>
    <row r="276" spans="1:20">
      <c r="A276" s="131">
        <v>39357</v>
      </c>
      <c r="B276" s="177">
        <v>275</v>
      </c>
      <c r="C276" s="178">
        <v>32.299999999999997</v>
      </c>
      <c r="D276" s="179">
        <v>1.1052</v>
      </c>
      <c r="E276" s="179">
        <v>3.5641416534232282</v>
      </c>
      <c r="F276" s="178">
        <v>0</v>
      </c>
      <c r="G276" s="178">
        <v>33</v>
      </c>
      <c r="H276" s="178">
        <v>22.4</v>
      </c>
      <c r="I276" s="174">
        <v>1</v>
      </c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</row>
    <row r="277" spans="1:20">
      <c r="A277" s="131">
        <v>39358</v>
      </c>
      <c r="B277" s="177">
        <v>276</v>
      </c>
      <c r="C277" s="178">
        <v>26.6</v>
      </c>
      <c r="D277" s="179">
        <v>1.0131000000000001</v>
      </c>
      <c r="E277" s="179">
        <v>4.3028660717835381</v>
      </c>
      <c r="F277" s="178">
        <v>0</v>
      </c>
      <c r="G277" s="178">
        <v>35.700000000000003</v>
      </c>
      <c r="H277" s="178">
        <v>21</v>
      </c>
      <c r="I277" s="174">
        <v>1</v>
      </c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</row>
    <row r="278" spans="1:20">
      <c r="A278" s="131">
        <v>39359</v>
      </c>
      <c r="B278" s="177">
        <v>277</v>
      </c>
      <c r="C278" s="178">
        <v>24.1</v>
      </c>
      <c r="D278" s="179">
        <v>2.9472000000000005</v>
      </c>
      <c r="E278" s="179">
        <v>6.4725921142803431</v>
      </c>
      <c r="F278" s="178">
        <v>0</v>
      </c>
      <c r="G278" s="178">
        <v>36.1</v>
      </c>
      <c r="H278" s="178">
        <v>21.8</v>
      </c>
      <c r="I278" s="174">
        <v>1</v>
      </c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</row>
    <row r="279" spans="1:20">
      <c r="A279" s="131">
        <v>39360</v>
      </c>
      <c r="B279" s="177">
        <v>278</v>
      </c>
      <c r="C279" s="178">
        <v>11.4</v>
      </c>
      <c r="D279" s="179">
        <v>4.0524000000000004</v>
      </c>
      <c r="E279" s="179">
        <v>7.9781257219904056</v>
      </c>
      <c r="F279" s="178">
        <v>0</v>
      </c>
      <c r="G279" s="178">
        <v>33.9</v>
      </c>
      <c r="H279" s="178">
        <v>18.899999999999999</v>
      </c>
      <c r="I279" s="174">
        <v>1</v>
      </c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</row>
    <row r="280" spans="1:20">
      <c r="A280" s="131">
        <v>39361</v>
      </c>
      <c r="B280" s="177">
        <v>279</v>
      </c>
      <c r="C280" s="178">
        <v>6.9</v>
      </c>
      <c r="D280" s="179">
        <v>2.3025000000000002</v>
      </c>
      <c r="E280" s="179">
        <v>5.4390236319773733</v>
      </c>
      <c r="F280" s="178">
        <v>0</v>
      </c>
      <c r="G280" s="178">
        <v>25</v>
      </c>
      <c r="H280" s="178">
        <v>13.2</v>
      </c>
      <c r="I280" s="174">
        <v>1</v>
      </c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</row>
    <row r="281" spans="1:20">
      <c r="A281" s="131">
        <v>39362</v>
      </c>
      <c r="B281" s="177">
        <v>280</v>
      </c>
      <c r="C281" s="178">
        <v>7.7</v>
      </c>
      <c r="D281" s="179">
        <v>1.3815</v>
      </c>
      <c r="E281" s="179">
        <v>4.5841046354733894</v>
      </c>
      <c r="F281" s="178">
        <v>0</v>
      </c>
      <c r="G281" s="178">
        <v>28.3</v>
      </c>
      <c r="H281" s="178">
        <v>5.6</v>
      </c>
      <c r="I281" s="174">
        <v>1</v>
      </c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</row>
    <row r="282" spans="1:20">
      <c r="A282" s="131">
        <v>39363</v>
      </c>
      <c r="B282" s="177">
        <v>281</v>
      </c>
      <c r="C282" s="181">
        <v>8.1999999999999993</v>
      </c>
      <c r="D282" s="179">
        <v>1.1973</v>
      </c>
      <c r="E282" s="179">
        <v>4.7239789736523576</v>
      </c>
      <c r="F282" s="174">
        <v>0</v>
      </c>
      <c r="G282" s="181">
        <v>34.6</v>
      </c>
      <c r="H282" s="181">
        <v>6.6</v>
      </c>
      <c r="I282" s="174">
        <v>1</v>
      </c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</row>
    <row r="283" spans="1:20">
      <c r="A283" s="131">
        <v>39364</v>
      </c>
      <c r="B283" s="177">
        <v>282</v>
      </c>
      <c r="C283" s="181">
        <v>8.1</v>
      </c>
      <c r="D283" s="179">
        <v>1.5657000000000001</v>
      </c>
      <c r="E283" s="179">
        <v>5.3084826660687634</v>
      </c>
      <c r="F283" s="174">
        <v>0</v>
      </c>
      <c r="G283" s="181">
        <v>36</v>
      </c>
      <c r="H283" s="174">
        <v>12.3</v>
      </c>
      <c r="I283" s="174">
        <v>1</v>
      </c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</row>
    <row r="284" spans="1:20">
      <c r="A284" s="131">
        <v>39365</v>
      </c>
      <c r="B284" s="177">
        <v>283</v>
      </c>
      <c r="C284" s="181">
        <v>6.6</v>
      </c>
      <c r="D284" s="179">
        <v>1.3815</v>
      </c>
      <c r="E284" s="179">
        <v>5.0675446861247444</v>
      </c>
      <c r="F284" s="174">
        <v>0</v>
      </c>
      <c r="G284" s="181">
        <v>35</v>
      </c>
      <c r="H284" s="181">
        <v>13.2</v>
      </c>
      <c r="I284" s="174">
        <v>1</v>
      </c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</row>
    <row r="285" spans="1:20">
      <c r="A285" s="131">
        <v>39366</v>
      </c>
      <c r="B285" s="177">
        <v>284</v>
      </c>
      <c r="C285" s="181">
        <v>6.7</v>
      </c>
      <c r="D285" s="179">
        <v>1.0131000000000001</v>
      </c>
      <c r="E285" s="179">
        <v>4.4276355114520696</v>
      </c>
      <c r="F285" s="174">
        <v>0</v>
      </c>
      <c r="G285" s="181">
        <v>35.200000000000003</v>
      </c>
      <c r="H285" s="181">
        <v>10.4</v>
      </c>
      <c r="I285" s="174">
        <v>1</v>
      </c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</row>
    <row r="286" spans="1:20">
      <c r="A286" s="131">
        <v>39367</v>
      </c>
      <c r="B286" s="177">
        <v>285</v>
      </c>
      <c r="C286" s="181">
        <v>7.8</v>
      </c>
      <c r="D286" s="179">
        <v>1.2893999999999999</v>
      </c>
      <c r="E286" s="179">
        <v>4.5800971291911283</v>
      </c>
      <c r="F286" s="174">
        <v>0</v>
      </c>
      <c r="G286" s="181">
        <v>34.200000000000003</v>
      </c>
      <c r="H286" s="181">
        <v>10.7</v>
      </c>
      <c r="I286" s="174">
        <v>1</v>
      </c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</row>
    <row r="287" spans="1:20">
      <c r="A287" s="131">
        <v>39368</v>
      </c>
      <c r="B287" s="177">
        <v>286</v>
      </c>
      <c r="C287" s="181">
        <v>16</v>
      </c>
      <c r="D287" s="179">
        <v>2.2103999999999999</v>
      </c>
      <c r="E287" s="179">
        <v>4.8311589496094989</v>
      </c>
      <c r="F287" s="174">
        <v>0</v>
      </c>
      <c r="G287" s="181">
        <v>27.3</v>
      </c>
      <c r="H287" s="181">
        <v>13.2</v>
      </c>
      <c r="I287" s="174">
        <v>1</v>
      </c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</row>
    <row r="288" spans="1:20">
      <c r="A288" s="131">
        <v>39369</v>
      </c>
      <c r="B288" s="177">
        <v>287</v>
      </c>
      <c r="C288" s="174">
        <v>16.600000000000001</v>
      </c>
      <c r="D288" s="179">
        <v>1.3815</v>
      </c>
      <c r="E288" s="179">
        <v>4.1867893564195757</v>
      </c>
      <c r="F288" s="174">
        <v>0</v>
      </c>
      <c r="G288" s="181">
        <v>29.5</v>
      </c>
      <c r="H288" s="181">
        <v>11.4</v>
      </c>
      <c r="I288" s="174">
        <v>1</v>
      </c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</row>
    <row r="289" spans="1:20">
      <c r="A289" s="131">
        <v>39370</v>
      </c>
      <c r="B289" s="177">
        <v>288</v>
      </c>
      <c r="C289" s="181">
        <v>10.4</v>
      </c>
      <c r="D289" s="179">
        <v>1.1052</v>
      </c>
      <c r="E289" s="179">
        <v>4.0306667943748309</v>
      </c>
      <c r="F289" s="174">
        <v>0</v>
      </c>
      <c r="G289" s="181">
        <v>31.5</v>
      </c>
      <c r="H289" s="181">
        <v>8.9</v>
      </c>
      <c r="I289" s="174">
        <v>1</v>
      </c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</row>
    <row r="290" spans="1:20">
      <c r="A290" s="131">
        <v>39371</v>
      </c>
      <c r="B290" s="177">
        <v>289</v>
      </c>
      <c r="C290" s="181">
        <v>16</v>
      </c>
      <c r="D290" s="179">
        <v>3.4998</v>
      </c>
      <c r="E290" s="179">
        <v>6.5723431065479501</v>
      </c>
      <c r="F290" s="174">
        <v>0</v>
      </c>
      <c r="G290" s="181">
        <v>30.4</v>
      </c>
      <c r="H290" s="181">
        <v>14.5</v>
      </c>
      <c r="I290" s="174">
        <v>1</v>
      </c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</row>
    <row r="291" spans="1:20">
      <c r="A291" s="131">
        <v>39372</v>
      </c>
      <c r="B291" s="177">
        <v>290</v>
      </c>
      <c r="C291" s="181">
        <v>18</v>
      </c>
      <c r="D291" s="179">
        <v>2.0262000000000002</v>
      </c>
      <c r="E291" s="179">
        <v>4.6513793243220523</v>
      </c>
      <c r="F291" s="174">
        <v>0</v>
      </c>
      <c r="G291" s="181">
        <v>27.9</v>
      </c>
      <c r="H291" s="181">
        <v>12.4</v>
      </c>
      <c r="I291" s="174">
        <v>1</v>
      </c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</row>
    <row r="292" spans="1:20">
      <c r="A292" s="131">
        <v>39373</v>
      </c>
      <c r="B292" s="177">
        <v>291</v>
      </c>
      <c r="C292" s="181">
        <v>13.4</v>
      </c>
      <c r="D292" s="179">
        <v>1.3815</v>
      </c>
      <c r="E292" s="179">
        <v>4.061398362611726</v>
      </c>
      <c r="F292" s="174">
        <v>0</v>
      </c>
      <c r="G292" s="181">
        <v>29.8</v>
      </c>
      <c r="H292" s="174">
        <v>8.4</v>
      </c>
      <c r="I292" s="174">
        <v>1</v>
      </c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</row>
    <row r="293" spans="1:20">
      <c r="A293" s="131">
        <v>39374</v>
      </c>
      <c r="B293" s="177">
        <v>292</v>
      </c>
      <c r="C293" s="181">
        <v>10.4</v>
      </c>
      <c r="D293" s="179">
        <v>1.1052</v>
      </c>
      <c r="E293" s="179">
        <v>3.97454039231474</v>
      </c>
      <c r="F293" s="174">
        <v>0</v>
      </c>
      <c r="G293" s="181">
        <v>32.799999999999997</v>
      </c>
      <c r="H293" s="181">
        <v>8.6</v>
      </c>
      <c r="I293" s="174">
        <v>1</v>
      </c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</row>
    <row r="294" spans="1:20">
      <c r="A294" s="131">
        <v>39375</v>
      </c>
      <c r="B294" s="177">
        <v>293</v>
      </c>
      <c r="C294" s="181">
        <v>9.6999999999999993</v>
      </c>
      <c r="D294" s="179">
        <v>1.5657000000000001</v>
      </c>
      <c r="E294" s="179">
        <v>4.9181626104878164</v>
      </c>
      <c r="F294" s="174">
        <v>0</v>
      </c>
      <c r="G294" s="181">
        <v>34.799999999999997</v>
      </c>
      <c r="H294" s="181">
        <v>9.1999999999999993</v>
      </c>
      <c r="I294" s="174">
        <v>1</v>
      </c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</row>
    <row r="295" spans="1:20">
      <c r="A295" s="131">
        <v>39376</v>
      </c>
      <c r="B295" s="177">
        <v>294</v>
      </c>
      <c r="C295" s="181">
        <v>4.2</v>
      </c>
      <c r="D295" s="179">
        <v>4.0524000000000004</v>
      </c>
      <c r="E295" s="179">
        <v>6.9697269799599582</v>
      </c>
      <c r="F295" s="174">
        <v>0</v>
      </c>
      <c r="G295" s="181">
        <v>26.4</v>
      </c>
      <c r="H295" s="181">
        <v>14.7</v>
      </c>
      <c r="I295" s="174">
        <v>1</v>
      </c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</row>
    <row r="296" spans="1:20">
      <c r="A296" s="131">
        <v>39377</v>
      </c>
      <c r="B296" s="177">
        <v>295</v>
      </c>
      <c r="C296" s="181">
        <v>8.1999999999999993</v>
      </c>
      <c r="D296" s="179">
        <v>2.3025000000000002</v>
      </c>
      <c r="E296" s="179">
        <v>4.9996569024249737</v>
      </c>
      <c r="F296" s="174">
        <v>0</v>
      </c>
      <c r="G296" s="181">
        <v>26.6</v>
      </c>
      <c r="H296" s="181">
        <v>9</v>
      </c>
      <c r="I296" s="174">
        <v>1</v>
      </c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</row>
    <row r="297" spans="1:20">
      <c r="A297" s="131">
        <v>39378</v>
      </c>
      <c r="B297" s="177">
        <v>296</v>
      </c>
      <c r="C297" s="181">
        <v>7.5</v>
      </c>
      <c r="D297" s="179">
        <v>2.1183000000000001</v>
      </c>
      <c r="E297" s="179">
        <v>5.2050133656393118</v>
      </c>
      <c r="F297" s="174">
        <v>0</v>
      </c>
      <c r="G297" s="181">
        <v>30.1</v>
      </c>
      <c r="H297" s="181">
        <v>6.6</v>
      </c>
      <c r="I297" s="174">
        <v>1</v>
      </c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</row>
    <row r="298" spans="1:20">
      <c r="A298" s="131">
        <v>39379</v>
      </c>
      <c r="B298" s="177">
        <v>297</v>
      </c>
      <c r="C298" s="181">
        <v>8.8000000000000007</v>
      </c>
      <c r="D298" s="179">
        <v>3.2235</v>
      </c>
      <c r="E298" s="179">
        <v>7.2662387057000259</v>
      </c>
      <c r="F298" s="174">
        <v>0</v>
      </c>
      <c r="G298" s="181">
        <v>35.200000000000003</v>
      </c>
      <c r="H298" s="181">
        <v>12.7</v>
      </c>
      <c r="I298" s="174">
        <v>1</v>
      </c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</row>
    <row r="299" spans="1:20">
      <c r="A299" s="131">
        <v>39380</v>
      </c>
      <c r="B299" s="177">
        <v>298</v>
      </c>
      <c r="C299" s="181">
        <v>9.5</v>
      </c>
      <c r="D299" s="179">
        <v>1.1973</v>
      </c>
      <c r="E299" s="179">
        <v>4.0624595745758443</v>
      </c>
      <c r="F299" s="174">
        <v>0</v>
      </c>
      <c r="G299" s="174">
        <v>34.200000000000003</v>
      </c>
      <c r="H299" s="181">
        <v>10</v>
      </c>
      <c r="I299" s="174">
        <v>1</v>
      </c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</row>
    <row r="300" spans="1:20">
      <c r="A300" s="131">
        <v>39381</v>
      </c>
      <c r="B300" s="177">
        <v>299</v>
      </c>
      <c r="C300" s="174">
        <v>9.1999999999999993</v>
      </c>
      <c r="D300" s="179">
        <v>0.73680000000000012</v>
      </c>
      <c r="E300" s="179">
        <v>3.1317162733399169</v>
      </c>
      <c r="F300" s="174">
        <v>0</v>
      </c>
      <c r="G300" s="181">
        <v>34.200000000000003</v>
      </c>
      <c r="H300" s="181">
        <v>9.4</v>
      </c>
      <c r="I300" s="174">
        <v>1</v>
      </c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</row>
    <row r="301" spans="1:20">
      <c r="A301" s="131">
        <v>39382</v>
      </c>
      <c r="B301" s="177">
        <v>300</v>
      </c>
      <c r="C301" s="174">
        <v>9.8000000000000007</v>
      </c>
      <c r="D301" s="179">
        <v>1.0131000000000001</v>
      </c>
      <c r="E301" s="179">
        <v>3.4304304074093888</v>
      </c>
      <c r="F301" s="174">
        <v>0</v>
      </c>
      <c r="G301" s="181">
        <v>33.6</v>
      </c>
      <c r="H301" s="181">
        <v>10.6</v>
      </c>
      <c r="I301" s="174">
        <v>1</v>
      </c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</row>
    <row r="302" spans="1:20">
      <c r="A302" s="131">
        <v>39383</v>
      </c>
      <c r="B302" s="177">
        <v>301</v>
      </c>
      <c r="C302" s="181">
        <v>9.1</v>
      </c>
      <c r="D302" s="179">
        <v>1.1973</v>
      </c>
      <c r="E302" s="179">
        <v>3.8989174597256269</v>
      </c>
      <c r="F302" s="174">
        <v>0</v>
      </c>
      <c r="G302" s="181">
        <v>35.4</v>
      </c>
      <c r="H302" s="181">
        <v>9.5</v>
      </c>
      <c r="I302" s="174">
        <v>1</v>
      </c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</row>
    <row r="303" spans="1:20">
      <c r="A303" s="131">
        <v>39384</v>
      </c>
      <c r="B303" s="177">
        <v>302</v>
      </c>
      <c r="C303" s="181">
        <v>8</v>
      </c>
      <c r="D303" s="179">
        <v>2.2103999999999999</v>
      </c>
      <c r="E303" s="179">
        <v>5.4426302182383148</v>
      </c>
      <c r="F303" s="174">
        <v>0</v>
      </c>
      <c r="G303" s="181">
        <v>35</v>
      </c>
      <c r="H303" s="181">
        <v>13.1</v>
      </c>
      <c r="I303" s="174">
        <v>1</v>
      </c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</row>
    <row r="304" spans="1:20">
      <c r="A304" s="131">
        <v>39385</v>
      </c>
      <c r="B304" s="177">
        <v>303</v>
      </c>
      <c r="C304" s="181">
        <v>10.4</v>
      </c>
      <c r="D304" s="179">
        <v>1.5657000000000001</v>
      </c>
      <c r="E304" s="179">
        <v>4.2060155796157188</v>
      </c>
      <c r="F304" s="174">
        <v>0</v>
      </c>
      <c r="G304" s="181">
        <v>32.5</v>
      </c>
      <c r="H304" s="181">
        <v>12</v>
      </c>
      <c r="I304" s="174">
        <v>1</v>
      </c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</row>
    <row r="305" spans="1:20">
      <c r="A305" s="131">
        <v>39386</v>
      </c>
      <c r="B305" s="177">
        <v>304</v>
      </c>
      <c r="C305" s="181">
        <v>11.5</v>
      </c>
      <c r="D305" s="179">
        <v>1.0131000000000001</v>
      </c>
      <c r="E305" s="179">
        <v>2.9742546945652935</v>
      </c>
      <c r="F305" s="174">
        <v>0</v>
      </c>
      <c r="G305" s="181">
        <v>28.8</v>
      </c>
      <c r="H305" s="181">
        <v>11.9</v>
      </c>
      <c r="I305" s="174">
        <v>1</v>
      </c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</row>
    <row r="306" spans="1:20">
      <c r="A306" s="131">
        <v>39387</v>
      </c>
      <c r="B306" s="177">
        <v>305</v>
      </c>
      <c r="C306" s="174">
        <v>12.1</v>
      </c>
      <c r="D306" s="179">
        <v>1.0131000000000001</v>
      </c>
      <c r="E306" s="179">
        <v>3.1005394013561092</v>
      </c>
      <c r="F306" s="174">
        <v>0</v>
      </c>
      <c r="G306" s="181">
        <v>29.5</v>
      </c>
      <c r="H306" s="181">
        <v>7.2</v>
      </c>
      <c r="I306" s="174">
        <v>1</v>
      </c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</row>
    <row r="307" spans="1:20">
      <c r="A307" s="131">
        <v>39388</v>
      </c>
      <c r="B307" s="177">
        <v>306</v>
      </c>
      <c r="C307" s="181">
        <v>11.8</v>
      </c>
      <c r="D307" s="179">
        <v>1.0131000000000001</v>
      </c>
      <c r="E307" s="179">
        <v>3.0053109851609996</v>
      </c>
      <c r="F307" s="174">
        <v>0</v>
      </c>
      <c r="G307" s="181">
        <v>29.4</v>
      </c>
      <c r="H307" s="181">
        <v>6.6</v>
      </c>
      <c r="I307" s="174">
        <v>1</v>
      </c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</row>
    <row r="308" spans="1:20">
      <c r="A308" s="131">
        <v>39389</v>
      </c>
      <c r="B308" s="177">
        <v>307</v>
      </c>
      <c r="C308" s="181">
        <v>9.8000000000000007</v>
      </c>
      <c r="D308" s="179">
        <v>0.82890000000000008</v>
      </c>
      <c r="E308" s="179">
        <v>2.889777505995029</v>
      </c>
      <c r="F308" s="174">
        <v>0</v>
      </c>
      <c r="G308" s="181">
        <v>32</v>
      </c>
      <c r="H308" s="174">
        <v>5.6</v>
      </c>
      <c r="I308" s="174">
        <v>1</v>
      </c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</row>
    <row r="309" spans="1:20">
      <c r="A309" s="131">
        <v>39390</v>
      </c>
      <c r="B309" s="177">
        <v>308</v>
      </c>
      <c r="C309" s="181">
        <v>10.9</v>
      </c>
      <c r="D309" s="179">
        <v>1.0131000000000001</v>
      </c>
      <c r="E309" s="179">
        <v>3.2282028032959138</v>
      </c>
      <c r="F309" s="174">
        <v>0</v>
      </c>
      <c r="G309" s="181">
        <v>33.4</v>
      </c>
      <c r="H309" s="181">
        <v>8.8000000000000007</v>
      </c>
      <c r="I309" s="174">
        <v>1</v>
      </c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</row>
    <row r="310" spans="1:20">
      <c r="A310" s="131">
        <v>39391</v>
      </c>
      <c r="B310" s="177">
        <v>309</v>
      </c>
      <c r="C310" s="174">
        <v>11</v>
      </c>
      <c r="D310" s="179">
        <v>0.92100000000000004</v>
      </c>
      <c r="E310" s="179">
        <v>3.0714210723179547</v>
      </c>
      <c r="F310" s="174">
        <v>0</v>
      </c>
      <c r="G310" s="174">
        <v>33.799999999999997</v>
      </c>
      <c r="H310" s="181">
        <v>9.1999999999999993</v>
      </c>
      <c r="I310" s="174">
        <v>1</v>
      </c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</row>
    <row r="311" spans="1:20">
      <c r="A311" s="131">
        <v>39392</v>
      </c>
      <c r="B311" s="177">
        <v>310</v>
      </c>
      <c r="C311" s="181">
        <v>9.9</v>
      </c>
      <c r="D311" s="179">
        <v>1.1052</v>
      </c>
      <c r="E311" s="179">
        <v>3.4292710949032847</v>
      </c>
      <c r="F311" s="174">
        <v>0</v>
      </c>
      <c r="G311" s="181">
        <v>34.6</v>
      </c>
      <c r="H311" s="181">
        <v>9</v>
      </c>
      <c r="I311" s="174">
        <v>1</v>
      </c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</row>
    <row r="312" spans="1:20">
      <c r="A312" s="131">
        <v>39393</v>
      </c>
      <c r="B312" s="177">
        <v>311</v>
      </c>
      <c r="C312" s="181">
        <v>12.2</v>
      </c>
      <c r="D312" s="179">
        <v>1.0131000000000001</v>
      </c>
      <c r="E312" s="179">
        <v>3.0886781506307677</v>
      </c>
      <c r="F312" s="174">
        <v>0</v>
      </c>
      <c r="G312" s="181">
        <v>32.799999999999997</v>
      </c>
      <c r="H312" s="181">
        <v>11.1</v>
      </c>
      <c r="I312" s="174">
        <v>1</v>
      </c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</row>
    <row r="313" spans="1:20">
      <c r="A313" s="131">
        <v>39394</v>
      </c>
      <c r="B313" s="177">
        <v>312</v>
      </c>
      <c r="C313" s="181">
        <v>13.8</v>
      </c>
      <c r="D313" s="179">
        <v>1.0131000000000001</v>
      </c>
      <c r="E313" s="179">
        <v>2.9848702145153951</v>
      </c>
      <c r="F313" s="174">
        <v>0</v>
      </c>
      <c r="G313" s="181">
        <v>31.6</v>
      </c>
      <c r="H313" s="181">
        <v>9.5</v>
      </c>
      <c r="I313" s="174">
        <v>1</v>
      </c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</row>
    <row r="314" spans="1:20">
      <c r="A314" s="131">
        <v>39395</v>
      </c>
      <c r="B314" s="177">
        <v>313</v>
      </c>
      <c r="C314" s="181">
        <v>13.8</v>
      </c>
      <c r="D314" s="179">
        <v>1.1973</v>
      </c>
      <c r="E314" s="179">
        <v>3.0177716234171208</v>
      </c>
      <c r="F314" s="174">
        <v>0</v>
      </c>
      <c r="G314" s="181">
        <v>29.5</v>
      </c>
      <c r="H314" s="181">
        <v>10.199999999999999</v>
      </c>
      <c r="I314" s="174">
        <v>1</v>
      </c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</row>
    <row r="315" spans="1:20">
      <c r="A315" s="131">
        <v>39396</v>
      </c>
      <c r="B315" s="177">
        <v>314</v>
      </c>
      <c r="C315" s="181">
        <v>17.5</v>
      </c>
      <c r="D315" s="179">
        <v>1.0131000000000001</v>
      </c>
      <c r="E315" s="179">
        <v>2.690458587530514</v>
      </c>
      <c r="F315" s="174">
        <v>0</v>
      </c>
      <c r="G315" s="181">
        <v>28.5</v>
      </c>
      <c r="H315" s="181">
        <v>9.8000000000000007</v>
      </c>
      <c r="I315" s="174">
        <v>1</v>
      </c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</row>
    <row r="316" spans="1:20">
      <c r="A316" s="131">
        <v>39397</v>
      </c>
      <c r="B316" s="177">
        <v>315</v>
      </c>
      <c r="C316" s="181">
        <v>25.7</v>
      </c>
      <c r="D316" s="179">
        <v>1.1973</v>
      </c>
      <c r="E316" s="179">
        <v>2.7184512983171434</v>
      </c>
      <c r="F316" s="174">
        <v>0</v>
      </c>
      <c r="G316" s="181">
        <v>26.6</v>
      </c>
      <c r="H316" s="181">
        <v>8.6</v>
      </c>
      <c r="I316" s="174">
        <v>1</v>
      </c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</row>
    <row r="317" spans="1:20">
      <c r="A317" s="131">
        <v>39398</v>
      </c>
      <c r="B317" s="177">
        <v>316</v>
      </c>
      <c r="C317" s="181">
        <v>21.1</v>
      </c>
      <c r="D317" s="179">
        <v>1.0131000000000001</v>
      </c>
      <c r="E317" s="179">
        <v>2.4926413549303246</v>
      </c>
      <c r="F317" s="174">
        <v>0</v>
      </c>
      <c r="G317" s="181">
        <v>27.2</v>
      </c>
      <c r="H317" s="181">
        <v>8.8000000000000007</v>
      </c>
      <c r="I317" s="174">
        <v>1</v>
      </c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</row>
    <row r="318" spans="1:20">
      <c r="A318" s="131">
        <v>39399</v>
      </c>
      <c r="B318" s="177">
        <v>317</v>
      </c>
      <c r="C318" s="181">
        <v>17.8</v>
      </c>
      <c r="D318" s="179">
        <v>0.82890000000000008</v>
      </c>
      <c r="E318" s="179">
        <v>2.4603254542366413</v>
      </c>
      <c r="F318" s="174">
        <v>0</v>
      </c>
      <c r="G318" s="181">
        <v>29.7</v>
      </c>
      <c r="H318" s="181">
        <v>7.5</v>
      </c>
      <c r="I318" s="174">
        <v>1</v>
      </c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</row>
    <row r="319" spans="1:20">
      <c r="A319" s="131">
        <v>39400</v>
      </c>
      <c r="B319" s="177">
        <v>318</v>
      </c>
      <c r="C319" s="181">
        <v>16.399999999999999</v>
      </c>
      <c r="D319" s="179">
        <v>0.92100000000000004</v>
      </c>
      <c r="E319" s="179">
        <v>2.5685616905377735</v>
      </c>
      <c r="F319" s="174">
        <v>0</v>
      </c>
      <c r="G319" s="181">
        <v>29.4</v>
      </c>
      <c r="H319" s="181">
        <v>6.7</v>
      </c>
      <c r="I319" s="174">
        <v>1</v>
      </c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</row>
    <row r="320" spans="1:20">
      <c r="A320" s="131">
        <v>39401</v>
      </c>
      <c r="B320" s="177">
        <v>319</v>
      </c>
      <c r="C320" s="174">
        <v>14.4</v>
      </c>
      <c r="D320" s="179">
        <v>2.9472000000000005</v>
      </c>
      <c r="E320" s="179">
        <v>4.5281934404628528</v>
      </c>
      <c r="F320" s="174">
        <v>0</v>
      </c>
      <c r="G320" s="181">
        <v>26.8</v>
      </c>
      <c r="H320" s="181">
        <v>10</v>
      </c>
      <c r="I320" s="174">
        <v>1</v>
      </c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</row>
    <row r="321" spans="1:20">
      <c r="A321" s="131">
        <v>39402</v>
      </c>
      <c r="B321" s="177">
        <v>320</v>
      </c>
      <c r="C321" s="181">
        <v>17</v>
      </c>
      <c r="D321" s="179">
        <v>1.1973</v>
      </c>
      <c r="E321" s="179">
        <v>2.7771976264050626</v>
      </c>
      <c r="F321" s="174">
        <v>0</v>
      </c>
      <c r="G321" s="181">
        <v>27.6</v>
      </c>
      <c r="H321" s="181">
        <v>11.2</v>
      </c>
      <c r="I321" s="174">
        <v>1</v>
      </c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</row>
    <row r="322" spans="1:20">
      <c r="A322" s="131">
        <v>39403</v>
      </c>
      <c r="B322" s="177">
        <v>321</v>
      </c>
      <c r="C322" s="181">
        <v>18.399999999999999</v>
      </c>
      <c r="D322" s="179">
        <v>1.0131000000000001</v>
      </c>
      <c r="E322" s="179">
        <v>2.5274357029692935</v>
      </c>
      <c r="F322" s="174">
        <v>0</v>
      </c>
      <c r="G322" s="181">
        <v>27.9</v>
      </c>
      <c r="H322" s="181">
        <v>8</v>
      </c>
      <c r="I322" s="174">
        <v>1</v>
      </c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</row>
    <row r="323" spans="1:20">
      <c r="A323" s="131">
        <v>39404</v>
      </c>
      <c r="B323" s="177">
        <v>322</v>
      </c>
      <c r="C323" s="181">
        <v>17.8</v>
      </c>
      <c r="D323" s="179">
        <v>0.73680000000000012</v>
      </c>
      <c r="E323" s="179">
        <v>2.164873230272927</v>
      </c>
      <c r="F323" s="174">
        <v>0</v>
      </c>
      <c r="G323" s="181">
        <v>28.4</v>
      </c>
      <c r="H323" s="181">
        <v>6</v>
      </c>
      <c r="I323" s="174">
        <v>1</v>
      </c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</row>
    <row r="324" spans="1:20">
      <c r="A324" s="131">
        <v>39405</v>
      </c>
      <c r="B324" s="177">
        <v>323</v>
      </c>
      <c r="C324" s="181">
        <v>13.1</v>
      </c>
      <c r="D324" s="179">
        <v>0.92100000000000004</v>
      </c>
      <c r="E324" s="179">
        <v>2.5376915554332458</v>
      </c>
      <c r="F324" s="174">
        <v>0</v>
      </c>
      <c r="G324" s="181">
        <v>29.5</v>
      </c>
      <c r="H324" s="181">
        <v>4.2</v>
      </c>
      <c r="I324" s="174">
        <v>1</v>
      </c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</row>
    <row r="325" spans="1:20">
      <c r="A325" s="131">
        <v>39406</v>
      </c>
      <c r="B325" s="177">
        <v>324</v>
      </c>
      <c r="C325" s="181">
        <v>12.9</v>
      </c>
      <c r="D325" s="179">
        <v>1.0131000000000001</v>
      </c>
      <c r="E325" s="179">
        <v>2.5961315469363009</v>
      </c>
      <c r="F325" s="174">
        <v>0</v>
      </c>
      <c r="G325" s="181">
        <v>29.2</v>
      </c>
      <c r="H325" s="181">
        <v>5.5</v>
      </c>
      <c r="I325" s="174">
        <v>1</v>
      </c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</row>
    <row r="326" spans="1:20">
      <c r="A326" s="131">
        <v>39407</v>
      </c>
      <c r="B326" s="177">
        <v>325</v>
      </c>
      <c r="C326" s="181">
        <v>15.9</v>
      </c>
      <c r="D326" s="179">
        <v>1.2893999999999999</v>
      </c>
      <c r="E326" s="179">
        <v>2.6507133581125477</v>
      </c>
      <c r="F326" s="174">
        <v>0</v>
      </c>
      <c r="G326" s="181">
        <v>25.5</v>
      </c>
      <c r="H326" s="181">
        <v>6.2</v>
      </c>
      <c r="I326" s="174">
        <v>1</v>
      </c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</row>
    <row r="327" spans="1:20">
      <c r="A327" s="131">
        <v>39408</v>
      </c>
      <c r="B327" s="177">
        <v>326</v>
      </c>
      <c r="C327" s="174">
        <v>13.5</v>
      </c>
      <c r="D327" s="179">
        <v>1.2893999999999999</v>
      </c>
      <c r="E327" s="179">
        <v>2.7208595595806337</v>
      </c>
      <c r="F327" s="174">
        <v>0</v>
      </c>
      <c r="G327" s="181">
        <v>26.1</v>
      </c>
      <c r="H327" s="181">
        <v>7.4</v>
      </c>
      <c r="I327" s="174">
        <v>1</v>
      </c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</row>
    <row r="328" spans="1:20">
      <c r="A328" s="131">
        <v>39409</v>
      </c>
      <c r="B328" s="177">
        <v>327</v>
      </c>
      <c r="C328" s="181">
        <v>8.9</v>
      </c>
      <c r="D328" s="179">
        <v>1.6578000000000002</v>
      </c>
      <c r="E328" s="179">
        <v>2.7486805275449453</v>
      </c>
      <c r="F328" s="174">
        <v>0</v>
      </c>
      <c r="G328" s="174">
        <v>20</v>
      </c>
      <c r="H328" s="181">
        <v>3.4</v>
      </c>
      <c r="I328" s="174">
        <v>1</v>
      </c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</row>
    <row r="329" spans="1:20">
      <c r="A329" s="131">
        <v>39410</v>
      </c>
      <c r="B329" s="177">
        <v>328</v>
      </c>
      <c r="C329" s="181">
        <v>11.9</v>
      </c>
      <c r="D329" s="179">
        <v>2.2103999999999999</v>
      </c>
      <c r="E329" s="179">
        <v>3.2526843732319786</v>
      </c>
      <c r="F329" s="174">
        <v>0</v>
      </c>
      <c r="G329" s="181">
        <v>20.399999999999999</v>
      </c>
      <c r="H329" s="181">
        <v>0.7</v>
      </c>
      <c r="I329" s="174">
        <v>1</v>
      </c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</row>
    <row r="330" spans="1:20">
      <c r="A330" s="131">
        <v>39411</v>
      </c>
      <c r="B330" s="177">
        <v>329</v>
      </c>
      <c r="C330" s="181">
        <v>16.399999999999999</v>
      </c>
      <c r="D330" s="179">
        <v>1.0131000000000001</v>
      </c>
      <c r="E330" s="179">
        <v>1.9601381749374183</v>
      </c>
      <c r="F330" s="174">
        <v>0</v>
      </c>
      <c r="G330" s="181">
        <v>20.100000000000001</v>
      </c>
      <c r="H330" s="174">
        <v>1</v>
      </c>
      <c r="I330" s="174">
        <v>1</v>
      </c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</row>
    <row r="331" spans="1:20">
      <c r="A331" s="131">
        <v>39412</v>
      </c>
      <c r="B331" s="177">
        <v>330</v>
      </c>
      <c r="C331" s="181">
        <v>18.7</v>
      </c>
      <c r="D331" s="179">
        <v>0.73680000000000012</v>
      </c>
      <c r="E331" s="179">
        <v>1.6068443680492706</v>
      </c>
      <c r="F331" s="174">
        <v>0</v>
      </c>
      <c r="G331" s="181">
        <v>19.5</v>
      </c>
      <c r="H331" s="181">
        <v>5.2</v>
      </c>
      <c r="I331" s="174">
        <v>1</v>
      </c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</row>
    <row r="332" spans="1:20">
      <c r="A332" s="131">
        <v>39413</v>
      </c>
      <c r="B332" s="177">
        <v>331</v>
      </c>
      <c r="C332" s="174">
        <v>18</v>
      </c>
      <c r="D332" s="179">
        <v>0.82890000000000008</v>
      </c>
      <c r="E332" s="179">
        <v>1.7837680208364908</v>
      </c>
      <c r="F332" s="174">
        <v>0</v>
      </c>
      <c r="G332" s="181">
        <v>21.6</v>
      </c>
      <c r="H332" s="174">
        <v>2.6</v>
      </c>
      <c r="I332" s="174">
        <v>1</v>
      </c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</row>
    <row r="333" spans="1:20">
      <c r="A333" s="131">
        <v>39414</v>
      </c>
      <c r="B333" s="177">
        <v>332</v>
      </c>
      <c r="C333" s="181">
        <v>15.3</v>
      </c>
      <c r="D333" s="179">
        <v>1.1052</v>
      </c>
      <c r="E333" s="179">
        <v>2.2347345461142836</v>
      </c>
      <c r="F333" s="174">
        <v>0</v>
      </c>
      <c r="G333" s="181">
        <v>23.5</v>
      </c>
      <c r="H333" s="181">
        <v>6.4</v>
      </c>
      <c r="I333" s="174">
        <v>1</v>
      </c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</row>
    <row r="334" spans="1:20">
      <c r="A334" s="131">
        <v>39415</v>
      </c>
      <c r="B334" s="177">
        <v>333</v>
      </c>
      <c r="C334" s="181">
        <v>18.2</v>
      </c>
      <c r="D334" s="179">
        <v>1.1973</v>
      </c>
      <c r="E334" s="179">
        <v>2.0888666975455097</v>
      </c>
      <c r="F334" s="174">
        <v>0</v>
      </c>
      <c r="G334" s="181">
        <v>21.4</v>
      </c>
      <c r="H334" s="181">
        <v>11.6</v>
      </c>
      <c r="I334" s="174">
        <v>1</v>
      </c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</row>
    <row r="335" spans="1:20">
      <c r="A335" s="131">
        <v>39416</v>
      </c>
      <c r="B335" s="177">
        <v>334</v>
      </c>
      <c r="C335" s="181">
        <v>66.8</v>
      </c>
      <c r="D335" s="179">
        <v>1.9341000000000002</v>
      </c>
      <c r="E335" s="179">
        <v>1.0059893105638276</v>
      </c>
      <c r="F335" s="174">
        <v>29.97</v>
      </c>
      <c r="G335" s="181">
        <v>20.9</v>
      </c>
      <c r="H335" s="181">
        <v>15.7</v>
      </c>
      <c r="I335" s="174">
        <v>1</v>
      </c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</row>
    <row r="336" spans="1:20">
      <c r="A336" s="131">
        <v>39417</v>
      </c>
      <c r="B336" s="177">
        <v>335</v>
      </c>
      <c r="C336" s="181">
        <v>47.8</v>
      </c>
      <c r="D336" s="179">
        <v>4.9734000000000007</v>
      </c>
      <c r="E336" s="179">
        <v>2.7978756310759851</v>
      </c>
      <c r="F336" s="174">
        <v>1.02</v>
      </c>
      <c r="G336" s="181">
        <v>20</v>
      </c>
      <c r="H336" s="181">
        <v>9.1</v>
      </c>
      <c r="I336" s="174">
        <v>1</v>
      </c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</row>
    <row r="337" spans="1:20">
      <c r="A337" s="131">
        <v>39418</v>
      </c>
      <c r="B337" s="177">
        <v>336</v>
      </c>
      <c r="C337" s="181">
        <v>34.1</v>
      </c>
      <c r="D337" s="179">
        <v>1.0131000000000001</v>
      </c>
      <c r="E337" s="179">
        <v>1.612967300554943</v>
      </c>
      <c r="F337" s="174">
        <v>0</v>
      </c>
      <c r="G337" s="181">
        <v>17.100000000000001</v>
      </c>
      <c r="H337" s="181">
        <v>4.2</v>
      </c>
      <c r="I337" s="174">
        <v>1</v>
      </c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</row>
    <row r="338" spans="1:20">
      <c r="A338" s="131">
        <v>39419</v>
      </c>
      <c r="B338" s="177">
        <v>337</v>
      </c>
      <c r="C338" s="181">
        <v>29.2</v>
      </c>
      <c r="D338" s="179">
        <v>1.0131000000000001</v>
      </c>
      <c r="E338" s="179">
        <v>1.9042778382557741</v>
      </c>
      <c r="F338" s="174">
        <v>0</v>
      </c>
      <c r="G338" s="181">
        <v>22.2</v>
      </c>
      <c r="H338" s="181">
        <v>3.4</v>
      </c>
      <c r="I338" s="174">
        <v>1</v>
      </c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</row>
    <row r="339" spans="1:20">
      <c r="A339" s="131">
        <v>39420</v>
      </c>
      <c r="B339" s="177">
        <v>338</v>
      </c>
      <c r="C339" s="181">
        <v>26.3</v>
      </c>
      <c r="D339" s="179">
        <v>0.92100000000000004</v>
      </c>
      <c r="E339" s="179">
        <v>1.8109194853775368</v>
      </c>
      <c r="F339" s="174">
        <v>0</v>
      </c>
      <c r="G339" s="181">
        <v>22.8</v>
      </c>
      <c r="H339" s="181">
        <v>5.0999999999999996</v>
      </c>
      <c r="I339" s="174">
        <v>1</v>
      </c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</row>
    <row r="340" spans="1:20">
      <c r="A340" s="131">
        <v>39421</v>
      </c>
      <c r="B340" s="177">
        <v>339</v>
      </c>
      <c r="C340" s="181">
        <v>37.5</v>
      </c>
      <c r="D340" s="179">
        <v>1.1052</v>
      </c>
      <c r="E340" s="179">
        <v>1.847004752880101</v>
      </c>
      <c r="F340" s="174">
        <v>0</v>
      </c>
      <c r="G340" s="181">
        <v>22.9</v>
      </c>
      <c r="H340" s="181">
        <v>4.5999999999999996</v>
      </c>
      <c r="I340" s="174">
        <v>1</v>
      </c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</row>
    <row r="341" spans="1:20">
      <c r="A341" s="131">
        <v>39422</v>
      </c>
      <c r="B341" s="177">
        <v>340</v>
      </c>
      <c r="C341" s="181">
        <v>39.299999999999997</v>
      </c>
      <c r="D341" s="179">
        <v>1.1052</v>
      </c>
      <c r="E341" s="179">
        <v>1.69794244508111</v>
      </c>
      <c r="F341" s="174">
        <v>0</v>
      </c>
      <c r="G341" s="181">
        <v>21.8</v>
      </c>
      <c r="H341" s="181">
        <v>5.6</v>
      </c>
      <c r="I341" s="174">
        <v>1</v>
      </c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</row>
    <row r="342" spans="1:20">
      <c r="A342" s="131">
        <v>39423</v>
      </c>
      <c r="B342" s="177">
        <v>341</v>
      </c>
      <c r="C342" s="181">
        <v>50</v>
      </c>
      <c r="D342" s="179">
        <v>4.5129000000000001</v>
      </c>
      <c r="E342" s="179">
        <v>2.7612865721234869</v>
      </c>
      <c r="F342" s="174">
        <v>3.81</v>
      </c>
      <c r="G342" s="181">
        <v>22</v>
      </c>
      <c r="H342" s="181">
        <v>9.8000000000000007</v>
      </c>
      <c r="I342" s="174">
        <v>1</v>
      </c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</row>
    <row r="343" spans="1:20">
      <c r="A343" s="131">
        <v>39424</v>
      </c>
      <c r="B343" s="177">
        <v>342</v>
      </c>
      <c r="C343" s="181">
        <v>44.8</v>
      </c>
      <c r="D343" s="179">
        <v>2.4867000000000004</v>
      </c>
      <c r="E343" s="179">
        <v>1.7457785228886917</v>
      </c>
      <c r="F343" s="174">
        <v>12.19</v>
      </c>
      <c r="G343" s="181">
        <v>14.3</v>
      </c>
      <c r="H343" s="181">
        <v>6.9</v>
      </c>
      <c r="I343" s="174">
        <v>1</v>
      </c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</row>
    <row r="344" spans="1:20">
      <c r="A344" s="131">
        <v>39425</v>
      </c>
      <c r="B344" s="177">
        <v>343</v>
      </c>
      <c r="C344" s="181">
        <v>62.9</v>
      </c>
      <c r="D344" s="179">
        <v>1.2893999999999999</v>
      </c>
      <c r="E344" s="179">
        <v>1.0238199503774081</v>
      </c>
      <c r="F344" s="174">
        <v>0</v>
      </c>
      <c r="G344" s="181">
        <v>13.3</v>
      </c>
      <c r="H344" s="181">
        <v>6</v>
      </c>
      <c r="I344" s="174">
        <v>1</v>
      </c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</row>
    <row r="345" spans="1:20">
      <c r="A345" s="131">
        <v>39426</v>
      </c>
      <c r="B345" s="177">
        <v>344</v>
      </c>
      <c r="C345" s="181">
        <v>70.400000000000006</v>
      </c>
      <c r="D345" s="179">
        <v>1.6578000000000002</v>
      </c>
      <c r="E345" s="179">
        <v>1.0722829102094493</v>
      </c>
      <c r="F345" s="174">
        <v>6.86</v>
      </c>
      <c r="G345" s="181">
        <v>14.1</v>
      </c>
      <c r="H345" s="181">
        <v>7.5</v>
      </c>
      <c r="I345" s="174">
        <v>1</v>
      </c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</row>
    <row r="346" spans="1:20">
      <c r="A346" s="131">
        <v>39427</v>
      </c>
      <c r="B346" s="177">
        <v>345</v>
      </c>
      <c r="C346" s="181">
        <v>71</v>
      </c>
      <c r="D346" s="179">
        <v>1.9341000000000002</v>
      </c>
      <c r="E346" s="179">
        <v>1.0006192310497231</v>
      </c>
      <c r="F346" s="174">
        <v>0.51</v>
      </c>
      <c r="G346" s="174">
        <v>12.5</v>
      </c>
      <c r="H346" s="181">
        <v>5.8</v>
      </c>
      <c r="I346" s="174">
        <v>1</v>
      </c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</row>
    <row r="347" spans="1:20">
      <c r="A347" s="131">
        <v>39428</v>
      </c>
      <c r="B347" s="177">
        <v>346</v>
      </c>
      <c r="C347" s="181">
        <v>53.6</v>
      </c>
      <c r="D347" s="179">
        <v>0.73680000000000012</v>
      </c>
      <c r="E347" s="179">
        <v>1.1041302547486984</v>
      </c>
      <c r="F347" s="174">
        <v>0</v>
      </c>
      <c r="G347" s="181">
        <v>14.3</v>
      </c>
      <c r="H347" s="181">
        <v>2.5</v>
      </c>
      <c r="I347" s="174">
        <v>1</v>
      </c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</row>
    <row r="348" spans="1:20">
      <c r="A348" s="131">
        <v>39429</v>
      </c>
      <c r="B348" s="177">
        <v>347</v>
      </c>
      <c r="C348" s="181">
        <v>40.5</v>
      </c>
      <c r="D348" s="179">
        <v>1.1052</v>
      </c>
      <c r="E348" s="179">
        <v>1.4132651120809323</v>
      </c>
      <c r="F348" s="174">
        <v>0</v>
      </c>
      <c r="G348" s="181">
        <v>16.100000000000001</v>
      </c>
      <c r="H348" s="174">
        <v>2.1</v>
      </c>
      <c r="I348" s="174">
        <v>1</v>
      </c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</row>
    <row r="349" spans="1:20">
      <c r="A349" s="131">
        <v>39430</v>
      </c>
      <c r="B349" s="177">
        <v>348</v>
      </c>
      <c r="C349" s="181">
        <v>40.299999999999997</v>
      </c>
      <c r="D349" s="179">
        <v>2.0262000000000002</v>
      </c>
      <c r="E349" s="179">
        <v>1.6704725699356555</v>
      </c>
      <c r="F349" s="174">
        <v>0</v>
      </c>
      <c r="G349" s="181">
        <v>13.3</v>
      </c>
      <c r="H349" s="181">
        <v>2.2000000000000002</v>
      </c>
      <c r="I349" s="174">
        <v>1</v>
      </c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</row>
    <row r="350" spans="1:20">
      <c r="A350" s="131">
        <v>39431</v>
      </c>
      <c r="B350" s="177">
        <v>349</v>
      </c>
      <c r="C350" s="181">
        <v>22</v>
      </c>
      <c r="D350" s="179">
        <v>1.1052</v>
      </c>
      <c r="E350" s="179">
        <v>1.4418588086915796</v>
      </c>
      <c r="F350" s="174">
        <v>0</v>
      </c>
      <c r="G350" s="181">
        <v>13.9</v>
      </c>
      <c r="H350" s="181">
        <v>-0.8</v>
      </c>
      <c r="I350" s="174">
        <v>1</v>
      </c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</row>
    <row r="351" spans="1:20">
      <c r="A351" s="131">
        <v>39432</v>
      </c>
      <c r="B351" s="177">
        <v>350</v>
      </c>
      <c r="C351" s="181">
        <v>26.5</v>
      </c>
      <c r="D351" s="179">
        <v>0.82890000000000008</v>
      </c>
      <c r="E351" s="179">
        <v>1.2931832564553933</v>
      </c>
      <c r="F351" s="174">
        <v>0</v>
      </c>
      <c r="G351" s="181">
        <v>15.4</v>
      </c>
      <c r="H351" s="181">
        <v>-0.8</v>
      </c>
      <c r="I351" s="174">
        <v>1</v>
      </c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</row>
    <row r="352" spans="1:20">
      <c r="A352" s="131">
        <v>39433</v>
      </c>
      <c r="B352" s="177">
        <v>351</v>
      </c>
      <c r="C352" s="181">
        <v>24.1</v>
      </c>
      <c r="D352" s="179">
        <v>0.82890000000000008</v>
      </c>
      <c r="E352" s="179">
        <v>1.4278814649517979</v>
      </c>
      <c r="F352" s="174">
        <v>0</v>
      </c>
      <c r="G352" s="181">
        <v>18</v>
      </c>
      <c r="H352" s="181">
        <v>-0.9</v>
      </c>
      <c r="I352" s="174">
        <v>1</v>
      </c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</row>
    <row r="353" spans="1:20">
      <c r="A353" s="131">
        <v>39434</v>
      </c>
      <c r="B353" s="177">
        <v>352</v>
      </c>
      <c r="C353" s="181">
        <v>30.9</v>
      </c>
      <c r="D353" s="179">
        <v>0.92100000000000004</v>
      </c>
      <c r="E353" s="179">
        <v>1.4413356218572049</v>
      </c>
      <c r="F353" s="174">
        <v>0</v>
      </c>
      <c r="G353" s="181">
        <v>17.8</v>
      </c>
      <c r="H353" s="181">
        <v>-0.6</v>
      </c>
      <c r="I353" s="174">
        <v>1</v>
      </c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</row>
    <row r="354" spans="1:20">
      <c r="A354" s="131">
        <v>39435</v>
      </c>
      <c r="B354" s="177">
        <v>353</v>
      </c>
      <c r="C354" s="181">
        <v>30.6</v>
      </c>
      <c r="D354" s="179">
        <v>0.92100000000000004</v>
      </c>
      <c r="E354" s="179">
        <v>1.4491310278377512</v>
      </c>
      <c r="F354" s="174">
        <v>0</v>
      </c>
      <c r="G354" s="181">
        <v>18</v>
      </c>
      <c r="H354" s="181">
        <v>1.5</v>
      </c>
      <c r="I354" s="174">
        <v>1</v>
      </c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</row>
    <row r="355" spans="1:20">
      <c r="A355" s="131">
        <v>39436</v>
      </c>
      <c r="B355" s="177">
        <v>354</v>
      </c>
      <c r="C355" s="181">
        <v>32.4</v>
      </c>
      <c r="D355" s="179">
        <v>0.92100000000000004</v>
      </c>
      <c r="E355" s="179">
        <v>1.392792019875206</v>
      </c>
      <c r="F355" s="174">
        <v>0</v>
      </c>
      <c r="G355" s="181">
        <v>17.100000000000001</v>
      </c>
      <c r="H355" s="181">
        <v>0.5</v>
      </c>
      <c r="I355" s="174">
        <v>1</v>
      </c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</row>
    <row r="356" spans="1:20">
      <c r="A356" s="131">
        <v>39437</v>
      </c>
      <c r="B356" s="177">
        <v>355</v>
      </c>
      <c r="C356" s="181">
        <v>23.3</v>
      </c>
      <c r="D356" s="179">
        <v>3.1314000000000002</v>
      </c>
      <c r="E356" s="179">
        <v>2.4838930469329839</v>
      </c>
      <c r="F356" s="174">
        <v>0</v>
      </c>
      <c r="G356" s="181">
        <v>14.3</v>
      </c>
      <c r="H356" s="181">
        <v>4.4000000000000004</v>
      </c>
      <c r="I356" s="174">
        <v>1</v>
      </c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</row>
    <row r="357" spans="1:20">
      <c r="A357" s="131">
        <v>39438</v>
      </c>
      <c r="B357" s="177">
        <v>356</v>
      </c>
      <c r="C357" s="181">
        <v>21.7</v>
      </c>
      <c r="D357" s="179">
        <v>1.2893999999999999</v>
      </c>
      <c r="E357" s="179">
        <v>1.5512482676199162</v>
      </c>
      <c r="F357" s="174">
        <v>0</v>
      </c>
      <c r="G357" s="181">
        <v>12.5</v>
      </c>
      <c r="H357" s="181">
        <v>-1.7</v>
      </c>
      <c r="I357" s="174">
        <v>1</v>
      </c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</row>
    <row r="358" spans="1:20">
      <c r="A358" s="131">
        <v>39439</v>
      </c>
      <c r="B358" s="177">
        <v>357</v>
      </c>
      <c r="C358" s="181">
        <v>19.2</v>
      </c>
      <c r="D358" s="179">
        <v>0.82890000000000008</v>
      </c>
      <c r="E358" s="179">
        <v>1.3337309016197354</v>
      </c>
      <c r="F358" s="174">
        <v>0</v>
      </c>
      <c r="G358" s="174">
        <v>15.1</v>
      </c>
      <c r="H358" s="181">
        <v>-3.5</v>
      </c>
      <c r="I358" s="174">
        <v>1</v>
      </c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</row>
    <row r="359" spans="1:20">
      <c r="A359" s="131">
        <v>39440</v>
      </c>
      <c r="B359" s="177">
        <v>358</v>
      </c>
      <c r="C359" s="181">
        <v>22.4</v>
      </c>
      <c r="D359" s="179">
        <v>1.1052</v>
      </c>
      <c r="E359" s="179">
        <v>1.687373086766478</v>
      </c>
      <c r="F359" s="174">
        <v>0</v>
      </c>
      <c r="G359" s="181">
        <v>18.100000000000001</v>
      </c>
      <c r="H359" s="181">
        <v>-2.4</v>
      </c>
      <c r="I359" s="174">
        <v>1</v>
      </c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</row>
    <row r="360" spans="1:20">
      <c r="A360" s="131">
        <v>39441</v>
      </c>
      <c r="B360" s="177">
        <v>359</v>
      </c>
      <c r="C360" s="181">
        <v>11.3</v>
      </c>
      <c r="D360" s="179">
        <v>2.3946000000000001</v>
      </c>
      <c r="E360" s="179">
        <v>2.4189860316284948</v>
      </c>
      <c r="F360" s="174">
        <v>0</v>
      </c>
      <c r="G360" s="181">
        <v>14.3</v>
      </c>
      <c r="H360" s="181">
        <v>-0.5</v>
      </c>
      <c r="I360" s="174">
        <v>1</v>
      </c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</row>
    <row r="361" spans="1:20">
      <c r="A361" s="131">
        <v>39442</v>
      </c>
      <c r="B361" s="177">
        <v>360</v>
      </c>
      <c r="C361" s="181">
        <v>14.6</v>
      </c>
      <c r="D361" s="179">
        <v>0.92100000000000004</v>
      </c>
      <c r="E361" s="179">
        <v>1.3764201869259849</v>
      </c>
      <c r="F361" s="174">
        <v>0</v>
      </c>
      <c r="G361" s="181">
        <v>13.4</v>
      </c>
      <c r="H361" s="181">
        <v>-4.4000000000000004</v>
      </c>
      <c r="I361" s="174">
        <v>1</v>
      </c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</row>
    <row r="362" spans="1:20">
      <c r="A362" s="131">
        <v>39443</v>
      </c>
      <c r="B362" s="177">
        <v>361</v>
      </c>
      <c r="C362" s="181">
        <v>16</v>
      </c>
      <c r="D362" s="179">
        <v>3.0392999999999999</v>
      </c>
      <c r="E362" s="179">
        <v>2.4584382988576814</v>
      </c>
      <c r="F362" s="174">
        <v>0</v>
      </c>
      <c r="G362" s="181">
        <v>11.4</v>
      </c>
      <c r="H362" s="181">
        <v>-0.8</v>
      </c>
      <c r="I362" s="174">
        <v>1</v>
      </c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</row>
    <row r="363" spans="1:20">
      <c r="A363" s="131">
        <v>39444</v>
      </c>
      <c r="B363" s="177">
        <v>362</v>
      </c>
      <c r="C363" s="174">
        <v>16</v>
      </c>
      <c r="D363" s="179">
        <v>0.82890000000000008</v>
      </c>
      <c r="E363" s="179">
        <v>1.2595801473135797</v>
      </c>
      <c r="F363" s="174">
        <v>0</v>
      </c>
      <c r="G363" s="181">
        <v>12.3</v>
      </c>
      <c r="H363" s="181">
        <v>-4.0999999999999996</v>
      </c>
      <c r="I363" s="174">
        <v>1</v>
      </c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</row>
    <row r="364" spans="1:20">
      <c r="A364" s="131">
        <v>39445</v>
      </c>
      <c r="B364" s="177">
        <v>363</v>
      </c>
      <c r="C364" s="174">
        <v>14.6</v>
      </c>
      <c r="D364" s="179">
        <v>0.73680000000000012</v>
      </c>
      <c r="E364" s="179">
        <v>1.2010021719936077</v>
      </c>
      <c r="F364" s="174">
        <v>0</v>
      </c>
      <c r="G364" s="181">
        <v>12.6</v>
      </c>
      <c r="H364" s="174">
        <v>-3.7</v>
      </c>
      <c r="I364" s="174">
        <v>1</v>
      </c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</row>
    <row r="365" spans="1:20">
      <c r="A365" s="131">
        <v>39446</v>
      </c>
      <c r="B365" s="177">
        <v>364</v>
      </c>
      <c r="C365" s="181">
        <v>23.1</v>
      </c>
      <c r="D365" s="179">
        <v>0.82890000000000008</v>
      </c>
      <c r="E365" s="179">
        <v>1.3745289642359135</v>
      </c>
      <c r="F365" s="174">
        <v>0</v>
      </c>
      <c r="G365" s="181">
        <v>15.9</v>
      </c>
      <c r="H365" s="181">
        <v>-3.7</v>
      </c>
      <c r="I365" s="174">
        <v>1</v>
      </c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</row>
    <row r="366" spans="1:20">
      <c r="A366" s="131">
        <v>39447</v>
      </c>
      <c r="B366" s="177">
        <v>365</v>
      </c>
      <c r="C366" s="181">
        <v>22.7</v>
      </c>
      <c r="D366" s="179">
        <v>1.1052</v>
      </c>
      <c r="E366" s="179">
        <v>1.7258888150930036</v>
      </c>
      <c r="F366" s="174">
        <v>0</v>
      </c>
      <c r="G366" s="181">
        <v>18.2</v>
      </c>
      <c r="H366" s="181">
        <v>-2.7</v>
      </c>
      <c r="I366" s="174">
        <v>1</v>
      </c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</row>
    <row r="367" spans="1:20">
      <c r="A367" s="131"/>
      <c r="B367" s="177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</row>
    <row r="368" spans="1:20">
      <c r="A368" s="131"/>
      <c r="B368" s="177"/>
    </row>
    <row r="369" spans="1:2">
      <c r="A369" s="131"/>
      <c r="B369" s="177"/>
    </row>
    <row r="370" spans="1:2">
      <c r="A370" s="131"/>
      <c r="B370" s="177"/>
    </row>
    <row r="371" spans="1:2">
      <c r="A371" s="131"/>
      <c r="B371" s="177"/>
    </row>
    <row r="372" spans="1:2">
      <c r="A372" s="131"/>
      <c r="B372" s="177"/>
    </row>
    <row r="373" spans="1:2">
      <c r="A373" s="131"/>
      <c r="B373" s="177"/>
    </row>
    <row r="374" spans="1:2">
      <c r="A374" s="131"/>
      <c r="B374" s="177"/>
    </row>
    <row r="375" spans="1:2">
      <c r="A375" s="131"/>
      <c r="B375" s="177"/>
    </row>
    <row r="376" spans="1:2">
      <c r="A376" s="131"/>
      <c r="B376" s="177"/>
    </row>
    <row r="377" spans="1:2">
      <c r="A377" s="131"/>
      <c r="B377" s="177"/>
    </row>
    <row r="378" spans="1:2">
      <c r="A378" s="131"/>
      <c r="B378" s="177"/>
    </row>
    <row r="379" spans="1:2">
      <c r="A379" s="131"/>
      <c r="B379" s="177"/>
    </row>
    <row r="380" spans="1:2">
      <c r="A380" s="131"/>
      <c r="B380" s="177"/>
    </row>
    <row r="381" spans="1:2">
      <c r="A381" s="131"/>
      <c r="B381" s="177"/>
    </row>
    <row r="382" spans="1:2">
      <c r="A382" s="131"/>
      <c r="B382" s="177"/>
    </row>
    <row r="383" spans="1:2">
      <c r="A383" s="131"/>
      <c r="B383" s="177"/>
    </row>
    <row r="384" spans="1:2">
      <c r="A384" s="131"/>
      <c r="B384" s="177"/>
    </row>
    <row r="385" spans="1:2">
      <c r="A385" s="131"/>
      <c r="B385" s="177"/>
    </row>
    <row r="386" spans="1:2">
      <c r="A386" s="131"/>
      <c r="B386" s="177"/>
    </row>
    <row r="387" spans="1:2">
      <c r="A387" s="131"/>
      <c r="B387" s="177"/>
    </row>
    <row r="388" spans="1:2">
      <c r="A388" s="131"/>
      <c r="B388" s="177"/>
    </row>
    <row r="389" spans="1:2">
      <c r="A389" s="131"/>
      <c r="B389" s="177"/>
    </row>
    <row r="390" spans="1:2">
      <c r="A390" s="131"/>
      <c r="B390" s="177"/>
    </row>
    <row r="391" spans="1:2">
      <c r="A391" s="131"/>
      <c r="B391" s="177"/>
    </row>
    <row r="392" spans="1:2">
      <c r="A392" s="131"/>
      <c r="B392" s="177"/>
    </row>
    <row r="393" spans="1:2">
      <c r="A393" s="131"/>
      <c r="B393" s="177"/>
    </row>
    <row r="394" spans="1:2">
      <c r="A394" s="131"/>
      <c r="B394" s="177"/>
    </row>
    <row r="395" spans="1:2">
      <c r="A395" s="131"/>
      <c r="B395" s="177"/>
    </row>
    <row r="396" spans="1:2">
      <c r="A396" s="131"/>
      <c r="B396" s="177"/>
    </row>
    <row r="397" spans="1:2">
      <c r="A397" s="131"/>
      <c r="B397" s="177"/>
    </row>
    <row r="398" spans="1:2">
      <c r="A398" s="131"/>
      <c r="B398" s="177"/>
    </row>
    <row r="399" spans="1:2">
      <c r="A399" s="131"/>
      <c r="B399" s="177"/>
    </row>
    <row r="400" spans="1:2">
      <c r="A400" s="131"/>
      <c r="B400" s="177"/>
    </row>
    <row r="401" spans="1:2">
      <c r="A401" s="131"/>
      <c r="B401" s="177"/>
    </row>
    <row r="402" spans="1:2">
      <c r="A402" s="131"/>
      <c r="B402" s="177"/>
    </row>
    <row r="403" spans="1:2">
      <c r="A403" s="131"/>
      <c r="B403" s="177"/>
    </row>
    <row r="404" spans="1:2">
      <c r="A404" s="131"/>
      <c r="B404" s="177"/>
    </row>
    <row r="405" spans="1:2">
      <c r="A405" s="131"/>
      <c r="B405" s="177"/>
    </row>
    <row r="406" spans="1:2">
      <c r="A406" s="131"/>
      <c r="B406" s="177"/>
    </row>
    <row r="407" spans="1:2">
      <c r="A407" s="131"/>
      <c r="B407" s="177"/>
    </row>
    <row r="408" spans="1:2">
      <c r="A408" s="131"/>
      <c r="B408" s="177"/>
    </row>
    <row r="409" spans="1:2">
      <c r="A409" s="131"/>
      <c r="B409" s="177"/>
    </row>
    <row r="410" spans="1:2">
      <c r="A410" s="131"/>
      <c r="B410" s="177"/>
    </row>
    <row r="411" spans="1:2">
      <c r="A411" s="131"/>
      <c r="B411" s="177"/>
    </row>
    <row r="412" spans="1:2">
      <c r="A412" s="131"/>
      <c r="B412" s="177"/>
    </row>
    <row r="413" spans="1:2">
      <c r="A413" s="131"/>
      <c r="B413" s="177"/>
    </row>
    <row r="414" spans="1:2">
      <c r="A414" s="131"/>
      <c r="B414" s="177"/>
    </row>
    <row r="415" spans="1:2">
      <c r="A415" s="131"/>
      <c r="B415" s="177"/>
    </row>
    <row r="416" spans="1:2">
      <c r="A416" s="131"/>
      <c r="B416" s="177"/>
    </row>
    <row r="417" spans="1:2">
      <c r="A417" s="131"/>
      <c r="B417" s="177"/>
    </row>
    <row r="418" spans="1:2">
      <c r="A418" s="131"/>
      <c r="B418" s="177"/>
    </row>
    <row r="419" spans="1:2">
      <c r="A419" s="131"/>
      <c r="B419" s="177"/>
    </row>
    <row r="420" spans="1:2">
      <c r="A420" s="131"/>
      <c r="B420" s="177"/>
    </row>
    <row r="421" spans="1:2">
      <c r="A421" s="131"/>
      <c r="B421" s="177"/>
    </row>
    <row r="422" spans="1:2">
      <c r="A422" s="131"/>
      <c r="B422" s="177"/>
    </row>
    <row r="423" spans="1:2">
      <c r="A423" s="131"/>
      <c r="B423" s="177"/>
    </row>
    <row r="424" spans="1:2">
      <c r="A424" s="131"/>
      <c r="B424" s="177"/>
    </row>
    <row r="425" spans="1:2">
      <c r="A425" s="131"/>
      <c r="B425" s="177"/>
    </row>
    <row r="426" spans="1:2">
      <c r="A426" s="131"/>
      <c r="B426" s="177"/>
    </row>
    <row r="427" spans="1:2">
      <c r="A427" s="131"/>
      <c r="B427" s="177"/>
    </row>
    <row r="428" spans="1:2">
      <c r="A428" s="131"/>
      <c r="B428" s="177"/>
    </row>
    <row r="429" spans="1:2">
      <c r="A429" s="131"/>
      <c r="B429" s="177"/>
    </row>
    <row r="430" spans="1:2">
      <c r="A430" s="131"/>
      <c r="B430" s="177"/>
    </row>
    <row r="431" spans="1:2">
      <c r="A431" s="131"/>
      <c r="B431" s="177"/>
    </row>
    <row r="432" spans="1:2">
      <c r="A432" s="131"/>
      <c r="B432" s="177"/>
    </row>
    <row r="433" spans="1:2">
      <c r="A433" s="131"/>
      <c r="B433" s="177"/>
    </row>
    <row r="434" spans="1:2">
      <c r="A434" s="131"/>
      <c r="B434" s="177"/>
    </row>
    <row r="435" spans="1:2">
      <c r="A435" s="131"/>
      <c r="B435" s="177"/>
    </row>
    <row r="436" spans="1:2">
      <c r="A436" s="131"/>
      <c r="B436" s="177"/>
    </row>
    <row r="437" spans="1:2">
      <c r="A437" s="131"/>
      <c r="B437" s="177"/>
    </row>
    <row r="438" spans="1:2">
      <c r="A438" s="131"/>
      <c r="B438" s="177"/>
    </row>
    <row r="439" spans="1:2">
      <c r="A439" s="131"/>
      <c r="B439" s="177"/>
    </row>
    <row r="440" spans="1:2">
      <c r="A440" s="131"/>
      <c r="B440" s="177"/>
    </row>
    <row r="441" spans="1:2">
      <c r="A441" s="131"/>
      <c r="B441" s="177"/>
    </row>
    <row r="442" spans="1:2">
      <c r="A442" s="131"/>
      <c r="B442" s="177"/>
    </row>
    <row r="443" spans="1:2">
      <c r="A443" s="131"/>
      <c r="B443" s="177"/>
    </row>
    <row r="444" spans="1:2">
      <c r="A444" s="131"/>
      <c r="B444" s="177"/>
    </row>
    <row r="445" spans="1:2">
      <c r="A445" s="131"/>
      <c r="B445" s="177"/>
    </row>
    <row r="446" spans="1:2">
      <c r="A446" s="131"/>
      <c r="B446" s="177"/>
    </row>
    <row r="447" spans="1:2">
      <c r="A447" s="131"/>
      <c r="B447" s="177"/>
    </row>
    <row r="448" spans="1:2">
      <c r="A448" s="131"/>
      <c r="B448" s="177"/>
    </row>
    <row r="449" spans="1:2">
      <c r="A449" s="131"/>
      <c r="B449" s="177"/>
    </row>
    <row r="450" spans="1:2">
      <c r="A450" s="131"/>
      <c r="B450" s="177"/>
    </row>
    <row r="451" spans="1:2">
      <c r="A451" s="131"/>
      <c r="B451" s="177"/>
    </row>
    <row r="452" spans="1:2">
      <c r="A452" s="131"/>
      <c r="B452" s="177"/>
    </row>
    <row r="453" spans="1:2">
      <c r="A453" s="131"/>
      <c r="B453" s="177"/>
    </row>
    <row r="454" spans="1:2">
      <c r="A454" s="131"/>
      <c r="B454" s="177"/>
    </row>
    <row r="455" spans="1:2">
      <c r="A455" s="131"/>
      <c r="B455" s="177"/>
    </row>
    <row r="456" spans="1:2">
      <c r="A456" s="131"/>
      <c r="B456" s="177"/>
    </row>
    <row r="457" spans="1:2">
      <c r="A457" s="131"/>
      <c r="B457" s="177"/>
    </row>
    <row r="458" spans="1:2">
      <c r="A458" s="131"/>
      <c r="B458" s="177"/>
    </row>
    <row r="459" spans="1:2">
      <c r="A459" s="131"/>
      <c r="B459" s="177"/>
    </row>
    <row r="460" spans="1:2">
      <c r="A460" s="131"/>
      <c r="B460" s="177"/>
    </row>
    <row r="461" spans="1:2">
      <c r="A461" s="131"/>
      <c r="B461" s="177"/>
    </row>
    <row r="462" spans="1:2">
      <c r="A462" s="131"/>
      <c r="B462" s="177"/>
    </row>
    <row r="463" spans="1:2">
      <c r="A463" s="131"/>
      <c r="B463" s="177"/>
    </row>
    <row r="464" spans="1:2">
      <c r="A464" s="131"/>
      <c r="B464" s="177"/>
    </row>
    <row r="465" spans="1:2">
      <c r="A465" s="131"/>
      <c r="B465" s="177"/>
    </row>
    <row r="466" spans="1:2">
      <c r="A466" s="131"/>
      <c r="B466" s="177"/>
    </row>
    <row r="467" spans="1:2">
      <c r="A467" s="131"/>
      <c r="B467" s="177"/>
    </row>
    <row r="468" spans="1:2">
      <c r="A468" s="131"/>
      <c r="B468" s="177"/>
    </row>
    <row r="469" spans="1:2">
      <c r="A469" s="131"/>
      <c r="B469" s="177"/>
    </row>
    <row r="470" spans="1:2">
      <c r="A470" s="131"/>
      <c r="B470" s="177"/>
    </row>
    <row r="471" spans="1:2">
      <c r="A471" s="131"/>
      <c r="B471" s="177"/>
    </row>
    <row r="472" spans="1:2">
      <c r="A472" s="131"/>
      <c r="B472" s="177"/>
    </row>
    <row r="473" spans="1:2">
      <c r="A473" s="131"/>
      <c r="B473" s="177"/>
    </row>
    <row r="474" spans="1:2">
      <c r="A474" s="131"/>
      <c r="B474" s="177"/>
    </row>
    <row r="475" spans="1:2">
      <c r="A475" s="131"/>
      <c r="B475" s="177"/>
    </row>
    <row r="476" spans="1:2">
      <c r="A476" s="131"/>
      <c r="B476" s="177"/>
    </row>
    <row r="477" spans="1:2">
      <c r="A477" s="131"/>
      <c r="B477" s="177"/>
    </row>
    <row r="478" spans="1:2">
      <c r="A478" s="131"/>
      <c r="B478" s="177"/>
    </row>
    <row r="479" spans="1:2">
      <c r="A479" s="131"/>
      <c r="B479" s="177"/>
    </row>
    <row r="480" spans="1:2">
      <c r="A480" s="131"/>
      <c r="B480" s="177"/>
    </row>
    <row r="481" spans="1:2">
      <c r="A481" s="131"/>
      <c r="B481" s="177"/>
    </row>
    <row r="482" spans="1:2">
      <c r="A482" s="131"/>
      <c r="B482" s="177"/>
    </row>
    <row r="483" spans="1:2">
      <c r="A483" s="131"/>
      <c r="B483" s="177"/>
    </row>
    <row r="484" spans="1:2">
      <c r="A484" s="131"/>
      <c r="B484" s="177"/>
    </row>
    <row r="485" spans="1:2">
      <c r="A485" s="131"/>
      <c r="B485" s="177"/>
    </row>
    <row r="486" spans="1:2">
      <c r="A486" s="131"/>
      <c r="B486" s="177"/>
    </row>
    <row r="487" spans="1:2">
      <c r="A487" s="131"/>
      <c r="B487" s="177"/>
    </row>
    <row r="488" spans="1:2">
      <c r="A488" s="131"/>
      <c r="B488" s="177"/>
    </row>
    <row r="489" spans="1:2">
      <c r="A489" s="131"/>
      <c r="B489" s="177"/>
    </row>
    <row r="490" spans="1:2">
      <c r="A490" s="131"/>
      <c r="B490" s="177"/>
    </row>
    <row r="491" spans="1:2">
      <c r="A491" s="131"/>
      <c r="B491" s="177"/>
    </row>
    <row r="492" spans="1:2">
      <c r="A492" s="131"/>
      <c r="B492" s="177"/>
    </row>
    <row r="493" spans="1:2">
      <c r="A493" s="131"/>
      <c r="B493" s="177"/>
    </row>
    <row r="494" spans="1:2">
      <c r="A494" s="131"/>
      <c r="B494" s="177"/>
    </row>
    <row r="495" spans="1:2">
      <c r="A495" s="131"/>
      <c r="B495" s="177"/>
    </row>
    <row r="496" spans="1:2">
      <c r="A496" s="131"/>
      <c r="B496" s="177"/>
    </row>
    <row r="497" spans="1:2">
      <c r="A497" s="131"/>
      <c r="B497" s="177"/>
    </row>
    <row r="498" spans="1:2">
      <c r="A498" s="131"/>
      <c r="B498" s="177"/>
    </row>
    <row r="499" spans="1:2">
      <c r="A499" s="131"/>
      <c r="B499" s="177"/>
    </row>
    <row r="500" spans="1:2">
      <c r="A500" s="131"/>
      <c r="B500" s="177"/>
    </row>
    <row r="501" spans="1:2">
      <c r="A501" s="131"/>
      <c r="B501" s="177"/>
    </row>
    <row r="502" spans="1:2">
      <c r="A502" s="131"/>
      <c r="B502" s="177"/>
    </row>
    <row r="503" spans="1:2">
      <c r="A503" s="131"/>
      <c r="B503" s="177"/>
    </row>
    <row r="504" spans="1:2">
      <c r="A504" s="131"/>
      <c r="B504" s="177"/>
    </row>
    <row r="505" spans="1:2">
      <c r="A505" s="131"/>
      <c r="B505" s="177"/>
    </row>
    <row r="506" spans="1:2">
      <c r="A506" s="131"/>
      <c r="B506" s="177"/>
    </row>
    <row r="507" spans="1:2">
      <c r="A507" s="131"/>
      <c r="B507" s="177"/>
    </row>
    <row r="508" spans="1:2">
      <c r="A508" s="131"/>
      <c r="B508" s="177"/>
    </row>
    <row r="509" spans="1:2">
      <c r="A509" s="131"/>
      <c r="B509" s="177"/>
    </row>
    <row r="510" spans="1:2">
      <c r="A510" s="131"/>
      <c r="B510" s="177"/>
    </row>
    <row r="511" spans="1:2">
      <c r="A511" s="131"/>
      <c r="B511" s="177"/>
    </row>
    <row r="512" spans="1:2">
      <c r="A512" s="131"/>
      <c r="B512" s="177"/>
    </row>
    <row r="513" spans="1:2">
      <c r="A513" s="131"/>
      <c r="B513" s="177"/>
    </row>
    <row r="514" spans="1:2">
      <c r="A514" s="131"/>
      <c r="B514" s="177"/>
    </row>
    <row r="515" spans="1:2">
      <c r="A515" s="131"/>
      <c r="B515" s="177"/>
    </row>
    <row r="516" spans="1:2">
      <c r="A516" s="131"/>
      <c r="B516" s="177"/>
    </row>
    <row r="517" spans="1:2">
      <c r="A517" s="131"/>
      <c r="B517" s="177"/>
    </row>
    <row r="518" spans="1:2">
      <c r="A518" s="131"/>
      <c r="B518" s="177"/>
    </row>
    <row r="519" spans="1:2">
      <c r="A519" s="131"/>
      <c r="B519" s="177"/>
    </row>
    <row r="520" spans="1:2">
      <c r="A520" s="131"/>
      <c r="B520" s="177"/>
    </row>
    <row r="521" spans="1:2">
      <c r="A521" s="131"/>
      <c r="B521" s="177"/>
    </row>
    <row r="522" spans="1:2">
      <c r="A522" s="131"/>
      <c r="B522" s="177"/>
    </row>
    <row r="523" spans="1:2">
      <c r="A523" s="131"/>
      <c r="B523" s="177"/>
    </row>
    <row r="524" spans="1:2">
      <c r="A524" s="131"/>
      <c r="B524" s="177"/>
    </row>
    <row r="525" spans="1:2">
      <c r="A525" s="131"/>
      <c r="B525" s="177"/>
    </row>
    <row r="526" spans="1:2">
      <c r="A526" s="131"/>
      <c r="B526" s="177"/>
    </row>
    <row r="527" spans="1:2">
      <c r="A527" s="131"/>
      <c r="B527" s="177"/>
    </row>
    <row r="528" spans="1:2">
      <c r="A528" s="131"/>
      <c r="B528" s="177"/>
    </row>
    <row r="529" spans="1:2">
      <c r="A529" s="131"/>
      <c r="B529" s="177"/>
    </row>
    <row r="530" spans="1:2">
      <c r="A530" s="131"/>
      <c r="B530" s="177"/>
    </row>
    <row r="531" spans="1:2">
      <c r="A531" s="131"/>
      <c r="B531" s="177"/>
    </row>
    <row r="532" spans="1:2">
      <c r="A532" s="131"/>
      <c r="B532" s="177"/>
    </row>
    <row r="533" spans="1:2">
      <c r="A533" s="131"/>
      <c r="B533" s="177"/>
    </row>
    <row r="534" spans="1:2">
      <c r="A534" s="131"/>
      <c r="B534" s="177"/>
    </row>
    <row r="535" spans="1:2">
      <c r="A535" s="131"/>
      <c r="B535" s="177"/>
    </row>
    <row r="536" spans="1:2">
      <c r="A536" s="131"/>
      <c r="B536" s="177"/>
    </row>
    <row r="537" spans="1:2">
      <c r="A537" s="131"/>
      <c r="B537" s="177"/>
    </row>
    <row r="538" spans="1:2">
      <c r="A538" s="131"/>
      <c r="B538" s="177"/>
    </row>
    <row r="539" spans="1:2">
      <c r="A539" s="131"/>
      <c r="B539" s="177"/>
    </row>
    <row r="540" spans="1:2">
      <c r="A540" s="131"/>
      <c r="B540" s="177"/>
    </row>
    <row r="541" spans="1:2">
      <c r="A541" s="131"/>
      <c r="B541" s="177"/>
    </row>
    <row r="542" spans="1:2">
      <c r="A542" s="131"/>
      <c r="B542" s="177"/>
    </row>
    <row r="543" spans="1:2">
      <c r="A543" s="131"/>
      <c r="B543" s="177"/>
    </row>
    <row r="544" spans="1:2">
      <c r="A544" s="131"/>
      <c r="B544" s="177"/>
    </row>
    <row r="545" spans="1:2">
      <c r="A545" s="131"/>
      <c r="B545" s="177"/>
    </row>
    <row r="546" spans="1:2">
      <c r="A546" s="131"/>
      <c r="B546" s="177"/>
    </row>
    <row r="547" spans="1:2">
      <c r="A547" s="131"/>
      <c r="B547" s="177"/>
    </row>
    <row r="548" spans="1:2">
      <c r="A548" s="131"/>
      <c r="B548" s="177"/>
    </row>
    <row r="549" spans="1:2">
      <c r="A549" s="131"/>
      <c r="B549" s="177"/>
    </row>
    <row r="550" spans="1:2">
      <c r="A550" s="131"/>
      <c r="B550" s="177"/>
    </row>
    <row r="551" spans="1:2">
      <c r="A551" s="131"/>
      <c r="B551" s="177"/>
    </row>
    <row r="552" spans="1:2">
      <c r="A552" s="131"/>
      <c r="B552" s="177"/>
    </row>
    <row r="553" spans="1:2">
      <c r="A553" s="131"/>
      <c r="B553" s="177"/>
    </row>
    <row r="554" spans="1:2">
      <c r="A554" s="131"/>
      <c r="B554" s="177"/>
    </row>
    <row r="555" spans="1:2">
      <c r="A555" s="131"/>
      <c r="B555" s="177"/>
    </row>
    <row r="556" spans="1:2">
      <c r="A556" s="131"/>
      <c r="B556" s="177"/>
    </row>
    <row r="557" spans="1:2">
      <c r="A557" s="131"/>
      <c r="B557" s="177"/>
    </row>
    <row r="558" spans="1:2">
      <c r="A558" s="131"/>
      <c r="B558" s="177"/>
    </row>
    <row r="559" spans="1:2">
      <c r="A559" s="131"/>
      <c r="B559" s="177"/>
    </row>
    <row r="560" spans="1:2">
      <c r="A560" s="131"/>
      <c r="B560" s="177"/>
    </row>
    <row r="561" spans="1:2">
      <c r="A561" s="131"/>
      <c r="B561" s="177"/>
    </row>
    <row r="562" spans="1:2">
      <c r="A562" s="131"/>
      <c r="B562" s="177"/>
    </row>
    <row r="563" spans="1:2">
      <c r="A563" s="131"/>
      <c r="B563" s="177"/>
    </row>
    <row r="564" spans="1:2">
      <c r="A564" s="131"/>
      <c r="B564" s="177"/>
    </row>
    <row r="565" spans="1:2">
      <c r="A565" s="131"/>
      <c r="B565" s="177"/>
    </row>
    <row r="566" spans="1:2">
      <c r="A566" s="131"/>
      <c r="B566" s="177"/>
    </row>
    <row r="567" spans="1:2">
      <c r="A567" s="131"/>
      <c r="B567" s="177"/>
    </row>
    <row r="568" spans="1:2">
      <c r="A568" s="131"/>
      <c r="B568" s="177"/>
    </row>
    <row r="569" spans="1:2">
      <c r="A569" s="131"/>
      <c r="B569" s="177"/>
    </row>
    <row r="570" spans="1:2">
      <c r="A570" s="131"/>
      <c r="B570" s="177"/>
    </row>
    <row r="571" spans="1:2">
      <c r="A571" s="131"/>
      <c r="B571" s="177"/>
    </row>
    <row r="572" spans="1:2">
      <c r="A572" s="131"/>
      <c r="B572" s="177"/>
    </row>
    <row r="573" spans="1:2">
      <c r="A573" s="131"/>
      <c r="B573" s="177"/>
    </row>
    <row r="574" spans="1:2">
      <c r="A574" s="131"/>
      <c r="B574" s="177"/>
    </row>
    <row r="575" spans="1:2">
      <c r="A575" s="131"/>
      <c r="B575" s="177"/>
    </row>
    <row r="576" spans="1:2">
      <c r="A576" s="131"/>
      <c r="B576" s="177"/>
    </row>
    <row r="577" spans="1:2">
      <c r="A577" s="131"/>
      <c r="B577" s="177"/>
    </row>
    <row r="578" spans="1:2">
      <c r="A578" s="131"/>
      <c r="B578" s="177"/>
    </row>
    <row r="579" spans="1:2">
      <c r="A579" s="131"/>
      <c r="B579" s="177"/>
    </row>
    <row r="580" spans="1:2">
      <c r="A580" s="131"/>
      <c r="B580" s="177"/>
    </row>
    <row r="581" spans="1:2">
      <c r="A581" s="131"/>
      <c r="B581" s="177"/>
    </row>
    <row r="582" spans="1:2">
      <c r="A582" s="131"/>
      <c r="B582" s="177"/>
    </row>
    <row r="583" spans="1:2">
      <c r="A583" s="131"/>
      <c r="B583" s="177"/>
    </row>
    <row r="584" spans="1:2">
      <c r="A584" s="131"/>
      <c r="B584" s="177"/>
    </row>
    <row r="585" spans="1:2">
      <c r="A585" s="131"/>
      <c r="B585" s="177"/>
    </row>
    <row r="586" spans="1:2">
      <c r="A586" s="131"/>
      <c r="B586" s="177"/>
    </row>
    <row r="587" spans="1:2">
      <c r="A587" s="131"/>
      <c r="B587" s="177"/>
    </row>
    <row r="588" spans="1:2">
      <c r="A588" s="131"/>
      <c r="B588" s="177"/>
    </row>
    <row r="589" spans="1:2">
      <c r="A589" s="131"/>
      <c r="B589" s="177"/>
    </row>
    <row r="590" spans="1:2">
      <c r="A590" s="131"/>
      <c r="B590" s="177"/>
    </row>
    <row r="591" spans="1:2">
      <c r="A591" s="131"/>
      <c r="B591" s="177"/>
    </row>
    <row r="592" spans="1:2">
      <c r="A592" s="131"/>
      <c r="B592" s="177"/>
    </row>
    <row r="593" spans="1:2">
      <c r="A593" s="131"/>
      <c r="B593" s="177"/>
    </row>
    <row r="594" spans="1:2">
      <c r="A594" s="131"/>
      <c r="B594" s="177"/>
    </row>
    <row r="595" spans="1:2">
      <c r="A595" s="131"/>
      <c r="B595" s="177"/>
    </row>
    <row r="596" spans="1:2">
      <c r="A596" s="131"/>
      <c r="B596" s="177"/>
    </row>
    <row r="597" spans="1:2">
      <c r="A597" s="131"/>
      <c r="B597" s="177"/>
    </row>
    <row r="598" spans="1:2">
      <c r="A598" s="131"/>
      <c r="B598" s="177"/>
    </row>
    <row r="599" spans="1:2">
      <c r="A599" s="131"/>
      <c r="B599" s="177"/>
    </row>
    <row r="600" spans="1:2">
      <c r="A600" s="131"/>
      <c r="B600" s="177"/>
    </row>
    <row r="601" spans="1:2">
      <c r="A601" s="131"/>
      <c r="B601" s="177"/>
    </row>
    <row r="602" spans="1:2">
      <c r="A602" s="131"/>
      <c r="B602" s="177"/>
    </row>
    <row r="603" spans="1:2">
      <c r="A603" s="131"/>
      <c r="B603" s="177"/>
    </row>
    <row r="604" spans="1:2">
      <c r="A604" s="131"/>
      <c r="B604" s="177"/>
    </row>
    <row r="605" spans="1:2">
      <c r="A605" s="131"/>
      <c r="B605" s="177"/>
    </row>
    <row r="606" spans="1:2">
      <c r="A606" s="131"/>
      <c r="B606" s="177"/>
    </row>
    <row r="607" spans="1:2">
      <c r="A607" s="131"/>
      <c r="B607" s="177"/>
    </row>
    <row r="608" spans="1:2">
      <c r="A608" s="131"/>
      <c r="B608" s="177"/>
    </row>
    <row r="609" spans="1:2">
      <c r="A609" s="131"/>
      <c r="B609" s="177"/>
    </row>
    <row r="610" spans="1:2">
      <c r="A610" s="131"/>
      <c r="B610" s="177"/>
    </row>
    <row r="611" spans="1:2">
      <c r="A611" s="131"/>
      <c r="B611" s="177"/>
    </row>
    <row r="612" spans="1:2">
      <c r="A612" s="131"/>
      <c r="B612" s="177"/>
    </row>
    <row r="613" spans="1:2">
      <c r="A613" s="131"/>
      <c r="B613" s="177"/>
    </row>
    <row r="614" spans="1:2">
      <c r="A614" s="131"/>
      <c r="B614" s="177"/>
    </row>
    <row r="615" spans="1:2">
      <c r="A615" s="131"/>
      <c r="B615" s="177"/>
    </row>
    <row r="616" spans="1:2">
      <c r="A616" s="131"/>
      <c r="B616" s="177"/>
    </row>
    <row r="617" spans="1:2">
      <c r="A617" s="131"/>
      <c r="B617" s="177"/>
    </row>
    <row r="618" spans="1:2">
      <c r="A618" s="131"/>
      <c r="B618" s="177"/>
    </row>
    <row r="619" spans="1:2">
      <c r="A619" s="131"/>
      <c r="B619" s="177"/>
    </row>
    <row r="620" spans="1:2">
      <c r="A620" s="131"/>
      <c r="B620" s="177"/>
    </row>
    <row r="621" spans="1:2">
      <c r="A621" s="131"/>
      <c r="B621" s="177"/>
    </row>
    <row r="622" spans="1:2">
      <c r="A622" s="131"/>
      <c r="B622" s="177"/>
    </row>
    <row r="623" spans="1:2">
      <c r="A623" s="131"/>
      <c r="B623" s="177"/>
    </row>
    <row r="624" spans="1:2">
      <c r="A624" s="131"/>
      <c r="B624" s="177"/>
    </row>
    <row r="625" spans="1:2">
      <c r="A625" s="131"/>
      <c r="B625" s="177"/>
    </row>
    <row r="626" spans="1:2">
      <c r="A626" s="131"/>
      <c r="B626" s="177"/>
    </row>
    <row r="627" spans="1:2">
      <c r="A627" s="131"/>
      <c r="B627" s="177"/>
    </row>
    <row r="628" spans="1:2">
      <c r="A628" s="131"/>
      <c r="B628" s="177"/>
    </row>
    <row r="629" spans="1:2">
      <c r="A629" s="131"/>
      <c r="B629" s="177"/>
    </row>
    <row r="630" spans="1:2">
      <c r="A630" s="131"/>
      <c r="B630" s="177"/>
    </row>
    <row r="631" spans="1:2">
      <c r="A631" s="131"/>
      <c r="B631" s="177"/>
    </row>
    <row r="632" spans="1:2">
      <c r="A632" s="131"/>
      <c r="B632" s="177"/>
    </row>
    <row r="633" spans="1:2">
      <c r="A633" s="131"/>
      <c r="B633" s="177"/>
    </row>
    <row r="634" spans="1:2">
      <c r="A634" s="131"/>
      <c r="B634" s="177"/>
    </row>
    <row r="635" spans="1:2">
      <c r="A635" s="131"/>
      <c r="B635" s="177"/>
    </row>
    <row r="636" spans="1:2">
      <c r="A636" s="131"/>
      <c r="B636" s="177"/>
    </row>
    <row r="637" spans="1:2">
      <c r="A637" s="131"/>
      <c r="B637" s="177"/>
    </row>
    <row r="638" spans="1:2">
      <c r="A638" s="131"/>
      <c r="B638" s="177"/>
    </row>
    <row r="639" spans="1:2">
      <c r="A639" s="131"/>
      <c r="B639" s="177"/>
    </row>
    <row r="640" spans="1:2">
      <c r="A640" s="131"/>
      <c r="B640" s="177"/>
    </row>
    <row r="641" spans="1:2">
      <c r="A641" s="131"/>
      <c r="B641" s="177"/>
    </row>
    <row r="642" spans="1:2">
      <c r="A642" s="131"/>
      <c r="B642" s="177"/>
    </row>
    <row r="643" spans="1:2">
      <c r="A643" s="131"/>
      <c r="B643" s="177"/>
    </row>
    <row r="644" spans="1:2">
      <c r="A644" s="131"/>
      <c r="B644" s="177"/>
    </row>
    <row r="645" spans="1:2">
      <c r="A645" s="131"/>
      <c r="B645" s="177"/>
    </row>
    <row r="646" spans="1:2">
      <c r="A646" s="131"/>
      <c r="B646" s="177"/>
    </row>
    <row r="647" spans="1:2">
      <c r="A647" s="131"/>
      <c r="B647" s="177"/>
    </row>
    <row r="648" spans="1:2">
      <c r="A648" s="131"/>
      <c r="B648" s="177"/>
    </row>
    <row r="649" spans="1:2">
      <c r="A649" s="131"/>
      <c r="B649" s="177"/>
    </row>
    <row r="650" spans="1:2">
      <c r="A650" s="131"/>
      <c r="B650" s="177"/>
    </row>
    <row r="651" spans="1:2">
      <c r="A651" s="131"/>
      <c r="B651" s="177"/>
    </row>
    <row r="652" spans="1:2">
      <c r="A652" s="131"/>
      <c r="B652" s="177"/>
    </row>
    <row r="653" spans="1:2">
      <c r="A653" s="131"/>
      <c r="B653" s="177"/>
    </row>
    <row r="654" spans="1:2">
      <c r="A654" s="131"/>
      <c r="B654" s="177"/>
    </row>
    <row r="655" spans="1:2">
      <c r="A655" s="131"/>
      <c r="B655" s="177"/>
    </row>
    <row r="656" spans="1:2">
      <c r="A656" s="131"/>
      <c r="B656" s="177"/>
    </row>
    <row r="657" spans="1:2">
      <c r="A657" s="131"/>
      <c r="B657" s="177"/>
    </row>
    <row r="658" spans="1:2">
      <c r="A658" s="131"/>
      <c r="B658" s="177"/>
    </row>
    <row r="659" spans="1:2">
      <c r="A659" s="131"/>
      <c r="B659" s="177"/>
    </row>
    <row r="660" spans="1:2">
      <c r="A660" s="131"/>
      <c r="B660" s="177"/>
    </row>
    <row r="661" spans="1:2">
      <c r="A661" s="131"/>
      <c r="B661" s="177"/>
    </row>
    <row r="662" spans="1:2">
      <c r="A662" s="131"/>
      <c r="B662" s="177"/>
    </row>
    <row r="663" spans="1:2">
      <c r="A663" s="131"/>
      <c r="B663" s="177"/>
    </row>
    <row r="664" spans="1:2">
      <c r="A664" s="131"/>
      <c r="B664" s="177"/>
    </row>
    <row r="665" spans="1:2">
      <c r="A665" s="131"/>
      <c r="B665" s="177"/>
    </row>
    <row r="666" spans="1:2">
      <c r="A666" s="131"/>
      <c r="B666" s="177"/>
    </row>
    <row r="667" spans="1:2">
      <c r="A667" s="131"/>
      <c r="B667" s="177"/>
    </row>
    <row r="668" spans="1:2">
      <c r="A668" s="131"/>
      <c r="B668" s="177"/>
    </row>
    <row r="669" spans="1:2">
      <c r="A669" s="131"/>
      <c r="B669" s="177"/>
    </row>
    <row r="670" spans="1:2">
      <c r="A670" s="131"/>
      <c r="B670" s="177"/>
    </row>
    <row r="671" spans="1:2">
      <c r="A671" s="131"/>
      <c r="B671" s="177"/>
    </row>
    <row r="672" spans="1:2">
      <c r="A672" s="131"/>
      <c r="B672" s="177"/>
    </row>
    <row r="673" spans="1:2">
      <c r="A673" s="131"/>
      <c r="B673" s="177"/>
    </row>
    <row r="674" spans="1:2">
      <c r="A674" s="131"/>
      <c r="B674" s="177"/>
    </row>
    <row r="675" spans="1:2">
      <c r="A675" s="131"/>
      <c r="B675" s="177"/>
    </row>
    <row r="676" spans="1:2">
      <c r="A676" s="131"/>
      <c r="B676" s="177"/>
    </row>
    <row r="677" spans="1:2">
      <c r="A677" s="131"/>
      <c r="B677" s="177"/>
    </row>
    <row r="678" spans="1:2">
      <c r="A678" s="131"/>
      <c r="B678" s="177"/>
    </row>
    <row r="679" spans="1:2">
      <c r="A679" s="131"/>
      <c r="B679" s="177"/>
    </row>
    <row r="680" spans="1:2">
      <c r="A680" s="131"/>
      <c r="B680" s="177"/>
    </row>
    <row r="681" spans="1:2">
      <c r="A681" s="131"/>
      <c r="B681" s="177"/>
    </row>
    <row r="682" spans="1:2">
      <c r="A682" s="131"/>
      <c r="B682" s="177"/>
    </row>
    <row r="683" spans="1:2">
      <c r="A683" s="131"/>
      <c r="B683" s="177"/>
    </row>
    <row r="684" spans="1:2">
      <c r="A684" s="131"/>
      <c r="B684" s="177"/>
    </row>
    <row r="685" spans="1:2">
      <c r="A685" s="131"/>
      <c r="B685" s="177"/>
    </row>
    <row r="686" spans="1:2">
      <c r="A686" s="131"/>
      <c r="B686" s="177"/>
    </row>
    <row r="687" spans="1:2">
      <c r="A687" s="131"/>
      <c r="B687" s="177"/>
    </row>
    <row r="688" spans="1:2">
      <c r="A688" s="131"/>
      <c r="B688" s="177"/>
    </row>
    <row r="689" spans="1:2">
      <c r="A689" s="131"/>
      <c r="B689" s="177"/>
    </row>
    <row r="690" spans="1:2">
      <c r="A690" s="131"/>
      <c r="B690" s="177"/>
    </row>
    <row r="691" spans="1:2">
      <c r="A691" s="131"/>
      <c r="B691" s="177"/>
    </row>
    <row r="692" spans="1:2">
      <c r="A692" s="131"/>
      <c r="B692" s="177"/>
    </row>
    <row r="693" spans="1:2">
      <c r="A693" s="131"/>
      <c r="B693" s="177"/>
    </row>
    <row r="694" spans="1:2">
      <c r="A694" s="131"/>
      <c r="B694" s="177"/>
    </row>
    <row r="695" spans="1:2">
      <c r="A695" s="131"/>
      <c r="B695" s="177"/>
    </row>
    <row r="696" spans="1:2">
      <c r="A696" s="131"/>
      <c r="B696" s="177"/>
    </row>
    <row r="697" spans="1:2">
      <c r="A697" s="131"/>
      <c r="B697" s="177"/>
    </row>
    <row r="698" spans="1:2">
      <c r="A698" s="131"/>
      <c r="B698" s="177"/>
    </row>
    <row r="699" spans="1:2">
      <c r="A699" s="131"/>
      <c r="B699" s="177"/>
    </row>
    <row r="700" spans="1:2">
      <c r="A700" s="131"/>
      <c r="B700" s="177"/>
    </row>
    <row r="701" spans="1:2">
      <c r="A701" s="131"/>
      <c r="B701" s="177"/>
    </row>
    <row r="702" spans="1:2">
      <c r="A702" s="131"/>
      <c r="B702" s="177"/>
    </row>
    <row r="703" spans="1:2">
      <c r="A703" s="131"/>
      <c r="B703" s="177"/>
    </row>
    <row r="704" spans="1:2">
      <c r="A704" s="131"/>
      <c r="B704" s="177"/>
    </row>
    <row r="705" spans="1:2">
      <c r="A705" s="131"/>
      <c r="B705" s="177"/>
    </row>
    <row r="706" spans="1:2">
      <c r="A706" s="131"/>
      <c r="B706" s="177"/>
    </row>
    <row r="707" spans="1:2">
      <c r="A707" s="131"/>
      <c r="B707" s="177"/>
    </row>
    <row r="708" spans="1:2">
      <c r="A708" s="131"/>
      <c r="B708" s="177"/>
    </row>
    <row r="709" spans="1:2">
      <c r="A709" s="131"/>
      <c r="B709" s="177"/>
    </row>
    <row r="710" spans="1:2">
      <c r="A710" s="131"/>
      <c r="B710" s="177"/>
    </row>
    <row r="711" spans="1:2">
      <c r="A711" s="131"/>
      <c r="B711" s="177"/>
    </row>
    <row r="712" spans="1:2">
      <c r="A712" s="131"/>
      <c r="B712" s="177"/>
    </row>
    <row r="713" spans="1:2">
      <c r="A713" s="131"/>
      <c r="B713" s="177"/>
    </row>
    <row r="714" spans="1:2">
      <c r="A714" s="131"/>
      <c r="B714" s="177"/>
    </row>
    <row r="715" spans="1:2">
      <c r="A715" s="131"/>
      <c r="B715" s="177"/>
    </row>
    <row r="716" spans="1:2">
      <c r="A716" s="131"/>
      <c r="B716" s="177"/>
    </row>
    <row r="717" spans="1:2">
      <c r="A717" s="131"/>
      <c r="B717" s="177"/>
    </row>
    <row r="718" spans="1:2">
      <c r="A718" s="131"/>
      <c r="B718" s="177"/>
    </row>
    <row r="719" spans="1:2">
      <c r="A719" s="131"/>
      <c r="B719" s="177"/>
    </row>
    <row r="720" spans="1:2">
      <c r="A720" s="131"/>
      <c r="B720" s="177"/>
    </row>
    <row r="721" spans="1:2">
      <c r="A721" s="131"/>
      <c r="B721" s="177"/>
    </row>
    <row r="722" spans="1:2">
      <c r="A722" s="131"/>
      <c r="B722" s="177"/>
    </row>
    <row r="723" spans="1:2">
      <c r="A723" s="131"/>
      <c r="B723" s="177"/>
    </row>
    <row r="724" spans="1:2">
      <c r="A724" s="131"/>
      <c r="B724" s="177"/>
    </row>
    <row r="725" spans="1:2">
      <c r="A725" s="131"/>
      <c r="B725" s="177"/>
    </row>
    <row r="726" spans="1:2">
      <c r="A726" s="131"/>
      <c r="B726" s="177"/>
    </row>
    <row r="727" spans="1:2">
      <c r="A727" s="131"/>
      <c r="B727" s="177"/>
    </row>
    <row r="728" spans="1:2">
      <c r="A728" s="131"/>
      <c r="B728" s="177"/>
    </row>
    <row r="729" spans="1:2">
      <c r="A729" s="131"/>
      <c r="B729" s="177"/>
    </row>
    <row r="730" spans="1:2">
      <c r="A730" s="131"/>
      <c r="B730" s="177"/>
    </row>
    <row r="731" spans="1:2">
      <c r="A731" s="131"/>
      <c r="B731" s="177"/>
    </row>
  </sheetData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6640625" defaultRowHeight="13.2"/>
  <cols>
    <col min="1" max="1" width="21.6640625" customWidth="1"/>
    <col min="2" max="2" width="34.44140625" customWidth="1"/>
    <col min="7" max="7" width="9" customWidth="1"/>
    <col min="8" max="8" width="7" customWidth="1"/>
    <col min="9" max="9" width="7.33203125" customWidth="1"/>
    <col min="10" max="10" width="7.109375" customWidth="1"/>
    <col min="11" max="11" width="7.44140625" customWidth="1"/>
    <col min="12" max="12" width="7.109375" customWidth="1"/>
    <col min="13" max="13" width="8.33203125" customWidth="1"/>
  </cols>
  <sheetData>
    <row r="1" spans="1:40" ht="13.8" thickBot="1">
      <c r="A1" s="37" t="s">
        <v>720</v>
      </c>
      <c r="B1" s="38" t="s">
        <v>721</v>
      </c>
      <c r="C1" s="34">
        <v>2003</v>
      </c>
      <c r="D1" s="35">
        <v>2018</v>
      </c>
      <c r="E1" s="43">
        <f t="shared" ref="E1:E6" si="0">H1+I1/60+J1/3600</f>
        <v>33.946666666666665</v>
      </c>
      <c r="F1" s="43">
        <f>K1+L1/60+M1/3600</f>
        <v>113.1888888888889</v>
      </c>
      <c r="G1" s="46">
        <v>655</v>
      </c>
      <c r="H1" s="46">
        <v>33</v>
      </c>
      <c r="I1" s="46">
        <v>56</v>
      </c>
      <c r="J1" s="46">
        <v>48</v>
      </c>
      <c r="K1" s="46">
        <v>113</v>
      </c>
      <c r="L1" s="46">
        <v>11</v>
      </c>
      <c r="M1" s="47">
        <v>20</v>
      </c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</row>
    <row r="2" spans="1:40" ht="13.8" thickBot="1">
      <c r="A2" s="39" t="s">
        <v>722</v>
      </c>
      <c r="B2" s="40" t="s">
        <v>723</v>
      </c>
      <c r="C2" s="36">
        <v>2003</v>
      </c>
      <c r="D2" s="35">
        <v>2018</v>
      </c>
      <c r="E2" s="44">
        <f t="shared" si="0"/>
        <v>32.712500000000006</v>
      </c>
      <c r="F2" s="44">
        <f t="shared" ref="F2:F28" si="1">K2+L2/60+M2/3600</f>
        <v>114.70444444444445</v>
      </c>
      <c r="G2" s="48">
        <v>32</v>
      </c>
      <c r="H2" s="48">
        <v>32</v>
      </c>
      <c r="I2" s="48">
        <v>42</v>
      </c>
      <c r="J2" s="48">
        <v>45</v>
      </c>
      <c r="K2" s="48">
        <v>114</v>
      </c>
      <c r="L2" s="48">
        <v>42</v>
      </c>
      <c r="M2" s="18">
        <v>16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</row>
    <row r="3" spans="1:40" ht="13.8" thickBot="1">
      <c r="A3" s="39" t="s">
        <v>724</v>
      </c>
      <c r="B3" s="40" t="s">
        <v>725</v>
      </c>
      <c r="C3" s="34">
        <v>2003</v>
      </c>
      <c r="D3" s="35">
        <v>2018</v>
      </c>
      <c r="E3" s="44">
        <v>180</v>
      </c>
      <c r="F3" s="44">
        <f t="shared" si="1"/>
        <v>114.63388888888889</v>
      </c>
      <c r="G3" s="48">
        <v>58</v>
      </c>
      <c r="H3" s="48">
        <v>32</v>
      </c>
      <c r="I3" s="48">
        <v>36</v>
      </c>
      <c r="J3" s="48">
        <v>43</v>
      </c>
      <c r="K3" s="48">
        <v>114</v>
      </c>
      <c r="L3" s="48">
        <v>38</v>
      </c>
      <c r="M3" s="18">
        <v>2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</row>
    <row r="4" spans="1:40" ht="13.8" thickBot="1">
      <c r="A4" s="39" t="s">
        <v>726</v>
      </c>
      <c r="B4" s="40" t="s">
        <v>727</v>
      </c>
      <c r="C4" s="36">
        <v>2003</v>
      </c>
      <c r="D4" s="35">
        <v>2018</v>
      </c>
      <c r="E4" s="44">
        <f t="shared" si="0"/>
        <v>32.813333333333333</v>
      </c>
      <c r="F4" s="44">
        <f t="shared" si="1"/>
        <v>109.67833333333334</v>
      </c>
      <c r="G4" s="48">
        <v>901</v>
      </c>
      <c r="H4" s="48">
        <v>32</v>
      </c>
      <c r="I4" s="48">
        <v>48</v>
      </c>
      <c r="J4" s="48">
        <v>48</v>
      </c>
      <c r="K4" s="48">
        <v>109</v>
      </c>
      <c r="L4" s="48">
        <v>40</v>
      </c>
      <c r="M4" s="18">
        <v>42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</row>
    <row r="5" spans="1:40" ht="13.8" thickBot="1">
      <c r="A5" s="39" t="s">
        <v>458</v>
      </c>
      <c r="B5" s="40" t="s">
        <v>728</v>
      </c>
      <c r="C5" s="34">
        <v>2003</v>
      </c>
      <c r="D5" s="35">
        <v>2018</v>
      </c>
      <c r="E5" s="44">
        <f t="shared" si="0"/>
        <v>32.980000000000004</v>
      </c>
      <c r="F5" s="44">
        <f t="shared" si="1"/>
        <v>111.60472222222222</v>
      </c>
      <c r="G5" s="48">
        <v>422</v>
      </c>
      <c r="H5" s="48">
        <v>32</v>
      </c>
      <c r="I5" s="48">
        <v>58</v>
      </c>
      <c r="J5" s="48">
        <v>48</v>
      </c>
      <c r="K5" s="48">
        <v>111</v>
      </c>
      <c r="L5" s="48">
        <v>36</v>
      </c>
      <c r="M5" s="18">
        <v>17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</row>
    <row r="6" spans="1:40" ht="13.8" thickBot="1">
      <c r="A6" s="39" t="s">
        <v>445</v>
      </c>
      <c r="B6" s="59" t="s">
        <v>729</v>
      </c>
      <c r="C6" s="36">
        <v>2003</v>
      </c>
      <c r="D6" s="35">
        <v>2018</v>
      </c>
      <c r="E6" s="44">
        <f t="shared" si="0"/>
        <v>33.068611111111117</v>
      </c>
      <c r="F6" s="44">
        <f t="shared" si="1"/>
        <v>111.97166666666666</v>
      </c>
      <c r="G6" s="48">
        <v>361</v>
      </c>
      <c r="H6" s="48">
        <v>33</v>
      </c>
      <c r="I6" s="48">
        <v>4</v>
      </c>
      <c r="J6" s="48">
        <v>7</v>
      </c>
      <c r="K6" s="48">
        <v>111</v>
      </c>
      <c r="L6" s="48">
        <v>58</v>
      </c>
      <c r="M6" s="18">
        <v>18</v>
      </c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</row>
    <row r="7" spans="1:40" ht="13.8" thickBot="1">
      <c r="A7" s="39" t="s">
        <v>730</v>
      </c>
      <c r="B7" s="40" t="s">
        <v>731</v>
      </c>
      <c r="C7" s="34">
        <v>2003</v>
      </c>
      <c r="D7" s="35">
        <v>2018</v>
      </c>
      <c r="E7" s="44">
        <f>H7+I7/60+J7/3600</f>
        <v>33.882777777777775</v>
      </c>
      <c r="F7" s="44">
        <f t="shared" si="1"/>
        <v>114.44777777777779</v>
      </c>
      <c r="G7" s="48">
        <v>94</v>
      </c>
      <c r="H7" s="48">
        <v>33</v>
      </c>
      <c r="I7" s="48">
        <v>52</v>
      </c>
      <c r="J7" s="48">
        <v>58</v>
      </c>
      <c r="K7" s="48">
        <v>114</v>
      </c>
      <c r="L7" s="48">
        <v>26</v>
      </c>
      <c r="M7" s="18">
        <v>52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</row>
    <row r="8" spans="1:40" ht="13.8" thickBot="1">
      <c r="A8" s="39" t="s">
        <v>732</v>
      </c>
      <c r="B8" s="40" t="s">
        <v>733</v>
      </c>
      <c r="C8" s="36">
        <v>2003</v>
      </c>
      <c r="D8" s="35">
        <v>2018</v>
      </c>
      <c r="E8" s="44">
        <f t="shared" ref="E8:E18" si="2">H8+I8/60+J8/3600</f>
        <v>33.946666666666665</v>
      </c>
      <c r="F8" s="44">
        <f t="shared" si="1"/>
        <v>113.1888888888889</v>
      </c>
      <c r="G8" s="48">
        <v>655</v>
      </c>
      <c r="H8" s="48">
        <v>33</v>
      </c>
      <c r="I8" s="48">
        <v>56</v>
      </c>
      <c r="J8" s="48">
        <v>48</v>
      </c>
      <c r="K8" s="48">
        <v>113</v>
      </c>
      <c r="L8" s="48">
        <v>11</v>
      </c>
      <c r="M8" s="18">
        <v>20</v>
      </c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</row>
    <row r="9" spans="1:40" ht="13.8" thickBot="1">
      <c r="A9" s="39" t="s">
        <v>734</v>
      </c>
      <c r="B9" s="40" t="s">
        <v>735</v>
      </c>
      <c r="C9" s="34">
        <v>2003</v>
      </c>
      <c r="D9" s="35">
        <v>2018</v>
      </c>
      <c r="E9" s="44">
        <f t="shared" si="2"/>
        <v>32.463611111111113</v>
      </c>
      <c r="F9" s="44">
        <f t="shared" si="1"/>
        <v>109.92944444444444</v>
      </c>
      <c r="G9" s="48">
        <v>1346</v>
      </c>
      <c r="H9" s="48">
        <v>32</v>
      </c>
      <c r="I9" s="48">
        <v>27</v>
      </c>
      <c r="J9" s="48">
        <v>49</v>
      </c>
      <c r="K9" s="48">
        <v>109</v>
      </c>
      <c r="L9" s="48">
        <v>55</v>
      </c>
      <c r="M9" s="18">
        <v>46</v>
      </c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</row>
    <row r="10" spans="1:40" ht="13.8" thickBot="1">
      <c r="A10" s="39" t="s">
        <v>736</v>
      </c>
      <c r="B10" s="40" t="s">
        <v>737</v>
      </c>
      <c r="C10" s="36">
        <v>2003</v>
      </c>
      <c r="D10" s="35">
        <v>2018</v>
      </c>
      <c r="E10" s="44">
        <f t="shared" si="2"/>
        <v>33.618055555555557</v>
      </c>
      <c r="F10" s="44">
        <f t="shared" si="1"/>
        <v>112.45972222222223</v>
      </c>
      <c r="G10" s="48">
        <v>407</v>
      </c>
      <c r="H10" s="48">
        <v>33</v>
      </c>
      <c r="I10" s="48">
        <v>37</v>
      </c>
      <c r="J10" s="48">
        <v>5</v>
      </c>
      <c r="K10" s="48">
        <v>112</v>
      </c>
      <c r="L10" s="48">
        <v>27</v>
      </c>
      <c r="M10" s="18">
        <v>35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</row>
    <row r="11" spans="1:40" ht="13.8" thickBot="1">
      <c r="A11" s="39" t="s">
        <v>738</v>
      </c>
      <c r="B11" s="40" t="s">
        <v>739</v>
      </c>
      <c r="C11" s="34">
        <v>2003</v>
      </c>
      <c r="D11" s="35">
        <v>2018</v>
      </c>
      <c r="E11" s="44">
        <f t="shared" si="2"/>
        <v>33.621388888888887</v>
      </c>
      <c r="F11" s="44">
        <f t="shared" si="1"/>
        <v>112.10833333333333</v>
      </c>
      <c r="G11" s="48">
        <v>401</v>
      </c>
      <c r="H11" s="48">
        <v>33</v>
      </c>
      <c r="I11" s="48">
        <v>37</v>
      </c>
      <c r="J11" s="48">
        <v>17</v>
      </c>
      <c r="K11" s="48">
        <v>112</v>
      </c>
      <c r="L11" s="48">
        <v>6</v>
      </c>
      <c r="M11" s="18">
        <v>30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3.8" thickBot="1">
      <c r="A12" s="39" t="s">
        <v>740</v>
      </c>
      <c r="B12" s="40" t="s">
        <v>741</v>
      </c>
      <c r="C12" s="36">
        <v>2003</v>
      </c>
      <c r="D12" s="35">
        <v>2018</v>
      </c>
      <c r="E12" s="44">
        <f t="shared" si="2"/>
        <v>32.461111111111116</v>
      </c>
      <c r="F12" s="44">
        <f t="shared" si="1"/>
        <v>111.23333333333333</v>
      </c>
      <c r="G12" s="48">
        <v>601</v>
      </c>
      <c r="H12" s="48">
        <v>32</v>
      </c>
      <c r="I12" s="48">
        <v>27</v>
      </c>
      <c r="J12" s="48">
        <v>40</v>
      </c>
      <c r="K12" s="48">
        <v>111</v>
      </c>
      <c r="L12" s="48">
        <v>14</v>
      </c>
      <c r="M12" s="18">
        <v>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3.8" thickBot="1">
      <c r="A13" s="39" t="s">
        <v>742</v>
      </c>
      <c r="B13" s="40" t="s">
        <v>743</v>
      </c>
      <c r="C13" s="34">
        <v>2003</v>
      </c>
      <c r="D13" s="35">
        <v>2018</v>
      </c>
      <c r="E13" s="44">
        <f t="shared" si="2"/>
        <v>32.551944444444445</v>
      </c>
      <c r="F13" s="44">
        <f t="shared" si="1"/>
        <v>114.52944444444444</v>
      </c>
      <c r="G13" s="48">
        <v>44</v>
      </c>
      <c r="H13" s="48">
        <v>32</v>
      </c>
      <c r="I13" s="48">
        <v>33</v>
      </c>
      <c r="J13" s="48">
        <v>7</v>
      </c>
      <c r="K13" s="48">
        <v>114</v>
      </c>
      <c r="L13" s="48">
        <v>31</v>
      </c>
      <c r="M13" s="18">
        <v>46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3.8" thickBot="1">
      <c r="A14" s="39" t="s">
        <v>744</v>
      </c>
      <c r="B14" s="40" t="s">
        <v>745</v>
      </c>
      <c r="C14" s="36">
        <v>2003</v>
      </c>
      <c r="D14" s="35">
        <v>2018</v>
      </c>
      <c r="E14" s="44">
        <f t="shared" si="2"/>
        <v>33.479166666666671</v>
      </c>
      <c r="F14" s="44">
        <f t="shared" si="1"/>
        <v>112.09638888888888</v>
      </c>
      <c r="G14" s="48">
        <v>335</v>
      </c>
      <c r="H14" s="48">
        <v>33</v>
      </c>
      <c r="I14" s="48">
        <v>28</v>
      </c>
      <c r="J14" s="48">
        <v>45</v>
      </c>
      <c r="K14" s="48">
        <v>112</v>
      </c>
      <c r="L14" s="48">
        <v>5</v>
      </c>
      <c r="M14" s="18">
        <v>47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3.8" thickBot="1">
      <c r="A15" s="39" t="s">
        <v>746</v>
      </c>
      <c r="B15" s="40" t="s">
        <v>747</v>
      </c>
      <c r="C15" s="34">
        <v>2003</v>
      </c>
      <c r="D15" s="35">
        <v>2018</v>
      </c>
      <c r="E15" s="44">
        <f t="shared" si="2"/>
        <v>32.926666666666662</v>
      </c>
      <c r="F15" s="44">
        <f t="shared" si="1"/>
        <v>112.89555555555556</v>
      </c>
      <c r="G15" s="48">
        <v>219</v>
      </c>
      <c r="H15" s="48">
        <v>32</v>
      </c>
      <c r="I15" s="48">
        <v>55</v>
      </c>
      <c r="J15" s="48">
        <v>36</v>
      </c>
      <c r="K15" s="48">
        <v>112</v>
      </c>
      <c r="L15" s="48">
        <v>53</v>
      </c>
      <c r="M15" s="18">
        <v>44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3.8" thickBot="1">
      <c r="A16" s="39" t="s">
        <v>748</v>
      </c>
      <c r="B16" s="40" t="s">
        <v>749</v>
      </c>
      <c r="C16" s="36">
        <v>2003</v>
      </c>
      <c r="D16" s="35">
        <v>2018</v>
      </c>
      <c r="E16" s="44">
        <f t="shared" si="2"/>
        <v>34.967222222222226</v>
      </c>
      <c r="F16" s="44">
        <f t="shared" si="1"/>
        <v>114.60583333333332</v>
      </c>
      <c r="G16" s="48">
        <v>151</v>
      </c>
      <c r="H16" s="48">
        <v>34</v>
      </c>
      <c r="I16" s="48">
        <v>58</v>
      </c>
      <c r="J16" s="48">
        <v>2</v>
      </c>
      <c r="K16" s="48">
        <v>114</v>
      </c>
      <c r="L16" s="48">
        <v>36</v>
      </c>
      <c r="M16" s="18">
        <v>21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3.8" thickBot="1">
      <c r="A17" s="39" t="s">
        <v>750</v>
      </c>
      <c r="B17" s="40" t="s">
        <v>751</v>
      </c>
      <c r="C17" s="34">
        <v>2003</v>
      </c>
      <c r="D17" s="35">
        <v>2018</v>
      </c>
      <c r="E17" s="44">
        <f t="shared" si="2"/>
        <v>34.927777777777777</v>
      </c>
      <c r="F17" s="44">
        <f t="shared" si="1"/>
        <v>114.56166666666667</v>
      </c>
      <c r="G17" s="48">
        <v>150</v>
      </c>
      <c r="H17" s="48">
        <v>34</v>
      </c>
      <c r="I17" s="48">
        <v>55</v>
      </c>
      <c r="J17" s="48">
        <v>40</v>
      </c>
      <c r="K17" s="48">
        <v>114</v>
      </c>
      <c r="L17" s="48">
        <v>33</v>
      </c>
      <c r="M17" s="18">
        <v>42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3.8" thickBot="1">
      <c r="A18" s="39" t="s">
        <v>752</v>
      </c>
      <c r="B18" s="40" t="s">
        <v>753</v>
      </c>
      <c r="C18" s="36">
        <v>2003</v>
      </c>
      <c r="D18" s="35">
        <v>2018</v>
      </c>
      <c r="E18" s="44">
        <f t="shared" si="2"/>
        <v>33.188888888888883</v>
      </c>
      <c r="F18" s="44">
        <f t="shared" si="1"/>
        <v>111.53</v>
      </c>
      <c r="G18" s="48">
        <v>457</v>
      </c>
      <c r="H18" s="48">
        <v>33</v>
      </c>
      <c r="I18" s="48">
        <v>11</v>
      </c>
      <c r="J18" s="48">
        <v>20</v>
      </c>
      <c r="K18" s="48">
        <v>111</v>
      </c>
      <c r="L18" s="48">
        <v>31</v>
      </c>
      <c r="M18" s="18">
        <v>48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3.8" thickBot="1">
      <c r="A19" s="39" t="s">
        <v>754</v>
      </c>
      <c r="B19" s="40" t="s">
        <v>755</v>
      </c>
      <c r="C19" s="34">
        <v>2003</v>
      </c>
      <c r="D19" s="35">
        <v>2018</v>
      </c>
      <c r="E19" s="44">
        <f t="shared" ref="E19:E28" si="3">H19+I19/60+J19/3600</f>
        <v>33.49666666666667</v>
      </c>
      <c r="F19" s="44">
        <f t="shared" si="1"/>
        <v>113.12222222222222</v>
      </c>
      <c r="G19" s="48">
        <v>350</v>
      </c>
      <c r="H19" s="48">
        <v>33</v>
      </c>
      <c r="I19" s="48">
        <v>29</v>
      </c>
      <c r="J19" s="48">
        <v>48</v>
      </c>
      <c r="K19" s="48">
        <v>113</v>
      </c>
      <c r="L19" s="48">
        <v>7</v>
      </c>
      <c r="M19" s="18">
        <v>20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3.8" thickBot="1">
      <c r="A20" s="39" t="s">
        <v>756</v>
      </c>
      <c r="B20" s="59" t="s">
        <v>757</v>
      </c>
      <c r="C20" s="36">
        <v>2003</v>
      </c>
      <c r="D20" s="35">
        <v>2018</v>
      </c>
      <c r="E20" s="44">
        <f t="shared" si="3"/>
        <v>32.744444444444447</v>
      </c>
      <c r="F20" s="44">
        <f t="shared" si="1"/>
        <v>113.96111111111111</v>
      </c>
      <c r="G20" s="48">
        <v>91</v>
      </c>
      <c r="H20" s="48">
        <v>32</v>
      </c>
      <c r="I20" s="48">
        <v>44</v>
      </c>
      <c r="J20" s="48">
        <v>40</v>
      </c>
      <c r="K20" s="48">
        <v>113</v>
      </c>
      <c r="L20" s="48">
        <v>57</v>
      </c>
      <c r="M20" s="18">
        <v>40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3.8" thickBot="1">
      <c r="A21" s="39" t="s">
        <v>758</v>
      </c>
      <c r="B21" s="59" t="s">
        <v>759</v>
      </c>
      <c r="C21" s="34">
        <v>2003</v>
      </c>
      <c r="D21" s="35">
        <v>2018</v>
      </c>
      <c r="E21" s="44">
        <f t="shared" si="3"/>
        <v>33.413333333333334</v>
      </c>
      <c r="F21" s="44">
        <f t="shared" si="1"/>
        <v>112.6888888888889</v>
      </c>
      <c r="G21" s="48">
        <v>304</v>
      </c>
      <c r="H21" s="48">
        <v>33</v>
      </c>
      <c r="I21" s="48">
        <v>24</v>
      </c>
      <c r="J21" s="48">
        <v>48</v>
      </c>
      <c r="K21" s="48">
        <v>112</v>
      </c>
      <c r="L21" s="48">
        <v>41</v>
      </c>
      <c r="M21" s="18">
        <v>20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3.8" thickBot="1">
      <c r="A22" s="39" t="s">
        <v>760</v>
      </c>
      <c r="B22" s="40" t="s">
        <v>761</v>
      </c>
      <c r="C22" s="36">
        <v>2003</v>
      </c>
      <c r="D22" s="35">
        <v>2018</v>
      </c>
      <c r="E22" s="44">
        <f t="shared" si="3"/>
        <v>33.733333333333334</v>
      </c>
      <c r="F22" s="44">
        <f t="shared" si="1"/>
        <v>111.96666666666667</v>
      </c>
      <c r="G22" s="48">
        <v>518</v>
      </c>
      <c r="H22" s="48">
        <v>33</v>
      </c>
      <c r="I22" s="48">
        <v>44</v>
      </c>
      <c r="J22" s="48">
        <v>0</v>
      </c>
      <c r="K22" s="48">
        <v>111</v>
      </c>
      <c r="L22" s="48">
        <v>58</v>
      </c>
      <c r="M22" s="18">
        <v>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3.8" thickBot="1">
      <c r="A23" s="39" t="s">
        <v>762</v>
      </c>
      <c r="B23" s="40" t="s">
        <v>763</v>
      </c>
      <c r="C23" s="34">
        <v>2003</v>
      </c>
      <c r="D23" s="35">
        <v>2018</v>
      </c>
      <c r="E23" s="44">
        <f t="shared" si="3"/>
        <v>33.386666666666663</v>
      </c>
      <c r="F23" s="44">
        <f t="shared" si="1"/>
        <v>111.86749999999999</v>
      </c>
      <c r="G23" s="48">
        <v>366</v>
      </c>
      <c r="H23" s="48">
        <v>33</v>
      </c>
      <c r="I23" s="48">
        <v>23</v>
      </c>
      <c r="J23" s="48">
        <v>12</v>
      </c>
      <c r="K23" s="48">
        <v>111</v>
      </c>
      <c r="L23" s="48">
        <v>52</v>
      </c>
      <c r="M23" s="18">
        <v>3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3.8" thickBot="1">
      <c r="A24" s="39" t="s">
        <v>764</v>
      </c>
      <c r="B24" s="40" t="s">
        <v>765</v>
      </c>
      <c r="C24" s="36">
        <v>2003</v>
      </c>
      <c r="D24" s="35">
        <v>2018</v>
      </c>
      <c r="E24" s="44">
        <f t="shared" si="3"/>
        <v>35.209722222222226</v>
      </c>
      <c r="F24" s="44">
        <f t="shared" si="1"/>
        <v>111.57916666666667</v>
      </c>
      <c r="G24" s="48">
        <v>2056</v>
      </c>
      <c r="H24" s="48">
        <v>35</v>
      </c>
      <c r="I24" s="48">
        <v>12</v>
      </c>
      <c r="J24" s="48">
        <v>35</v>
      </c>
      <c r="K24" s="48">
        <v>111</v>
      </c>
      <c r="L24" s="48">
        <v>34</v>
      </c>
      <c r="M24" s="18">
        <v>45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3.8" thickBot="1">
      <c r="A25" s="39" t="s">
        <v>766</v>
      </c>
      <c r="B25" s="40" t="s">
        <v>767</v>
      </c>
      <c r="C25" s="34">
        <v>2003</v>
      </c>
      <c r="D25" s="35">
        <v>2018</v>
      </c>
      <c r="E25" s="44">
        <f t="shared" si="3"/>
        <v>34.591944444444444</v>
      </c>
      <c r="F25" s="44">
        <f t="shared" si="1"/>
        <v>112.41972222222223</v>
      </c>
      <c r="G25" s="48">
        <v>1583</v>
      </c>
      <c r="H25" s="48">
        <v>34</v>
      </c>
      <c r="I25" s="48">
        <v>35</v>
      </c>
      <c r="J25" s="48">
        <v>31</v>
      </c>
      <c r="K25" s="48">
        <v>112</v>
      </c>
      <c r="L25" s="48">
        <v>25</v>
      </c>
      <c r="M25" s="18">
        <v>11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3.8" thickBot="1">
      <c r="A26" s="39" t="s">
        <v>768</v>
      </c>
      <c r="B26" s="40" t="s">
        <v>769</v>
      </c>
      <c r="C26" s="36">
        <v>2003</v>
      </c>
      <c r="D26" s="35">
        <v>2018</v>
      </c>
      <c r="E26" s="44">
        <f t="shared" si="3"/>
        <v>34.232500000000002</v>
      </c>
      <c r="F26" s="44">
        <f t="shared" si="1"/>
        <v>111.34416666666667</v>
      </c>
      <c r="G26" s="48">
        <v>1478</v>
      </c>
      <c r="H26" s="48">
        <v>34</v>
      </c>
      <c r="I26" s="48">
        <v>13</v>
      </c>
      <c r="J26" s="48">
        <v>57</v>
      </c>
      <c r="K26" s="48">
        <v>111</v>
      </c>
      <c r="L26" s="48">
        <v>20</v>
      </c>
      <c r="M26" s="18">
        <v>39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3.8" thickBot="1">
      <c r="A27" s="39" t="s">
        <v>770</v>
      </c>
      <c r="B27" s="40" t="s">
        <v>771</v>
      </c>
      <c r="C27" s="34">
        <v>2003</v>
      </c>
      <c r="D27" s="35">
        <v>2018</v>
      </c>
      <c r="E27" s="44">
        <f t="shared" si="3"/>
        <v>32.346666666666671</v>
      </c>
      <c r="F27" s="44">
        <f t="shared" si="1"/>
        <v>109.48888888888889</v>
      </c>
      <c r="G27" s="48">
        <v>1158</v>
      </c>
      <c r="H27" s="48">
        <v>32</v>
      </c>
      <c r="I27" s="48">
        <v>20</v>
      </c>
      <c r="J27" s="48">
        <v>48</v>
      </c>
      <c r="K27" s="48">
        <v>109</v>
      </c>
      <c r="L27" s="48">
        <v>29</v>
      </c>
      <c r="M27" s="18">
        <v>20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3.8" thickBot="1">
      <c r="A28" s="41" t="s">
        <v>772</v>
      </c>
      <c r="B28" s="42" t="s">
        <v>773</v>
      </c>
      <c r="C28" s="36">
        <v>2003</v>
      </c>
      <c r="D28" s="35">
        <v>2018</v>
      </c>
      <c r="E28" s="45">
        <f t="shared" si="3"/>
        <v>32.063333333333333</v>
      </c>
      <c r="F28" s="45">
        <f t="shared" si="1"/>
        <v>109.73888888888889</v>
      </c>
      <c r="G28" s="49">
        <v>1280</v>
      </c>
      <c r="H28" s="49">
        <v>32</v>
      </c>
      <c r="I28" s="49">
        <v>3</v>
      </c>
      <c r="J28" s="49">
        <v>48</v>
      </c>
      <c r="K28" s="49">
        <v>109</v>
      </c>
      <c r="L28" s="49">
        <v>44</v>
      </c>
      <c r="M28" s="50">
        <v>20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3.8" thickBot="1">
      <c r="A29" s="53" t="s">
        <v>774</v>
      </c>
      <c r="B29" s="54" t="s">
        <v>775</v>
      </c>
      <c r="C29" s="32" t="s">
        <v>776</v>
      </c>
      <c r="D29" s="33" t="s">
        <v>777</v>
      </c>
      <c r="E29" s="33" t="s">
        <v>778</v>
      </c>
      <c r="F29" s="33" t="s">
        <v>779</v>
      </c>
      <c r="G29" s="51" t="s">
        <v>780</v>
      </c>
      <c r="H29" s="51" t="s">
        <v>781</v>
      </c>
      <c r="I29" s="51" t="s">
        <v>782</v>
      </c>
      <c r="J29" s="51" t="s">
        <v>783</v>
      </c>
      <c r="K29" s="51" t="s">
        <v>784</v>
      </c>
      <c r="L29" s="51" t="s">
        <v>785</v>
      </c>
      <c r="M29" s="52" t="s">
        <v>786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3.8" thickBot="1">
      <c r="A30" s="16"/>
      <c r="B30" s="58" t="s">
        <v>787</v>
      </c>
      <c r="C30" s="34">
        <v>2003</v>
      </c>
      <c r="D30" s="35">
        <v>2018</v>
      </c>
      <c r="E30" s="43">
        <f>H30+I30/60+J30/3600</f>
        <v>33.946666666666665</v>
      </c>
      <c r="F30" s="43">
        <f>K30+L30/60+M30/3600</f>
        <v>113.1888888888889</v>
      </c>
      <c r="G30" s="46">
        <v>655</v>
      </c>
      <c r="H30" s="46">
        <v>33</v>
      </c>
      <c r="I30" s="46">
        <v>56</v>
      </c>
      <c r="J30" s="46">
        <v>48</v>
      </c>
      <c r="K30" s="46">
        <v>113</v>
      </c>
      <c r="L30" s="46">
        <v>11</v>
      </c>
      <c r="M30" s="47">
        <v>20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3.8" thickBot="1">
      <c r="A31" s="16"/>
      <c r="B31" s="16"/>
      <c r="C31" s="31" t="s">
        <v>788</v>
      </c>
      <c r="D31" s="30">
        <v>2019</v>
      </c>
      <c r="E31" s="16"/>
      <c r="F31" s="16"/>
      <c r="G31" s="16"/>
      <c r="H31" s="16"/>
      <c r="I31" s="16"/>
      <c r="J31" s="16"/>
      <c r="K31" s="16"/>
      <c r="L31" s="16"/>
      <c r="M31" s="16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>
      <c r="A32" s="16"/>
      <c r="B32" s="16"/>
      <c r="C32" s="16"/>
      <c r="D32" s="17"/>
      <c r="E32" s="16"/>
      <c r="F32" s="16"/>
      <c r="G32" s="16"/>
      <c r="H32" s="16"/>
      <c r="I32" s="16"/>
      <c r="J32" s="16"/>
      <c r="K32" s="16"/>
      <c r="L32" s="16"/>
      <c r="M32" s="16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</row>
    <row r="51" spans="1:40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</row>
    <row r="52" spans="1:40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</row>
    <row r="53" spans="1:40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</row>
    <row r="54" spans="1:40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</row>
    <row r="55" spans="1:40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</row>
    <row r="56" spans="1:40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</row>
    <row r="57" spans="1:40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</row>
    <row r="58" spans="1:40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</row>
    <row r="59" spans="1:40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</row>
    <row r="60" spans="1:40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</row>
    <row r="61" spans="1:40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</row>
    <row r="62" spans="1:40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</row>
    <row r="63" spans="1:40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</row>
    <row r="64" spans="1:40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</row>
    <row r="65" spans="1:40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</row>
    <row r="66" spans="1:40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</row>
    <row r="67" spans="1:40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</row>
    <row r="68" spans="1:40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</row>
    <row r="69" spans="1:40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</row>
    <row r="70" spans="1:40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</row>
    <row r="71" spans="1:40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</row>
    <row r="72" spans="1:40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</row>
    <row r="73" spans="1:40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</row>
    <row r="74" spans="1:40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</row>
    <row r="75" spans="1:40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</row>
    <row r="76" spans="1:40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</row>
    <row r="77" spans="1:40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</row>
    <row r="78" spans="1:40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</row>
    <row r="79" spans="1:40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</row>
    <row r="80" spans="1:40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</row>
    <row r="81" spans="1:40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</row>
    <row r="82" spans="1:40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</row>
    <row r="83" spans="1:40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</row>
    <row r="84" spans="1:40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</row>
    <row r="85" spans="1:40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</row>
    <row r="86" spans="1:40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</row>
    <row r="87" spans="1:40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</row>
    <row r="88" spans="1:40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</row>
    <row r="89" spans="1:40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</row>
    <row r="90" spans="1:40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</row>
    <row r="132" spans="1:40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</row>
    <row r="133" spans="1:40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</row>
    <row r="134" spans="1:40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</row>
    <row r="135" spans="1:40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</row>
    <row r="136" spans="1:40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</row>
    <row r="137" spans="1:40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</row>
    <row r="138" spans="1:40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</row>
    <row r="139" spans="1:40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</row>
    <row r="140" spans="1:40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</row>
    <row r="141" spans="1:40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</row>
    <row r="142" spans="1:40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</row>
    <row r="143" spans="1:40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</row>
    <row r="144" spans="1:40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</row>
    <row r="145" spans="1:40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</row>
    <row r="146" spans="1:40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</row>
    <row r="147" spans="1:40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</row>
    <row r="148" spans="1:40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</row>
    <row r="149" spans="1:40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</row>
    <row r="150" spans="1:40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</row>
    <row r="151" spans="1:40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</row>
    <row r="152" spans="1:40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</row>
    <row r="153" spans="1:40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</row>
    <row r="154" spans="1:40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</row>
    <row r="155" spans="1:40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</row>
    <row r="156" spans="1:40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</row>
    <row r="157" spans="1:40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</row>
    <row r="158" spans="1:40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</row>
    <row r="159" spans="1:40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</row>
    <row r="160" spans="1:40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</row>
    <row r="161" spans="1:40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</row>
    <row r="162" spans="1:40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</row>
    <row r="163" spans="1:40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</row>
    <row r="164" spans="1:40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</row>
    <row r="165" spans="1:40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</row>
    <row r="166" spans="1:40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</row>
    <row r="167" spans="1:40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</row>
    <row r="168" spans="1:40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</row>
    <row r="169" spans="1:40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</row>
    <row r="170" spans="1:40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</row>
    <row r="171" spans="1:40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</row>
    <row r="172" spans="1:40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</row>
    <row r="173" spans="1:40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</row>
    <row r="174" spans="1:40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</row>
    <row r="175" spans="1:40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</row>
    <row r="176" spans="1:40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</row>
    <row r="177" spans="1:40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</row>
    <row r="178" spans="1:40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</row>
    <row r="179" spans="1:40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</row>
    <row r="180" spans="1:40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</row>
    <row r="181" spans="1:40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</row>
    <row r="182" spans="1:40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</row>
    <row r="183" spans="1:40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</row>
    <row r="184" spans="1:40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</row>
    <row r="185" spans="1:40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</row>
    <row r="186" spans="1:40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</row>
    <row r="187" spans="1:40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</row>
    <row r="188" spans="1:40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</row>
  </sheetData>
  <phoneticPr fontId="36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60960</xdr:colOff>
                    <xdr:row>0</xdr:row>
                    <xdr:rowOff>99060</xdr:rowOff>
                  </from>
                  <to>
                    <xdr:col>14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518160</xdr:colOff>
                    <xdr:row>0</xdr:row>
                    <xdr:rowOff>99060</xdr:rowOff>
                  </from>
                  <to>
                    <xdr:col>16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http://schemas.microsoft.com/office/2006/documentManagement/types"/>
    <ds:schemaRef ds:uri="http://purl.org/dc/terms/"/>
    <ds:schemaRef ds:uri="73eb0a15-f7f5-4eb7-bfb9-c4e7d3c1bd9e"/>
    <ds:schemaRef ds:uri="http://purl.org/dc/dcmitype/"/>
    <ds:schemaRef ds:uri="http://schemas.microsoft.com/office/2006/metadata/properti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d6e63fee-7f28-4934-86a3-6a9fa92a8d39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MAC_weather2018</vt:lpstr>
      <vt:lpstr>MAC_weather2007</vt:lpstr>
      <vt:lpstr>Weather_stations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Peter Waller</cp:lastModifiedBy>
  <cp:revision/>
  <dcterms:created xsi:type="dcterms:W3CDTF">2002-09-18T01:56:26Z</dcterms:created>
  <dcterms:modified xsi:type="dcterms:W3CDTF">2022-11-28T20:51:43Z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