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p\Documents\Институт 2023\Второе полугодие\Компьютерная графика\Лаба 2\"/>
    </mc:Choice>
  </mc:AlternateContent>
  <xr:revisionPtr revIDLastSave="0" documentId="13_ncr:1_{059E422B-B418-4E57-9230-7A9E57D9C94D}" xr6:coauthVersionLast="47" xr6:coauthVersionMax="47" xr10:uidLastSave="{00000000-0000-0000-0000-000000000000}"/>
  <bookViews>
    <workbookView minimized="1" xWindow="1900" yWindow="1900" windowWidth="19200" windowHeight="10060" xr2:uid="{295EBAA7-EFEB-4EDF-8314-5C29F28D62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U21" i="1"/>
  <c r="R21" i="1"/>
  <c r="Y9" i="1"/>
  <c r="V9" i="1"/>
  <c r="U9" i="1"/>
  <c r="O7" i="1"/>
  <c r="O8" i="1"/>
  <c r="O9" i="1"/>
  <c r="O6" i="1"/>
  <c r="S9" i="1"/>
  <c r="P9" i="1"/>
  <c r="I9" i="1"/>
  <c r="J9" i="1" s="1"/>
  <c r="L9" i="1"/>
  <c r="M9" i="1"/>
  <c r="X3" i="1"/>
  <c r="X4" i="1"/>
  <c r="X5" i="1"/>
  <c r="X2" i="1"/>
  <c r="X14" i="1" s="1"/>
  <c r="U3" i="1"/>
  <c r="U4" i="1"/>
  <c r="U5" i="1"/>
  <c r="U6" i="1"/>
  <c r="R18" i="1" s="1"/>
  <c r="U7" i="1"/>
  <c r="U19" i="1" s="1"/>
  <c r="U8" i="1"/>
  <c r="R20" i="1" s="1"/>
  <c r="U2" i="1"/>
  <c r="Y3" i="1"/>
  <c r="Y4" i="1"/>
  <c r="Y6" i="1"/>
  <c r="Y7" i="1"/>
  <c r="Y8" i="1"/>
  <c r="Y2" i="1"/>
  <c r="V3" i="1"/>
  <c r="V4" i="1"/>
  <c r="V6" i="1"/>
  <c r="V7" i="1"/>
  <c r="V8" i="1"/>
  <c r="V2" i="1"/>
  <c r="R16" i="1"/>
  <c r="U18" i="1"/>
  <c r="U20" i="1"/>
  <c r="U14" i="1"/>
  <c r="R14" i="1"/>
  <c r="AA15" i="1"/>
  <c r="AA16" i="1"/>
  <c r="X15" i="1"/>
  <c r="X16" i="1"/>
  <c r="R15" i="1"/>
  <c r="U15" i="1"/>
  <c r="U16" i="1"/>
  <c r="L5" i="1"/>
  <c r="L4" i="1"/>
  <c r="J3" i="1"/>
  <c r="J4" i="1"/>
  <c r="J5" i="1"/>
  <c r="J6" i="1"/>
  <c r="J7" i="1"/>
  <c r="J8" i="1"/>
  <c r="J2" i="1"/>
  <c r="O5" i="1"/>
  <c r="G6" i="1"/>
  <c r="L6" i="1" s="1"/>
  <c r="G3" i="1"/>
  <c r="I3" i="1" s="1"/>
  <c r="G4" i="1"/>
  <c r="I4" i="1" s="1"/>
  <c r="G5" i="1"/>
  <c r="I5" i="1" s="1"/>
  <c r="G7" i="1"/>
  <c r="I7" i="1" s="1"/>
  <c r="G8" i="1"/>
  <c r="L8" i="1" s="1"/>
  <c r="G2" i="1"/>
  <c r="L2" i="1" s="1"/>
  <c r="M2" i="1"/>
  <c r="M3" i="1"/>
  <c r="P3" i="1" s="1"/>
  <c r="M4" i="1"/>
  <c r="P4" i="1" s="1"/>
  <c r="M5" i="1"/>
  <c r="M6" i="1"/>
  <c r="P6" i="1" s="1"/>
  <c r="M7" i="1"/>
  <c r="P7" i="1" s="1"/>
  <c r="M8" i="1"/>
  <c r="P8" i="1" s="1"/>
  <c r="S8" i="1" s="1"/>
  <c r="B1" i="1"/>
  <c r="R9" i="1" l="1"/>
  <c r="X9" i="1" s="1"/>
  <c r="R19" i="1"/>
  <c r="AA14" i="1"/>
  <c r="P2" i="1"/>
  <c r="S2" i="1" s="1"/>
  <c r="P5" i="1"/>
  <c r="V5" i="1" s="1"/>
  <c r="S4" i="1"/>
  <c r="S3" i="1"/>
  <c r="L3" i="1"/>
  <c r="R8" i="1"/>
  <c r="X8" i="1" s="1"/>
  <c r="I2" i="1"/>
  <c r="S7" i="1"/>
  <c r="I6" i="1"/>
  <c r="I8" i="1"/>
  <c r="S6" i="1"/>
  <c r="L7" i="1"/>
  <c r="AA21" i="1" l="1"/>
  <c r="X21" i="1"/>
  <c r="AA20" i="1"/>
  <c r="X20" i="1"/>
  <c r="S5" i="1"/>
  <c r="Y5" i="1" s="1"/>
  <c r="R17" i="1"/>
  <c r="AA17" i="1"/>
  <c r="U17" i="1"/>
  <c r="X17" i="1"/>
  <c r="R6" i="1"/>
  <c r="X6" i="1" s="1"/>
  <c r="O2" i="1"/>
  <c r="O3" i="1"/>
  <c r="O4" i="1"/>
  <c r="R5" i="1"/>
  <c r="R7" i="1"/>
  <c r="X7" i="1" s="1"/>
  <c r="X19" i="1" l="1"/>
  <c r="AA19" i="1"/>
  <c r="X18" i="1"/>
  <c r="AA18" i="1"/>
  <c r="R4" i="1"/>
  <c r="R3" i="1"/>
  <c r="R2" i="1"/>
</calcChain>
</file>

<file path=xl/sharedStrings.xml><?xml version="1.0" encoding="utf-8"?>
<sst xmlns="http://schemas.openxmlformats.org/spreadsheetml/2006/main" count="32" uniqueCount="24">
  <si>
    <t>S_png</t>
  </si>
  <si>
    <t>A</t>
  </si>
  <si>
    <t>B</t>
  </si>
  <si>
    <t>C</t>
  </si>
  <si>
    <t>D</t>
  </si>
  <si>
    <t>E</t>
  </si>
  <si>
    <t>F</t>
  </si>
  <si>
    <t>G</t>
  </si>
  <si>
    <t>I</t>
  </si>
  <si>
    <t>x</t>
  </si>
  <si>
    <t>y</t>
  </si>
  <si>
    <t>AB</t>
  </si>
  <si>
    <t>BC</t>
  </si>
  <si>
    <t>CD</t>
  </si>
  <si>
    <t>DE</t>
  </si>
  <si>
    <t>EF</t>
  </si>
  <si>
    <t>FG</t>
  </si>
  <si>
    <t>GI</t>
  </si>
  <si>
    <t xml:space="preserve"> </t>
  </si>
  <si>
    <t>R</t>
  </si>
  <si>
    <t>L</t>
  </si>
  <si>
    <t>ЛВ</t>
  </si>
  <si>
    <t>ЛН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</si>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</sst>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6EB2-A793-4749-91DE-CFF55CEE2A24}">
  <dimension ref="A1:AB21"/>
  <sheetViews>
    <sheetView tabSelected="1" topLeftCell="F1" workbookViewId="0">
      <selection activeCell="X9" sqref="X9"/>
    </sheetView>
  </sheetViews>
  <sheetFormatPr defaultRowHeight="14.5" x14ac:dyDescent="0.35"/>
  <cols>
    <col min="10" max="10" width="10.36328125" bestFit="1" customWidth="1"/>
    <col min="11" max="11" width="9.36328125" bestFit="1" customWidth="1"/>
    <col min="16" max="17" width="10.36328125" bestFit="1" customWidth="1"/>
    <col min="19" max="20" width="8.90625" bestFit="1" customWidth="1"/>
  </cols>
  <sheetData>
    <row r="1" spans="1:28" x14ac:dyDescent="0.35">
      <c r="A1" t="s">
        <v>0</v>
      </c>
      <c r="B1">
        <f>2048</f>
        <v>2048</v>
      </c>
      <c r="I1" t="s">
        <v>19</v>
      </c>
      <c r="J1" t="s">
        <v>20</v>
      </c>
      <c r="L1">
        <v>1024</v>
      </c>
      <c r="M1">
        <v>18</v>
      </c>
    </row>
    <row r="2" spans="1:28" x14ac:dyDescent="0.35">
      <c r="A2" t="s">
        <v>1</v>
      </c>
      <c r="B2">
        <v>8</v>
      </c>
      <c r="C2">
        <v>4</v>
      </c>
      <c r="D2">
        <v>1</v>
      </c>
      <c r="F2" t="s">
        <v>11</v>
      </c>
      <c r="G2">
        <f>SQRT(POWER(B2-B3,2)+POWER(C2-C3,2))</f>
        <v>5.3851648071345037</v>
      </c>
      <c r="I2">
        <f>G2/2</f>
        <v>2.6925824035672519</v>
      </c>
      <c r="J2">
        <f>PI()*I2</f>
        <v>8.4589970982320253</v>
      </c>
      <c r="L2" s="2">
        <f xml:space="preserve"> G2 * $L$1 / 18</f>
        <v>306.35604236142956</v>
      </c>
      <c r="M2" s="2">
        <f t="shared" ref="M2:M9" si="0" xml:space="preserve"> D2 * $L$1 / 18</f>
        <v>56.888888888888886</v>
      </c>
      <c r="O2" s="2">
        <f>20 +20 + L$5 + 20 + $L$4 + 20 + $L$3</f>
        <v>1690.0527460327737</v>
      </c>
      <c r="P2" s="2">
        <f t="shared" ref="P2:P3" si="1">2048-M2-20 - M6 - 20</f>
        <v>1894.2222222222222</v>
      </c>
      <c r="R2" s="2">
        <f t="shared" ref="R2:R7" si="2">O2+L2</f>
        <v>1996.4087883942034</v>
      </c>
      <c r="S2" s="2">
        <f t="shared" ref="S2:S7" si="3">P2+M2</f>
        <v>1951.1111111111111</v>
      </c>
      <c r="T2" s="1"/>
      <c r="U2" s="1">
        <f>O2/2048</f>
        <v>0.82522106739881529</v>
      </c>
      <c r="V2" s="1">
        <f>1-P2/2048</f>
        <v>7.508680555555558E-2</v>
      </c>
      <c r="X2" s="1">
        <f>R2/2048</f>
        <v>0.97480897870810712</v>
      </c>
      <c r="Y2" s="1">
        <f>1-S2/2048</f>
        <v>4.730902777777779E-2</v>
      </c>
    </row>
    <row r="3" spans="1:28" x14ac:dyDescent="0.35">
      <c r="A3" t="s">
        <v>2</v>
      </c>
      <c r="B3">
        <v>10</v>
      </c>
      <c r="C3">
        <v>9</v>
      </c>
      <c r="D3">
        <v>1</v>
      </c>
      <c r="F3" t="s">
        <v>12</v>
      </c>
      <c r="G3">
        <f t="shared" ref="G3:G9" si="4">SQRT(POWER(B3-B4,2)+POWER(C3-C4,2))</f>
        <v>6.0827625302982193</v>
      </c>
      <c r="I3">
        <f t="shared" ref="I3:I8" si="5">G3/2</f>
        <v>3.0413812651491097</v>
      </c>
      <c r="J3">
        <f t="shared" ref="J3:J9" si="6">PI()*I3</f>
        <v>9.5547810393580743</v>
      </c>
      <c r="L3" s="2">
        <f xml:space="preserve"> G3 * $L$1 / 18</f>
        <v>346.04160172363203</v>
      </c>
      <c r="M3" s="2">
        <f t="shared" si="0"/>
        <v>56.888888888888886</v>
      </c>
      <c r="O3" s="2">
        <f>20+20 + L$5 + 20 + $L$4</f>
        <v>1324.0111443091416</v>
      </c>
      <c r="P3" s="2">
        <f t="shared" si="1"/>
        <v>1894.2222222222222</v>
      </c>
      <c r="R3" s="2">
        <f t="shared" si="2"/>
        <v>1670.0527460327737</v>
      </c>
      <c r="S3" s="2">
        <f t="shared" si="3"/>
        <v>1951.1111111111111</v>
      </c>
      <c r="T3" s="1"/>
      <c r="U3" s="1">
        <f t="shared" ref="U3:U9" si="7">O3/2048</f>
        <v>0.64648981655719806</v>
      </c>
      <c r="V3" s="1">
        <f t="shared" ref="V3:V9" si="8">1-P3/2048</f>
        <v>7.508680555555558E-2</v>
      </c>
      <c r="X3" s="1">
        <f t="shared" ref="X3:X9" si="9">R3/2048</f>
        <v>0.81545544239881529</v>
      </c>
      <c r="Y3" s="1">
        <f t="shared" ref="Y3:Y9" si="10">1-S3/2048</f>
        <v>4.730902777777779E-2</v>
      </c>
    </row>
    <row r="4" spans="1:28" x14ac:dyDescent="0.35">
      <c r="A4" t="s">
        <v>3</v>
      </c>
      <c r="B4">
        <v>16</v>
      </c>
      <c r="C4">
        <v>8</v>
      </c>
      <c r="D4">
        <v>1</v>
      </c>
      <c r="F4" t="s">
        <v>13</v>
      </c>
      <c r="G4">
        <f t="shared" si="4"/>
        <v>6.0827625302982193</v>
      </c>
      <c r="I4">
        <f t="shared" si="5"/>
        <v>3.0413812651491097</v>
      </c>
      <c r="J4">
        <f t="shared" si="6"/>
        <v>9.5547810393580743</v>
      </c>
      <c r="L4" s="2">
        <f xml:space="preserve"> J4 * $L$1 / 18</f>
        <v>543.56087690570382</v>
      </c>
      <c r="M4" s="2">
        <f t="shared" si="0"/>
        <v>56.888888888888886</v>
      </c>
      <c r="O4" s="2">
        <f>20+20 + L$5</f>
        <v>760.45026740343781</v>
      </c>
      <c r="P4" s="2">
        <f>2048-M4-20 - M8 - 20</f>
        <v>1894.2222222222222</v>
      </c>
      <c r="R4" s="2">
        <f t="shared" si="2"/>
        <v>1304.0111443091416</v>
      </c>
      <c r="S4" s="2">
        <f t="shared" si="3"/>
        <v>1951.1111111111111</v>
      </c>
      <c r="T4" s="1"/>
      <c r="U4" s="1">
        <f t="shared" si="7"/>
        <v>0.37131360713058487</v>
      </c>
      <c r="V4" s="1">
        <f t="shared" si="8"/>
        <v>7.508680555555558E-2</v>
      </c>
      <c r="X4" s="1">
        <f t="shared" si="9"/>
        <v>0.63672419155719806</v>
      </c>
      <c r="Y4" s="1">
        <f t="shared" si="10"/>
        <v>4.730902777777779E-2</v>
      </c>
    </row>
    <row r="5" spans="1:28" x14ac:dyDescent="0.35">
      <c r="A5" t="s">
        <v>4</v>
      </c>
      <c r="B5">
        <v>17</v>
      </c>
      <c r="C5">
        <v>14</v>
      </c>
      <c r="D5">
        <v>1</v>
      </c>
      <c r="F5" t="s">
        <v>14</v>
      </c>
      <c r="G5">
        <f t="shared" si="4"/>
        <v>8.0622577482985491</v>
      </c>
      <c r="I5">
        <f t="shared" si="5"/>
        <v>4.0311288741492746</v>
      </c>
      <c r="J5">
        <f t="shared" si="6"/>
        <v>12.664164856701055</v>
      </c>
      <c r="L5" s="2">
        <f xml:space="preserve"> J5 * $L$1 / 18</f>
        <v>720.45026740343781</v>
      </c>
      <c r="M5" s="2">
        <f t="shared" si="0"/>
        <v>56.888888888888886</v>
      </c>
      <c r="O5" s="2">
        <f>20</f>
        <v>20</v>
      </c>
      <c r="P5" s="2">
        <f>2048-M5-20 - M9 - 20</f>
        <v>1894.2222222222222</v>
      </c>
      <c r="R5" s="2">
        <f t="shared" si="2"/>
        <v>740.45026740343781</v>
      </c>
      <c r="S5" s="2">
        <f t="shared" si="3"/>
        <v>1951.1111111111111</v>
      </c>
      <c r="T5" s="1"/>
      <c r="U5" s="1">
        <f t="shared" si="7"/>
        <v>9.765625E-3</v>
      </c>
      <c r="V5" s="1">
        <f t="shared" si="8"/>
        <v>7.508680555555558E-2</v>
      </c>
      <c r="X5" s="1">
        <f t="shared" si="9"/>
        <v>0.36154798213058487</v>
      </c>
      <c r="Y5" s="1">
        <f t="shared" si="10"/>
        <v>4.730902777777779E-2</v>
      </c>
    </row>
    <row r="6" spans="1:28" x14ac:dyDescent="0.35">
      <c r="A6" t="s">
        <v>5</v>
      </c>
      <c r="B6">
        <v>9</v>
      </c>
      <c r="C6">
        <v>15</v>
      </c>
      <c r="D6">
        <v>1</v>
      </c>
      <c r="F6" t="s">
        <v>15</v>
      </c>
      <c r="G6">
        <f>SQRT(POWER(B6-B7,2)+POWER(C6-C7,2))</f>
        <v>4</v>
      </c>
      <c r="I6">
        <f t="shared" si="5"/>
        <v>2</v>
      </c>
      <c r="J6">
        <f t="shared" si="6"/>
        <v>6.2831853071795862</v>
      </c>
      <c r="L6" s="2">
        <f xml:space="preserve"> G6 * $L$1 / 18</f>
        <v>227.55555555555554</v>
      </c>
      <c r="M6" s="2">
        <f t="shared" si="0"/>
        <v>56.888888888888886</v>
      </c>
      <c r="O6" s="2">
        <f>20+$L$8+L$7+20+20</f>
        <v>977.30577047307941</v>
      </c>
      <c r="P6" s="2">
        <f t="shared" ref="P6:P7" si="11">2048-M6-20</f>
        <v>1971.1111111111111</v>
      </c>
      <c r="R6" s="2">
        <f t="shared" si="2"/>
        <v>1204.8613260286349</v>
      </c>
      <c r="S6" s="2">
        <f t="shared" si="3"/>
        <v>2028</v>
      </c>
      <c r="T6" s="1"/>
      <c r="U6" s="1">
        <f t="shared" si="7"/>
        <v>0.4772000832388083</v>
      </c>
      <c r="V6" s="1">
        <f t="shared" si="8"/>
        <v>3.754340277777779E-2</v>
      </c>
      <c r="X6" s="1">
        <f t="shared" si="9"/>
        <v>0.58831119434991941</v>
      </c>
      <c r="Y6" s="1">
        <f t="shared" si="10"/>
        <v>9.765625E-3</v>
      </c>
    </row>
    <row r="7" spans="1:28" x14ac:dyDescent="0.35">
      <c r="A7" t="s">
        <v>6</v>
      </c>
      <c r="B7">
        <v>9</v>
      </c>
      <c r="C7">
        <v>11</v>
      </c>
      <c r="D7">
        <v>1</v>
      </c>
      <c r="F7" t="s">
        <v>16</v>
      </c>
      <c r="G7">
        <f t="shared" si="4"/>
        <v>8.0622577482985491</v>
      </c>
      <c r="I7">
        <f t="shared" si="5"/>
        <v>4.0311288741492746</v>
      </c>
      <c r="J7">
        <f t="shared" si="6"/>
        <v>12.664164856701055</v>
      </c>
      <c r="L7" s="2">
        <f xml:space="preserve"> G7 * $L$1 / 18</f>
        <v>458.6528852365397</v>
      </c>
      <c r="M7" s="2">
        <f t="shared" si="0"/>
        <v>56.888888888888886</v>
      </c>
      <c r="O7" s="2">
        <f>20+$L$8+20</f>
        <v>498.6528852365397</v>
      </c>
      <c r="P7" s="2">
        <f t="shared" si="11"/>
        <v>1971.1111111111111</v>
      </c>
      <c r="R7" s="2">
        <f t="shared" si="2"/>
        <v>957.30577047307941</v>
      </c>
      <c r="S7" s="2">
        <f t="shared" si="3"/>
        <v>2028</v>
      </c>
      <c r="T7" s="1"/>
      <c r="U7" s="1">
        <f t="shared" si="7"/>
        <v>0.24348285411940415</v>
      </c>
      <c r="V7" s="1">
        <f t="shared" si="8"/>
        <v>3.754340277777779E-2</v>
      </c>
      <c r="X7" s="1">
        <f t="shared" si="9"/>
        <v>0.4674344582388083</v>
      </c>
      <c r="Y7" s="1">
        <f t="shared" si="10"/>
        <v>9.765625E-3</v>
      </c>
    </row>
    <row r="8" spans="1:28" x14ac:dyDescent="0.35">
      <c r="A8" t="s">
        <v>7</v>
      </c>
      <c r="B8">
        <v>1</v>
      </c>
      <c r="C8">
        <v>12</v>
      </c>
      <c r="D8">
        <v>1</v>
      </c>
      <c r="F8" t="s">
        <v>17</v>
      </c>
      <c r="G8">
        <f t="shared" si="4"/>
        <v>8.0622577482985491</v>
      </c>
      <c r="I8">
        <f t="shared" si="5"/>
        <v>4.0311288741492746</v>
      </c>
      <c r="J8">
        <f t="shared" si="6"/>
        <v>12.664164856701055</v>
      </c>
      <c r="L8" s="2">
        <f xml:space="preserve"> G8 * $L$1 / 18</f>
        <v>458.6528852365397</v>
      </c>
      <c r="M8" s="2">
        <f t="shared" si="0"/>
        <v>56.888888888888886</v>
      </c>
      <c r="O8" s="2">
        <f>20</f>
        <v>20</v>
      </c>
      <c r="P8" s="2">
        <f>2048-M8-20</f>
        <v>1971.1111111111111</v>
      </c>
      <c r="Q8" t="s">
        <v>18</v>
      </c>
      <c r="R8" s="2">
        <f>O8+L8</f>
        <v>478.6528852365397</v>
      </c>
      <c r="S8" s="2">
        <f>P8+M8</f>
        <v>2028</v>
      </c>
      <c r="T8" s="1"/>
      <c r="U8" s="1">
        <f t="shared" si="7"/>
        <v>9.765625E-3</v>
      </c>
      <c r="V8" s="1">
        <f t="shared" si="8"/>
        <v>3.754340277777779E-2</v>
      </c>
      <c r="X8" s="1">
        <f t="shared" si="9"/>
        <v>0.23371722911940415</v>
      </c>
      <c r="Y8" s="1">
        <f t="shared" si="10"/>
        <v>9.765625E-3</v>
      </c>
    </row>
    <row r="9" spans="1:28" x14ac:dyDescent="0.35">
      <c r="A9" t="s">
        <v>8</v>
      </c>
      <c r="B9">
        <v>8</v>
      </c>
      <c r="C9">
        <v>8</v>
      </c>
      <c r="D9">
        <v>1</v>
      </c>
      <c r="F9" t="s">
        <v>23</v>
      </c>
      <c r="G9">
        <f>SQRT(POWER(B9-B2,2)+POWER(C9-C2,2))</f>
        <v>4</v>
      </c>
      <c r="I9">
        <f t="shared" ref="I9" si="12">G9/2</f>
        <v>2</v>
      </c>
      <c r="J9">
        <f t="shared" si="6"/>
        <v>6.2831853071795862</v>
      </c>
      <c r="L9" s="2">
        <f xml:space="preserve"> G9 * $L$1 / 18</f>
        <v>227.55555555555554</v>
      </c>
      <c r="M9" s="2">
        <f t="shared" si="0"/>
        <v>56.888888888888886</v>
      </c>
      <c r="O9" s="2">
        <f>20+O6+L6</f>
        <v>1224.8613260286349</v>
      </c>
      <c r="P9" s="2">
        <f>P6</f>
        <v>1971.1111111111111</v>
      </c>
      <c r="R9" s="2">
        <f>O9+L9</f>
        <v>1452.4168815841904</v>
      </c>
      <c r="S9" s="2">
        <f>P9+M9</f>
        <v>2028</v>
      </c>
      <c r="U9" s="1">
        <f t="shared" si="7"/>
        <v>0.59807681934991941</v>
      </c>
      <c r="V9" s="1">
        <f t="shared" si="8"/>
        <v>3.754340277777779E-2</v>
      </c>
      <c r="X9" s="1">
        <f t="shared" si="9"/>
        <v>0.70918793046103046</v>
      </c>
      <c r="Y9" s="1">
        <f t="shared" si="10"/>
        <v>9.765625E-3</v>
      </c>
    </row>
    <row r="10" spans="1:28" x14ac:dyDescent="0.35">
      <c r="L10" t="s">
        <v>9</v>
      </c>
      <c r="M10" t="s">
        <v>10</v>
      </c>
    </row>
    <row r="13" spans="1:28" x14ac:dyDescent="0.35">
      <c r="R13" t="s">
        <v>22</v>
      </c>
      <c r="S13">
        <v>1</v>
      </c>
      <c r="U13" t="s">
        <v>21</v>
      </c>
      <c r="V13">
        <v>2</v>
      </c>
      <c r="Y13">
        <v>3</v>
      </c>
      <c r="AB13">
        <v>4</v>
      </c>
    </row>
    <row r="14" spans="1:28" x14ac:dyDescent="0.35">
      <c r="P14" t="s">
        <v>11</v>
      </c>
      <c r="R14" s="4" t="str">
        <f t="shared" ref="R14:R21" si="13">_xlfn.CONCAT(ROUND(U2,6),", ",ROUND(Y2,6))</f>
        <v>0.825221, 0.047309</v>
      </c>
      <c r="S14" s="4"/>
      <c r="U14" s="5" t="str">
        <f t="shared" ref="U14:U21" si="14">_xlfn.CONCAT(ROUND(U2,6),", ",ROUND(V2,6))</f>
        <v>0.825221, 0.075087</v>
      </c>
      <c r="V14" s="5"/>
      <c r="X14" s="1" t="str">
        <f t="shared" ref="X14:X21" si="15">_xlfn.CONCAT(ROUND(X2,6),", ",ROUND(V2,6))</f>
        <v>0.974809, 0.075087</v>
      </c>
      <c r="AA14" t="str">
        <f t="shared" ref="AA14:AA21" si="16">_xlfn.CONCAT(ROUND(X2,6),", ",ROUND(Y2,6))</f>
        <v>0.974809, 0.047309</v>
      </c>
    </row>
    <row r="15" spans="1:28" x14ac:dyDescent="0.35">
      <c r="P15" t="s">
        <v>12</v>
      </c>
      <c r="R15" s="2" t="str">
        <f t="shared" si="13"/>
        <v>0.64649, 0.047309</v>
      </c>
      <c r="S15" s="2"/>
      <c r="U15" s="3" t="str">
        <f t="shared" si="14"/>
        <v>0.64649, 0.075087</v>
      </c>
      <c r="V15" s="3"/>
      <c r="X15" s="1" t="str">
        <f t="shared" si="15"/>
        <v>0.815455, 0.075087</v>
      </c>
      <c r="AA15" t="str">
        <f t="shared" si="16"/>
        <v>0.815455, 0.047309</v>
      </c>
    </row>
    <row r="16" spans="1:28" x14ac:dyDescent="0.35">
      <c r="P16" t="s">
        <v>13</v>
      </c>
      <c r="R16" s="2" t="str">
        <f t="shared" si="13"/>
        <v>0.371314, 0.047309</v>
      </c>
      <c r="S16" s="2"/>
      <c r="U16" s="3" t="str">
        <f t="shared" si="14"/>
        <v>0.371314, 0.075087</v>
      </c>
      <c r="V16" s="3"/>
      <c r="X16" s="1" t="str">
        <f t="shared" si="15"/>
        <v>0.636724, 0.075087</v>
      </c>
      <c r="AA16" t="str">
        <f t="shared" si="16"/>
        <v>0.636724, 0.047309</v>
      </c>
    </row>
    <row r="17" spans="16:27" x14ac:dyDescent="0.35">
      <c r="P17" t="s">
        <v>14</v>
      </c>
      <c r="R17" s="2" t="str">
        <f t="shared" si="13"/>
        <v>0.009766, 0.047309</v>
      </c>
      <c r="S17" s="2"/>
      <c r="U17" s="3" t="str">
        <f t="shared" si="14"/>
        <v>0.009766, 0.075087</v>
      </c>
      <c r="V17" s="3"/>
      <c r="X17" s="1" t="str">
        <f t="shared" si="15"/>
        <v>0.361548, 0.075087</v>
      </c>
      <c r="AA17" t="str">
        <f t="shared" si="16"/>
        <v>0.361548, 0.047309</v>
      </c>
    </row>
    <row r="18" spans="16:27" x14ac:dyDescent="0.35">
      <c r="P18" t="s">
        <v>15</v>
      </c>
      <c r="R18" s="2" t="str">
        <f t="shared" si="13"/>
        <v>0.4772, 0.009766</v>
      </c>
      <c r="S18" s="2"/>
      <c r="U18" s="3" t="str">
        <f t="shared" si="14"/>
        <v>0.4772, 0.037543</v>
      </c>
      <c r="V18" s="3"/>
      <c r="X18" s="1" t="str">
        <f t="shared" si="15"/>
        <v>0.588311, 0.037543</v>
      </c>
      <c r="AA18" t="str">
        <f t="shared" si="16"/>
        <v>0.588311, 0.009766</v>
      </c>
    </row>
    <row r="19" spans="16:27" x14ac:dyDescent="0.35">
      <c r="P19" t="s">
        <v>16</v>
      </c>
      <c r="R19" s="2" t="str">
        <f t="shared" si="13"/>
        <v>0.243483, 0.009766</v>
      </c>
      <c r="S19" s="2"/>
      <c r="U19" s="3" t="str">
        <f t="shared" si="14"/>
        <v>0.243483, 0.037543</v>
      </c>
      <c r="V19" s="3"/>
      <c r="X19" s="1" t="str">
        <f t="shared" si="15"/>
        <v>0.467434, 0.037543</v>
      </c>
      <c r="AA19" t="str">
        <f t="shared" si="16"/>
        <v>0.467434, 0.009766</v>
      </c>
    </row>
    <row r="20" spans="16:27" x14ac:dyDescent="0.35">
      <c r="P20" t="s">
        <v>17</v>
      </c>
      <c r="R20" s="2" t="str">
        <f t="shared" si="13"/>
        <v>0.009766, 0.009766</v>
      </c>
      <c r="S20" s="2"/>
      <c r="U20" s="3" t="str">
        <f t="shared" si="14"/>
        <v>0.009766, 0.037543</v>
      </c>
      <c r="V20" s="3"/>
      <c r="X20" s="1" t="str">
        <f t="shared" si="15"/>
        <v>0.233717, 0.037543</v>
      </c>
      <c r="AA20" t="str">
        <f t="shared" si="16"/>
        <v>0.233717, 0.009766</v>
      </c>
    </row>
    <row r="21" spans="16:27" x14ac:dyDescent="0.35">
      <c r="P21" t="s">
        <v>23</v>
      </c>
      <c r="R21" s="2" t="str">
        <f t="shared" si="13"/>
        <v>0.598077, 0.009766</v>
      </c>
      <c r="S21" s="2"/>
      <c r="U21" s="3" t="str">
        <f t="shared" si="14"/>
        <v>0.598077, 0.037543</v>
      </c>
      <c r="X21" s="1" t="str">
        <f t="shared" si="15"/>
        <v>0.709188, 0.037543</v>
      </c>
      <c r="AA21" t="str">
        <f t="shared" si="16"/>
        <v>0.709188, 0.009766</v>
      </c>
    </row>
  </sheetData>
  <mergeCells count="2">
    <mergeCell ref="R14:S14"/>
    <mergeCell ref="U14:V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Козырев Петр</dc:creator>
  <cp:lastModifiedBy>Козырев Петр</cp:lastModifiedBy>
  <dcterms:created xsi:type="dcterms:W3CDTF">2024-04-18T12:24:09Z</dcterms:created>
  <dcterms:modified xsi:type="dcterms:W3CDTF">2024-05-07T09:55:34Z</dcterms:modified>
</cp:coreProperties>
</file>