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50"/>
  </bookViews>
  <sheets>
    <sheet name="Лист1" sheetId="1" r:id="rId1"/>
    <sheet name="Лист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Лист1!$N$55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1" l="1"/>
  <c r="P74" i="1"/>
  <c r="Q74" i="1"/>
  <c r="N74" i="1"/>
  <c r="O73" i="1"/>
  <c r="P73" i="1"/>
  <c r="Q73" i="1"/>
  <c r="N73" i="1"/>
  <c r="O72" i="1"/>
  <c r="P72" i="1"/>
  <c r="Q72" i="1"/>
  <c r="O64" i="1"/>
  <c r="O71" i="1"/>
  <c r="P71" i="1"/>
  <c r="Q71" i="1"/>
  <c r="N71" i="1"/>
  <c r="N72" i="1"/>
  <c r="O4" i="1" l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I49" i="1"/>
  <c r="I50" i="1"/>
  <c r="I51" i="1"/>
  <c r="F49" i="1" l="1"/>
  <c r="H51" i="1"/>
  <c r="G51" i="1"/>
  <c r="F51" i="1"/>
  <c r="H50" i="1"/>
  <c r="G50" i="1"/>
  <c r="F50" i="1"/>
  <c r="H49" i="1"/>
  <c r="G49" i="1"/>
  <c r="P51" i="1"/>
  <c r="O51" i="1" l="1"/>
  <c r="Q50" i="1"/>
  <c r="N51" i="1"/>
  <c r="N58" i="1"/>
  <c r="O55" i="1"/>
  <c r="O56" i="1"/>
  <c r="O57" i="1"/>
  <c r="O58" i="1"/>
  <c r="P55" i="1"/>
  <c r="P56" i="1"/>
  <c r="P57" i="1"/>
  <c r="P58" i="1"/>
  <c r="Q55" i="1"/>
  <c r="Q56" i="1"/>
  <c r="Q57" i="1"/>
  <c r="Q58" i="1"/>
  <c r="N55" i="1"/>
  <c r="N56" i="1"/>
  <c r="N57" i="1"/>
  <c r="Q49" i="1"/>
  <c r="Q51" i="1"/>
  <c r="N49" i="1"/>
  <c r="N50" i="1"/>
  <c r="O49" i="1"/>
  <c r="O50" i="1"/>
  <c r="P49" i="1"/>
  <c r="P50" i="1"/>
</calcChain>
</file>

<file path=xl/sharedStrings.xml><?xml version="1.0" encoding="utf-8"?>
<sst xmlns="http://schemas.openxmlformats.org/spreadsheetml/2006/main" count="172" uniqueCount="69">
  <si>
    <t>номер</t>
  </si>
  <si>
    <t>страна</t>
  </si>
  <si>
    <t>группа</t>
  </si>
  <si>
    <t>le_m</t>
  </si>
  <si>
    <t>le_f</t>
  </si>
  <si>
    <t>кмс</t>
  </si>
  <si>
    <t>кср</t>
  </si>
  <si>
    <t>Z(кср)</t>
  </si>
  <si>
    <t>Бурунди</t>
  </si>
  <si>
    <t>Эритрея</t>
  </si>
  <si>
    <t>Эфиопия</t>
  </si>
  <si>
    <t>Кения</t>
  </si>
  <si>
    <t>Мадагаскар</t>
  </si>
  <si>
    <t>Малави</t>
  </si>
  <si>
    <t>о. Маврикий</t>
  </si>
  <si>
    <t>Мозамбик</t>
  </si>
  <si>
    <t>Руанда</t>
  </si>
  <si>
    <t>Сомали</t>
  </si>
  <si>
    <t>Уганда</t>
  </si>
  <si>
    <t>Танзания</t>
  </si>
  <si>
    <t>Замбия</t>
  </si>
  <si>
    <t>Зимбабве</t>
  </si>
  <si>
    <t>Ангола</t>
  </si>
  <si>
    <t>Камерун</t>
  </si>
  <si>
    <t>Центральноафр. Респ.</t>
  </si>
  <si>
    <t>Чад</t>
  </si>
  <si>
    <t>Конго</t>
  </si>
  <si>
    <t>Габон</t>
  </si>
  <si>
    <t>Заир</t>
  </si>
  <si>
    <t>Алжир</t>
  </si>
  <si>
    <t>Египет</t>
  </si>
  <si>
    <t>Лив. Араб. Джамахирия</t>
  </si>
  <si>
    <t>Марокко</t>
  </si>
  <si>
    <t>Судан</t>
  </si>
  <si>
    <t>Тунис</t>
  </si>
  <si>
    <t>Ботсвана</t>
  </si>
  <si>
    <t>Лесото</t>
  </si>
  <si>
    <t>Намибия</t>
  </si>
  <si>
    <t>Южно-Афр. Респ.</t>
  </si>
  <si>
    <t>Бенин</t>
  </si>
  <si>
    <t>Буркина-Фасо</t>
  </si>
  <si>
    <t>Берег Слоновой Кости</t>
  </si>
  <si>
    <t>Гана</t>
  </si>
  <si>
    <t>Гвинея</t>
  </si>
  <si>
    <t>Гвинея-Бисау</t>
  </si>
  <si>
    <t>Либерия</t>
  </si>
  <si>
    <t>Мали</t>
  </si>
  <si>
    <t>Мавритания</t>
  </si>
  <si>
    <t>Нигер</t>
  </si>
  <si>
    <t>Нигерия</t>
  </si>
  <si>
    <t>Сенегал</t>
  </si>
  <si>
    <t>Сьерра-Леоне</t>
  </si>
  <si>
    <t>Того</t>
  </si>
  <si>
    <t>Среднее значение</t>
  </si>
  <si>
    <t>Дисперсия</t>
  </si>
  <si>
    <t>Стандарт</t>
  </si>
  <si>
    <t>Стандартизированные</t>
  </si>
  <si>
    <t>Z(le_m)</t>
  </si>
  <si>
    <t>Z(le_f)</t>
  </si>
  <si>
    <t>Z(кмс)</t>
  </si>
  <si>
    <t>Выполнили студенты группы 3821Б1ФИ1: Бонюк Петр, Шмелёв Иван, Каширин Александр, Пушкарёв Илья</t>
  </si>
  <si>
    <t>Матрица корреляции</t>
  </si>
  <si>
    <t>Собственных числа</t>
  </si>
  <si>
    <t>λ1</t>
  </si>
  <si>
    <t>λ2</t>
  </si>
  <si>
    <t>λ3</t>
  </si>
  <si>
    <t>λ4</t>
  </si>
  <si>
    <t>Ортонормированный базис</t>
  </si>
  <si>
    <t>Собственные векторы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</si>
</sst>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ЗАВИСИМОСТЬ МЕЖДУ КОЭФФИЦИЕНТОМ СРЕДНЕЙ РОЖДАЕМОСТИ И КОЭФФИЦИЕНТОМ МЛАДЕНЧЕСКОЙ СМЕРТНОСТИ 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0393050867000891"/>
          <c:y val="1.032374617696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267306263659175E-2"/>
          <c:y val="0.10774723177281645"/>
          <c:w val="0.91771478543708385"/>
          <c:h val="0.81304671145600915"/>
        </c:manualLayout>
      </c:layout>
      <c:scatterChart>
        <c:scatterStyle val="lineMarker"/>
        <c:varyColors val="0"/>
        <c:ser>
          <c:idx val="0"/>
          <c:order val="0"/>
          <c:tx>
            <c:v>Страны Африки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Лист1!$P$4:$P$48</c:f>
              <c:numCache>
                <c:formatCode>0.0</c:formatCode>
                <c:ptCount val="45"/>
                <c:pt idx="0">
                  <c:v>0.28132946934576158</c:v>
                </c:pt>
                <c:pt idx="1">
                  <c:v>0.21722908392520826</c:v>
                </c:pt>
                <c:pt idx="2">
                  <c:v>0.63388158915880488</c:v>
                </c:pt>
                <c:pt idx="3">
                  <c:v>-0.68017631196253825</c:v>
                </c:pt>
                <c:pt idx="4">
                  <c:v>0.18517889121493161</c:v>
                </c:pt>
                <c:pt idx="5">
                  <c:v>1.5633371777568279</c:v>
                </c:pt>
                <c:pt idx="6">
                  <c:v>-2.282685947476371</c:v>
                </c:pt>
                <c:pt idx="7">
                  <c:v>1.5633371777568279</c:v>
                </c:pt>
                <c:pt idx="8">
                  <c:v>0.56978120373825147</c:v>
                </c:pt>
                <c:pt idx="9">
                  <c:v>0.79413255271018812</c:v>
                </c:pt>
                <c:pt idx="10">
                  <c:v>0.76208235999991147</c:v>
                </c:pt>
                <c:pt idx="11">
                  <c:v>-0.1994234213083883</c:v>
                </c:pt>
                <c:pt idx="12">
                  <c:v>0.37748004747659158</c:v>
                </c:pt>
                <c:pt idx="13">
                  <c:v>-0.7122265046728149</c:v>
                </c:pt>
                <c:pt idx="14">
                  <c:v>0.79413255271018812</c:v>
                </c:pt>
                <c:pt idx="15">
                  <c:v>-1.0327284317755814</c:v>
                </c:pt>
                <c:pt idx="16">
                  <c:v>0.28132946934576158</c:v>
                </c:pt>
                <c:pt idx="17">
                  <c:v>0.79413255271018812</c:v>
                </c:pt>
                <c:pt idx="18">
                  <c:v>-0.13532303588783498</c:v>
                </c:pt>
                <c:pt idx="19">
                  <c:v>-7.122265046728167E-2</c:v>
                </c:pt>
                <c:pt idx="20">
                  <c:v>-3.9172457757005008E-2</c:v>
                </c:pt>
                <c:pt idx="21">
                  <c:v>-1.3852805515886246</c:v>
                </c:pt>
                <c:pt idx="22">
                  <c:v>-1.0647786244858581</c:v>
                </c:pt>
                <c:pt idx="23">
                  <c:v>-1.0006782390653048</c:v>
                </c:pt>
                <c:pt idx="24">
                  <c:v>-1.0006782390653048</c:v>
                </c:pt>
                <c:pt idx="25">
                  <c:v>-0.5199253484111549</c:v>
                </c:pt>
                <c:pt idx="26">
                  <c:v>-1.6096319005605613</c:v>
                </c:pt>
                <c:pt idx="27">
                  <c:v>-1.6096319005605613</c:v>
                </c:pt>
                <c:pt idx="28">
                  <c:v>-0.58402573383170819</c:v>
                </c:pt>
                <c:pt idx="29">
                  <c:v>-1.0968288171961347</c:v>
                </c:pt>
                <c:pt idx="30">
                  <c:v>-1.257079780747518</c:v>
                </c:pt>
                <c:pt idx="31">
                  <c:v>-0.2635238067289416</c:v>
                </c:pt>
                <c:pt idx="32">
                  <c:v>1.1466846725232314</c:v>
                </c:pt>
                <c:pt idx="33">
                  <c:v>2.4927927663548309E-2</c:v>
                </c:pt>
                <c:pt idx="34">
                  <c:v>-0.4558249629906016</c:v>
                </c:pt>
                <c:pt idx="35">
                  <c:v>1.1787348652335081</c:v>
                </c:pt>
                <c:pt idx="36">
                  <c:v>1.3389858287848913</c:v>
                </c:pt>
                <c:pt idx="37">
                  <c:v>0.82618274542046477</c:v>
                </c:pt>
                <c:pt idx="38">
                  <c:v>1.9799896829904247</c:v>
                </c:pt>
                <c:pt idx="39">
                  <c:v>0.15312869850465494</c:v>
                </c:pt>
                <c:pt idx="40">
                  <c:v>0.85823293813074142</c:v>
                </c:pt>
                <c:pt idx="41">
                  <c:v>-0.32762419214949495</c:v>
                </c:pt>
                <c:pt idx="42">
                  <c:v>-0.80837708280364484</c:v>
                </c:pt>
                <c:pt idx="43">
                  <c:v>2.140240646541808</c:v>
                </c:pt>
                <c:pt idx="44">
                  <c:v>-0.32762419214949495</c:v>
                </c:pt>
              </c:numCache>
            </c:numRef>
          </c:xVal>
          <c:yVal>
            <c:numRef>
              <c:f>Лист1!$Q$4:$Q$48</c:f>
              <c:numCache>
                <c:formatCode>0.0</c:formatCode>
                <c:ptCount val="45"/>
                <c:pt idx="0">
                  <c:v>0.69100465727328775</c:v>
                </c:pt>
                <c:pt idx="1">
                  <c:v>-0.14699697697728878</c:v>
                </c:pt>
                <c:pt idx="2">
                  <c:v>0.89604761033459845</c:v>
                </c:pt>
                <c:pt idx="3">
                  <c:v>0.2274292851346707</c:v>
                </c:pt>
                <c:pt idx="4">
                  <c:v>0.12936526410534846</c:v>
                </c:pt>
                <c:pt idx="5">
                  <c:v>1.0565160083825818</c:v>
                </c:pt>
                <c:pt idx="6">
                  <c:v>-2.8749597437929943</c:v>
                </c:pt>
                <c:pt idx="7">
                  <c:v>0.49487661521464166</c:v>
                </c:pt>
                <c:pt idx="8">
                  <c:v>0.4413871491986478</c:v>
                </c:pt>
                <c:pt idx="9">
                  <c:v>0.89604761033459845</c:v>
                </c:pt>
                <c:pt idx="10">
                  <c:v>1.0832607413905782</c:v>
                </c:pt>
                <c:pt idx="11">
                  <c:v>-2.2188222939968433E-2</c:v>
                </c:pt>
                <c:pt idx="12">
                  <c:v>-4.3584009346374058E-3</c:v>
                </c:pt>
                <c:pt idx="13">
                  <c:v>-0.86910476819321048</c:v>
                </c:pt>
                <c:pt idx="14">
                  <c:v>1.0565160083825818</c:v>
                </c:pt>
                <c:pt idx="15">
                  <c:v>-0.18265662098795163</c:v>
                </c:pt>
                <c:pt idx="16">
                  <c:v>-0.19157153199061716</c:v>
                </c:pt>
                <c:pt idx="17">
                  <c:v>4.556510068028108E-3</c:v>
                </c:pt>
                <c:pt idx="18">
                  <c:v>0.32549330616399375</c:v>
                </c:pt>
                <c:pt idx="19">
                  <c:v>0.17393981911867681</c:v>
                </c:pt>
                <c:pt idx="20">
                  <c:v>0.65534501326262484</c:v>
                </c:pt>
                <c:pt idx="21">
                  <c:v>-1.8675748004917694</c:v>
                </c:pt>
                <c:pt idx="22">
                  <c:v>-1.8408300674837723</c:v>
                </c:pt>
                <c:pt idx="23">
                  <c:v>0.3700678611773221</c:v>
                </c:pt>
                <c:pt idx="24">
                  <c:v>-2.1439370415744063</c:v>
                </c:pt>
                <c:pt idx="25">
                  <c:v>-0.12025224396929146</c:v>
                </c:pt>
                <c:pt idx="26">
                  <c:v>-2.455958926667706</c:v>
                </c:pt>
                <c:pt idx="27">
                  <c:v>-0.93150914521187067</c:v>
                </c:pt>
                <c:pt idx="28">
                  <c:v>-0.57491270510524217</c:v>
                </c:pt>
                <c:pt idx="29">
                  <c:v>-0.53925306109457927</c:v>
                </c:pt>
                <c:pt idx="30">
                  <c:v>-1.5109783603851412</c:v>
                </c:pt>
                <c:pt idx="31">
                  <c:v>0.97628180935858966</c:v>
                </c:pt>
                <c:pt idx="32">
                  <c:v>0.49487661521464166</c:v>
                </c:pt>
                <c:pt idx="33">
                  <c:v>1.2258993174332296</c:v>
                </c:pt>
                <c:pt idx="34">
                  <c:v>2.2386332073359928E-2</c:v>
                </c:pt>
                <c:pt idx="35">
                  <c:v>0.89604761033459845</c:v>
                </c:pt>
                <c:pt idx="36">
                  <c:v>-7.5677688955963093E-2</c:v>
                </c:pt>
                <c:pt idx="37">
                  <c:v>0.73557921228661605</c:v>
                </c:pt>
                <c:pt idx="38">
                  <c:v>0.97628180935858966</c:v>
                </c:pt>
                <c:pt idx="39">
                  <c:v>-0.42335921805992527</c:v>
                </c:pt>
                <c:pt idx="40">
                  <c:v>1.4220273594918749</c:v>
                </c:pt>
                <c:pt idx="41">
                  <c:v>0.41464241619065045</c:v>
                </c:pt>
                <c:pt idx="42">
                  <c:v>0.10262053109735113</c:v>
                </c:pt>
                <c:pt idx="43">
                  <c:v>0.49487661521464166</c:v>
                </c:pt>
                <c:pt idx="44">
                  <c:v>0.51270643721997344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3-4FA3-BAEE-68CAC8F8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15744"/>
        <c:axId val="504711152"/>
      </c:scatterChart>
      <c:valAx>
        <c:axId val="5047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Стандартизированное значение КСР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11152"/>
        <c:crosses val="autoZero"/>
        <c:crossBetween val="midCat"/>
      </c:valAx>
      <c:valAx>
        <c:axId val="504711152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Стандартизированное</a:t>
                </a:r>
                <a:r>
                  <a:rPr lang="ru-RU" baseline="0"/>
                  <a:t> значение КМС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15744"/>
        <c:crosses val="autoZero"/>
        <c:crossBetween val="midCat"/>
      </c:valAx>
      <c:spPr>
        <a:solidFill>
          <a:schemeClr val="bg1"/>
        </a:solidFill>
        <a:ln>
          <a:noFill/>
        </a:ln>
        <a:effectLst>
          <a:outerShdw blurRad="50800" dist="50800" dir="5400000" sx="1000" sy="1000" algn="ctr" rotWithShape="0">
            <a:srgbClr val="000000">
              <a:alpha val="94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70448908419735545"/>
          <c:y val="0.65311123568250862"/>
          <c:w val="0.18350008929996994"/>
          <c:h val="0.1006570129614226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90325</xdr:colOff>
      <xdr:row>9</xdr:row>
      <xdr:rowOff>115220</xdr:rowOff>
    </xdr:from>
    <xdr:to>
      <xdr:col>51</xdr:col>
      <xdr:colOff>452437</xdr:colOff>
      <xdr:row>39</xdr:row>
      <xdr:rowOff>142874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276792</xdr:colOff>
      <xdr:row>40</xdr:row>
      <xdr:rowOff>78673</xdr:rowOff>
    </xdr:from>
    <xdr:to>
      <xdr:col>51</xdr:col>
      <xdr:colOff>90294</xdr:colOff>
      <xdr:row>55</xdr:row>
      <xdr:rowOff>163286</xdr:rowOff>
    </xdr:to>
    <xdr:sp macro="" textlink="">
      <xdr:nvSpPr>
        <xdr:cNvPr id="19" name="TextBox 18"/>
        <xdr:cNvSpPr txBox="1"/>
      </xdr:nvSpPr>
      <xdr:spPr>
        <a:xfrm>
          <a:off x="25518042" y="8215744"/>
          <a:ext cx="7161359" cy="309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Диаграмма представляет собой точечную диаграмму, где по вертикальной оси расположен стандартизированный коэффициент средней рождаемости, а по горизонтальной оси - коэффициент младенческой смертности.</a:t>
          </a:r>
        </a:p>
        <a:p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Из диаграммы можно сделать следующие выводы:</a:t>
          </a:r>
        </a:p>
        <a:p>
          <a:r>
            <a:rPr lang="ru-RU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Высокая парная корреляция между коэффициентом младенческой смертности и коэффициентом средней рождаемости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Коэффициент корреляции составляет 0,7, что указывает на сильную положительную корреляцию между двумя переменными.</a:t>
          </a:r>
        </a:p>
        <a:p>
          <a:r>
            <a:rPr lang="ru-RU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Страны с высокими показателями коэффициента младенческой смертности имеют высокие показатели коэффициента средней рождаемости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Например, страны как Нигерия, Конго и Ангола имеют высокие показатели коэффициента младенческой смертности и высокие показатели коэффициента средней рождаемости.</a:t>
          </a:r>
        </a:p>
        <a:p>
          <a:r>
            <a:rPr lang="ru-RU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Страны с низкими показателями коэффициента младенческой смертности имеют низкие показатели коэффициента средней рождаемости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topLeftCell="A52" zoomScaleNormal="100" workbookViewId="0">
      <selection activeCell="P78" sqref="P78"/>
    </sheetView>
  </sheetViews>
  <sheetFormatPr defaultRowHeight="15" x14ac:dyDescent="0.25"/>
  <cols>
    <col min="4" max="4" width="23.42578125" customWidth="1"/>
    <col min="13" max="13" width="26" customWidth="1"/>
    <col min="18" max="18" width="7.28515625" customWidth="1"/>
    <col min="19" max="19" width="9.5703125" customWidth="1"/>
    <col min="20" max="20" width="9.7109375" customWidth="1"/>
    <col min="21" max="21" width="16.140625" customWidth="1"/>
  </cols>
  <sheetData>
    <row r="1" spans="1:17" x14ac:dyDescent="0.25">
      <c r="A1" t="s">
        <v>60</v>
      </c>
    </row>
    <row r="2" spans="1:17" x14ac:dyDescent="0.25">
      <c r="N2" t="s">
        <v>56</v>
      </c>
    </row>
    <row r="3" spans="1:17" ht="17.100000000000001" customHeigh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L3" s="1" t="s">
        <v>0</v>
      </c>
      <c r="M3" s="1" t="s">
        <v>1</v>
      </c>
      <c r="N3" s="1" t="s">
        <v>57</v>
      </c>
      <c r="O3" s="1" t="s">
        <v>58</v>
      </c>
      <c r="P3" s="1" t="s">
        <v>59</v>
      </c>
      <c r="Q3" s="1" t="s">
        <v>7</v>
      </c>
    </row>
    <row r="4" spans="1:17" ht="17.100000000000001" customHeight="1" x14ac:dyDescent="0.25">
      <c r="C4" s="2">
        <v>1</v>
      </c>
      <c r="D4" s="3" t="s">
        <v>8</v>
      </c>
      <c r="E4" s="1">
        <v>4</v>
      </c>
      <c r="F4" s="4">
        <v>49.4</v>
      </c>
      <c r="G4" s="4">
        <v>52.9</v>
      </c>
      <c r="H4" s="5">
        <v>96</v>
      </c>
      <c r="I4" s="6">
        <v>6.28</v>
      </c>
      <c r="L4" s="2">
        <v>1</v>
      </c>
      <c r="M4" s="3" t="s">
        <v>8</v>
      </c>
      <c r="N4" s="4">
        <f>(F:F-F49)/F51</f>
        <v>-0.42150707389707381</v>
      </c>
      <c r="O4" s="4">
        <f t="shared" ref="O4:Q4" si="0">(G:G-G49)/G51</f>
        <v>-0.34588201346107034</v>
      </c>
      <c r="P4" s="4">
        <f t="shared" si="0"/>
        <v>0.28132946934576158</v>
      </c>
      <c r="Q4" s="4">
        <f t="shared" si="0"/>
        <v>0.69100465727328775</v>
      </c>
    </row>
    <row r="5" spans="1:17" ht="17.100000000000001" customHeight="1" x14ac:dyDescent="0.25">
      <c r="C5" s="2">
        <v>2</v>
      </c>
      <c r="D5" s="3" t="s">
        <v>9</v>
      </c>
      <c r="E5" s="1">
        <v>4</v>
      </c>
      <c r="F5" s="4">
        <v>51.4</v>
      </c>
      <c r="G5" s="4">
        <v>54.6</v>
      </c>
      <c r="H5" s="5">
        <v>94</v>
      </c>
      <c r="I5" s="6">
        <v>5.34</v>
      </c>
      <c r="L5" s="2">
        <v>2</v>
      </c>
      <c r="M5" s="3" t="s">
        <v>9</v>
      </c>
      <c r="N5" s="4">
        <f>(F:F-F49)/F51</f>
        <v>-0.15510513112504778</v>
      </c>
      <c r="O5" s="4">
        <f t="shared" ref="O5:Q5" si="1">(G:G-G49)/G51</f>
        <v>-0.13352267132806875</v>
      </c>
      <c r="P5" s="4">
        <f t="shared" si="1"/>
        <v>0.21722908392520826</v>
      </c>
      <c r="Q5" s="4">
        <f t="shared" si="1"/>
        <v>-0.14699697697728878</v>
      </c>
    </row>
    <row r="6" spans="1:17" ht="17.100000000000001" customHeight="1" x14ac:dyDescent="0.25">
      <c r="C6" s="2">
        <v>3</v>
      </c>
      <c r="D6" s="3" t="s">
        <v>10</v>
      </c>
      <c r="E6" s="1">
        <v>4</v>
      </c>
      <c r="F6" s="4">
        <v>48.4</v>
      </c>
      <c r="G6" s="4">
        <v>51.6</v>
      </c>
      <c r="H6" s="5">
        <v>107</v>
      </c>
      <c r="I6" s="6">
        <v>6.51</v>
      </c>
      <c r="L6" s="2">
        <v>3</v>
      </c>
      <c r="M6" s="3" t="s">
        <v>10</v>
      </c>
      <c r="N6" s="4">
        <f>(F:F-F49)/F51</f>
        <v>-0.55470804528308681</v>
      </c>
      <c r="O6" s="4">
        <f t="shared" ref="O6:Q6" si="2">(G:G-G49)/G51</f>
        <v>-0.50827445156277684</v>
      </c>
      <c r="P6" s="4">
        <f t="shared" si="2"/>
        <v>0.63388158915880488</v>
      </c>
      <c r="Q6" s="4">
        <f t="shared" si="2"/>
        <v>0.89604761033459845</v>
      </c>
    </row>
    <row r="7" spans="1:17" ht="17.100000000000001" customHeight="1" x14ac:dyDescent="0.25">
      <c r="C7" s="2">
        <v>4</v>
      </c>
      <c r="D7" s="3" t="s">
        <v>11</v>
      </c>
      <c r="E7" s="1">
        <v>4</v>
      </c>
      <c r="F7" s="4">
        <v>53</v>
      </c>
      <c r="G7" s="4">
        <v>55.4</v>
      </c>
      <c r="H7" s="5">
        <v>66</v>
      </c>
      <c r="I7" s="6">
        <v>5.76</v>
      </c>
      <c r="L7" s="2">
        <v>4</v>
      </c>
      <c r="M7" s="3" t="s">
        <v>11</v>
      </c>
      <c r="N7" s="4">
        <f>(F:F-F49)/F51</f>
        <v>5.8016423092573217E-2</v>
      </c>
      <c r="O7" s="4">
        <f t="shared" ref="O7:Q7" si="3">(G:G-G49)/G51</f>
        <v>-3.358886326548028E-2</v>
      </c>
      <c r="P7" s="4">
        <f t="shared" si="3"/>
        <v>-0.68017631196253825</v>
      </c>
      <c r="Q7" s="4">
        <f t="shared" si="3"/>
        <v>0.2274292851346707</v>
      </c>
    </row>
    <row r="8" spans="1:17" ht="17.100000000000001" customHeight="1" x14ac:dyDescent="0.25">
      <c r="C8" s="2">
        <v>5</v>
      </c>
      <c r="D8" s="3" t="s">
        <v>12</v>
      </c>
      <c r="E8" s="1">
        <v>4</v>
      </c>
      <c r="F8" s="4">
        <v>57.5</v>
      </c>
      <c r="G8" s="4">
        <v>60.5</v>
      </c>
      <c r="H8" s="5">
        <v>93</v>
      </c>
      <c r="I8" s="6">
        <v>5.65</v>
      </c>
      <c r="L8" s="2">
        <v>5</v>
      </c>
      <c r="M8" s="3" t="s">
        <v>12</v>
      </c>
      <c r="N8" s="4">
        <f>(F:F-F49)/F51</f>
        <v>0.65742079432963174</v>
      </c>
      <c r="O8" s="4">
        <f t="shared" ref="O8:Q8" si="4">(G:G-G49)/G51</f>
        <v>0.60348916313352363</v>
      </c>
      <c r="P8" s="4">
        <f t="shared" si="4"/>
        <v>0.18517889121493161</v>
      </c>
      <c r="Q8" s="4">
        <f t="shared" si="4"/>
        <v>0.12936526410534846</v>
      </c>
    </row>
    <row r="9" spans="1:17" ht="17.100000000000001" customHeight="1" x14ac:dyDescent="0.25">
      <c r="C9" s="2">
        <v>6</v>
      </c>
      <c r="D9" s="3" t="s">
        <v>13</v>
      </c>
      <c r="E9" s="1">
        <v>4</v>
      </c>
      <c r="F9" s="4">
        <v>44.3</v>
      </c>
      <c r="G9" s="4">
        <v>45.4</v>
      </c>
      <c r="H9" s="5">
        <v>136</v>
      </c>
      <c r="I9" s="6">
        <v>6.69</v>
      </c>
      <c r="L9" s="2">
        <v>6</v>
      </c>
      <c r="M9" s="3" t="s">
        <v>13</v>
      </c>
      <c r="N9" s="4">
        <f>(F:F-F49)/F51</f>
        <v>-1.1008320279657404</v>
      </c>
      <c r="O9" s="4">
        <f t="shared" ref="O9:Q9" si="5">(G:G-G49)/G51</f>
        <v>-1.2827614640478406</v>
      </c>
      <c r="P9" s="4">
        <f t="shared" si="5"/>
        <v>1.5633371777568279</v>
      </c>
      <c r="Q9" s="4">
        <f t="shared" si="5"/>
        <v>1.0565160083825818</v>
      </c>
    </row>
    <row r="10" spans="1:17" ht="17.100000000000001" customHeight="1" x14ac:dyDescent="0.25">
      <c r="C10" s="2">
        <v>7</v>
      </c>
      <c r="D10" s="3" t="s">
        <v>14</v>
      </c>
      <c r="E10" s="1">
        <v>4</v>
      </c>
      <c r="F10" s="4">
        <v>68.3</v>
      </c>
      <c r="G10" s="4">
        <v>75</v>
      </c>
      <c r="H10" s="5">
        <v>16</v>
      </c>
      <c r="I10" s="6">
        <v>2.2799999999999998</v>
      </c>
      <c r="L10" s="2">
        <v>7</v>
      </c>
      <c r="M10" s="3" t="s">
        <v>14</v>
      </c>
      <c r="N10" s="4">
        <f>(F:F-F49)/F51</f>
        <v>2.095991285298572</v>
      </c>
      <c r="O10" s="4">
        <f t="shared" ref="O10:Q10" si="6">(G:G-G49)/G51</f>
        <v>2.4147894342679463</v>
      </c>
      <c r="P10" s="4">
        <f t="shared" si="6"/>
        <v>-2.282685947476371</v>
      </c>
      <c r="Q10" s="4">
        <f t="shared" si="6"/>
        <v>-2.8749597437929943</v>
      </c>
    </row>
    <row r="11" spans="1:17" ht="17.100000000000001" customHeight="1" x14ac:dyDescent="0.25">
      <c r="C11" s="2">
        <v>8</v>
      </c>
      <c r="D11" s="3" t="s">
        <v>15</v>
      </c>
      <c r="E11" s="1">
        <v>4</v>
      </c>
      <c r="F11" s="4">
        <v>45.4</v>
      </c>
      <c r="G11" s="4">
        <v>48.3</v>
      </c>
      <c r="H11" s="5">
        <v>136</v>
      </c>
      <c r="I11" s="6">
        <v>6.06</v>
      </c>
      <c r="L11" s="2">
        <v>8</v>
      </c>
      <c r="M11" s="3" t="s">
        <v>15</v>
      </c>
      <c r="N11" s="4">
        <f>(F:F-F49)/F51</f>
        <v>-0.95431095944112587</v>
      </c>
      <c r="O11" s="4">
        <f t="shared" ref="O11:Q11" si="7">(G:G-G49)/G51</f>
        <v>-0.9205014098209563</v>
      </c>
      <c r="P11" s="4">
        <f t="shared" si="7"/>
        <v>1.5633371777568279</v>
      </c>
      <c r="Q11" s="4">
        <f t="shared" si="7"/>
        <v>0.49487661521464166</v>
      </c>
    </row>
    <row r="12" spans="1:17" ht="17.100000000000001" customHeight="1" x14ac:dyDescent="0.25">
      <c r="C12" s="2">
        <v>9</v>
      </c>
      <c r="D12" s="3" t="s">
        <v>16</v>
      </c>
      <c r="E12" s="1">
        <v>4</v>
      </c>
      <c r="F12" s="4">
        <v>45.2</v>
      </c>
      <c r="G12" s="4">
        <v>48</v>
      </c>
      <c r="H12" s="5">
        <v>105</v>
      </c>
      <c r="I12" s="6">
        <v>6</v>
      </c>
      <c r="L12" s="2">
        <v>9</v>
      </c>
      <c r="M12" s="3" t="s">
        <v>16</v>
      </c>
      <c r="N12" s="4">
        <f>(F:F-F49)/F51</f>
        <v>-0.98095115371832797</v>
      </c>
      <c r="O12" s="4">
        <f t="shared" ref="O12:Q12" si="8">(G:G-G49)/G51</f>
        <v>-0.95797658784442674</v>
      </c>
      <c r="P12" s="4">
        <f t="shared" si="8"/>
        <v>0.56978120373825147</v>
      </c>
      <c r="Q12" s="4">
        <f t="shared" si="8"/>
        <v>0.4413871491986478</v>
      </c>
    </row>
    <row r="13" spans="1:17" ht="17.100000000000001" customHeight="1" x14ac:dyDescent="0.25">
      <c r="C13" s="2">
        <v>10</v>
      </c>
      <c r="D13" s="3" t="s">
        <v>17</v>
      </c>
      <c r="E13" s="1">
        <v>4</v>
      </c>
      <c r="F13" s="4">
        <v>47.4</v>
      </c>
      <c r="G13" s="4">
        <v>50.6</v>
      </c>
      <c r="H13" s="5">
        <v>112</v>
      </c>
      <c r="I13" s="6">
        <v>6.51</v>
      </c>
      <c r="L13" s="2">
        <v>10</v>
      </c>
      <c r="M13" s="3" t="s">
        <v>17</v>
      </c>
      <c r="N13" s="4">
        <f>(F:F-F49)/F51</f>
        <v>-0.68790901666909987</v>
      </c>
      <c r="O13" s="4">
        <f t="shared" ref="O13:Q13" si="9">(G:G-G49)/G51</f>
        <v>-0.63319171164101284</v>
      </c>
      <c r="P13" s="4">
        <f t="shared" si="9"/>
        <v>0.79413255271018812</v>
      </c>
      <c r="Q13" s="4">
        <f t="shared" si="9"/>
        <v>0.89604761033459845</v>
      </c>
    </row>
    <row r="14" spans="1:17" ht="17.100000000000001" customHeight="1" x14ac:dyDescent="0.25">
      <c r="C14" s="2">
        <v>11</v>
      </c>
      <c r="D14" s="3" t="s">
        <v>18</v>
      </c>
      <c r="E14" s="1">
        <v>4</v>
      </c>
      <c r="F14" s="4">
        <v>42.2</v>
      </c>
      <c r="G14" s="4">
        <v>44.3</v>
      </c>
      <c r="H14" s="5">
        <v>111</v>
      </c>
      <c r="I14" s="6">
        <v>6.72</v>
      </c>
      <c r="L14" s="2">
        <v>11</v>
      </c>
      <c r="M14" s="3" t="s">
        <v>18</v>
      </c>
      <c r="N14" s="4">
        <f>(F:F-F49)/F51</f>
        <v>-1.380554067876367</v>
      </c>
      <c r="O14" s="4">
        <f t="shared" ref="O14:Q14" si="10">(G:G-G49)/G51</f>
        <v>-1.4201704501339003</v>
      </c>
      <c r="P14" s="4">
        <f t="shared" si="10"/>
        <v>0.76208235999991147</v>
      </c>
      <c r="Q14" s="4">
        <f t="shared" si="10"/>
        <v>1.0832607413905782</v>
      </c>
    </row>
    <row r="15" spans="1:17" ht="17.100000000000001" customHeight="1" x14ac:dyDescent="0.25">
      <c r="C15" s="2">
        <v>12</v>
      </c>
      <c r="D15" s="3" t="s">
        <v>19</v>
      </c>
      <c r="E15" s="1">
        <v>4</v>
      </c>
      <c r="F15" s="4">
        <v>50.2</v>
      </c>
      <c r="G15" s="4">
        <v>52.9</v>
      </c>
      <c r="H15" s="5">
        <v>81</v>
      </c>
      <c r="I15" s="6">
        <v>5.48</v>
      </c>
      <c r="L15" s="2">
        <v>12</v>
      </c>
      <c r="M15" s="3" t="s">
        <v>19</v>
      </c>
      <c r="N15" s="4">
        <f>(F:F-F49)/F51</f>
        <v>-0.31494629678826286</v>
      </c>
      <c r="O15" s="4">
        <f t="shared" ref="O15:Q15" si="11">(G:G-G49)/G51</f>
        <v>-0.34588201346107034</v>
      </c>
      <c r="P15" s="4">
        <f t="shared" si="11"/>
        <v>-0.1994234213083883</v>
      </c>
      <c r="Q15" s="4">
        <f t="shared" si="11"/>
        <v>-2.2188222939968433E-2</v>
      </c>
    </row>
    <row r="16" spans="1:17" ht="17.100000000000001" customHeight="1" x14ac:dyDescent="0.25">
      <c r="C16" s="2">
        <v>13</v>
      </c>
      <c r="D16" s="3" t="s">
        <v>20</v>
      </c>
      <c r="E16" s="1">
        <v>4</v>
      </c>
      <c r="F16" s="4">
        <v>45.4</v>
      </c>
      <c r="G16" s="4">
        <v>46.8</v>
      </c>
      <c r="H16" s="5">
        <v>99</v>
      </c>
      <c r="I16" s="6">
        <v>5.5</v>
      </c>
      <c r="L16" s="2">
        <v>13</v>
      </c>
      <c r="M16" s="3" t="s">
        <v>20</v>
      </c>
      <c r="N16" s="4">
        <f>(F:F-F49)/F51</f>
        <v>-0.95431095944112587</v>
      </c>
      <c r="O16" s="4">
        <f t="shared" ref="O16:Q16" si="12">(G:G-G49)/G51</f>
        <v>-1.1078772999383104</v>
      </c>
      <c r="P16" s="4">
        <f t="shared" si="12"/>
        <v>0.37748004747659158</v>
      </c>
      <c r="Q16" s="4">
        <f t="shared" si="12"/>
        <v>-4.3584009346374058E-3</v>
      </c>
    </row>
    <row r="17" spans="3:17" ht="17.100000000000001" customHeight="1" x14ac:dyDescent="0.25">
      <c r="C17" s="2">
        <v>14</v>
      </c>
      <c r="D17" s="3" t="s">
        <v>21</v>
      </c>
      <c r="E17" s="1">
        <v>4</v>
      </c>
      <c r="F17" s="4">
        <v>49.8</v>
      </c>
      <c r="G17" s="4">
        <v>51.8</v>
      </c>
      <c r="H17" s="5">
        <v>65</v>
      </c>
      <c r="I17" s="6">
        <v>4.53</v>
      </c>
      <c r="L17" s="2">
        <v>14</v>
      </c>
      <c r="M17" s="3" t="s">
        <v>21</v>
      </c>
      <c r="N17" s="4">
        <f>(F:F-F49)/F51</f>
        <v>-0.36822668534266884</v>
      </c>
      <c r="O17" s="4">
        <f t="shared" ref="O17:Q17" si="13">(G:G-G49)/G51</f>
        <v>-0.48329099954713017</v>
      </c>
      <c r="P17" s="4">
        <f t="shared" si="13"/>
        <v>-0.7122265046728149</v>
      </c>
      <c r="Q17" s="4">
        <f t="shared" si="13"/>
        <v>-0.86910476819321048</v>
      </c>
    </row>
    <row r="18" spans="3:17" ht="17.100000000000001" customHeight="1" x14ac:dyDescent="0.25">
      <c r="C18" s="2">
        <v>15</v>
      </c>
      <c r="D18" s="3" t="s">
        <v>22</v>
      </c>
      <c r="E18" s="1">
        <v>4</v>
      </c>
      <c r="F18" s="4">
        <v>47.4</v>
      </c>
      <c r="G18" s="4">
        <v>50.6</v>
      </c>
      <c r="H18" s="5">
        <v>112</v>
      </c>
      <c r="I18" s="6">
        <v>6.69</v>
      </c>
      <c r="L18" s="2">
        <v>15</v>
      </c>
      <c r="M18" s="3" t="s">
        <v>22</v>
      </c>
      <c r="N18" s="4">
        <f>(F:F-F49)/F51</f>
        <v>-0.68790901666909987</v>
      </c>
      <c r="O18" s="4">
        <f t="shared" ref="O18:Q18" si="14">(G:G-G49)/G51</f>
        <v>-0.63319171164101284</v>
      </c>
      <c r="P18" s="4">
        <f t="shared" si="14"/>
        <v>0.79413255271018812</v>
      </c>
      <c r="Q18" s="4">
        <f t="shared" si="14"/>
        <v>1.0565160083825818</v>
      </c>
    </row>
    <row r="19" spans="3:17" ht="17.100000000000001" customHeight="1" x14ac:dyDescent="0.25">
      <c r="C19" s="2">
        <v>16</v>
      </c>
      <c r="D19" s="3" t="s">
        <v>23</v>
      </c>
      <c r="E19" s="1">
        <v>4</v>
      </c>
      <c r="F19" s="4">
        <v>57</v>
      </c>
      <c r="G19" s="4">
        <v>60</v>
      </c>
      <c r="H19" s="5">
        <v>55</v>
      </c>
      <c r="I19" s="6">
        <v>5.3</v>
      </c>
      <c r="L19" s="2">
        <v>16</v>
      </c>
      <c r="M19" s="3" t="s">
        <v>23</v>
      </c>
      <c r="N19" s="4">
        <f>(F:F-F49)/F51</f>
        <v>0.59082030863662527</v>
      </c>
      <c r="O19" s="4">
        <f t="shared" ref="O19:Q19" si="15">(G:G-G49)/G51</f>
        <v>0.54103053309440563</v>
      </c>
      <c r="P19" s="4">
        <f t="shared" si="15"/>
        <v>-1.0327284317755814</v>
      </c>
      <c r="Q19" s="4">
        <f t="shared" si="15"/>
        <v>-0.18265662098795163</v>
      </c>
    </row>
    <row r="20" spans="3:17" ht="17.100000000000001" customHeight="1" x14ac:dyDescent="0.25">
      <c r="C20" s="2">
        <v>17</v>
      </c>
      <c r="D20" s="3" t="s">
        <v>24</v>
      </c>
      <c r="E20" s="1">
        <v>4</v>
      </c>
      <c r="F20" s="4">
        <v>47.8</v>
      </c>
      <c r="G20" s="4">
        <v>52.5</v>
      </c>
      <c r="H20" s="5">
        <v>96</v>
      </c>
      <c r="I20" s="6">
        <v>5.29</v>
      </c>
      <c r="L20" s="2">
        <v>17</v>
      </c>
      <c r="M20" s="3" t="s">
        <v>24</v>
      </c>
      <c r="N20" s="4">
        <f>(F:F-F49)/F51</f>
        <v>-0.63462862811469489</v>
      </c>
      <c r="O20" s="4">
        <f t="shared" ref="O20:Q20" si="16">(G:G-G49)/G51</f>
        <v>-0.39584891749236462</v>
      </c>
      <c r="P20" s="4">
        <f t="shared" si="16"/>
        <v>0.28132946934576158</v>
      </c>
      <c r="Q20" s="4">
        <f t="shared" si="16"/>
        <v>-0.19157153199061716</v>
      </c>
    </row>
    <row r="21" spans="3:17" ht="17.100000000000001" customHeight="1" x14ac:dyDescent="0.25">
      <c r="C21" s="2">
        <v>18</v>
      </c>
      <c r="D21" s="3" t="s">
        <v>25</v>
      </c>
      <c r="E21" s="1">
        <v>4</v>
      </c>
      <c r="F21" s="4">
        <v>48.9</v>
      </c>
      <c r="G21" s="4">
        <v>51.1</v>
      </c>
      <c r="H21" s="5">
        <v>112</v>
      </c>
      <c r="I21" s="6">
        <v>5.51</v>
      </c>
      <c r="L21" s="2">
        <v>18</v>
      </c>
      <c r="M21" s="3" t="s">
        <v>25</v>
      </c>
      <c r="N21" s="4">
        <f>(F:F-F49)/F51</f>
        <v>-0.48810755959008034</v>
      </c>
      <c r="O21" s="4">
        <f t="shared" ref="O21:Q21" si="17">(G:G-G49)/G51</f>
        <v>-0.57073308160189484</v>
      </c>
      <c r="P21" s="4">
        <f t="shared" si="17"/>
        <v>0.79413255271018812</v>
      </c>
      <c r="Q21" s="4">
        <f t="shared" si="17"/>
        <v>4.556510068028108E-3</v>
      </c>
    </row>
    <row r="22" spans="3:17" ht="17.100000000000001" customHeight="1" x14ac:dyDescent="0.25">
      <c r="C22" s="2">
        <v>19</v>
      </c>
      <c r="D22" s="3" t="s">
        <v>26</v>
      </c>
      <c r="E22" s="1">
        <v>4</v>
      </c>
      <c r="F22" s="4">
        <v>47.8</v>
      </c>
      <c r="G22" s="4">
        <v>52</v>
      </c>
      <c r="H22" s="5">
        <v>83</v>
      </c>
      <c r="I22" s="6">
        <v>5.87</v>
      </c>
      <c r="L22" s="2">
        <v>19</v>
      </c>
      <c r="M22" s="3" t="s">
        <v>26</v>
      </c>
      <c r="N22" s="4">
        <f>(F:F-F49)/F51</f>
        <v>-0.63462862811469489</v>
      </c>
      <c r="O22" s="4">
        <f t="shared" ref="O22:Q22" si="18">(G:G-G49)/G51</f>
        <v>-0.45830754753148262</v>
      </c>
      <c r="P22" s="4">
        <f t="shared" si="18"/>
        <v>-0.13532303588783498</v>
      </c>
      <c r="Q22" s="4">
        <f t="shared" si="18"/>
        <v>0.32549330616399375</v>
      </c>
    </row>
    <row r="23" spans="3:17" ht="17.100000000000001" customHeight="1" x14ac:dyDescent="0.25">
      <c r="C23" s="2">
        <v>20</v>
      </c>
      <c r="D23" s="3" t="s">
        <v>27</v>
      </c>
      <c r="E23" s="1">
        <v>4</v>
      </c>
      <c r="F23" s="4">
        <v>53.9</v>
      </c>
      <c r="G23" s="4">
        <v>57.2</v>
      </c>
      <c r="H23" s="5">
        <v>85</v>
      </c>
      <c r="I23" s="6">
        <v>5.7</v>
      </c>
      <c r="L23" s="2">
        <v>20</v>
      </c>
      <c r="M23" s="3" t="s">
        <v>27</v>
      </c>
      <c r="N23" s="4">
        <f>(F:F-F49)/F51</f>
        <v>0.17789729733998474</v>
      </c>
      <c r="O23" s="4">
        <f t="shared" ref="O23:Q23" si="19">(G:G-G49)/G51</f>
        <v>0.19126220487534512</v>
      </c>
      <c r="P23" s="4">
        <f t="shared" si="19"/>
        <v>-7.122265046728167E-2</v>
      </c>
      <c r="Q23" s="4">
        <f t="shared" si="19"/>
        <v>0.17393981911867681</v>
      </c>
    </row>
    <row r="24" spans="3:17" ht="17.100000000000001" customHeight="1" x14ac:dyDescent="0.25">
      <c r="C24" s="2">
        <v>21</v>
      </c>
      <c r="D24" s="3" t="s">
        <v>28</v>
      </c>
      <c r="E24" s="1">
        <v>4</v>
      </c>
      <c r="F24" s="4">
        <v>50.4</v>
      </c>
      <c r="G24" s="4">
        <v>53.4</v>
      </c>
      <c r="H24" s="5">
        <v>86</v>
      </c>
      <c r="I24" s="6">
        <v>6.24</v>
      </c>
      <c r="L24" s="2">
        <v>21</v>
      </c>
      <c r="M24" s="3" t="s">
        <v>28</v>
      </c>
      <c r="N24" s="4">
        <f>(F:F-F49)/F51</f>
        <v>-0.28830610251106081</v>
      </c>
      <c r="O24" s="4">
        <f t="shared" ref="O24:Q24" si="20">(G:G-G49)/G51</f>
        <v>-0.28342338342195234</v>
      </c>
      <c r="P24" s="4">
        <f t="shared" si="20"/>
        <v>-3.9172457757005008E-2</v>
      </c>
      <c r="Q24" s="4">
        <f t="shared" si="20"/>
        <v>0.65534501326262484</v>
      </c>
    </row>
    <row r="25" spans="3:17" ht="17.100000000000001" customHeight="1" x14ac:dyDescent="0.25">
      <c r="C25" s="2">
        <v>22</v>
      </c>
      <c r="D25" s="3" t="s">
        <v>29</v>
      </c>
      <c r="E25" s="1">
        <v>4</v>
      </c>
      <c r="F25" s="4">
        <v>67.5</v>
      </c>
      <c r="G25" s="4">
        <v>70.3</v>
      </c>
      <c r="H25" s="5">
        <v>44</v>
      </c>
      <c r="I25" s="6">
        <v>3.41</v>
      </c>
      <c r="L25" s="2">
        <v>22</v>
      </c>
      <c r="M25" s="3" t="s">
        <v>29</v>
      </c>
      <c r="N25" s="4">
        <f>(F:F-F49)/F51</f>
        <v>1.9894305081897619</v>
      </c>
      <c r="O25" s="4">
        <f t="shared" ref="O25:Q25" si="21">(G:G-G49)/G51</f>
        <v>1.8276783119002364</v>
      </c>
      <c r="P25" s="4">
        <f t="shared" si="21"/>
        <v>-1.3852805515886246</v>
      </c>
      <c r="Q25" s="4">
        <f t="shared" si="21"/>
        <v>-1.8675748004917694</v>
      </c>
    </row>
    <row r="26" spans="3:17" ht="17.100000000000001" customHeight="1" x14ac:dyDescent="0.25">
      <c r="C26" s="2">
        <v>23</v>
      </c>
      <c r="D26" s="3" t="s">
        <v>30</v>
      </c>
      <c r="E26" s="1">
        <v>4</v>
      </c>
      <c r="F26" s="4">
        <v>64.7</v>
      </c>
      <c r="G26" s="4">
        <v>67.3</v>
      </c>
      <c r="H26" s="5">
        <v>54</v>
      </c>
      <c r="I26" s="6">
        <v>3.44</v>
      </c>
      <c r="L26" s="2">
        <v>23</v>
      </c>
      <c r="M26" s="3" t="s">
        <v>30</v>
      </c>
      <c r="N26" s="4">
        <f>(F:F-F49)/F51</f>
        <v>1.6164677883089258</v>
      </c>
      <c r="O26" s="4">
        <f t="shared" ref="O26:Q26" si="22">(G:G-G49)/G51</f>
        <v>1.4529265316655284</v>
      </c>
      <c r="P26" s="4">
        <f t="shared" si="22"/>
        <v>-1.0647786244858581</v>
      </c>
      <c r="Q26" s="4">
        <f t="shared" si="22"/>
        <v>-1.8408300674837723</v>
      </c>
    </row>
    <row r="27" spans="3:17" ht="17.100000000000001" customHeight="1" x14ac:dyDescent="0.25">
      <c r="C27" s="2">
        <v>24</v>
      </c>
      <c r="D27" s="3" t="s">
        <v>31</v>
      </c>
      <c r="E27" s="1">
        <v>4</v>
      </c>
      <c r="F27" s="4">
        <v>63.9</v>
      </c>
      <c r="G27" s="4">
        <v>67.5</v>
      </c>
      <c r="H27" s="5">
        <v>56</v>
      </c>
      <c r="I27" s="6">
        <v>5.92</v>
      </c>
      <c r="L27" s="2">
        <v>24</v>
      </c>
      <c r="M27" s="3" t="s">
        <v>31</v>
      </c>
      <c r="N27" s="4">
        <f>(F:F-F49)/F51</f>
        <v>1.5099070112001149</v>
      </c>
      <c r="O27" s="4">
        <f t="shared" ref="O27:Q27" si="23">(G:G-G49)/G51</f>
        <v>1.477909983681176</v>
      </c>
      <c r="P27" s="4">
        <f t="shared" si="23"/>
        <v>-1.0006782390653048</v>
      </c>
      <c r="Q27" s="4">
        <f t="shared" si="23"/>
        <v>0.3700678611773221</v>
      </c>
    </row>
    <row r="28" spans="3:17" ht="17.100000000000001" customHeight="1" x14ac:dyDescent="0.25">
      <c r="C28" s="2">
        <v>25</v>
      </c>
      <c r="D28" s="3" t="s">
        <v>32</v>
      </c>
      <c r="E28" s="1">
        <v>4</v>
      </c>
      <c r="F28" s="4">
        <v>63.9</v>
      </c>
      <c r="G28" s="4">
        <v>67.5</v>
      </c>
      <c r="H28" s="5">
        <v>56</v>
      </c>
      <c r="I28" s="6">
        <v>3.1</v>
      </c>
      <c r="L28" s="2">
        <v>25</v>
      </c>
      <c r="M28" s="3" t="s">
        <v>32</v>
      </c>
      <c r="N28" s="4">
        <f>(F:F-F49)/F51</f>
        <v>1.5099070112001149</v>
      </c>
      <c r="O28" s="4">
        <f t="shared" ref="O28:Q28" si="24">(G:G-G49)/G51</f>
        <v>1.477909983681176</v>
      </c>
      <c r="P28" s="4">
        <f t="shared" si="24"/>
        <v>-1.0006782390653048</v>
      </c>
      <c r="Q28" s="4">
        <f t="shared" si="24"/>
        <v>-2.1439370415744063</v>
      </c>
    </row>
    <row r="29" spans="3:17" ht="17.100000000000001" customHeight="1" x14ac:dyDescent="0.25">
      <c r="C29" s="2">
        <v>26</v>
      </c>
      <c r="D29" s="3" t="s">
        <v>33</v>
      </c>
      <c r="E29" s="1">
        <v>4</v>
      </c>
      <c r="F29" s="4">
        <v>53.6</v>
      </c>
      <c r="G29" s="4">
        <v>56.4</v>
      </c>
      <c r="H29" s="5">
        <v>71</v>
      </c>
      <c r="I29" s="6">
        <v>5.37</v>
      </c>
      <c r="L29" s="2">
        <v>26</v>
      </c>
      <c r="M29" s="3" t="s">
        <v>33</v>
      </c>
      <c r="N29" s="4">
        <f>(F:F-F49)/F51</f>
        <v>0.13793700592418121</v>
      </c>
      <c r="O29" s="4">
        <f t="shared" ref="O29:Q29" si="25">(G:G-G49)/G51</f>
        <v>9.1328396812755744E-2</v>
      </c>
      <c r="P29" s="4">
        <f t="shared" si="25"/>
        <v>-0.5199253484111549</v>
      </c>
      <c r="Q29" s="4">
        <f t="shared" si="25"/>
        <v>-0.12025224396929146</v>
      </c>
    </row>
    <row r="30" spans="3:17" ht="17.100000000000001" customHeight="1" x14ac:dyDescent="0.25">
      <c r="C30" s="2">
        <v>27</v>
      </c>
      <c r="D30" s="3" t="s">
        <v>34</v>
      </c>
      <c r="E30" s="1">
        <v>4</v>
      </c>
      <c r="F30" s="4">
        <v>68.400000000000006</v>
      </c>
      <c r="G30" s="4">
        <v>70.7</v>
      </c>
      <c r="H30" s="5">
        <v>37</v>
      </c>
      <c r="I30" s="6">
        <v>2.75</v>
      </c>
      <c r="L30" s="2">
        <v>27</v>
      </c>
      <c r="M30" s="3" t="s">
        <v>34</v>
      </c>
      <c r="N30" s="4">
        <f>(F:F-F49)/F51</f>
        <v>2.1093113824371743</v>
      </c>
      <c r="O30" s="4">
        <f t="shared" ref="O30:Q30" si="26">(G:G-G49)/G51</f>
        <v>1.8776452159315316</v>
      </c>
      <c r="P30" s="4">
        <f t="shared" si="26"/>
        <v>-1.6096319005605613</v>
      </c>
      <c r="Q30" s="4">
        <f t="shared" si="26"/>
        <v>-2.455958926667706</v>
      </c>
    </row>
    <row r="31" spans="3:17" ht="17.100000000000001" customHeight="1" x14ac:dyDescent="0.25">
      <c r="C31" s="2">
        <v>28</v>
      </c>
      <c r="D31" s="3" t="s">
        <v>35</v>
      </c>
      <c r="E31" s="1">
        <v>4</v>
      </c>
      <c r="F31" s="4">
        <v>65.3</v>
      </c>
      <c r="G31" s="4">
        <v>69.2</v>
      </c>
      <c r="H31" s="5">
        <v>37</v>
      </c>
      <c r="I31" s="6">
        <v>4.46</v>
      </c>
      <c r="L31" s="2">
        <v>28</v>
      </c>
      <c r="M31" s="3" t="s">
        <v>35</v>
      </c>
      <c r="N31" s="4">
        <f>(F:F-F49)/F51</f>
        <v>1.696388371140533</v>
      </c>
      <c r="O31" s="4">
        <f t="shared" ref="O31:Q31" si="27">(G:G-G49)/G51</f>
        <v>1.6902693258141774</v>
      </c>
      <c r="P31" s="4">
        <f t="shared" si="27"/>
        <v>-1.6096319005605613</v>
      </c>
      <c r="Q31" s="4">
        <f t="shared" si="27"/>
        <v>-0.93150914521187067</v>
      </c>
    </row>
    <row r="32" spans="3:17" ht="17.100000000000001" customHeight="1" x14ac:dyDescent="0.25">
      <c r="C32" s="2">
        <v>29</v>
      </c>
      <c r="D32" s="3" t="s">
        <v>36</v>
      </c>
      <c r="E32" s="1">
        <v>4</v>
      </c>
      <c r="F32" s="4">
        <v>60.5</v>
      </c>
      <c r="G32" s="4">
        <v>65.5</v>
      </c>
      <c r="H32" s="5">
        <v>69</v>
      </c>
      <c r="I32" s="6">
        <v>4.8600000000000003</v>
      </c>
      <c r="L32" s="2">
        <v>29</v>
      </c>
      <c r="M32" s="3" t="s">
        <v>36</v>
      </c>
      <c r="N32" s="4">
        <f>(F:F-F49)/F51</f>
        <v>1.0570237084876708</v>
      </c>
      <c r="O32" s="4">
        <f t="shared" ref="O32:Q32" si="28">(G:G-G49)/G51</f>
        <v>1.2280754635247038</v>
      </c>
      <c r="P32" s="4">
        <f t="shared" si="28"/>
        <v>-0.58402573383170819</v>
      </c>
      <c r="Q32" s="4">
        <f t="shared" si="28"/>
        <v>-0.57491270510524217</v>
      </c>
    </row>
    <row r="33" spans="3:17" ht="17.100000000000001" customHeight="1" x14ac:dyDescent="0.25">
      <c r="C33" s="2">
        <v>30</v>
      </c>
      <c r="D33" s="3" t="s">
        <v>37</v>
      </c>
      <c r="E33" s="1">
        <v>4</v>
      </c>
      <c r="F33" s="4">
        <v>60</v>
      </c>
      <c r="G33" s="4">
        <v>62.5</v>
      </c>
      <c r="H33" s="5">
        <v>53</v>
      </c>
      <c r="I33" s="6">
        <v>4.9000000000000004</v>
      </c>
      <c r="L33" s="2">
        <v>30</v>
      </c>
      <c r="M33" s="3" t="s">
        <v>37</v>
      </c>
      <c r="N33" s="4">
        <f>(F:F-F49)/F51</f>
        <v>0.99042322279466433</v>
      </c>
      <c r="O33" s="4">
        <f t="shared" ref="O33:Q33" si="29">(G:G-G49)/G51</f>
        <v>0.85332368328999575</v>
      </c>
      <c r="P33" s="4">
        <f t="shared" si="29"/>
        <v>-1.0968288171961347</v>
      </c>
      <c r="Q33" s="4">
        <f t="shared" si="29"/>
        <v>-0.53925306109457927</v>
      </c>
    </row>
    <row r="34" spans="3:17" ht="17.100000000000001" customHeight="1" x14ac:dyDescent="0.25">
      <c r="C34" s="2">
        <v>31</v>
      </c>
      <c r="D34" s="3" t="s">
        <v>38</v>
      </c>
      <c r="E34" s="1">
        <v>4</v>
      </c>
      <c r="F34" s="4">
        <v>62.3</v>
      </c>
      <c r="G34" s="4">
        <v>68.3</v>
      </c>
      <c r="H34" s="5">
        <v>48</v>
      </c>
      <c r="I34" s="6">
        <v>3.81</v>
      </c>
      <c r="L34" s="2">
        <v>31</v>
      </c>
      <c r="M34" s="3" t="s">
        <v>38</v>
      </c>
      <c r="N34" s="4">
        <f>(F:F-F49)/F51</f>
        <v>1.2967854569824939</v>
      </c>
      <c r="O34" s="4">
        <f t="shared" ref="O34:Q34" si="30">(G:G-G49)/G51</f>
        <v>1.5778437917437644</v>
      </c>
      <c r="P34" s="4">
        <f t="shared" si="30"/>
        <v>-1.257079780747518</v>
      </c>
      <c r="Q34" s="4">
        <f t="shared" si="30"/>
        <v>-1.5109783603851412</v>
      </c>
    </row>
    <row r="35" spans="3:17" ht="17.100000000000001" customHeight="1" x14ac:dyDescent="0.25">
      <c r="C35" s="2">
        <v>32</v>
      </c>
      <c r="D35" s="3" t="s">
        <v>39</v>
      </c>
      <c r="E35" s="1">
        <v>4</v>
      </c>
      <c r="F35" s="4">
        <v>47.2</v>
      </c>
      <c r="G35" s="4">
        <v>50.6</v>
      </c>
      <c r="H35" s="5">
        <v>79</v>
      </c>
      <c r="I35" s="6">
        <v>6.6</v>
      </c>
      <c r="L35" s="2">
        <v>32</v>
      </c>
      <c r="M35" s="3" t="s">
        <v>39</v>
      </c>
      <c r="N35" s="4">
        <f>(F:F-F49)/F51</f>
        <v>-0.71454921094630186</v>
      </c>
      <c r="O35" s="4">
        <f t="shared" ref="O35:Q35" si="31">(G:G-G49)/G51</f>
        <v>-0.63319171164101284</v>
      </c>
      <c r="P35" s="4">
        <f t="shared" si="31"/>
        <v>-0.2635238067289416</v>
      </c>
      <c r="Q35" s="4">
        <f t="shared" si="31"/>
        <v>0.97628180935858966</v>
      </c>
    </row>
    <row r="36" spans="3:17" ht="17.100000000000001" customHeight="1" x14ac:dyDescent="0.25">
      <c r="C36" s="2">
        <v>33</v>
      </c>
      <c r="D36" s="3" t="s">
        <v>40</v>
      </c>
      <c r="E36" s="1">
        <v>4</v>
      </c>
      <c r="F36" s="4">
        <v>45.3</v>
      </c>
      <c r="G36" s="4">
        <v>48.1</v>
      </c>
      <c r="H36" s="5">
        <v>123</v>
      </c>
      <c r="I36" s="6">
        <v>6.06</v>
      </c>
      <c r="L36" s="2">
        <v>33</v>
      </c>
      <c r="M36" s="3" t="s">
        <v>40</v>
      </c>
      <c r="N36" s="4">
        <f>(F:F-F49)/F51</f>
        <v>-0.96763105657972737</v>
      </c>
      <c r="O36" s="4">
        <f t="shared" ref="O36:Q36" si="32">(G:G-G49)/G51</f>
        <v>-0.94548486183660296</v>
      </c>
      <c r="P36" s="4">
        <f t="shared" si="32"/>
        <v>1.1466846725232314</v>
      </c>
      <c r="Q36" s="4">
        <f t="shared" si="32"/>
        <v>0.49487661521464166</v>
      </c>
    </row>
    <row r="37" spans="3:17" ht="17.100000000000001" customHeight="1" x14ac:dyDescent="0.25">
      <c r="C37" s="2">
        <v>34</v>
      </c>
      <c r="D37" s="3" t="s">
        <v>41</v>
      </c>
      <c r="E37" s="1">
        <v>4</v>
      </c>
      <c r="F37" s="4">
        <v>48.6</v>
      </c>
      <c r="G37" s="4">
        <v>50.5</v>
      </c>
      <c r="H37" s="5">
        <v>88</v>
      </c>
      <c r="I37" s="6">
        <v>6.88</v>
      </c>
      <c r="L37" s="2">
        <v>34</v>
      </c>
      <c r="M37" s="3" t="s">
        <v>41</v>
      </c>
      <c r="N37" s="4">
        <f>(F:F-F49)/F51</f>
        <v>-0.52806785100588383</v>
      </c>
      <c r="O37" s="4">
        <f t="shared" ref="O37:Q37" si="33">(G:G-G49)/G51</f>
        <v>-0.64568343764883662</v>
      </c>
      <c r="P37" s="4">
        <f t="shared" si="33"/>
        <v>2.4927927663548309E-2</v>
      </c>
      <c r="Q37" s="4">
        <f t="shared" si="33"/>
        <v>1.2258993174332296</v>
      </c>
    </row>
    <row r="38" spans="3:17" ht="17.100000000000001" customHeight="1" x14ac:dyDescent="0.25">
      <c r="C38" s="2">
        <v>35</v>
      </c>
      <c r="D38" s="3" t="s">
        <v>42</v>
      </c>
      <c r="E38" s="1">
        <v>4</v>
      </c>
      <c r="F38" s="4">
        <v>56.2</v>
      </c>
      <c r="G38" s="4">
        <v>59.9</v>
      </c>
      <c r="H38" s="5">
        <v>73</v>
      </c>
      <c r="I38" s="6">
        <v>5.53</v>
      </c>
      <c r="L38" s="2">
        <v>35</v>
      </c>
      <c r="M38" s="3" t="s">
        <v>42</v>
      </c>
      <c r="N38" s="4">
        <f>(F:F-F49)/F51</f>
        <v>0.48425953152781526</v>
      </c>
      <c r="O38" s="4">
        <f t="shared" ref="O38:Q38" si="34">(G:G-G49)/G51</f>
        <v>0.52853880708658185</v>
      </c>
      <c r="P38" s="4">
        <f t="shared" si="34"/>
        <v>-0.4558249629906016</v>
      </c>
      <c r="Q38" s="4">
        <f t="shared" si="34"/>
        <v>2.2386332073359928E-2</v>
      </c>
    </row>
    <row r="39" spans="3:17" ht="17.100000000000001" customHeight="1" x14ac:dyDescent="0.25">
      <c r="C39" s="2">
        <v>36</v>
      </c>
      <c r="D39" s="3" t="s">
        <v>43</v>
      </c>
      <c r="E39" s="1">
        <v>4</v>
      </c>
      <c r="F39" s="4">
        <v>46</v>
      </c>
      <c r="G39" s="4">
        <v>47</v>
      </c>
      <c r="H39" s="5">
        <v>124</v>
      </c>
      <c r="I39" s="6">
        <v>6.51</v>
      </c>
      <c r="L39" s="2">
        <v>36</v>
      </c>
      <c r="M39" s="3" t="s">
        <v>43</v>
      </c>
      <c r="N39" s="4">
        <f>(F:F-F49)/F51</f>
        <v>-0.87439037660951791</v>
      </c>
      <c r="O39" s="4">
        <f t="shared" ref="O39:Q39" si="35">(G:G-G49)/G51</f>
        <v>-1.0828938479226629</v>
      </c>
      <c r="P39" s="4">
        <f t="shared" si="35"/>
        <v>1.1787348652335081</v>
      </c>
      <c r="Q39" s="4">
        <f t="shared" si="35"/>
        <v>0.89604761033459845</v>
      </c>
    </row>
    <row r="40" spans="3:17" ht="17.100000000000001" customHeight="1" x14ac:dyDescent="0.25">
      <c r="C40" s="2">
        <v>37</v>
      </c>
      <c r="D40" s="3" t="s">
        <v>44</v>
      </c>
      <c r="E40" s="1">
        <v>4</v>
      </c>
      <c r="F40" s="4">
        <v>43.9</v>
      </c>
      <c r="G40" s="4">
        <v>47.1</v>
      </c>
      <c r="H40" s="5">
        <v>129</v>
      </c>
      <c r="I40" s="6">
        <v>5.42</v>
      </c>
      <c r="L40" s="2">
        <v>37</v>
      </c>
      <c r="M40" s="3" t="s">
        <v>44</v>
      </c>
      <c r="N40" s="4">
        <f>(F:F-F49)/F51</f>
        <v>-1.1541124165201455</v>
      </c>
      <c r="O40" s="4">
        <f t="shared" ref="O40:Q40" si="36">(G:G-G49)/G51</f>
        <v>-1.070402121914839</v>
      </c>
      <c r="P40" s="4">
        <f t="shared" si="36"/>
        <v>1.3389858287848913</v>
      </c>
      <c r="Q40" s="4">
        <f t="shared" si="36"/>
        <v>-7.5677688955963093E-2</v>
      </c>
    </row>
    <row r="41" spans="3:17" ht="17.100000000000001" customHeight="1" x14ac:dyDescent="0.25">
      <c r="C41" s="2">
        <v>38</v>
      </c>
      <c r="D41" s="3" t="s">
        <v>45</v>
      </c>
      <c r="E41" s="1">
        <v>4</v>
      </c>
      <c r="F41" s="4">
        <v>56</v>
      </c>
      <c r="G41" s="4">
        <v>59</v>
      </c>
      <c r="H41" s="5">
        <v>113</v>
      </c>
      <c r="I41" s="6">
        <v>6.33</v>
      </c>
      <c r="L41" s="2">
        <v>38</v>
      </c>
      <c r="M41" s="3" t="s">
        <v>45</v>
      </c>
      <c r="N41" s="4">
        <f>(F:F-F49)/F51</f>
        <v>0.45761933725061227</v>
      </c>
      <c r="O41" s="4">
        <f t="shared" ref="O41:Q41" si="37">(G:G-G49)/G51</f>
        <v>0.41611327301616963</v>
      </c>
      <c r="P41" s="4">
        <f t="shared" si="37"/>
        <v>0.82618274542046477</v>
      </c>
      <c r="Q41" s="4">
        <f t="shared" si="37"/>
        <v>0.73557921228661605</v>
      </c>
    </row>
    <row r="42" spans="3:17" ht="17.100000000000001" customHeight="1" x14ac:dyDescent="0.25">
      <c r="C42" s="2">
        <v>39</v>
      </c>
      <c r="D42" s="3" t="s">
        <v>46</v>
      </c>
      <c r="E42" s="1">
        <v>4</v>
      </c>
      <c r="F42" s="4">
        <v>46.4</v>
      </c>
      <c r="G42" s="4">
        <v>49.7</v>
      </c>
      <c r="H42" s="5">
        <v>149</v>
      </c>
      <c r="I42" s="6">
        <v>6.6</v>
      </c>
      <c r="L42" s="2">
        <v>39</v>
      </c>
      <c r="M42" s="3" t="s">
        <v>46</v>
      </c>
      <c r="N42" s="4">
        <f>(F:F-F49)/F51</f>
        <v>-0.82110998805511293</v>
      </c>
      <c r="O42" s="4">
        <f t="shared" ref="O42:Q42" si="38">(G:G-G49)/G51</f>
        <v>-0.74561724571142518</v>
      </c>
      <c r="P42" s="4">
        <f t="shared" si="38"/>
        <v>1.9799896829904247</v>
      </c>
      <c r="Q42" s="4">
        <f t="shared" si="38"/>
        <v>0.97628180935858966</v>
      </c>
    </row>
    <row r="43" spans="3:17" ht="17.100000000000001" customHeight="1" x14ac:dyDescent="0.25">
      <c r="C43" s="2">
        <v>40</v>
      </c>
      <c r="D43" s="3" t="s">
        <v>47</v>
      </c>
      <c r="E43" s="1">
        <v>4</v>
      </c>
      <c r="F43" s="4">
        <v>51.9</v>
      </c>
      <c r="G43" s="4">
        <v>55.1</v>
      </c>
      <c r="H43" s="5">
        <v>92</v>
      </c>
      <c r="I43" s="6">
        <v>5.03</v>
      </c>
      <c r="L43" s="2">
        <v>40</v>
      </c>
      <c r="M43" s="3" t="s">
        <v>47</v>
      </c>
      <c r="N43" s="4">
        <f>(F:F-F49)/F51</f>
        <v>-8.8504645432041285E-2</v>
      </c>
      <c r="O43" s="4">
        <f t="shared" ref="O43:Q43" si="39">(G:G-G49)/G51</f>
        <v>-7.1064041288950733E-2</v>
      </c>
      <c r="P43" s="4">
        <f t="shared" si="39"/>
        <v>0.15312869850465494</v>
      </c>
      <c r="Q43" s="4">
        <f t="shared" si="39"/>
        <v>-0.42335921805992527</v>
      </c>
    </row>
    <row r="44" spans="3:17" ht="17.100000000000001" customHeight="1" x14ac:dyDescent="0.25">
      <c r="C44" s="2">
        <v>41</v>
      </c>
      <c r="D44" s="3" t="s">
        <v>48</v>
      </c>
      <c r="E44" s="1">
        <v>4</v>
      </c>
      <c r="F44" s="4">
        <v>46.9</v>
      </c>
      <c r="G44" s="4">
        <v>50.2</v>
      </c>
      <c r="H44" s="5">
        <v>114</v>
      </c>
      <c r="I44" s="6">
        <v>7.1</v>
      </c>
      <c r="L44" s="2">
        <v>41</v>
      </c>
      <c r="M44" s="3" t="s">
        <v>48</v>
      </c>
      <c r="N44" s="4">
        <f>(F:F-F49)/F51</f>
        <v>-0.75450950236210634</v>
      </c>
      <c r="O44" s="4">
        <f t="shared" ref="O44:Q44" si="40">(G:G-G49)/G51</f>
        <v>-0.68315861567230707</v>
      </c>
      <c r="P44" s="4">
        <f t="shared" si="40"/>
        <v>0.85823293813074142</v>
      </c>
      <c r="Q44" s="4">
        <f t="shared" si="40"/>
        <v>1.4220273594918749</v>
      </c>
    </row>
    <row r="45" spans="3:17" ht="17.100000000000001" customHeight="1" x14ac:dyDescent="0.25">
      <c r="C45" s="2">
        <v>42</v>
      </c>
      <c r="D45" s="3" t="s">
        <v>49</v>
      </c>
      <c r="E45" s="1">
        <v>4</v>
      </c>
      <c r="F45" s="4">
        <v>50.8</v>
      </c>
      <c r="G45" s="4">
        <v>54</v>
      </c>
      <c r="H45" s="5">
        <v>77</v>
      </c>
      <c r="I45" s="6">
        <v>5.97</v>
      </c>
      <c r="L45" s="2">
        <v>42</v>
      </c>
      <c r="M45" s="3" t="s">
        <v>49</v>
      </c>
      <c r="N45" s="4">
        <f>(F:F-F49)/F51</f>
        <v>-0.23502571395665581</v>
      </c>
      <c r="O45" s="4">
        <f t="shared" ref="O45:Q45" si="41">(G:G-G49)/G51</f>
        <v>-0.20847302737501056</v>
      </c>
      <c r="P45" s="4">
        <f t="shared" si="41"/>
        <v>-0.32762419214949495</v>
      </c>
      <c r="Q45" s="4">
        <f t="shared" si="41"/>
        <v>0.41464241619065045</v>
      </c>
    </row>
    <row r="46" spans="3:17" ht="17.100000000000001" customHeight="1" x14ac:dyDescent="0.25">
      <c r="C46" s="2">
        <v>43</v>
      </c>
      <c r="D46" s="3" t="s">
        <v>50</v>
      </c>
      <c r="E46" s="1">
        <v>4</v>
      </c>
      <c r="F46" s="4">
        <v>50.3</v>
      </c>
      <c r="G46" s="4">
        <v>52.3</v>
      </c>
      <c r="H46" s="5">
        <v>62</v>
      </c>
      <c r="I46" s="6">
        <v>5.62</v>
      </c>
      <c r="L46" s="2">
        <v>43</v>
      </c>
      <c r="M46" s="3" t="s">
        <v>50</v>
      </c>
      <c r="N46" s="4">
        <f>(F:F-F49)/F51</f>
        <v>-0.30162619964966231</v>
      </c>
      <c r="O46" s="4">
        <f t="shared" ref="O46:Q46" si="42">(G:G-G49)/G51</f>
        <v>-0.42083236950801217</v>
      </c>
      <c r="P46" s="4">
        <f t="shared" si="42"/>
        <v>-0.80837708280364484</v>
      </c>
      <c r="Q46" s="4">
        <f t="shared" si="42"/>
        <v>0.10262053109735113</v>
      </c>
    </row>
    <row r="47" spans="3:17" ht="17.100000000000001" customHeight="1" x14ac:dyDescent="0.25">
      <c r="C47" s="2">
        <v>44</v>
      </c>
      <c r="D47" s="3" t="s">
        <v>51</v>
      </c>
      <c r="E47" s="1">
        <v>4</v>
      </c>
      <c r="F47" s="4">
        <v>39.5</v>
      </c>
      <c r="G47" s="4">
        <v>42.6</v>
      </c>
      <c r="H47" s="5">
        <v>154</v>
      </c>
      <c r="I47" s="6">
        <v>6.06</v>
      </c>
      <c r="L47" s="2">
        <v>44</v>
      </c>
      <c r="M47" s="3" t="s">
        <v>51</v>
      </c>
      <c r="N47" s="4">
        <f>(F:F-F49)/F51</f>
        <v>-1.7401966906186024</v>
      </c>
      <c r="O47" s="4">
        <f t="shared" ref="O47:Q47" si="43">(G:G-G49)/G51</f>
        <v>-1.6325297922669011</v>
      </c>
      <c r="P47" s="4">
        <f t="shared" si="43"/>
        <v>2.140240646541808</v>
      </c>
      <c r="Q47" s="4">
        <f t="shared" si="43"/>
        <v>0.49487661521464166</v>
      </c>
    </row>
    <row r="48" spans="3:17" ht="17.100000000000001" customHeight="1" x14ac:dyDescent="0.25">
      <c r="C48" s="2">
        <v>45</v>
      </c>
      <c r="D48" s="3" t="s">
        <v>52</v>
      </c>
      <c r="E48" s="1">
        <v>4</v>
      </c>
      <c r="F48" s="4">
        <v>55.2</v>
      </c>
      <c r="G48" s="4">
        <v>58.9</v>
      </c>
      <c r="H48" s="5">
        <v>77</v>
      </c>
      <c r="I48" s="6">
        <v>6.08</v>
      </c>
      <c r="L48" s="2">
        <v>45</v>
      </c>
      <c r="M48" s="3" t="s">
        <v>52</v>
      </c>
      <c r="N48" s="4">
        <f>(F:F-F49)/F51</f>
        <v>0.35105856014180226</v>
      </c>
      <c r="O48" s="4">
        <f t="shared" ref="O48:Q48" si="44">(G:G-G49)/G51</f>
        <v>0.40362154700834585</v>
      </c>
      <c r="P48" s="4">
        <f t="shared" si="44"/>
        <v>-0.32762419214949495</v>
      </c>
      <c r="Q48" s="4">
        <f t="shared" si="44"/>
        <v>0.51270643721997344</v>
      </c>
    </row>
    <row r="49" spans="3:17" ht="17.100000000000001" customHeight="1" x14ac:dyDescent="0.25">
      <c r="C49" s="7"/>
      <c r="D49" s="8" t="s">
        <v>53</v>
      </c>
      <c r="E49" s="7"/>
      <c r="F49" s="9">
        <f>AVERAGE(F4:F48)</f>
        <v>52.564444444444455</v>
      </c>
      <c r="G49" s="9">
        <f>AVERAGE(G4:G48)</f>
        <v>55.66888888888888</v>
      </c>
      <c r="H49" s="10">
        <f>AVERAGE(H4:H48)</f>
        <v>87.222222222222229</v>
      </c>
      <c r="I49" s="11">
        <f>AVERAGE(I4:I48)</f>
        <v>5.5048888888888898</v>
      </c>
      <c r="M49" s="8" t="s">
        <v>53</v>
      </c>
      <c r="N49" s="11">
        <f t="shared" ref="N49:Q49" si="45">AVERAGE(N4:N48)</f>
        <v>-1.4136839846893659E-15</v>
      </c>
      <c r="O49" s="11">
        <f t="shared" si="45"/>
        <v>1.1472304587793285E-15</v>
      </c>
      <c r="P49" s="11">
        <f t="shared" si="45"/>
        <v>-1.3446034409349117E-16</v>
      </c>
      <c r="Q49" s="11">
        <f t="shared" si="45"/>
        <v>-8.4623666099206371E-16</v>
      </c>
    </row>
    <row r="50" spans="3:17" ht="17.100000000000001" customHeight="1" x14ac:dyDescent="0.25">
      <c r="C50" s="7"/>
      <c r="D50" s="8" t="s">
        <v>54</v>
      </c>
      <c r="E50" s="7"/>
      <c r="F50" s="7">
        <f>_xlfn.VAR.P(F4:F48)</f>
        <v>56.361846913578979</v>
      </c>
      <c r="G50" s="7">
        <f>_xlfn.VAR.P(G4:G48)</f>
        <v>64.084809876544242</v>
      </c>
      <c r="H50" s="7">
        <f>_xlfn.VAR.P(H4:H48)</f>
        <v>973.50617283950612</v>
      </c>
      <c r="I50" s="7">
        <f>_xlfn.VAR.P(I4:I48)</f>
        <v>1.2582472098765414</v>
      </c>
      <c r="M50" s="8" t="s">
        <v>54</v>
      </c>
      <c r="N50" s="7">
        <f t="shared" ref="N50:Q50" si="46">_xlfn.VAR.P(N4:N48)</f>
        <v>1.0000000000000222</v>
      </c>
      <c r="O50" s="7">
        <f t="shared" si="46"/>
        <v>0.99999999999998412</v>
      </c>
      <c r="P50" s="7">
        <f t="shared" si="46"/>
        <v>1.0000000000000002</v>
      </c>
      <c r="Q50" s="7">
        <f t="shared" si="46"/>
        <v>1.0000000000000018</v>
      </c>
    </row>
    <row r="51" spans="3:17" ht="17.100000000000001" customHeight="1" x14ac:dyDescent="0.25">
      <c r="C51" s="7"/>
      <c r="D51" s="8" t="s">
        <v>55</v>
      </c>
      <c r="E51" s="7"/>
      <c r="F51" s="7">
        <f>_xlfn.STDEV.P(F4:F48)</f>
        <v>7.5074527579984798</v>
      </c>
      <c r="G51" s="7">
        <f>_xlfn.STDEV.P(G4:G48)</f>
        <v>8.0052988624125856</v>
      </c>
      <c r="H51" s="7">
        <f>_xlfn.STDEV.P(H4:H48)</f>
        <v>31.20106044415007</v>
      </c>
      <c r="I51" s="7">
        <f>_xlfn.STDEV.P(I4:I48)</f>
        <v>1.1217161895401802</v>
      </c>
      <c r="M51" s="8" t="s">
        <v>55</v>
      </c>
      <c r="N51" s="7">
        <f t="shared" ref="N51:Q51" si="47">_xlfn.STDEV.P(N4:N48)</f>
        <v>1.0000000000000111</v>
      </c>
      <c r="O51" s="7">
        <f t="shared" si="47"/>
        <v>0.99999999999999201</v>
      </c>
      <c r="P51" s="7">
        <f t="shared" si="47"/>
        <v>1</v>
      </c>
      <c r="Q51" s="7">
        <f t="shared" si="47"/>
        <v>1.0000000000000009</v>
      </c>
    </row>
    <row r="53" spans="3:17" x14ac:dyDescent="0.25">
      <c r="M53" t="s">
        <v>61</v>
      </c>
    </row>
    <row r="54" spans="3:17" x14ac:dyDescent="0.25">
      <c r="M54" s="1"/>
      <c r="N54" s="1" t="s">
        <v>3</v>
      </c>
      <c r="O54" s="1" t="s">
        <v>4</v>
      </c>
      <c r="P54" s="1" t="s">
        <v>5</v>
      </c>
      <c r="Q54" s="1" t="s">
        <v>6</v>
      </c>
    </row>
    <row r="55" spans="3:17" x14ac:dyDescent="0.25">
      <c r="M55" s="1" t="s">
        <v>3</v>
      </c>
      <c r="N55" s="4">
        <f>_xlfn.COVARIANCE.P(N4:N48,N4:N48)</f>
        <v>1.0000000000000229</v>
      </c>
      <c r="O55" s="4">
        <f>_xlfn.COVARIANCE.P(O4:O48,N4:N48)</f>
        <v>0.9927516699790887</v>
      </c>
      <c r="P55" s="4">
        <f>_xlfn.COVARIANCE.P(P4:P48,N4:N48)</f>
        <v>-0.85418808003183244</v>
      </c>
      <c r="Q55" s="4">
        <f>_xlfn.COVARIANCE.P(Q4:Q48,N4:N48)</f>
        <v>-0.79309114213965504</v>
      </c>
    </row>
    <row r="56" spans="3:17" x14ac:dyDescent="0.25">
      <c r="M56" s="1" t="s">
        <v>4</v>
      </c>
      <c r="N56" s="4">
        <f>_xlfn.COVARIANCE.P(N4:N48,O4:O48)</f>
        <v>0.9927516699790887</v>
      </c>
      <c r="O56" s="4">
        <f>_xlfn.COVARIANCE.P(O4:O48,O4:O48)</f>
        <v>0.99999999999998401</v>
      </c>
      <c r="P56" s="4">
        <f>_xlfn.COVARIANCE.P(P4:P48,O4:O48)</f>
        <v>-0.85041286381600212</v>
      </c>
      <c r="Q56" s="4">
        <f>_xlfn.COVARIANCE.P(Q4:Q48,O4:O48)</f>
        <v>-0.79456776937319318</v>
      </c>
    </row>
    <row r="57" spans="3:17" x14ac:dyDescent="0.25">
      <c r="M57" s="1" t="s">
        <v>5</v>
      </c>
      <c r="N57" s="4">
        <f>_xlfn.COVARIANCE.P(N4:N48,P4:P48)</f>
        <v>-0.85418808003183244</v>
      </c>
      <c r="O57" s="4">
        <f>_xlfn.COVARIANCE.P(O4:O48,P4:P48)</f>
        <v>-0.85041286381600212</v>
      </c>
      <c r="P57" s="4">
        <f>_xlfn.COVARIANCE.P(P4:P48,P4:P48)</f>
        <v>1.0000000000000002</v>
      </c>
      <c r="Q57" s="4">
        <f>_xlfn.COVARIANCE.P(Q4:Q48,P4:P48)</f>
        <v>0.73803373710210807</v>
      </c>
    </row>
    <row r="58" spans="3:17" x14ac:dyDescent="0.25">
      <c r="M58" s="1" t="s">
        <v>6</v>
      </c>
      <c r="N58" s="4">
        <f>_xlfn.COVARIANCE.P(N4:N48,Q4:Q48)</f>
        <v>-0.79309114213965504</v>
      </c>
      <c r="O58" s="4">
        <f>_xlfn.COVARIANCE.P(O4:O48,Q4:Q48)</f>
        <v>-0.79456776937319318</v>
      </c>
      <c r="P58" s="4">
        <f>_xlfn.COVARIANCE.P(P4:P48,Q4:Q48)</f>
        <v>0.73803373710210807</v>
      </c>
      <c r="Q58" s="4">
        <f>_xlfn.COVARIANCE.P(Q4:Q48,Q4:Q48)</f>
        <v>1.0000000000000013</v>
      </c>
    </row>
    <row r="60" spans="3:17" x14ac:dyDescent="0.25">
      <c r="M60" s="12"/>
      <c r="N60" t="s">
        <v>63</v>
      </c>
      <c r="O60" t="s">
        <v>64</v>
      </c>
      <c r="P60" t="s">
        <v>65</v>
      </c>
      <c r="Q60" t="s">
        <v>66</v>
      </c>
    </row>
    <row r="61" spans="3:17" x14ac:dyDescent="0.25">
      <c r="M61" s="12" t="s">
        <v>62</v>
      </c>
      <c r="N61">
        <v>0</v>
      </c>
      <c r="O61">
        <v>0.11799999999999999</v>
      </c>
      <c r="P61">
        <v>0.32400000000000001</v>
      </c>
      <c r="Q61">
        <v>3.5579999999999998</v>
      </c>
    </row>
    <row r="64" spans="3:17" x14ac:dyDescent="0.25">
      <c r="O64">
        <f>SQRT(O66*O66)</f>
        <v>1.905</v>
      </c>
    </row>
    <row r="66" spans="13:17" x14ac:dyDescent="0.25">
      <c r="M66" t="s">
        <v>68</v>
      </c>
      <c r="N66">
        <v>-1</v>
      </c>
      <c r="O66" s="13">
        <v>1.905</v>
      </c>
      <c r="P66">
        <v>0.183</v>
      </c>
      <c r="Q66">
        <v>-1.131</v>
      </c>
    </row>
    <row r="67" spans="13:17" x14ac:dyDescent="0.25">
      <c r="N67">
        <v>1</v>
      </c>
      <c r="O67" s="13">
        <v>1.905</v>
      </c>
      <c r="P67">
        <v>0.183</v>
      </c>
      <c r="Q67">
        <v>-1.131</v>
      </c>
    </row>
    <row r="68" spans="13:17" x14ac:dyDescent="0.25">
      <c r="N68">
        <v>0</v>
      </c>
      <c r="O68" s="13">
        <v>3.0950000000000002</v>
      </c>
      <c r="P68">
        <v>-0.54800000000000004</v>
      </c>
      <c r="Q68">
        <v>1.069</v>
      </c>
    </row>
    <row r="69" spans="13:17" x14ac:dyDescent="0.25">
      <c r="N69">
        <v>0</v>
      </c>
      <c r="O69">
        <v>1</v>
      </c>
      <c r="P69">
        <v>1</v>
      </c>
      <c r="Q69">
        <v>1</v>
      </c>
    </row>
    <row r="71" spans="13:17" x14ac:dyDescent="0.25">
      <c r="M71" t="s">
        <v>67</v>
      </c>
      <c r="N71">
        <f>N66/SQRT(N66*N66+N67*N67+N68*N68+N69*N69)</f>
        <v>-0.70710678118654746</v>
      </c>
      <c r="O71">
        <f t="shared" ref="O71:Q71" si="48">O66/SQRT(O66*O66+O67*O67+O68*O68+O69*O69)</f>
        <v>0.45105880065908088</v>
      </c>
      <c r="P71">
        <f t="shared" si="48"/>
        <v>0.15650277462148451</v>
      </c>
      <c r="Q71">
        <f t="shared" si="48"/>
        <v>-0.52163130301676719</v>
      </c>
    </row>
    <row r="72" spans="13:17" x14ac:dyDescent="0.25">
      <c r="N72">
        <f>N67/SQRT(N67*N67+N68*N68+N69*N69+N66*N66)</f>
        <v>0.70710678118654746</v>
      </c>
      <c r="O72">
        <f t="shared" ref="O72:Q72" si="49">O67/SQRT(O67*O67+O68*O68+O69*O69+O66*O66)</f>
        <v>0.45105880065908088</v>
      </c>
      <c r="P72">
        <f t="shared" si="49"/>
        <v>0.15650277462148451</v>
      </c>
      <c r="Q72">
        <f t="shared" si="49"/>
        <v>-0.52163130301676719</v>
      </c>
    </row>
    <row r="73" spans="13:17" x14ac:dyDescent="0.25">
      <c r="N73">
        <f>N68/SQRT(N68*N68+N69*N69+N66*N66+N67*N67)</f>
        <v>0</v>
      </c>
      <c r="O73">
        <f t="shared" ref="O73:Q73" si="50">O68/SQRT(O68*O68+O69*O69+O66*O66+O67*O67)</f>
        <v>0.73282256590018657</v>
      </c>
      <c r="P73">
        <f t="shared" si="50"/>
        <v>-0.46865311744575694</v>
      </c>
      <c r="Q73">
        <f t="shared" si="50"/>
        <v>0.49303612990709472</v>
      </c>
    </row>
    <row r="74" spans="13:17" x14ac:dyDescent="0.25">
      <c r="N74">
        <f>N69/SQRT(N69*N69+N66*N66+N67*N67+N68*N68)</f>
        <v>0</v>
      </c>
      <c r="O74">
        <f t="shared" ref="O74:Q74" si="51">O69/SQRT(O69*O69+O66*O66+O67*O67+O68*O68)</f>
        <v>0.23677627331185347</v>
      </c>
      <c r="P74">
        <f t="shared" si="51"/>
        <v>0.85520641869663672</v>
      </c>
      <c r="Q74">
        <f t="shared" si="51"/>
        <v>0.46121246951084638</v>
      </c>
    </row>
  </sheetData>
  <pageMargins left="0.7" right="0.7" top="0.75" bottom="0.75" header="0.3" footer="0.3"/>
  <pageSetup paperSize="9" orientation="portrait" verticalDpi="0" r:id="rId1"/>
  <ignoredErrors>
    <ignoredError sqref="N72" formula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Лист1!F4:F4</xm:f>
              <xm:sqref>G4</xm:sqref>
            </x14:sparkline>
            <x14:sparkline>
              <xm:f>Лист1!F5:F5</xm:f>
              <xm:sqref>G5</xm:sqref>
            </x14:sparkline>
            <x14:sparkline>
              <xm:f>Лист1!F6:F6</xm:f>
              <xm:sqref>G6</xm:sqref>
            </x14:sparkline>
            <x14:sparkline>
              <xm:f>Лист1!F7:F7</xm:f>
              <xm:sqref>G7</xm:sqref>
            </x14:sparkline>
            <x14:sparkline>
              <xm:f>Лист1!F8:F8</xm:f>
              <xm:sqref>G8</xm:sqref>
            </x14:sparkline>
            <x14:sparkline>
              <xm:f>Лист1!F9:F9</xm:f>
              <xm:sqref>G9</xm:sqref>
            </x14:sparkline>
            <x14:sparkline>
              <xm:f>Лист1!F10:F10</xm:f>
              <xm:sqref>G10</xm:sqref>
            </x14:sparkline>
            <x14:sparkline>
              <xm:f>Лист1!F11:F11</xm:f>
              <xm:sqref>G11</xm:sqref>
            </x14:sparkline>
            <x14:sparkline>
              <xm:f>Лист1!F12:F12</xm:f>
              <xm:sqref>G12</xm:sqref>
            </x14:sparkline>
            <x14:sparkline>
              <xm:f>Лист1!F13:F13</xm:f>
              <xm:sqref>G13</xm:sqref>
            </x14:sparkline>
            <x14:sparkline>
              <xm:f>Лист1!F14:F14</xm:f>
              <xm:sqref>G14</xm:sqref>
            </x14:sparkline>
            <x14:sparkline>
              <xm:f>Лист1!F15:F15</xm:f>
              <xm:sqref>G15</xm:sqref>
            </x14:sparkline>
            <x14:sparkline>
              <xm:f>Лист1!F16:F16</xm:f>
              <xm:sqref>G16</xm:sqref>
            </x14:sparkline>
            <x14:sparkline>
              <xm:f>Лист1!F17:F17</xm:f>
              <xm:sqref>G17</xm:sqref>
            </x14:sparkline>
            <x14:sparkline>
              <xm:f>Лист1!F18:F18</xm:f>
              <xm:sqref>G18</xm:sqref>
            </x14:sparkline>
            <x14:sparkline>
              <xm:f>Лист1!F19:F19</xm:f>
              <xm:sqref>G19</xm:sqref>
            </x14:sparkline>
            <x14:sparkline>
              <xm:f>Лист1!F20:F20</xm:f>
              <xm:sqref>G20</xm:sqref>
            </x14:sparkline>
            <x14:sparkline>
              <xm:f>Лист1!F21:F21</xm:f>
              <xm:sqref>G21</xm:sqref>
            </x14:sparkline>
            <x14:sparkline>
              <xm:f>Лист1!F22:F22</xm:f>
              <xm:sqref>G22</xm:sqref>
            </x14:sparkline>
            <x14:sparkline>
              <xm:f>Лист1!F23:F23</xm:f>
              <xm:sqref>G23</xm:sqref>
            </x14:sparkline>
            <x14:sparkline>
              <xm:f>Лист1!F24:F24</xm:f>
              <xm:sqref>G24</xm:sqref>
            </x14:sparkline>
            <x14:sparkline>
              <xm:f>Лист1!F25:F25</xm:f>
              <xm:sqref>G25</xm:sqref>
            </x14:sparkline>
            <x14:sparkline>
              <xm:f>Лист1!F26:F26</xm:f>
              <xm:sqref>G26</xm:sqref>
            </x14:sparkline>
            <x14:sparkline>
              <xm:f>Лист1!F27:F27</xm:f>
              <xm:sqref>G27</xm:sqref>
            </x14:sparkline>
            <x14:sparkline>
              <xm:f>Лист1!F28:F28</xm:f>
              <xm:sqref>G28</xm:sqref>
            </x14:sparkline>
            <x14:sparkline>
              <xm:f>Лист1!F29:F29</xm:f>
              <xm:sqref>G29</xm:sqref>
            </x14:sparkline>
            <x14:sparkline>
              <xm:f>Лист1!F30:F30</xm:f>
              <xm:sqref>G30</xm:sqref>
            </x14:sparkline>
            <x14:sparkline>
              <xm:f>Лист1!F31:F31</xm:f>
              <xm:sqref>G31</xm:sqref>
            </x14:sparkline>
            <x14:sparkline>
              <xm:f>Лист1!F32:F32</xm:f>
              <xm:sqref>G32</xm:sqref>
            </x14:sparkline>
            <x14:sparkline>
              <xm:f>Лист1!F33:F33</xm:f>
              <xm:sqref>G33</xm:sqref>
            </x14:sparkline>
            <x14:sparkline>
              <xm:f>Лист1!F34:F34</xm:f>
              <xm:sqref>G34</xm:sqref>
            </x14:sparkline>
            <x14:sparkline>
              <xm:f>Лист1!F35:F35</xm:f>
              <xm:sqref>G35</xm:sqref>
            </x14:sparkline>
            <x14:sparkline>
              <xm:f>Лист1!F36:F36</xm:f>
              <xm:sqref>G36</xm:sqref>
            </x14:sparkline>
            <x14:sparkline>
              <xm:f>Лист1!F37:F37</xm:f>
              <xm:sqref>G37</xm:sqref>
            </x14:sparkline>
            <x14:sparkline>
              <xm:f>Лист1!F38:F38</xm:f>
              <xm:sqref>G38</xm:sqref>
            </x14:sparkline>
            <x14:sparkline>
              <xm:f>Лист1!F39:F39</xm:f>
              <xm:sqref>G39</xm:sqref>
            </x14:sparkline>
            <x14:sparkline>
              <xm:f>Лист1!F40:F40</xm:f>
              <xm:sqref>G40</xm:sqref>
            </x14:sparkline>
            <x14:sparkline>
              <xm:f>Лист1!F41:F41</xm:f>
              <xm:sqref>G41</xm:sqref>
            </x14:sparkline>
            <x14:sparkline>
              <xm:f>Лист1!F42:F42</xm:f>
              <xm:sqref>G42</xm:sqref>
            </x14:sparkline>
            <x14:sparkline>
              <xm:f>Лист1!F43:F43</xm:f>
              <xm:sqref>G43</xm:sqref>
            </x14:sparkline>
            <x14:sparkline>
              <xm:f>Лист1!F44:F44</xm:f>
              <xm:sqref>G44</xm:sqref>
            </x14:sparkline>
            <x14:sparkline>
              <xm:f>Лист1!F45:F45</xm:f>
              <xm:sqref>G45</xm:sqref>
            </x14:sparkline>
            <x14:sparkline>
              <xm:f>Лист1!F46:F46</xm:f>
              <xm:sqref>G46</xm:sqref>
            </x14:sparkline>
            <x14:sparkline>
              <xm:f>Лист1!F47:F47</xm:f>
              <xm:sqref>G47</xm:sqref>
            </x14:sparkline>
            <x14:sparkline>
              <xm:f>Лист1!F48:F48</xm:f>
              <xm:sqref>G48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G18" sqref="G18"/>
    </sheetView>
  </sheetViews>
  <sheetFormatPr defaultRowHeight="15" x14ac:dyDescent="0.25"/>
  <cols>
    <col min="1" max="1" width="27" customWidth="1"/>
  </cols>
  <sheetData>
    <row r="1" spans="1:1" x14ac:dyDescent="0.25">
      <c r="A1" s="3" t="s">
        <v>8</v>
      </c>
    </row>
    <row r="2" spans="1:1" x14ac:dyDescent="0.25">
      <c r="A2" s="3" t="s">
        <v>9</v>
      </c>
    </row>
    <row r="3" spans="1:1" x14ac:dyDescent="0.25">
      <c r="A3" s="3" t="s">
        <v>10</v>
      </c>
    </row>
    <row r="4" spans="1:1" x14ac:dyDescent="0.25">
      <c r="A4" s="3" t="s">
        <v>11</v>
      </c>
    </row>
    <row r="5" spans="1:1" x14ac:dyDescent="0.25">
      <c r="A5" s="3" t="s">
        <v>12</v>
      </c>
    </row>
    <row r="6" spans="1:1" x14ac:dyDescent="0.25">
      <c r="A6" s="3" t="s">
        <v>13</v>
      </c>
    </row>
    <row r="7" spans="1:1" x14ac:dyDescent="0.25">
      <c r="A7" s="3" t="s">
        <v>14</v>
      </c>
    </row>
    <row r="8" spans="1:1" x14ac:dyDescent="0.25">
      <c r="A8" s="3" t="s">
        <v>15</v>
      </c>
    </row>
    <row r="9" spans="1:1" x14ac:dyDescent="0.25">
      <c r="A9" s="3" t="s">
        <v>16</v>
      </c>
    </row>
    <row r="10" spans="1:1" x14ac:dyDescent="0.25">
      <c r="A10" s="3" t="s">
        <v>17</v>
      </c>
    </row>
    <row r="11" spans="1:1" x14ac:dyDescent="0.25">
      <c r="A11" s="3" t="s">
        <v>18</v>
      </c>
    </row>
    <row r="12" spans="1:1" x14ac:dyDescent="0.25">
      <c r="A12" s="3" t="s">
        <v>19</v>
      </c>
    </row>
    <row r="13" spans="1:1" x14ac:dyDescent="0.25">
      <c r="A13" s="3" t="s">
        <v>20</v>
      </c>
    </row>
    <row r="14" spans="1:1" x14ac:dyDescent="0.25">
      <c r="A14" s="3" t="s">
        <v>21</v>
      </c>
    </row>
    <row r="15" spans="1:1" x14ac:dyDescent="0.25">
      <c r="A15" s="3" t="s">
        <v>22</v>
      </c>
    </row>
    <row r="16" spans="1:1" x14ac:dyDescent="0.25">
      <c r="A16" s="3" t="s">
        <v>23</v>
      </c>
    </row>
    <row r="17" spans="1:1" x14ac:dyDescent="0.25">
      <c r="A17" s="3" t="s">
        <v>24</v>
      </c>
    </row>
    <row r="18" spans="1:1" x14ac:dyDescent="0.25">
      <c r="A18" s="3" t="s">
        <v>25</v>
      </c>
    </row>
    <row r="19" spans="1:1" x14ac:dyDescent="0.25">
      <c r="A19" s="3" t="s">
        <v>26</v>
      </c>
    </row>
    <row r="20" spans="1:1" x14ac:dyDescent="0.25">
      <c r="A20" s="3" t="s">
        <v>27</v>
      </c>
    </row>
    <row r="21" spans="1:1" x14ac:dyDescent="0.25">
      <c r="A21" s="3" t="s">
        <v>28</v>
      </c>
    </row>
    <row r="22" spans="1:1" x14ac:dyDescent="0.25">
      <c r="A22" s="3" t="s">
        <v>29</v>
      </c>
    </row>
    <row r="23" spans="1:1" x14ac:dyDescent="0.25">
      <c r="A23" s="3" t="s">
        <v>30</v>
      </c>
    </row>
    <row r="24" spans="1:1" x14ac:dyDescent="0.25">
      <c r="A24" s="3" t="s">
        <v>31</v>
      </c>
    </row>
    <row r="25" spans="1:1" x14ac:dyDescent="0.25">
      <c r="A25" s="3" t="s">
        <v>32</v>
      </c>
    </row>
    <row r="26" spans="1:1" x14ac:dyDescent="0.25">
      <c r="A26" s="3" t="s">
        <v>33</v>
      </c>
    </row>
    <row r="27" spans="1:1" x14ac:dyDescent="0.25">
      <c r="A27" s="3" t="s">
        <v>34</v>
      </c>
    </row>
    <row r="28" spans="1:1" x14ac:dyDescent="0.25">
      <c r="A28" s="3" t="s">
        <v>35</v>
      </c>
    </row>
    <row r="29" spans="1:1" x14ac:dyDescent="0.25">
      <c r="A29" s="3" t="s">
        <v>36</v>
      </c>
    </row>
    <row r="30" spans="1:1" x14ac:dyDescent="0.25">
      <c r="A30" s="3" t="s">
        <v>37</v>
      </c>
    </row>
    <row r="31" spans="1:1" x14ac:dyDescent="0.25">
      <c r="A31" s="3" t="s">
        <v>38</v>
      </c>
    </row>
    <row r="32" spans="1:1" x14ac:dyDescent="0.25">
      <c r="A32" s="3" t="s">
        <v>39</v>
      </c>
    </row>
    <row r="33" spans="1:1" x14ac:dyDescent="0.25">
      <c r="A33" s="3" t="s">
        <v>40</v>
      </c>
    </row>
    <row r="34" spans="1:1" x14ac:dyDescent="0.25">
      <c r="A34" s="3" t="s">
        <v>41</v>
      </c>
    </row>
    <row r="35" spans="1:1" x14ac:dyDescent="0.25">
      <c r="A35" s="3" t="s">
        <v>42</v>
      </c>
    </row>
    <row r="36" spans="1:1" x14ac:dyDescent="0.25">
      <c r="A36" s="3" t="s">
        <v>43</v>
      </c>
    </row>
    <row r="37" spans="1:1" x14ac:dyDescent="0.25">
      <c r="A37" s="3" t="s">
        <v>44</v>
      </c>
    </row>
    <row r="38" spans="1:1" x14ac:dyDescent="0.25">
      <c r="A38" s="3" t="s">
        <v>45</v>
      </c>
    </row>
    <row r="39" spans="1:1" x14ac:dyDescent="0.25">
      <c r="A39" s="3" t="s">
        <v>46</v>
      </c>
    </row>
    <row r="40" spans="1:1" x14ac:dyDescent="0.25">
      <c r="A40" s="3" t="s">
        <v>47</v>
      </c>
    </row>
    <row r="41" spans="1:1" x14ac:dyDescent="0.25">
      <c r="A41" s="3" t="s">
        <v>48</v>
      </c>
    </row>
    <row r="42" spans="1:1" x14ac:dyDescent="0.25">
      <c r="A42" s="3" t="s">
        <v>49</v>
      </c>
    </row>
    <row r="43" spans="1:1" x14ac:dyDescent="0.25">
      <c r="A43" s="3" t="s">
        <v>50</v>
      </c>
    </row>
    <row r="44" spans="1:1" x14ac:dyDescent="0.25">
      <c r="A44" s="3" t="s">
        <v>51</v>
      </c>
    </row>
    <row r="45" spans="1:1" x14ac:dyDescent="0.25">
      <c r="A45" s="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Бонюк</dc:creator>
  <cp:lastModifiedBy>Мария Бонюк</cp:lastModifiedBy>
  <dcterms:created xsi:type="dcterms:W3CDTF">2024-09-24T18:27:57Z</dcterms:created>
  <dcterms:modified xsi:type="dcterms:W3CDTF">2024-10-24T19:52:11Z</dcterms:modified>
</cp:coreProperties>
</file>