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2C60D696-3D1A-47E7-B055-1606852EC7AB}"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69" i="10"/>
  <c r="F376" i="10"/>
  <c r="F383" i="10"/>
  <c r="F390" i="10"/>
  <c r="F391" i="10"/>
  <c r="F392" i="10"/>
  <c r="F393" i="10"/>
  <c r="F394" i="10"/>
  <c r="F395" i="10"/>
  <c r="F396" i="10"/>
  <c r="F397" i="10"/>
  <c r="F398" i="10"/>
  <c r="F399" i="10"/>
  <c r="F400" i="10"/>
  <c r="F362"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J474" i="12"/>
  <c r="J475" i="12"/>
  <c r="J476" i="12"/>
  <c r="J477" i="12"/>
  <c r="J478" i="12"/>
  <c r="J479" i="12"/>
  <c r="J480" i="12"/>
  <c r="J481" i="12"/>
  <c r="J482" i="12"/>
  <c r="J483" i="12"/>
  <c r="J484" i="12"/>
  <c r="J485" i="12"/>
  <c r="J486" i="12"/>
  <c r="J487" i="12"/>
  <c r="J488" i="12"/>
  <c r="J489" i="12"/>
  <c r="J490" i="12"/>
  <c r="J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<sst xmlns="http://schemas.openxmlformats.org/spreadsheetml/2006/main" count="19328" uniqueCount="4378">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</sst>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E1619" activePane="bottomRight" state="frozen"/>
      <selection activeCell="D526" sqref="D526"/>
      <selection pane="topRight" activeCell="D526" sqref="D526"/>
      <selection pane="bottomLeft" activeCell="D526" sqref="D526"/>
      <selection pane="bottomRight" activeCell="K1638" sqref="K1638"/>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4250</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4196</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2.7769996967160542</v>
      </c>
      <c r="E363" s="13">
        <v>0.76603150872321757</v>
      </c>
      <c r="F363" s="7">
        <v>3.625176856425417</v>
      </c>
      <c r="G363" s="7">
        <f t="shared" si="75"/>
        <v>2.0109681879928365</v>
      </c>
      <c r="H363" s="15">
        <f t="shared" si="76"/>
        <v>3.5430312054392719</v>
      </c>
      <c r="I363" s="11">
        <f t="shared" si="77"/>
        <v>3.3810620469575788E-2</v>
      </c>
      <c r="J363" s="32">
        <f t="shared" si="78"/>
        <v>9.3266126891570576E-3</v>
      </c>
      <c r="K363" s="32">
        <f t="shared" si="79"/>
        <v>107.22006298841818</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4.4633839671773368</v>
      </c>
      <c r="E364" s="13">
        <v>0.89766692619031052</v>
      </c>
      <c r="F364" s="7">
        <v>4.9722049871213301</v>
      </c>
      <c r="G364" s="7">
        <f t="shared" si="75"/>
        <v>3.5657170409870265</v>
      </c>
      <c r="H364" s="15">
        <f t="shared" si="76"/>
        <v>5.3610508933676471</v>
      </c>
      <c r="I364" s="11">
        <f t="shared" si="77"/>
        <v>4.6350489861919704E-2</v>
      </c>
      <c r="J364" s="32">
        <f t="shared" si="78"/>
        <v>9.3219185415672964E-3</v>
      </c>
      <c r="K364" s="32">
        <f t="shared" si="79"/>
        <v>107.2740547496642</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13.075934214887059</v>
      </c>
      <c r="E365" s="13">
        <v>1.332779261946919</v>
      </c>
      <c r="F365" s="7">
        <v>9.8110276684420956</v>
      </c>
      <c r="G365" s="7">
        <f t="shared" si="75"/>
        <v>11.74315495294014</v>
      </c>
      <c r="H365" s="15">
        <f t="shared" si="76"/>
        <v>14.408713476833979</v>
      </c>
      <c r="I365" s="11">
        <f t="shared" si="77"/>
        <v>9.1174663203329079E-2</v>
      </c>
      <c r="J365" s="32">
        <f t="shared" si="78"/>
        <v>9.2930798163579943E-3</v>
      </c>
      <c r="K365" s="32">
        <f t="shared" si="79"/>
        <v>107.6069526745876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11.41572966851014</v>
      </c>
      <c r="E366" s="13">
        <v>1.721734640035351</v>
      </c>
      <c r="F366" s="7">
        <v>6.6303653321836817</v>
      </c>
      <c r="G366" s="7">
        <f t="shared" si="75"/>
        <v>9.6939950284747898</v>
      </c>
      <c r="H366" s="15">
        <f t="shared" si="76"/>
        <v>13.137464308545491</v>
      </c>
      <c r="I366" s="11">
        <f t="shared" si="77"/>
        <v>6.1756124306750058E-2</v>
      </c>
      <c r="J366" s="32">
        <f t="shared" si="78"/>
        <v>9.3141359808616986E-3</v>
      </c>
      <c r="K366" s="32">
        <f t="shared" si="79"/>
        <v>107.36368913388839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15.61953355564145</v>
      </c>
      <c r="E367" s="13">
        <v>2.0271598367175701</v>
      </c>
      <c r="F367" s="7">
        <v>7.7051317181446386</v>
      </c>
      <c r="G367" s="7">
        <f t="shared" si="75"/>
        <v>13.592373718923881</v>
      </c>
      <c r="H367" s="15">
        <f t="shared" si="76"/>
        <v>17.646693392359019</v>
      </c>
      <c r="I367" s="11">
        <f t="shared" si="77"/>
        <v>7.1718729790629945E-2</v>
      </c>
      <c r="J367" s="32">
        <f t="shared" si="78"/>
        <v>9.3079174262188334E-3</v>
      </c>
      <c r="K367" s="32">
        <f t="shared" si="79"/>
        <v>107.43541806496572</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15.109416852657519</v>
      </c>
      <c r="E368" s="13">
        <v>2.0073735769262608</v>
      </c>
      <c r="F368" s="7">
        <v>7.5269581239548957</v>
      </c>
      <c r="G368" s="7">
        <f t="shared" si="75"/>
        <v>13.102043275731258</v>
      </c>
      <c r="H368" s="15">
        <f t="shared" si="76"/>
        <v>17.11679042958378</v>
      </c>
      <c r="I368" s="11">
        <f t="shared" si="77"/>
        <v>7.006854277773289E-2</v>
      </c>
      <c r="J368" s="32">
        <f t="shared" si="78"/>
        <v>9.309011904123192E-3</v>
      </c>
      <c r="K368" s="32">
        <f t="shared" si="79"/>
        <v>107.42278668234114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0.18547806908248979</v>
      </c>
      <c r="E370" s="13">
        <v>4.4159303963375942</v>
      </c>
      <c r="F370" s="7">
        <v>4.2002036362782859E-2</v>
      </c>
      <c r="G370" s="7">
        <f t="shared" si="75"/>
        <v>-4.2304523272551044</v>
      </c>
      <c r="H370" s="15">
        <f t="shared" si="76"/>
        <v>4.601408465420084</v>
      </c>
      <c r="I370" s="11">
        <f t="shared" si="77"/>
        <v>9.3919367078152316E-4</v>
      </c>
      <c r="J370" s="32">
        <f t="shared" si="78"/>
        <v>2.2360669912988396E-2</v>
      </c>
      <c r="K370" s="32">
        <f t="shared" si="79"/>
        <v>44.721379274023491</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17.998457404788319</v>
      </c>
      <c r="E371" s="13">
        <v>4.8104245547881366</v>
      </c>
      <c r="F371" s="7">
        <v>3.7415527880742361</v>
      </c>
      <c r="G371" s="7">
        <f t="shared" si="75"/>
        <v>13.188032850000182</v>
      </c>
      <c r="H371" s="15">
        <f t="shared" si="76"/>
        <v>22.808881959576453</v>
      </c>
      <c r="I371" s="11">
        <f t="shared" si="77"/>
        <v>8.3372385540135152E-2</v>
      </c>
      <c r="J371" s="32">
        <f t="shared" si="78"/>
        <v>2.2282830221151746E-2</v>
      </c>
      <c r="K371" s="32">
        <f t="shared" si="79"/>
        <v>44.877602623869578</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25.814803615404159</v>
      </c>
      <c r="E372" s="13">
        <v>7.8927307543822849</v>
      </c>
      <c r="F372" s="7">
        <v>3.2707062256077841</v>
      </c>
      <c r="G372" s="7">
        <f t="shared" si="75"/>
        <v>17.922072861021874</v>
      </c>
      <c r="H372" s="15">
        <f t="shared" si="76"/>
        <v>33.707534369786444</v>
      </c>
      <c r="I372" s="11">
        <f t="shared" si="77"/>
        <v>7.2940404355452487E-2</v>
      </c>
      <c r="J372" s="32">
        <f t="shared" si="78"/>
        <v>2.2301117655988266E-2</v>
      </c>
      <c r="K372" s="32">
        <f t="shared" si="79"/>
        <v>44.840801946600259</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16.561693659668311</v>
      </c>
      <c r="E373" s="13">
        <v>7.7811247593429806</v>
      </c>
      <c r="F373" s="7">
        <v>2.128444687868845</v>
      </c>
      <c r="G373" s="7">
        <f t="shared" si="75"/>
        <v>8.7805689003253313</v>
      </c>
      <c r="H373" s="15">
        <f t="shared" si="76"/>
        <v>24.342818419011291</v>
      </c>
      <c r="I373" s="11">
        <f t="shared" si="77"/>
        <v>4.753965858664945E-2</v>
      </c>
      <c r="J373" s="32">
        <f t="shared" si="78"/>
        <v>2.2335397700303714E-2</v>
      </c>
      <c r="K373" s="32">
        <f t="shared" si="79"/>
        <v>44.771980934389276</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22.28911175196944</v>
      </c>
      <c r="E374" s="13">
        <v>7.4160318552599209</v>
      </c>
      <c r="F374" s="7">
        <v>3.0055307456858591</v>
      </c>
      <c r="G374" s="7">
        <f t="shared" si="75"/>
        <v>14.87307989670952</v>
      </c>
      <c r="H374" s="15">
        <f t="shared" si="76"/>
        <v>29.70514360722936</v>
      </c>
      <c r="I374" s="11">
        <f t="shared" si="77"/>
        <v>6.7054451838739718E-2</v>
      </c>
      <c r="J374" s="32">
        <f t="shared" si="78"/>
        <v>2.2310352983408915E-2</v>
      </c>
      <c r="K374" s="32">
        <f t="shared" si="79"/>
        <v>44.822240183454269</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29.21775956362054</v>
      </c>
      <c r="E375" s="13">
        <v>6.6560374457963212</v>
      </c>
      <c r="F375" s="7">
        <v>4.389662738762576</v>
      </c>
      <c r="G375" s="7">
        <f t="shared" si="75"/>
        <v>22.561722117824218</v>
      </c>
      <c r="H375" s="15">
        <f t="shared" si="76"/>
        <v>35.873797009416862</v>
      </c>
      <c r="I375" s="11">
        <f t="shared" si="77"/>
        <v>9.7686387715788886E-2</v>
      </c>
      <c r="J375" s="32">
        <f t="shared" si="78"/>
        <v>2.2253734177155985E-2</v>
      </c>
      <c r="K375" s="32">
        <f t="shared" si="79"/>
        <v>44.936278650552275</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2.861867558069298</v>
      </c>
      <c r="E377" s="13">
        <v>0.59928995880959346</v>
      </c>
      <c r="F377" s="7">
        <v>4.7754305173976226</v>
      </c>
      <c r="G377" s="7">
        <f t="shared" si="75"/>
        <v>2.2625775992597044</v>
      </c>
      <c r="H377" s="15">
        <f t="shared" si="76"/>
        <v>3.4611575168788917</v>
      </c>
      <c r="I377" s="11">
        <f t="shared" si="77"/>
        <v>4.4521819481179899E-2</v>
      </c>
      <c r="J377" s="32">
        <f t="shared" si="78"/>
        <v>9.3231006752124458E-3</v>
      </c>
      <c r="K377" s="32">
        <f t="shared" si="79"/>
        <v>107.26045280822981</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4.4316374840892347</v>
      </c>
      <c r="E378" s="13">
        <v>0.89818547753347622</v>
      </c>
      <c r="F378" s="7">
        <v>4.9339892426885328</v>
      </c>
      <c r="G378" s="7">
        <f t="shared" si="75"/>
        <v>3.5334520065557586</v>
      </c>
      <c r="H378" s="15">
        <f t="shared" si="76"/>
        <v>5.3298229616227113</v>
      </c>
      <c r="I378" s="11">
        <f t="shared" si="77"/>
        <v>4.5997001003052575E-2</v>
      </c>
      <c r="J378" s="32">
        <f t="shared" si="78"/>
        <v>9.3224769533524141E-3</v>
      </c>
      <c r="K378" s="32">
        <f t="shared" si="79"/>
        <v>107.2676290865374</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12.461862071858331</v>
      </c>
      <c r="E379" s="13">
        <v>1.339327078667405</v>
      </c>
      <c r="F379" s="7">
        <v>9.3045696382526284</v>
      </c>
      <c r="G379" s="7">
        <f t="shared" si="75"/>
        <v>11.122534993190925</v>
      </c>
      <c r="H379" s="15">
        <f t="shared" si="76"/>
        <v>13.801189150525737</v>
      </c>
      <c r="I379" s="11">
        <f t="shared" si="77"/>
        <v>8.6508017031945716E-2</v>
      </c>
      <c r="J379" s="32">
        <f t="shared" si="78"/>
        <v>9.2973689697905971E-3</v>
      </c>
      <c r="K379" s="32">
        <f t="shared" si="79"/>
        <v>107.55731037987651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10.023075465215991</v>
      </c>
      <c r="E380" s="13">
        <v>1.741336377130418</v>
      </c>
      <c r="F380" s="7">
        <v>5.7559674264275182</v>
      </c>
      <c r="G380" s="7">
        <f t="shared" si="75"/>
        <v>8.2817390880855726</v>
      </c>
      <c r="H380" s="15">
        <f t="shared" si="76"/>
        <v>11.764411842346409</v>
      </c>
      <c r="I380" s="11">
        <f t="shared" si="77"/>
        <v>5.363939651019109E-2</v>
      </c>
      <c r="J380" s="32">
        <f t="shared" si="78"/>
        <v>9.3189193990075737E-3</v>
      </c>
      <c r="K380" s="32">
        <f t="shared" si="79"/>
        <v>107.30857915849083</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13.257758507094071</v>
      </c>
      <c r="E381" s="13">
        <v>2.063035761432829</v>
      </c>
      <c r="F381" s="7">
        <v>6.4263347998806566</v>
      </c>
      <c r="G381" s="7">
        <f t="shared" si="75"/>
        <v>11.194722745661242</v>
      </c>
      <c r="H381" s="15">
        <f t="shared" si="76"/>
        <v>15.3207942685269</v>
      </c>
      <c r="I381" s="11">
        <f t="shared" si="77"/>
        <v>5.9865271342458913E-2</v>
      </c>
      <c r="J381" s="32">
        <f t="shared" si="78"/>
        <v>9.315616631671705E-3</v>
      </c>
      <c r="K381" s="32">
        <f t="shared" si="79"/>
        <v>107.34662444138688</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12.91474433343347</v>
      </c>
      <c r="E382" s="13">
        <v>2.0412752774344201</v>
      </c>
      <c r="F382" s="7">
        <v>6.3268019145685166</v>
      </c>
      <c r="G382" s="7">
        <f t="shared" si="75"/>
        <v>10.873469055999049</v>
      </c>
      <c r="H382" s="15">
        <f t="shared" si="76"/>
        <v>14.956019610867891</v>
      </c>
      <c r="I382" s="11">
        <f t="shared" si="77"/>
        <v>5.8941307589428019E-2</v>
      </c>
      <c r="J382" s="32">
        <f t="shared" si="78"/>
        <v>9.3161297580229008E-3</v>
      </c>
      <c r="K382" s="32">
        <f t="shared" si="79"/>
        <v>107.34071185932292</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0.20858331137321159</v>
      </c>
      <c r="E384" s="13">
        <v>4.0861797699259412</v>
      </c>
      <c r="F384" s="7">
        <v>5.1046043766447412E-2</v>
      </c>
      <c r="G384" s="7">
        <f t="shared" si="75"/>
        <v>-3.8775964585527296</v>
      </c>
      <c r="H384" s="15">
        <f t="shared" si="76"/>
        <v>4.2947630812991529</v>
      </c>
      <c r="I384" s="11">
        <f t="shared" si="77"/>
        <v>1.1417089574456316E-3</v>
      </c>
      <c r="J384" s="32">
        <f t="shared" si="78"/>
        <v>2.2366257464914011E-2</v>
      </c>
      <c r="K384" s="32">
        <f t="shared" si="79"/>
        <v>44.710206952088512</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17.973273386022949</v>
      </c>
      <c r="E385" s="13">
        <v>4.6446454094365599</v>
      </c>
      <c r="F385" s="7">
        <v>3.8696761112283218</v>
      </c>
      <c r="G385" s="7">
        <f t="shared" si="75"/>
        <v>13.32862797658639</v>
      </c>
      <c r="H385" s="15">
        <f t="shared" si="76"/>
        <v>22.617918795459509</v>
      </c>
      <c r="I385" s="11">
        <f t="shared" si="77"/>
        <v>8.6227867210750778E-2</v>
      </c>
      <c r="J385" s="32">
        <f t="shared" si="78"/>
        <v>2.2282967548769898E-2</v>
      </c>
      <c r="K385" s="32">
        <f t="shared" si="79"/>
        <v>44.877326047858631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25.77199271767741</v>
      </c>
      <c r="E386" s="13">
        <v>7.3665935238072926</v>
      </c>
      <c r="F386" s="7">
        <v>3.4984952861030951</v>
      </c>
      <c r="G386" s="7">
        <f t="shared" ref="G386:G449" si="90">D386-E386</f>
        <v>18.405399193870117</v>
      </c>
      <c r="H386" s="15">
        <f t="shared" ref="H386:H449" si="91">D386+E386</f>
        <v>33.138586241484703</v>
      </c>
      <c r="I386" s="11">
        <f t="shared" ref="I386:I449" si="92">IFERROR(F386/SQRT(F386^2+U386), "X")</f>
        <v>7.8009842575237881E-2</v>
      </c>
      <c r="J386" s="32">
        <f t="shared" ref="J386:J449" si="93">IFERROR(SQRT((1-I386^2)/U386), "X")</f>
        <v>2.229811281584761E-2</v>
      </c>
      <c r="K386" s="32">
        <f t="shared" ref="K386:K449" si="94">IFERROR(1/J386, "X")</f>
        <v>44.846844585398486</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16.561693659668311</v>
      </c>
      <c r="E387" s="13">
        <v>8.2658556219978792</v>
      </c>
      <c r="F387" s="7">
        <v>2.003627260993134</v>
      </c>
      <c r="G387" s="7">
        <f t="shared" si="90"/>
        <v>8.2958380376704319</v>
      </c>
      <c r="H387" s="15">
        <f t="shared" si="91"/>
        <v>24.82754928166619</v>
      </c>
      <c r="I387" s="11">
        <f t="shared" si="92"/>
        <v>4.4768741184303615E-2</v>
      </c>
      <c r="J387" s="32">
        <f t="shared" si="93"/>
        <v>2.2343847109623168E-2</v>
      </c>
      <c r="K387" s="32">
        <f t="shared" si="94"/>
        <v>44.755050242413922</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22.28911175196944</v>
      </c>
      <c r="E388" s="13">
        <v>10.67418736857412</v>
      </c>
      <c r="F388" s="7">
        <v>2.0881319563108689</v>
      </c>
      <c r="G388" s="7">
        <f t="shared" si="90"/>
        <v>11.614924383395319</v>
      </c>
      <c r="H388" s="15">
        <f t="shared" si="91"/>
        <v>32.96329912054356</v>
      </c>
      <c r="I388" s="11">
        <f t="shared" si="92"/>
        <v>4.6652874595127063E-2</v>
      </c>
      <c r="J388" s="32">
        <f t="shared" si="93"/>
        <v>2.2341918792119501E-2</v>
      </c>
      <c r="K388" s="32">
        <f t="shared" si="94"/>
        <v>44.758913023742728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29.21775956362054</v>
      </c>
      <c r="E389" s="13">
        <v>14.242228648447281</v>
      </c>
      <c r="F389" s="7">
        <v>2.0514878875228511</v>
      </c>
      <c r="G389" s="7">
        <f t="shared" si="90"/>
        <v>14.975530915173259</v>
      </c>
      <c r="H389" s="15">
        <f t="shared" si="91"/>
        <v>43.45998821206782</v>
      </c>
      <c r="I389" s="11">
        <f t="shared" si="92"/>
        <v>4.5835911144451756E-2</v>
      </c>
      <c r="J389" s="32">
        <f t="shared" si="93"/>
        <v>2.2342764694457017E-2</v>
      </c>
      <c r="K389" s="32">
        <f t="shared" si="94"/>
        <v>44.757218440745987</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7.59106330355801</v>
      </c>
      <c r="E682" s="13">
        <v>3.5533317795086909</v>
      </c>
      <c r="F682" s="7">
        <v>2.1363226894077441</v>
      </c>
      <c r="G682" s="7">
        <f t="shared" si="160"/>
        <v>4.0377315240493186</v>
      </c>
      <c r="H682" s="15">
        <f t="shared" si="161"/>
        <v>11.144395083066701</v>
      </c>
      <c r="I682" s="11">
        <f t="shared" si="162"/>
        <v>6.007537183997462E-2</v>
      </c>
      <c r="J682" s="32">
        <f t="shared" si="163"/>
        <v>2.8120925802941035E-2</v>
      </c>
      <c r="K682" s="32">
        <f t="shared" si="164"/>
        <v>35.560706891642049</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19.34831919273368</v>
      </c>
      <c r="E683" s="13">
        <v>4.2099976732968916</v>
      </c>
      <c r="F683" s="7">
        <v>4.5958028232309713</v>
      </c>
      <c r="G683" s="7">
        <f t="shared" si="160"/>
        <v>15.138321519436788</v>
      </c>
      <c r="H683" s="15">
        <f t="shared" si="161"/>
        <v>23.558316866030573</v>
      </c>
      <c r="I683" s="11">
        <f t="shared" si="162"/>
        <v>0.12840036080600273</v>
      </c>
      <c r="J683" s="32">
        <f t="shared" si="163"/>
        <v>2.7938613936385952E-2</v>
      </c>
      <c r="K683" s="32">
        <f t="shared" si="164"/>
        <v>35.792756300542401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8.3851471580434378</v>
      </c>
      <c r="E685" s="13">
        <v>2.4632189736094712</v>
      </c>
      <c r="F685" s="7">
        <v>3.404141997881855</v>
      </c>
      <c r="G685" s="7">
        <f t="shared" si="160"/>
        <v>5.9219281844339662</v>
      </c>
      <c r="H685" s="15">
        <f t="shared" si="161"/>
        <v>10.848366131652909</v>
      </c>
      <c r="I685" s="11">
        <f t="shared" si="162"/>
        <v>7.5673984265312341E-2</v>
      </c>
      <c r="J685" s="32">
        <f t="shared" si="163"/>
        <v>2.2229972871989079E-2</v>
      </c>
      <c r="K685" s="32">
        <f t="shared" si="164"/>
        <v>44.98431040642663</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25.358968148154968</v>
      </c>
      <c r="E686" s="13">
        <v>6.5176359957820642</v>
      </c>
      <c r="F686" s="7">
        <v>3.8908230168984912</v>
      </c>
      <c r="G686" s="7">
        <f t="shared" si="160"/>
        <v>18.841332152372903</v>
      </c>
      <c r="H686" s="15">
        <f t="shared" si="161"/>
        <v>31.876604143937033</v>
      </c>
      <c r="I686" s="11">
        <f t="shared" si="162"/>
        <v>8.6417115298897271E-2</v>
      </c>
      <c r="J686" s="32">
        <f t="shared" si="163"/>
        <v>2.2210497605152781E-2</v>
      </c>
      <c r="K686" s="32">
        <f t="shared" si="164"/>
        <v>45.023754882826331</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4.2246635456321124</v>
      </c>
      <c r="E688" s="13">
        <v>5.875790953137356</v>
      </c>
      <c r="F688" s="7">
        <v>0.71899486883146679</v>
      </c>
      <c r="G688" s="7">
        <f t="shared" si="160"/>
        <v>-1.6511274075052436</v>
      </c>
      <c r="H688" s="15">
        <f t="shared" si="161"/>
        <v>10.100454498769469</v>
      </c>
      <c r="I688" s="11">
        <f t="shared" si="162"/>
        <v>2.2473891024141403E-2</v>
      </c>
      <c r="J688" s="32">
        <f t="shared" si="163"/>
        <v>3.125737331153236E-2</v>
      </c>
      <c r="K688" s="32">
        <f t="shared" si="164"/>
        <v>31.992451510026644</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38.730010917983428</v>
      </c>
      <c r="E689" s="13">
        <v>9.9639881133673551</v>
      </c>
      <c r="F689" s="7">
        <v>3.8869989082006771</v>
      </c>
      <c r="G689" s="7">
        <f t="shared" si="160"/>
        <v>28.766022804616071</v>
      </c>
      <c r="H689" s="15">
        <f t="shared" si="161"/>
        <v>48.693999031350785</v>
      </c>
      <c r="I689" s="11">
        <f t="shared" si="162"/>
        <v>0.12064046170614101</v>
      </c>
      <c r="J689" s="32">
        <f t="shared" si="163"/>
        <v>3.1036916797588313E-2</v>
      </c>
      <c r="K689" s="32">
        <f t="shared" si="164"/>
        <v>32.21969522686944</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8.9694548350037309</v>
      </c>
      <c r="E691" s="13">
        <v>8.0045179981071932</v>
      </c>
      <c r="F691" s="7">
        <v>1.120549024578958</v>
      </c>
      <c r="G691" s="7">
        <f t="shared" si="160"/>
        <v>0.96493683689653764</v>
      </c>
      <c r="H691" s="15">
        <f t="shared" si="161"/>
        <v>16.973972833110924</v>
      </c>
      <c r="I691" s="11">
        <f t="shared" si="162"/>
        <v>5.0608045726439232E-2</v>
      </c>
      <c r="J691" s="32">
        <f t="shared" si="163"/>
        <v>4.5163615885039046E-2</v>
      </c>
      <c r="K691" s="32">
        <f t="shared" si="164"/>
        <v>22.141716964058698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22.31612006930872</v>
      </c>
      <c r="E692" s="13">
        <v>9.009635790999706</v>
      </c>
      <c r="F692" s="7">
        <v>2.4769170016397002</v>
      </c>
      <c r="G692" s="7">
        <f t="shared" si="160"/>
        <v>13.306484278309014</v>
      </c>
      <c r="H692" s="15">
        <f t="shared" si="161"/>
        <v>31.325755860308426</v>
      </c>
      <c r="I692" s="11">
        <f t="shared" si="162"/>
        <v>0.11131394873539166</v>
      </c>
      <c r="J692" s="32">
        <f t="shared" si="163"/>
        <v>4.4940524313775015E-2</v>
      </c>
      <c r="K692" s="32">
        <f t="shared" si="164"/>
        <v>22.251631801578323</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10.29743904822287</v>
      </c>
      <c r="E694" s="13">
        <v>3.559313980561166</v>
      </c>
      <c r="F694" s="7">
        <v>2.8930965642427982</v>
      </c>
      <c r="G694" s="7">
        <f t="shared" si="160"/>
        <v>6.7381250676617039</v>
      </c>
      <c r="H694" s="15">
        <f t="shared" si="161"/>
        <v>13.856753028784036</v>
      </c>
      <c r="I694" s="11">
        <f t="shared" si="162"/>
        <v>0.11361913301284757</v>
      </c>
      <c r="J694" s="32">
        <f t="shared" si="163"/>
        <v>3.9272499375624811E-2</v>
      </c>
      <c r="K694" s="32">
        <f t="shared" si="164"/>
        <v>25.463110723751598</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34.809974988792533</v>
      </c>
      <c r="E695" s="13">
        <v>7.4133359934312288</v>
      </c>
      <c r="F695" s="7">
        <v>4.6955884664659431</v>
      </c>
      <c r="G695" s="7">
        <f t="shared" si="160"/>
        <v>27.396638995361304</v>
      </c>
      <c r="H695" s="15">
        <f t="shared" si="161"/>
        <v>42.223310982223765</v>
      </c>
      <c r="I695" s="11">
        <f t="shared" si="162"/>
        <v>0.1824925364751967</v>
      </c>
      <c r="J695" s="32">
        <f t="shared" si="163"/>
        <v>3.8864678576175711E-2</v>
      </c>
      <c r="K695" s="32">
        <f t="shared" si="164"/>
        <v>25.730304138241507</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3.5558076341622109</v>
      </c>
      <c r="E697" s="13">
        <v>5.3395766196323846</v>
      </c>
      <c r="F697" s="7">
        <v>0.66593437784717457</v>
      </c>
      <c r="G697" s="7">
        <f t="shared" si="160"/>
        <v>-1.7837689854701737</v>
      </c>
      <c r="H697" s="15">
        <f t="shared" si="161"/>
        <v>8.895384253794596</v>
      </c>
      <c r="I697" s="11">
        <f t="shared" si="162"/>
        <v>2.2821990806170086E-2</v>
      </c>
      <c r="J697" s="32">
        <f t="shared" si="163"/>
        <v>3.427063020826282E-2</v>
      </c>
      <c r="K697" s="32">
        <f t="shared" si="164"/>
        <v>29.179504255480396</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30.647655617245871</v>
      </c>
      <c r="E698" s="139">
        <v>7.2547471578754728</v>
      </c>
      <c r="F698" s="140">
        <v>4.2244967261162181</v>
      </c>
      <c r="G698" s="140">
        <f t="shared" si="160"/>
        <v>23.392908459370396</v>
      </c>
      <c r="H698" s="141">
        <f t="shared" si="161"/>
        <v>37.902402775121345</v>
      </c>
      <c r="I698" s="142">
        <f t="shared" si="162"/>
        <v>0.14331890512235274</v>
      </c>
      <c r="J698" s="143">
        <f t="shared" si="163"/>
        <v>3.3925675509781414E-2</v>
      </c>
      <c r="K698" s="143">
        <f t="shared" si="164"/>
        <v>29.476200104303924</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1.580170904221512</v>
      </c>
      <c r="E798" s="13">
        <v>0.12623882051063151</v>
      </c>
      <c r="F798" s="7">
        <v>12.517313595214031</v>
      </c>
      <c r="G798" s="7">
        <f t="shared" si="195"/>
        <v>1.4539320837108805</v>
      </c>
      <c r="H798" s="15">
        <f t="shared" si="196"/>
        <v>1.7064097247321435</v>
      </c>
      <c r="I798" s="11">
        <f t="shared" si="197"/>
        <v>0.2032802162321892</v>
      </c>
      <c r="J798" s="32">
        <f t="shared" si="198"/>
        <v>1.6239923581519357E-2</v>
      </c>
      <c r="K798" s="32">
        <f t="shared" si="199"/>
        <v>61.576644433104107</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0.64378274412375536</v>
      </c>
      <c r="E799" s="13">
        <v>0.10513845154779181</v>
      </c>
      <c r="F799" s="7">
        <v>6.1231902757395744</v>
      </c>
      <c r="G799" s="7">
        <f t="shared" si="195"/>
        <v>0.53864429257596358</v>
      </c>
      <c r="H799" s="15">
        <f t="shared" si="196"/>
        <v>0.74892119567154714</v>
      </c>
      <c r="I799" s="11">
        <f t="shared" si="197"/>
        <v>0.10104090785056175</v>
      </c>
      <c r="J799" s="32">
        <f t="shared" si="198"/>
        <v>1.6501350325645037E-2</v>
      </c>
      <c r="K799" s="32">
        <f t="shared" si="199"/>
        <v>60.601101138122168</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1.6435133671292901</v>
      </c>
      <c r="E800" s="13">
        <v>7.8307791500099616E-2</v>
      </c>
      <c r="F800" s="7">
        <v>20.987865136347249</v>
      </c>
      <c r="G800" s="7">
        <f t="shared" si="195"/>
        <v>1.5652055756291905</v>
      </c>
      <c r="H800" s="15">
        <f t="shared" si="196"/>
        <v>1.7218211586293897</v>
      </c>
      <c r="I800" s="11">
        <f t="shared" si="197"/>
        <v>0.32875950902303996</v>
      </c>
      <c r="J800" s="32">
        <f t="shared" si="198"/>
        <v>1.5664266321860767E-2</v>
      </c>
      <c r="K800" s="32">
        <f t="shared" si="199"/>
        <v>63.839568317631198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1.288050552599951</v>
      </c>
      <c r="E801" s="13">
        <v>0.13030195182581469</v>
      </c>
      <c r="F801" s="7">
        <v>9.8851209406424978</v>
      </c>
      <c r="G801" s="7">
        <f t="shared" si="195"/>
        <v>1.1577486007741364</v>
      </c>
      <c r="H801" s="15">
        <f t="shared" si="196"/>
        <v>1.4183525044257657</v>
      </c>
      <c r="I801" s="11">
        <f t="shared" si="197"/>
        <v>0.16179665372025309</v>
      </c>
      <c r="J801" s="32">
        <f t="shared" si="198"/>
        <v>1.6367695923175715E-2</v>
      </c>
      <c r="K801" s="32">
        <f t="shared" si="199"/>
        <v>61.095954170559679</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0.53125904678845703</v>
      </c>
      <c r="E802" s="13">
        <v>0.1066786141894558</v>
      </c>
      <c r="F802" s="7">
        <v>4.9799957641460164</v>
      </c>
      <c r="G802" s="7">
        <f t="shared" si="195"/>
        <v>0.42458043259900125</v>
      </c>
      <c r="H802" s="15">
        <f t="shared" si="196"/>
        <v>0.63793766097791282</v>
      </c>
      <c r="I802" s="11">
        <f t="shared" si="197"/>
        <v>8.2319035955196351E-2</v>
      </c>
      <c r="J802" s="32">
        <f t="shared" si="198"/>
        <v>1.6529940958556748E-2</v>
      </c>
      <c r="K802" s="32">
        <f t="shared" si="199"/>
        <v>60.496283834719236</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1.3993456453471831</v>
      </c>
      <c r="E803" s="13">
        <v>8.1184424055522147E-2</v>
      </c>
      <c r="F803" s="7">
        <v>17.236627119386451</v>
      </c>
      <c r="G803" s="7">
        <f t="shared" si="195"/>
        <v>1.3181612212916609</v>
      </c>
      <c r="H803" s="15">
        <f t="shared" si="196"/>
        <v>1.4805300694027053</v>
      </c>
      <c r="I803" s="11">
        <f t="shared" si="197"/>
        <v>0.27487797132810848</v>
      </c>
      <c r="J803" s="32">
        <f t="shared" si="198"/>
        <v>1.5947317849612619E-2</v>
      </c>
      <c r="K803" s="32">
        <f t="shared" si="199"/>
        <v>62.706469478457862</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2.3082083868108949</v>
      </c>
      <c r="E804" s="13">
        <v>0.34362072525354742</v>
      </c>
      <c r="F804" s="7">
        <v>6.7173142280860318</v>
      </c>
      <c r="G804" s="7">
        <f t="shared" si="195"/>
        <v>1.9645876615573474</v>
      </c>
      <c r="H804" s="15">
        <f t="shared" si="196"/>
        <v>2.6518291120644424</v>
      </c>
      <c r="I804" s="11">
        <f t="shared" si="197"/>
        <v>0.11072980576949752</v>
      </c>
      <c r="J804" s="32">
        <f t="shared" si="198"/>
        <v>1.6484237897718211E-2</v>
      </c>
      <c r="K804" s="32">
        <f t="shared" si="199"/>
        <v>60.664011657974342</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1.1277672320530781</v>
      </c>
      <c r="E805" s="13">
        <v>0.2160849727180621</v>
      </c>
      <c r="F805" s="7">
        <v>5.2190914429044453</v>
      </c>
      <c r="G805" s="7">
        <f t="shared" si="195"/>
        <v>0.91168225933501601</v>
      </c>
      <c r="H805" s="15">
        <f t="shared" si="196"/>
        <v>1.3438522047711401</v>
      </c>
      <c r="I805" s="11">
        <f t="shared" si="197"/>
        <v>8.6242546103517226E-2</v>
      </c>
      <c r="J805" s="32">
        <f t="shared" si="198"/>
        <v>1.6524436685386546E-2</v>
      </c>
      <c r="K805" s="32">
        <f t="shared" si="199"/>
        <v>60.516435085763263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2.093230151342373</v>
      </c>
      <c r="E806" s="13">
        <v>0.132838463495555</v>
      </c>
      <c r="F806" s="7">
        <v>15.757711255162301</v>
      </c>
      <c r="G806" s="7">
        <f t="shared" si="195"/>
        <v>1.9603916878468179</v>
      </c>
      <c r="H806" s="15">
        <f t="shared" si="196"/>
        <v>2.2260686148379278</v>
      </c>
      <c r="I806" s="11">
        <f t="shared" si="197"/>
        <v>0.25286711943212653</v>
      </c>
      <c r="J806" s="32">
        <f t="shared" si="198"/>
        <v>1.6047198437481591E-2</v>
      </c>
      <c r="K806" s="32">
        <f t="shared" si="199"/>
        <v>62.316173374181666</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2.1380925633558872</v>
      </c>
      <c r="E807" s="13">
        <v>6.6031867444631423E-2</v>
      </c>
      <c r="F807" s="7">
        <v>32.379707648715303</v>
      </c>
      <c r="G807" s="7">
        <f t="shared" si="195"/>
        <v>2.0720606959112557</v>
      </c>
      <c r="H807" s="15">
        <f t="shared" si="196"/>
        <v>2.2041244308005186</v>
      </c>
      <c r="I807" s="11">
        <f t="shared" si="197"/>
        <v>0.47314057066947046</v>
      </c>
      <c r="J807" s="32">
        <f t="shared" si="198"/>
        <v>1.4612255793119949E-2</v>
      </c>
      <c r="K807" s="32">
        <f t="shared" si="199"/>
        <v>68.435703163014779</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1.103032521143499</v>
      </c>
      <c r="E808" s="13">
        <v>0.42115941015913733</v>
      </c>
      <c r="F808" s="7">
        <v>2.6190380519497638</v>
      </c>
      <c r="G808" s="7">
        <f t="shared" si="195"/>
        <v>0.68187311098436165</v>
      </c>
      <c r="H808" s="15">
        <f t="shared" si="196"/>
        <v>1.5241919313026364</v>
      </c>
      <c r="I808" s="11">
        <f t="shared" si="197"/>
        <v>4.3399050016694189E-2</v>
      </c>
      <c r="J808" s="32">
        <f t="shared" si="198"/>
        <v>1.6570606900646375E-2</v>
      </c>
      <c r="K808" s="32">
        <f t="shared" si="199"/>
        <v>60.347819847261761</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2.0009950789031672</v>
      </c>
      <c r="E809" s="13">
        <v>0.29251924116764838</v>
      </c>
      <c r="F809" s="7">
        <v>6.8405588326969529</v>
      </c>
      <c r="G809" s="7">
        <f t="shared" si="195"/>
        <v>1.7084758377355187</v>
      </c>
      <c r="H809" s="15">
        <f t="shared" si="196"/>
        <v>2.2935143200708157</v>
      </c>
      <c r="I809" s="11">
        <f t="shared" si="197"/>
        <v>0.11273580858936737</v>
      </c>
      <c r="J809" s="32">
        <f t="shared" si="198"/>
        <v>1.6480496893105479E-2</v>
      </c>
      <c r="K809" s="32">
        <f t="shared" si="199"/>
        <v>60.677782137645636</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1.677838513019414</v>
      </c>
      <c r="E810" s="13">
        <v>6.9395194180329911E-2</v>
      </c>
      <c r="F810" s="7">
        <v>24.178021732447259</v>
      </c>
      <c r="G810" s="7">
        <f t="shared" si="195"/>
        <v>1.6084433188390841</v>
      </c>
      <c r="H810" s="15">
        <f t="shared" si="196"/>
        <v>1.7472337071997439</v>
      </c>
      <c r="I810" s="11">
        <f t="shared" si="197"/>
        <v>0.3722085276834296</v>
      </c>
      <c r="J810" s="32">
        <f t="shared" si="198"/>
        <v>1.5394498847021891E-2</v>
      </c>
      <c r="K810" s="32">
        <f t="shared" si="199"/>
        <v>64.958269180256735</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1.034603563185343</v>
      </c>
      <c r="E811" s="13">
        <v>0.85601364799977686</v>
      </c>
      <c r="F811" s="7">
        <v>1.208629752110697</v>
      </c>
      <c r="G811" s="7">
        <f t="shared" si="195"/>
        <v>0.17858991518556611</v>
      </c>
      <c r="H811" s="15">
        <f t="shared" si="196"/>
        <v>1.8906172111851198</v>
      </c>
      <c r="I811" s="11">
        <f t="shared" si="197"/>
        <v>2.0042589262771859E-2</v>
      </c>
      <c r="J811" s="32">
        <f t="shared" si="198"/>
        <v>1.6582902437880895E-2</v>
      </c>
      <c r="K811" s="32">
        <f t="shared" si="199"/>
        <v>60.303074431389376</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1.8031294396511079</v>
      </c>
      <c r="E812" s="139">
        <v>0.73139926766841756</v>
      </c>
      <c r="F812" s="140">
        <v>2.4653148004908352</v>
      </c>
      <c r="G812" s="140">
        <f t="shared" si="195"/>
        <v>1.0717301719826904</v>
      </c>
      <c r="H812" s="141">
        <f t="shared" si="196"/>
        <v>2.5345287073195255</v>
      </c>
      <c r="I812" s="142">
        <f t="shared" si="197"/>
        <v>4.0856146770749814E-2</v>
      </c>
      <c r="J812" s="143">
        <f t="shared" si="198"/>
        <v>1.6572385304552385E-2</v>
      </c>
      <c r="K812" s="143">
        <f t="shared" si="199"/>
        <v>60.341343845372876</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4035</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4035</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4035</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4035</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4035</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4035</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4035</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4035</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4035</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4035</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4035</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4035</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4035</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4035</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4035</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4035</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4035</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4035</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4035</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4035</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4035</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4035</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4035</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4035</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4035</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4035</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4035</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4035</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4035</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4035</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4035</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4035</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4035</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4035</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4035</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4035</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4035</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4035</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4035</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4035</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4035</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4035</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4035</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4035</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4035</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4035</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4035</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4035</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4035</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4035</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4035</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4035</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4035</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4035</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4035</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4035</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4035</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4035</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4035</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4035</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4035</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4035</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4044</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4044</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4044</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4044</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4044</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4044</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4044</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4044</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4044</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4044</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4044</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4044</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4044</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4044</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4044</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4044</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4044</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4044</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4044</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4044</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4044</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4044</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4044</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4044</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4049</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4049</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4049</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4049</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4049</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4049</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4049</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4049</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4049</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4049</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4049</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4049</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4049</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4049</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4049</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4049</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4049</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4053</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4053</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4053</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4053</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4053</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4053</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4053</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4053</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4053</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4053</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4053</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4053</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4053</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4053</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4053</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4053</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4053</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4053</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4053</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4053</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4053</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4053</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4053</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4053</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4058</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4058</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4058</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4058</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4058</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4058</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4058</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4058</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4058</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4058</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4058</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4058</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4058</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4058</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4058</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4063</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4063</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4063</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4063</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4063</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4063</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4063</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4083</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4083</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4083</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4083</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4083</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4083</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4083</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4083</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4083</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4083</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4083</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4083</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4083</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4083</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4083</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4083</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4083</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4083</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4083</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4083</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4083</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4083</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4083</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4087</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4087</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4087</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4087</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4087</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4087</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4087</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4087</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4087</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4087</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4087</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4087</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4087</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4087</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4087</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4087</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4087</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4087</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4087</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4087</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4087</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4087</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4087</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4087</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4087</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4087</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4087</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4087</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4087</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4087</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4098</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4098</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4098</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4098</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4098</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4098</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4098</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4098</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4098</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4098</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4098</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4098</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4098</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4098</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4098</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4098</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4098</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4098</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4098</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4098</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4098</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4098</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4098</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4098</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4098</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4098</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4098</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4098</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4098</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4098</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4098</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4098</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4098</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4098</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4098</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4098</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4108</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4108</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4108</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4108</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4108</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4108</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4108</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4108</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4108</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4108</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4108</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4108</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4108</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4108</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4108</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4108</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4108</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4108</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4116</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4116</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4116</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4116</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4116</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4116</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4116</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4116</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4116</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4116</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4116</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4116</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4116</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4116</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4116</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4116</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4116</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4116</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4116</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4116</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4124</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4124</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4124</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4124</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4124</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4124</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4124</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4124</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4124</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4124</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4124</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4124</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4124</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4124</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4124</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4124</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4124</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4124</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4124</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4124</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4125</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4125</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4125</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4128</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4128</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4128</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4128</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4128</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4128</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4128</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4128</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4131</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4131</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4131</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4131</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4131</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4131</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4131</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4131</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4131</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4131</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4131</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4131</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4131</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4131</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4131</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4131</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4135</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4135</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4135</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4135</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4135</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4135</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4135</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4135</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4135</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4135</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4135</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4135</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4140</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4140</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4140</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4140</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4140</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4140</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4140</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4140</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4140</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4140</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4140</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4140</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4140</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4140</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4140</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4140</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4140</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4140</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4140</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4140</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4146</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4146</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4146</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4146</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4146</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4150</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4150</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4150</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4150</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4150</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4150</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4150</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4150</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4150</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4150</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4150</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4154</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4154</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4154</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4154</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4154</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4159</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4159</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4159</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4159</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4159</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4159</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4159</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4159</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4159</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4159</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4159</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4159</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4159</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4159</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4159</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4159</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4159</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4159</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4159</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4159</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4172</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4172</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4172</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4172</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4172</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4172</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4172</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4172</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4172</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4172</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4172</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4172</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4172</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4172</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4172</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4172</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4172</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4172</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4172</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4172</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4172</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4172</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4172</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4172</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4190</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4190</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4190</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4190</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4190</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4190</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4190</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4190</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4377</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4377</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4377</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4377</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4377</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4377</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4377</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4377</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4377</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4377</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4377</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4377</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4377</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4377</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4377</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4377</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4377</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4197</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4197</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4197</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4197</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4197</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4197</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4197</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4197</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4197</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4197</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4197</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4197</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4201</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4201</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4201</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4201</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4201</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4201</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4201</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4201</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4201</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4201</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4211</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4211</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4211</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4211</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4211</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4211</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4211</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4211</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4211</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4211</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4211</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4211</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4211</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4211</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4211</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4211</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4215</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4215</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4215</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4215</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4215</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4215</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4215</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4219</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4219</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4223</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4223</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4223</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4228</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4228</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4228</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4228</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4231</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4231</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4231</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4231</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4231</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4231</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4231</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4231</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4231</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4231</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4231</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4231</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4231</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4231</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4231</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4231</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4231</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4231</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4231</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4231</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4231</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4231</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4231</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4231</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4236</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4236</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4236</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4236</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4236</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4236</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4236</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s="172" customFormat="1" x14ac:dyDescent="0.25">
      <c r="A1731" s="172">
        <v>1730</v>
      </c>
      <c r="B1731" s="172">
        <v>113</v>
      </c>
      <c r="C1731" s="173" t="s">
        <v>4236</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226</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0</v>
      </c>
      <c r="BQ1731" s="172">
        <v>1</v>
      </c>
      <c r="BR1731" s="172">
        <v>0</v>
      </c>
      <c r="BS1731" s="172">
        <v>0</v>
      </c>
      <c r="BT1731" s="186">
        <v>0</v>
      </c>
      <c r="BU1731" s="172">
        <v>0</v>
      </c>
      <c r="BV1731" s="172">
        <v>0</v>
      </c>
      <c r="BW1731" s="172">
        <v>0</v>
      </c>
      <c r="BX1731" s="186">
        <v>1</v>
      </c>
      <c r="BY1731" s="172">
        <v>0</v>
      </c>
      <c r="BZ1731" s="172">
        <v>0</v>
      </c>
      <c r="CA1731" s="172">
        <v>1</v>
      </c>
      <c r="CB1731" s="172">
        <v>1</v>
      </c>
      <c r="CC1731" s="172">
        <v>1</v>
      </c>
      <c r="CD1731" s="172">
        <v>0</v>
      </c>
      <c r="CE1731" s="172">
        <v>0</v>
      </c>
      <c r="CF1731" s="172">
        <v>0</v>
      </c>
      <c r="CG1731" s="172">
        <v>0</v>
      </c>
      <c r="CH1731" s="172">
        <v>1</v>
      </c>
      <c r="CI1731" s="172">
        <v>0</v>
      </c>
      <c r="CJ1731" s="172">
        <v>0</v>
      </c>
      <c r="CK1731" s="172">
        <v>0</v>
      </c>
      <c r="CL1731" s="172">
        <v>1</v>
      </c>
      <c r="CM1731" s="186">
        <v>1</v>
      </c>
      <c r="CN1731" s="172">
        <v>3.879</v>
      </c>
      <c r="CO1731" s="172">
        <v>264</v>
      </c>
      <c r="CP1731" s="172">
        <v>1</v>
      </c>
      <c r="CQ1731" s="172">
        <v>0</v>
      </c>
      <c r="CR1731" s="172">
        <v>35</v>
      </c>
      <c r="CS1731" s="189" t="s">
        <v>85</v>
      </c>
    </row>
    <row r="1732" spans="1:97" x14ac:dyDescent="0.25">
      <c r="A1732">
        <v>1731</v>
      </c>
      <c r="B1732">
        <v>114</v>
      </c>
      <c r="C1732" s="24" t="s">
        <v>4240</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4240</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4240</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4240</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4240</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4240</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4240</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4240</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4240</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4240</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4240</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4240</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4244</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4244</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4244</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4244</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4244</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4244</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4244</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4244</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4244</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4244</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4244</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4244</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5" priority="1">
      <formula>LEN(TRIM(A1))=0</formula>
    </cfRule>
    <cfRule type="expression" dxfId="614" priority="2">
      <formula>AND(NOT(ISBLANK($C1)),ISBLANK($C2))</formula>
    </cfRule>
    <cfRule type="expression" dxfId="613" priority="3">
      <formula>$C1&lt;&gt;$C2</formula>
    </cfRule>
  </conditionalFormatting>
  <conditionalFormatting sqref="A1724:XFD1731">
    <cfRule type="containsBlanks" dxfId="612" priority="657">
      <formula>LEN(TRIM(A1724))=0</formula>
    </cfRule>
    <cfRule type="expression" dxfId="611" priority="658">
      <formula>AND(NOT(ISBLANK($C1724)),ISBLANK(#REF!))</formula>
    </cfRule>
    <cfRule type="expression" dxfId="610"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23"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4354</v>
      </c>
      <c r="D1" s="88" t="s">
        <v>323</v>
      </c>
      <c r="E1" s="88" t="s">
        <v>343</v>
      </c>
      <c r="F1" s="88" t="s">
        <v>3804</v>
      </c>
      <c r="G1" s="115" t="s">
        <v>346</v>
      </c>
      <c r="H1" s="164" t="s">
        <v>3797</v>
      </c>
      <c r="I1" s="165" t="s">
        <v>347</v>
      </c>
      <c r="J1" s="166" t="s">
        <v>348</v>
      </c>
      <c r="K1" s="87" t="s">
        <v>3967</v>
      </c>
      <c r="L1" s="87" t="s">
        <v>315</v>
      </c>
      <c r="M1" s="87" t="s">
        <v>4357</v>
      </c>
      <c r="N1" s="87" t="s">
        <v>884</v>
      </c>
      <c r="O1" s="167" t="s">
        <v>316</v>
      </c>
    </row>
    <row r="2" spans="1:15" x14ac:dyDescent="0.25">
      <c r="A2" s="27" t="s">
        <v>0</v>
      </c>
      <c r="B2" s="28" t="s">
        <v>353</v>
      </c>
      <c r="C2" s="117" t="s">
        <v>4316</v>
      </c>
      <c r="D2" t="s">
        <v>341</v>
      </c>
      <c r="E2">
        <v>1</v>
      </c>
      <c r="F2" t="s">
        <v>3805</v>
      </c>
      <c r="G2" s="41" t="b">
        <v>0</v>
      </c>
      <c r="H2" s="41" t="b">
        <v>0</v>
      </c>
      <c r="K2" t="b">
        <v>0</v>
      </c>
      <c r="L2" t="b">
        <v>0</v>
      </c>
      <c r="M2" t="b">
        <v>0</v>
      </c>
      <c r="N2" t="b">
        <v>0</v>
      </c>
      <c r="O2" s="41" t="s">
        <v>3805</v>
      </c>
    </row>
    <row r="3" spans="1:15" x14ac:dyDescent="0.25">
      <c r="A3" s="27" t="s">
        <v>1</v>
      </c>
      <c r="B3" s="28" t="s">
        <v>351</v>
      </c>
      <c r="C3" s="117" t="s">
        <v>4315</v>
      </c>
      <c r="D3" t="s">
        <v>341</v>
      </c>
      <c r="E3">
        <v>2</v>
      </c>
      <c r="F3" t="s">
        <v>3805</v>
      </c>
      <c r="G3" s="41" t="b">
        <v>0</v>
      </c>
      <c r="H3" s="41" t="b">
        <v>0</v>
      </c>
      <c r="K3" t="b">
        <v>0</v>
      </c>
      <c r="L3" t="b">
        <v>0</v>
      </c>
      <c r="M3" t="b">
        <v>0</v>
      </c>
      <c r="N3" t="b">
        <v>0</v>
      </c>
      <c r="O3" s="41" t="s">
        <v>3805</v>
      </c>
    </row>
    <row r="4" spans="1:15" x14ac:dyDescent="0.25">
      <c r="A4" s="27" t="s">
        <v>319</v>
      </c>
      <c r="B4" s="28" t="s">
        <v>352</v>
      </c>
      <c r="C4" s="117" t="s">
        <v>4314</v>
      </c>
      <c r="D4" t="s">
        <v>349</v>
      </c>
      <c r="E4">
        <v>3</v>
      </c>
      <c r="F4" t="s">
        <v>3805</v>
      </c>
      <c r="G4" s="41" t="b">
        <v>0</v>
      </c>
      <c r="H4" s="41" t="b">
        <v>0</v>
      </c>
      <c r="K4" t="b">
        <v>0</v>
      </c>
      <c r="L4" t="b">
        <v>0</v>
      </c>
      <c r="M4" t="b">
        <v>0</v>
      </c>
      <c r="N4" t="b">
        <v>0</v>
      </c>
      <c r="O4" s="41" t="s">
        <v>3805</v>
      </c>
    </row>
    <row r="5" spans="1:15" x14ac:dyDescent="0.25">
      <c r="A5" s="116" t="s">
        <v>3796</v>
      </c>
      <c r="B5" s="116" t="s">
        <v>3973</v>
      </c>
      <c r="C5" s="110" t="s">
        <v>4317</v>
      </c>
      <c r="D5" t="s">
        <v>342</v>
      </c>
      <c r="E5">
        <v>4</v>
      </c>
      <c r="F5" t="s">
        <v>3805</v>
      </c>
      <c r="G5" s="41" t="b">
        <v>1</v>
      </c>
      <c r="H5" s="41" t="b">
        <v>0</v>
      </c>
      <c r="K5" t="b">
        <v>1</v>
      </c>
      <c r="L5" t="b">
        <v>1</v>
      </c>
      <c r="M5" t="b">
        <v>0</v>
      </c>
      <c r="N5" t="b">
        <v>0</v>
      </c>
      <c r="O5" s="41" t="s">
        <v>3805</v>
      </c>
    </row>
    <row r="6" spans="1:15" x14ac:dyDescent="0.25">
      <c r="A6" s="27" t="s">
        <v>147</v>
      </c>
      <c r="B6" s="28" t="s">
        <v>4370</v>
      </c>
      <c r="C6" s="117" t="s">
        <v>4350</v>
      </c>
      <c r="D6" t="s">
        <v>342</v>
      </c>
      <c r="E6">
        <v>5</v>
      </c>
      <c r="F6" t="s">
        <v>3805</v>
      </c>
      <c r="G6" s="41" t="b">
        <v>1</v>
      </c>
      <c r="H6" s="41" t="b">
        <v>0</v>
      </c>
      <c r="K6" t="b">
        <v>1</v>
      </c>
      <c r="L6" t="b">
        <v>1</v>
      </c>
      <c r="M6" t="b">
        <v>0</v>
      </c>
      <c r="N6" t="b">
        <v>0</v>
      </c>
      <c r="O6" s="41">
        <v>0</v>
      </c>
    </row>
    <row r="7" spans="1:15" x14ac:dyDescent="0.25">
      <c r="A7" s="27" t="s">
        <v>86</v>
      </c>
      <c r="B7" s="28" t="s">
        <v>362</v>
      </c>
      <c r="C7" s="117" t="s">
        <v>4352</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4318</v>
      </c>
      <c r="D8" t="s">
        <v>342</v>
      </c>
      <c r="E8">
        <v>7</v>
      </c>
      <c r="F8" t="s">
        <v>3805</v>
      </c>
      <c r="G8" s="41" t="b">
        <v>0</v>
      </c>
      <c r="H8" s="41" t="b">
        <v>0</v>
      </c>
      <c r="K8" t="b">
        <v>0</v>
      </c>
      <c r="L8" t="b">
        <v>0</v>
      </c>
      <c r="M8" t="b">
        <v>0</v>
      </c>
      <c r="N8" t="b">
        <v>0</v>
      </c>
      <c r="O8" s="41" t="s">
        <v>3805</v>
      </c>
    </row>
    <row r="9" spans="1:15" x14ac:dyDescent="0.25">
      <c r="A9" s="27" t="s">
        <v>88</v>
      </c>
      <c r="B9" s="28" t="s">
        <v>3975</v>
      </c>
      <c r="C9" s="117" t="s">
        <v>4319</v>
      </c>
      <c r="D9" t="s">
        <v>342</v>
      </c>
      <c r="E9">
        <v>7</v>
      </c>
      <c r="F9" t="s">
        <v>3805</v>
      </c>
      <c r="G9" s="41" t="b">
        <v>0</v>
      </c>
      <c r="H9" s="41" t="b">
        <v>0</v>
      </c>
      <c r="K9" t="b">
        <v>0</v>
      </c>
      <c r="L9" t="b">
        <v>0</v>
      </c>
      <c r="M9" t="b">
        <v>0</v>
      </c>
      <c r="N9" t="b">
        <v>0</v>
      </c>
      <c r="O9" s="41" t="s">
        <v>3805</v>
      </c>
    </row>
    <row r="10" spans="1:15" x14ac:dyDescent="0.25">
      <c r="A10" s="116" t="s">
        <v>3970</v>
      </c>
      <c r="B10" s="116" t="s">
        <v>3976</v>
      </c>
      <c r="C10" s="110" t="s">
        <v>4320</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4351</v>
      </c>
      <c r="D11" t="s">
        <v>342</v>
      </c>
      <c r="E11">
        <v>9</v>
      </c>
      <c r="F11" t="s">
        <v>3805</v>
      </c>
      <c r="G11" s="41" t="b">
        <v>0</v>
      </c>
      <c r="H11" s="41" t="b">
        <v>0</v>
      </c>
      <c r="K11" t="b">
        <v>0</v>
      </c>
      <c r="L11" t="b">
        <v>0</v>
      </c>
      <c r="M11" t="b">
        <v>0</v>
      </c>
      <c r="N11" t="b">
        <v>0</v>
      </c>
      <c r="O11" s="41" t="s">
        <v>3805</v>
      </c>
    </row>
    <row r="12" spans="1:15" x14ac:dyDescent="0.25">
      <c r="A12" s="27" t="s">
        <v>3972</v>
      </c>
      <c r="B12" s="28" t="s">
        <v>4254</v>
      </c>
      <c r="C12" s="117" t="s">
        <v>4321</v>
      </c>
      <c r="D12" t="s">
        <v>342</v>
      </c>
      <c r="E12">
        <v>9</v>
      </c>
      <c r="F12" t="s">
        <v>3805</v>
      </c>
      <c r="G12" s="41" t="b">
        <v>1</v>
      </c>
      <c r="H12" s="41" t="b">
        <v>0</v>
      </c>
      <c r="K12" t="b">
        <v>0</v>
      </c>
      <c r="L12" t="b">
        <v>0</v>
      </c>
      <c r="M12" t="b">
        <v>0</v>
      </c>
      <c r="N12" t="b">
        <v>0</v>
      </c>
      <c r="O12" s="41" t="s">
        <v>3805</v>
      </c>
    </row>
    <row r="13" spans="1:15" x14ac:dyDescent="0.25">
      <c r="A13" s="6" t="s">
        <v>43</v>
      </c>
      <c r="B13" s="6" t="s">
        <v>4255</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4256</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4263</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4264</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4265</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4266</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4267</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4257</v>
      </c>
      <c r="C20" s="111" t="s">
        <v>4322</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4323</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4324</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4328</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4258</v>
      </c>
      <c r="C24" s="112" t="s">
        <v>4325</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4259</v>
      </c>
      <c r="C25" s="112" t="s">
        <v>4326</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4355</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4356</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4268</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4269</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4270</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4366</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4311</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4310</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4309</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4260</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4261</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4312</v>
      </c>
      <c r="C37" s="112" t="s">
        <v>4327</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4306</v>
      </c>
      <c r="C38" s="118" t="s">
        <v>4331</v>
      </c>
      <c r="D38" t="s">
        <v>344</v>
      </c>
      <c r="E38">
        <v>22</v>
      </c>
      <c r="F38" t="s">
        <v>3806</v>
      </c>
      <c r="G38" s="41" t="b">
        <v>1</v>
      </c>
      <c r="H38" s="41" t="b">
        <v>0</v>
      </c>
      <c r="K38" t="b">
        <v>0</v>
      </c>
      <c r="L38" t="b">
        <v>0</v>
      </c>
      <c r="M38" t="b">
        <v>1</v>
      </c>
      <c r="N38" t="b">
        <v>0</v>
      </c>
      <c r="O38" s="41" t="s">
        <v>3805</v>
      </c>
    </row>
    <row r="39" spans="1:15" x14ac:dyDescent="0.25">
      <c r="A39" s="37" t="s">
        <v>99</v>
      </c>
      <c r="B39" s="3" t="s">
        <v>4305</v>
      </c>
      <c r="C39" s="118" t="s">
        <v>4329</v>
      </c>
      <c r="D39" t="s">
        <v>344</v>
      </c>
      <c r="E39">
        <v>22</v>
      </c>
      <c r="F39" t="s">
        <v>3806</v>
      </c>
      <c r="G39" s="41" t="b">
        <v>1</v>
      </c>
      <c r="H39" s="41" t="b">
        <v>0</v>
      </c>
      <c r="K39" t="b">
        <v>1</v>
      </c>
      <c r="L39" t="b">
        <v>1</v>
      </c>
      <c r="M39" t="b">
        <v>0</v>
      </c>
      <c r="N39" t="b">
        <v>0</v>
      </c>
      <c r="O39" s="41" t="s">
        <v>3806</v>
      </c>
    </row>
    <row r="40" spans="1:15" x14ac:dyDescent="0.25">
      <c r="A40" s="37" t="s">
        <v>100</v>
      </c>
      <c r="B40" s="3" t="s">
        <v>4262</v>
      </c>
      <c r="C40" s="118" t="s">
        <v>4330</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4332</v>
      </c>
      <c r="D41" t="s">
        <v>344</v>
      </c>
      <c r="E41">
        <v>22</v>
      </c>
      <c r="F41" t="s">
        <v>3806</v>
      </c>
      <c r="G41" s="41" t="b">
        <v>1</v>
      </c>
      <c r="H41" s="41" t="b">
        <v>1</v>
      </c>
      <c r="J41" s="17">
        <v>0.5</v>
      </c>
      <c r="K41" t="b">
        <v>1</v>
      </c>
      <c r="L41" t="b">
        <v>1</v>
      </c>
      <c r="M41" t="b">
        <v>0</v>
      </c>
      <c r="N41" t="b">
        <v>0</v>
      </c>
      <c r="O41" s="41" t="s">
        <v>3806</v>
      </c>
    </row>
    <row r="42" spans="1:15" x14ac:dyDescent="0.25">
      <c r="A42" s="37" t="s">
        <v>93</v>
      </c>
      <c r="B42" s="3" t="s">
        <v>4368</v>
      </c>
      <c r="C42" s="118" t="s">
        <v>4337</v>
      </c>
      <c r="D42" t="s">
        <v>344</v>
      </c>
      <c r="E42">
        <v>24</v>
      </c>
      <c r="F42" t="s">
        <v>3806</v>
      </c>
      <c r="G42" s="41" t="b">
        <v>1</v>
      </c>
      <c r="H42" s="41" t="b">
        <v>1</v>
      </c>
      <c r="J42" s="17">
        <v>0.5</v>
      </c>
      <c r="K42" t="b">
        <v>1</v>
      </c>
      <c r="L42" t="b">
        <v>1</v>
      </c>
      <c r="M42" t="b">
        <v>0</v>
      </c>
      <c r="N42" t="b">
        <v>0</v>
      </c>
      <c r="O42" s="41" t="s">
        <v>3806</v>
      </c>
    </row>
    <row r="43" spans="1:15" x14ac:dyDescent="0.25">
      <c r="A43" s="37" t="s">
        <v>92</v>
      </c>
      <c r="B43" s="3" t="s">
        <v>4369</v>
      </c>
      <c r="C43" s="118" t="s">
        <v>4336</v>
      </c>
      <c r="D43" t="s">
        <v>344</v>
      </c>
      <c r="E43">
        <v>24</v>
      </c>
      <c r="F43" t="s">
        <v>3806</v>
      </c>
      <c r="G43" s="41" t="b">
        <v>0</v>
      </c>
      <c r="H43" s="41" t="b">
        <v>0</v>
      </c>
      <c r="K43" t="b">
        <v>0</v>
      </c>
      <c r="L43" t="b">
        <v>0</v>
      </c>
      <c r="M43" t="b">
        <v>1</v>
      </c>
      <c r="N43" t="b">
        <v>0</v>
      </c>
      <c r="O43" s="41" t="s">
        <v>3805</v>
      </c>
    </row>
    <row r="44" spans="1:15" x14ac:dyDescent="0.25">
      <c r="A44" s="37" t="s">
        <v>32</v>
      </c>
      <c r="B44" s="3" t="s">
        <v>4271</v>
      </c>
      <c r="C44" s="118" t="s">
        <v>4335</v>
      </c>
      <c r="D44" t="s">
        <v>344</v>
      </c>
      <c r="E44">
        <v>25</v>
      </c>
      <c r="F44" t="s">
        <v>3806</v>
      </c>
      <c r="G44" s="41" t="b">
        <v>1</v>
      </c>
      <c r="H44" s="41" t="b">
        <v>1</v>
      </c>
      <c r="J44" s="17">
        <v>0.5</v>
      </c>
      <c r="K44" t="b">
        <v>1</v>
      </c>
      <c r="L44" t="b">
        <v>1</v>
      </c>
      <c r="M44" t="b">
        <v>0</v>
      </c>
      <c r="N44" t="b">
        <v>0</v>
      </c>
      <c r="O44" s="41" t="s">
        <v>3806</v>
      </c>
    </row>
    <row r="45" spans="1:15" x14ac:dyDescent="0.25">
      <c r="A45" s="37" t="s">
        <v>33</v>
      </c>
      <c r="B45" s="3" t="s">
        <v>4272</v>
      </c>
      <c r="C45" s="118" t="s">
        <v>4334</v>
      </c>
      <c r="D45" t="s">
        <v>344</v>
      </c>
      <c r="E45">
        <v>25</v>
      </c>
      <c r="F45" t="s">
        <v>3806</v>
      </c>
      <c r="G45" s="41" t="b">
        <v>0</v>
      </c>
      <c r="H45" s="41" t="b">
        <v>0</v>
      </c>
      <c r="K45" t="b">
        <v>0</v>
      </c>
      <c r="L45" t="b">
        <v>0</v>
      </c>
      <c r="M45" t="b">
        <v>1</v>
      </c>
      <c r="N45" t="b">
        <v>0</v>
      </c>
      <c r="O45" s="41" t="s">
        <v>3805</v>
      </c>
    </row>
    <row r="46" spans="1:15" x14ac:dyDescent="0.25">
      <c r="A46" s="37" t="s">
        <v>34</v>
      </c>
      <c r="B46" s="3" t="s">
        <v>4273</v>
      </c>
      <c r="C46" s="118" t="s">
        <v>4333</v>
      </c>
      <c r="D46" t="s">
        <v>344</v>
      </c>
      <c r="E46">
        <v>26</v>
      </c>
      <c r="F46" t="s">
        <v>3806</v>
      </c>
      <c r="G46" s="41" t="b">
        <v>1</v>
      </c>
      <c r="H46" s="41" t="b">
        <v>1</v>
      </c>
      <c r="J46" s="17">
        <v>0.5</v>
      </c>
      <c r="K46" t="b">
        <v>1</v>
      </c>
      <c r="L46" t="b">
        <v>1</v>
      </c>
      <c r="M46" t="b">
        <v>0</v>
      </c>
      <c r="N46" t="b">
        <v>0</v>
      </c>
      <c r="O46" s="41" t="s">
        <v>3806</v>
      </c>
    </row>
    <row r="47" spans="1:15" x14ac:dyDescent="0.25">
      <c r="A47" s="37" t="s">
        <v>35</v>
      </c>
      <c r="B47" s="3" t="s">
        <v>4274</v>
      </c>
      <c r="C47" s="118" t="s">
        <v>4338</v>
      </c>
      <c r="D47" t="s">
        <v>344</v>
      </c>
      <c r="E47">
        <v>26</v>
      </c>
      <c r="F47" t="s">
        <v>3806</v>
      </c>
      <c r="G47" s="41" t="b">
        <v>0</v>
      </c>
      <c r="H47" s="41" t="b">
        <v>0</v>
      </c>
      <c r="K47" t="b">
        <v>0</v>
      </c>
      <c r="L47" t="b">
        <v>0</v>
      </c>
      <c r="M47" t="b">
        <v>1</v>
      </c>
      <c r="N47" t="b">
        <v>0</v>
      </c>
      <c r="O47" s="41" t="s">
        <v>3805</v>
      </c>
    </row>
    <row r="48" spans="1:15" x14ac:dyDescent="0.25">
      <c r="A48" s="37" t="s">
        <v>52</v>
      </c>
      <c r="B48" s="3" t="s">
        <v>4275</v>
      </c>
      <c r="C48" s="118" t="s">
        <v>4339</v>
      </c>
      <c r="D48" t="s">
        <v>344</v>
      </c>
      <c r="E48">
        <v>27</v>
      </c>
      <c r="F48" t="s">
        <v>3806</v>
      </c>
      <c r="G48" s="41" t="b">
        <v>1</v>
      </c>
      <c r="H48" s="41" t="b">
        <v>1</v>
      </c>
      <c r="J48" s="17">
        <v>0.5</v>
      </c>
      <c r="K48" t="b">
        <v>1</v>
      </c>
      <c r="L48" t="b">
        <v>1</v>
      </c>
      <c r="M48" t="b">
        <v>0</v>
      </c>
      <c r="N48" t="b">
        <v>0</v>
      </c>
      <c r="O48" s="41" t="s">
        <v>3806</v>
      </c>
    </row>
    <row r="49" spans="1:15" x14ac:dyDescent="0.25">
      <c r="A49" s="37" t="s">
        <v>53</v>
      </c>
      <c r="B49" s="3" t="s">
        <v>4276</v>
      </c>
      <c r="C49" s="118" t="s">
        <v>4340</v>
      </c>
      <c r="D49" t="s">
        <v>344</v>
      </c>
      <c r="E49">
        <v>27</v>
      </c>
      <c r="F49" t="s">
        <v>3806</v>
      </c>
      <c r="G49" s="41" t="b">
        <v>0</v>
      </c>
      <c r="H49" s="41" t="b">
        <v>0</v>
      </c>
      <c r="K49" t="b">
        <v>0</v>
      </c>
      <c r="L49" t="b">
        <v>0</v>
      </c>
      <c r="M49" t="b">
        <v>1</v>
      </c>
      <c r="N49" t="b">
        <v>0</v>
      </c>
      <c r="O49" s="41" t="s">
        <v>3805</v>
      </c>
    </row>
    <row r="50" spans="1:15" x14ac:dyDescent="0.25">
      <c r="A50" s="37" t="s">
        <v>219</v>
      </c>
      <c r="B50" s="3" t="s">
        <v>4277</v>
      </c>
      <c r="C50" s="118" t="s">
        <v>4341</v>
      </c>
      <c r="D50" t="s">
        <v>344</v>
      </c>
      <c r="E50">
        <v>28</v>
      </c>
      <c r="F50" t="s">
        <v>3806</v>
      </c>
      <c r="G50" s="41" t="b">
        <v>1</v>
      </c>
      <c r="H50" s="41" t="b">
        <v>1</v>
      </c>
      <c r="J50" s="17">
        <v>0.5</v>
      </c>
      <c r="K50" t="b">
        <v>1</v>
      </c>
      <c r="L50" t="b">
        <v>1</v>
      </c>
      <c r="M50" t="b">
        <v>0</v>
      </c>
      <c r="N50" t="b">
        <v>0</v>
      </c>
      <c r="O50" s="41" t="s">
        <v>3806</v>
      </c>
    </row>
    <row r="51" spans="1:15" x14ac:dyDescent="0.25">
      <c r="A51" s="37" t="s">
        <v>218</v>
      </c>
      <c r="B51" s="3" t="s">
        <v>4278</v>
      </c>
      <c r="C51" s="118" t="s">
        <v>4342</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4343</v>
      </c>
      <c r="D52" t="s">
        <v>349</v>
      </c>
      <c r="E52">
        <v>29</v>
      </c>
      <c r="F52" t="s">
        <v>3805</v>
      </c>
      <c r="G52" s="41" t="b">
        <v>0</v>
      </c>
      <c r="H52" s="41" t="b">
        <v>0</v>
      </c>
      <c r="K52" t="b">
        <v>0</v>
      </c>
      <c r="L52" t="b">
        <v>0</v>
      </c>
      <c r="M52" t="b">
        <v>0</v>
      </c>
      <c r="N52" t="b">
        <v>0</v>
      </c>
      <c r="O52" s="41" t="s">
        <v>3805</v>
      </c>
    </row>
    <row r="53" spans="1:15" x14ac:dyDescent="0.25">
      <c r="A53" s="37" t="s">
        <v>57</v>
      </c>
      <c r="B53" s="3" t="s">
        <v>4358</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4359</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4360</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4361</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4362</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4363</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4364</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4279</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4280</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4281</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4344</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4345</v>
      </c>
      <c r="D64" t="s">
        <v>342</v>
      </c>
      <c r="E64">
        <v>33</v>
      </c>
      <c r="F64" t="s">
        <v>3807</v>
      </c>
      <c r="G64" s="41" t="b">
        <v>1</v>
      </c>
      <c r="H64" s="41" t="b">
        <v>1</v>
      </c>
      <c r="J64" s="17" t="s">
        <v>3807</v>
      </c>
      <c r="K64" t="b">
        <v>1</v>
      </c>
      <c r="L64" t="b">
        <v>1</v>
      </c>
      <c r="M64" t="b">
        <v>0</v>
      </c>
      <c r="N64" t="b">
        <v>1</v>
      </c>
      <c r="O64" s="41" t="s">
        <v>3806</v>
      </c>
    </row>
    <row r="65" spans="1:15" x14ac:dyDescent="0.25">
      <c r="A65" s="37" t="s">
        <v>4250</v>
      </c>
      <c r="B65" s="3" t="s">
        <v>4251</v>
      </c>
      <c r="C65" s="118" t="s">
        <v>4346</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4253</v>
      </c>
      <c r="C66" s="118" t="s">
        <v>4347</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4282</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4283</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4313</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4284</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4285</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4286</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4287</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4288</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4289</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4290</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4291</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4292</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4293</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4294</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4295</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4308</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4296</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4307</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4297</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4298</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4299</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4196</v>
      </c>
      <c r="B88" s="4" t="s">
        <v>4300</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4301</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4365</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4302</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4367</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4348</v>
      </c>
      <c r="D93" t="s">
        <v>342</v>
      </c>
      <c r="E93">
        <v>40</v>
      </c>
      <c r="F93" t="s">
        <v>3805</v>
      </c>
      <c r="G93" s="41" t="b">
        <v>1</v>
      </c>
      <c r="H93" s="41" t="b">
        <v>1</v>
      </c>
      <c r="J93" s="17" t="s">
        <v>3807</v>
      </c>
      <c r="K93" t="b">
        <v>1</v>
      </c>
      <c r="L93" t="b">
        <v>1</v>
      </c>
      <c r="M93" t="b">
        <v>0</v>
      </c>
      <c r="N93" t="b">
        <v>1</v>
      </c>
      <c r="O93" s="41" t="s">
        <v>4252</v>
      </c>
    </row>
    <row r="94" spans="1:15" x14ac:dyDescent="0.25">
      <c r="A94" s="43" t="s">
        <v>82</v>
      </c>
      <c r="B94" s="43" t="s">
        <v>360</v>
      </c>
      <c r="C94" s="114" t="s">
        <v>4349</v>
      </c>
      <c r="D94" t="s">
        <v>341</v>
      </c>
      <c r="E94">
        <v>41</v>
      </c>
      <c r="F94" t="s">
        <v>3805</v>
      </c>
      <c r="G94" s="41" t="b">
        <v>1</v>
      </c>
      <c r="H94" s="41" t="b">
        <v>1</v>
      </c>
      <c r="J94" s="17" t="s">
        <v>3807</v>
      </c>
      <c r="K94" t="b">
        <v>1</v>
      </c>
      <c r="L94" t="b">
        <v>1</v>
      </c>
      <c r="M94" t="b">
        <v>0</v>
      </c>
      <c r="N94" t="b">
        <v>1</v>
      </c>
      <c r="O94" s="41" t="s">
        <v>4252</v>
      </c>
    </row>
    <row r="95" spans="1:15" x14ac:dyDescent="0.25">
      <c r="A95" s="43" t="s">
        <v>83</v>
      </c>
      <c r="B95" s="43" t="s">
        <v>4303</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4304</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4353</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9" priority="7">
      <formula>LEN(TRIM(A2))=0</formula>
    </cfRule>
  </conditionalFormatting>
  <conditionalFormatting sqref="O2:O1992">
    <cfRule type="notContainsText" dxfId="608" priority="2" operator="notContains" text="stop">
      <formula>ISERROR(SEARCH("stop",O2))</formula>
    </cfRule>
    <cfRule type="containsText" dxfId="607" priority="3" operator="containsText" text="stop">
      <formula>NOT(ISERROR(SEARCH("stop",O2)))</formula>
    </cfRule>
  </conditionalFormatting>
  <conditionalFormatting sqref="G2:H1992 K2:N1992">
    <cfRule type="containsText" dxfId="606" priority="4" operator="containsText" text="FALSE">
      <formula>NOT(ISERROR(SEARCH("FALSE",G2)))</formula>
    </cfRule>
    <cfRule type="containsText" dxfId="605"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89" activePane="bottomLeft" state="frozen"/>
      <selection activeCell="D1" sqref="D1"/>
      <selection pane="bottomLeft" activeCell="B105" sqref="B105"/>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4035</v>
      </c>
      <c r="C82" t="s">
        <v>4036</v>
      </c>
      <c r="D82">
        <v>2014</v>
      </c>
      <c r="E82" t="s">
        <v>4037</v>
      </c>
      <c r="F82" t="s">
        <v>4038</v>
      </c>
      <c r="G82" t="s">
        <v>85</v>
      </c>
      <c r="H82" t="s">
        <v>4039</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4044</v>
      </c>
      <c r="C83" t="s">
        <v>4045</v>
      </c>
      <c r="D83">
        <v>1995</v>
      </c>
      <c r="E83" t="s">
        <v>4046</v>
      </c>
      <c r="F83" t="s">
        <v>4047</v>
      </c>
      <c r="G83" t="s">
        <v>85</v>
      </c>
      <c r="H83" t="s">
        <v>4048</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4049</v>
      </c>
      <c r="C84" t="s">
        <v>4050</v>
      </c>
      <c r="D84">
        <v>2011</v>
      </c>
      <c r="E84" t="s">
        <v>4051</v>
      </c>
      <c r="F84" t="s">
        <v>4052</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4053</v>
      </c>
      <c r="C85" t="s">
        <v>4054</v>
      </c>
      <c r="D85">
        <v>1998</v>
      </c>
      <c r="E85" t="s">
        <v>4055</v>
      </c>
      <c r="F85" t="s">
        <v>4056</v>
      </c>
      <c r="G85" t="s">
        <v>85</v>
      </c>
      <c r="H85" t="s">
        <v>4057</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4058</v>
      </c>
      <c r="C86" t="s">
        <v>4059</v>
      </c>
      <c r="D86">
        <v>2010</v>
      </c>
      <c r="E86" t="s">
        <v>4060</v>
      </c>
      <c r="F86" t="s">
        <v>4061</v>
      </c>
      <c r="G86" t="s">
        <v>85</v>
      </c>
      <c r="H86" t="s">
        <v>4062</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4063</v>
      </c>
      <c r="C87" t="s">
        <v>4064</v>
      </c>
      <c r="D87">
        <v>1991</v>
      </c>
      <c r="E87" t="s">
        <v>4065</v>
      </c>
      <c r="F87" t="s">
        <v>4066</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4083</v>
      </c>
      <c r="C88" t="s">
        <v>4084</v>
      </c>
      <c r="D88">
        <v>2001</v>
      </c>
      <c r="E88" t="s">
        <v>4085</v>
      </c>
      <c r="F88" t="s">
        <v>4086</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4087</v>
      </c>
      <c r="C89" t="s">
        <v>4088</v>
      </c>
      <c r="D89">
        <v>2002</v>
      </c>
      <c r="E89" t="s">
        <v>4089</v>
      </c>
      <c r="F89" t="s">
        <v>4090</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4098</v>
      </c>
      <c r="C90" t="s">
        <v>4099</v>
      </c>
      <c r="D90">
        <v>2008</v>
      </c>
      <c r="E90" t="s">
        <v>4100</v>
      </c>
      <c r="F90" t="s">
        <v>4101</v>
      </c>
      <c r="G90" t="s">
        <v>85</v>
      </c>
      <c r="H90" t="s">
        <v>4189</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4108</v>
      </c>
      <c r="C91" t="s">
        <v>4109</v>
      </c>
      <c r="D91">
        <v>2000</v>
      </c>
      <c r="E91" t="s">
        <v>4110</v>
      </c>
      <c r="F91" t="s">
        <v>4111</v>
      </c>
      <c r="G91" t="s">
        <v>85</v>
      </c>
      <c r="H91" t="s">
        <v>4057</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4116</v>
      </c>
      <c r="C92" t="s">
        <v>4117</v>
      </c>
      <c r="D92">
        <v>2005</v>
      </c>
      <c r="E92" t="s">
        <v>4118</v>
      </c>
      <c r="F92" t="s">
        <v>4119</v>
      </c>
      <c r="G92" t="s">
        <v>85</v>
      </c>
      <c r="H92" t="s">
        <v>4120</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4124</v>
      </c>
      <c r="C93" t="s">
        <v>4186</v>
      </c>
      <c r="D93">
        <v>1995</v>
      </c>
      <c r="E93" t="s">
        <v>4187</v>
      </c>
      <c r="F93" t="s">
        <v>4188</v>
      </c>
      <c r="G93" t="s">
        <v>85</v>
      </c>
      <c r="H93" t="s">
        <v>4189</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4125</v>
      </c>
      <c r="C94" t="s">
        <v>768</v>
      </c>
      <c r="D94">
        <v>1995</v>
      </c>
      <c r="E94" t="s">
        <v>4126</v>
      </c>
      <c r="F94" t="s">
        <v>4127</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4128</v>
      </c>
      <c r="C95" t="s">
        <v>768</v>
      </c>
      <c r="D95">
        <v>1999</v>
      </c>
      <c r="E95" t="s">
        <v>4129</v>
      </c>
      <c r="F95" t="s">
        <v>4130</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4131</v>
      </c>
      <c r="C96" t="s">
        <v>768</v>
      </c>
      <c r="D96">
        <v>2003</v>
      </c>
      <c r="E96" t="s">
        <v>4132</v>
      </c>
      <c r="F96" t="s">
        <v>4133</v>
      </c>
      <c r="G96" t="s">
        <v>85</v>
      </c>
      <c r="H96" t="s">
        <v>4134</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4135</v>
      </c>
      <c r="C97" t="s">
        <v>4136</v>
      </c>
      <c r="D97">
        <v>2006</v>
      </c>
      <c r="E97" t="s">
        <v>4137</v>
      </c>
      <c r="F97" t="s">
        <v>4138</v>
      </c>
      <c r="G97" t="s">
        <v>85</v>
      </c>
      <c r="H97" t="s">
        <v>4139</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4140</v>
      </c>
      <c r="C98" t="s">
        <v>4141</v>
      </c>
      <c r="D98">
        <v>2011</v>
      </c>
      <c r="E98" t="s">
        <v>4142</v>
      </c>
      <c r="F98" t="s">
        <v>4143</v>
      </c>
      <c r="G98" t="s">
        <v>85</v>
      </c>
      <c r="H98" t="s">
        <v>4189</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4146</v>
      </c>
      <c r="C99" t="s">
        <v>4147</v>
      </c>
      <c r="D99">
        <v>1999</v>
      </c>
      <c r="E99" t="s">
        <v>4148</v>
      </c>
      <c r="F99" t="s">
        <v>4149</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4150</v>
      </c>
      <c r="C100" t="s">
        <v>4151</v>
      </c>
      <c r="D100">
        <v>2004</v>
      </c>
      <c r="E100" t="s">
        <v>4152</v>
      </c>
      <c r="F100" t="s">
        <v>4153</v>
      </c>
      <c r="G100" t="s">
        <v>85</v>
      </c>
      <c r="H100" t="s">
        <v>4134</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4154</v>
      </c>
      <c r="C101" t="s">
        <v>4155</v>
      </c>
      <c r="D101">
        <v>2001</v>
      </c>
      <c r="E101" t="s">
        <v>4156</v>
      </c>
      <c r="F101" t="s">
        <v>4157</v>
      </c>
      <c r="G101" t="s">
        <v>85</v>
      </c>
      <c r="H101" t="s">
        <v>4158</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4159</v>
      </c>
      <c r="C102" t="s">
        <v>4160</v>
      </c>
      <c r="D102">
        <v>1993</v>
      </c>
      <c r="E102" t="s">
        <v>4161</v>
      </c>
      <c r="F102" t="s">
        <v>4162</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4172</v>
      </c>
      <c r="C103" t="s">
        <v>4173</v>
      </c>
      <c r="D103">
        <v>2006</v>
      </c>
      <c r="E103" t="s">
        <v>4174</v>
      </c>
      <c r="F103" t="s">
        <v>4175</v>
      </c>
      <c r="G103" t="s">
        <v>85</v>
      </c>
      <c r="H103" t="s">
        <v>4176</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4190</v>
      </c>
      <c r="C104" t="s">
        <v>4191</v>
      </c>
      <c r="D104">
        <v>1998</v>
      </c>
      <c r="E104" t="s">
        <v>4192</v>
      </c>
      <c r="F104" t="s">
        <v>4193</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4377</v>
      </c>
      <c r="C105" t="s">
        <v>523</v>
      </c>
      <c r="D105">
        <v>2008</v>
      </c>
      <c r="E105" t="s">
        <v>4194</v>
      </c>
      <c r="F105" t="s">
        <v>4195</v>
      </c>
      <c r="G105" t="s">
        <v>85</v>
      </c>
      <c r="H105" t="s">
        <v>4189</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4197</v>
      </c>
      <c r="C106" t="s">
        <v>4198</v>
      </c>
      <c r="D106">
        <v>2001</v>
      </c>
      <c r="E106" t="s">
        <v>4199</v>
      </c>
      <c r="F106" t="s">
        <v>4200</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4201</v>
      </c>
      <c r="C107" t="s">
        <v>4202</v>
      </c>
      <c r="D107">
        <v>2004</v>
      </c>
      <c r="E107" t="s">
        <v>4203</v>
      </c>
      <c r="F107" t="s">
        <v>4204</v>
      </c>
      <c r="G107" t="s">
        <v>85</v>
      </c>
      <c r="H107" t="s">
        <v>4134</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4211</v>
      </c>
      <c r="C108" t="s">
        <v>4212</v>
      </c>
      <c r="D108">
        <v>2004</v>
      </c>
      <c r="E108" t="s">
        <v>4213</v>
      </c>
      <c r="F108" t="s">
        <v>4214</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4215</v>
      </c>
      <c r="C109" t="s">
        <v>4216</v>
      </c>
      <c r="D109">
        <v>2005</v>
      </c>
      <c r="E109" t="s">
        <v>4217</v>
      </c>
      <c r="F109" t="s">
        <v>4218</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4219</v>
      </c>
      <c r="C110" t="s">
        <v>4220</v>
      </c>
      <c r="D110">
        <v>2005</v>
      </c>
      <c r="E110" t="s">
        <v>4221</v>
      </c>
      <c r="F110" t="s">
        <v>4222</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4223</v>
      </c>
      <c r="C111" t="s">
        <v>4224</v>
      </c>
      <c r="D111">
        <v>1982</v>
      </c>
      <c r="E111" t="s">
        <v>4225</v>
      </c>
      <c r="F111" t="s">
        <v>4226</v>
      </c>
      <c r="G111" t="s">
        <v>85</v>
      </c>
      <c r="H111" t="s">
        <v>4227</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4228</v>
      </c>
      <c r="C112" t="s">
        <v>4224</v>
      </c>
      <c r="D112">
        <v>1979</v>
      </c>
      <c r="E112" t="s">
        <v>4229</v>
      </c>
      <c r="F112" t="s">
        <v>4230</v>
      </c>
      <c r="G112" t="s">
        <v>85</v>
      </c>
      <c r="H112" t="s">
        <v>4189</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4231</v>
      </c>
      <c r="C113" t="s">
        <v>4232</v>
      </c>
      <c r="D113">
        <v>1997</v>
      </c>
      <c r="E113" t="s">
        <v>4233</v>
      </c>
      <c r="F113" t="s">
        <v>4234</v>
      </c>
      <c r="G113" t="s">
        <v>85</v>
      </c>
      <c r="H113" t="s">
        <v>4235</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4236</v>
      </c>
      <c r="C114" t="s">
        <v>4237</v>
      </c>
      <c r="D114">
        <v>2014</v>
      </c>
      <c r="E114" t="s">
        <v>4238</v>
      </c>
      <c r="F114" t="s">
        <v>4239</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4240</v>
      </c>
      <c r="C115" t="s">
        <v>4241</v>
      </c>
      <c r="D115">
        <v>2001</v>
      </c>
      <c r="E115" t="s">
        <v>4242</v>
      </c>
      <c r="F115" t="s">
        <v>4243</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4244</v>
      </c>
      <c r="C116" t="s">
        <v>4245</v>
      </c>
      <c r="D116">
        <v>1999</v>
      </c>
      <c r="E116" t="s">
        <v>4246</v>
      </c>
      <c r="F116" t="s">
        <v>4247</v>
      </c>
      <c r="G116" t="s">
        <v>85</v>
      </c>
      <c r="H116" t="s">
        <v>4235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topLeftCell="A996" zoomScaleNormal="100" workbookViewId="0">
      <selection activeCell="G1021" sqref="G1021"/>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4376</v>
      </c>
    </row>
    <row r="2" spans="1:22" x14ac:dyDescent="0.25">
      <c r="R2" t="s">
        <v>145</v>
      </c>
      <c r="S2" t="s">
        <v>4372</v>
      </c>
      <c r="T2" t="s">
        <v>148</v>
      </c>
      <c r="U2" t="s">
        <v>4374</v>
      </c>
    </row>
    <row r="3" spans="1:22" x14ac:dyDescent="0.25">
      <c r="A3" s="71" t="s">
        <v>122</v>
      </c>
      <c r="R3">
        <v>10</v>
      </c>
      <c r="S3">
        <v>0.9</v>
      </c>
      <c r="T3">
        <f>(1+S3)^(1/R3)-1</f>
        <v>6.629005847852576E-2</v>
      </c>
      <c r="U3">
        <f>T3*100</f>
        <v>6.629005847852576</v>
      </c>
    </row>
    <row r="5" spans="1:22" x14ac:dyDescent="0.25">
      <c r="B5" t="s">
        <v>160</v>
      </c>
      <c r="D5" t="s">
        <v>161</v>
      </c>
      <c r="R5" s="73" t="s">
        <v>4375</v>
      </c>
    </row>
    <row r="6" spans="1:22" x14ac:dyDescent="0.25">
      <c r="K6" t="s">
        <v>4371</v>
      </c>
      <c r="R6" t="s">
        <v>145</v>
      </c>
      <c r="S6" t="s">
        <v>4372</v>
      </c>
      <c r="T6" t="s">
        <v>4373</v>
      </c>
      <c r="U6" t="s">
        <v>148</v>
      </c>
      <c r="V6" t="s">
        <v>4374</v>
      </c>
    </row>
    <row r="7" spans="1:22" x14ac:dyDescent="0.25">
      <c r="C7" t="s">
        <v>145</v>
      </c>
      <c r="D7" t="s">
        <v>4249</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2.7769996967160542</v>
      </c>
      <c r="K270" s="70">
        <v>0.76603150872321757</v>
      </c>
      <c r="L270" s="70">
        <v>3.625176856425417</v>
      </c>
      <c r="N270" s="70">
        <v>2.7769996967160542</v>
      </c>
      <c r="O270" s="70">
        <v>0.76603150872321757</v>
      </c>
      <c r="P270" s="70">
        <v>3.625176856425417</v>
      </c>
    </row>
    <row r="271" spans="1:16" x14ac:dyDescent="0.25">
      <c r="B271" t="s">
        <v>243</v>
      </c>
      <c r="C271">
        <v>8</v>
      </c>
      <c r="D271">
        <v>7.9</v>
      </c>
      <c r="E271">
        <f t="shared" si="3"/>
        <v>2.9000000000000004</v>
      </c>
      <c r="F271" t="s">
        <v>144</v>
      </c>
      <c r="G271">
        <v>0.27100000000000002</v>
      </c>
      <c r="H271">
        <v>0.02</v>
      </c>
      <c r="J271" s="70">
        <v>4.4633839671773368</v>
      </c>
      <c r="K271" s="70">
        <v>0.89766692619031052</v>
      </c>
      <c r="L271" s="70">
        <v>4.9722049871213301</v>
      </c>
      <c r="N271" s="70">
        <v>4.4633839671773368</v>
      </c>
      <c r="O271" s="70">
        <v>0.89766692619031052</v>
      </c>
      <c r="P271" s="70">
        <v>4.9722049871213301</v>
      </c>
    </row>
    <row r="272" spans="1:16" x14ac:dyDescent="0.25">
      <c r="B272" t="s">
        <v>244</v>
      </c>
      <c r="C272">
        <v>10</v>
      </c>
      <c r="D272">
        <v>9.8000000000000007</v>
      </c>
      <c r="E272">
        <f t="shared" si="3"/>
        <v>1.9000000000000004</v>
      </c>
      <c r="F272" t="s">
        <v>144</v>
      </c>
      <c r="G272">
        <v>0.53400000000000003</v>
      </c>
      <c r="H272">
        <v>0.02</v>
      </c>
      <c r="J272" s="70">
        <v>13.075934214887059</v>
      </c>
      <c r="K272" s="70">
        <v>1.332779261946919</v>
      </c>
      <c r="L272" s="70">
        <v>9.8110276684420956</v>
      </c>
      <c r="N272" s="70">
        <v>13.075934214887059</v>
      </c>
      <c r="O272" s="70">
        <v>1.332779261946919</v>
      </c>
      <c r="P272" s="70">
        <v>9.8110276684420956</v>
      </c>
    </row>
    <row r="273" spans="2:16" x14ac:dyDescent="0.25">
      <c r="B273" t="s">
        <v>245</v>
      </c>
      <c r="C273">
        <v>12</v>
      </c>
      <c r="D273">
        <v>11.7</v>
      </c>
      <c r="E273">
        <f t="shared" si="3"/>
        <v>1.8999999999999986</v>
      </c>
      <c r="F273" t="s">
        <v>144</v>
      </c>
      <c r="G273">
        <v>0.76200000000000001</v>
      </c>
      <c r="H273">
        <v>0.03</v>
      </c>
      <c r="J273" s="70">
        <v>11.41572966851014</v>
      </c>
      <c r="K273" s="70">
        <v>1.721734640035351</v>
      </c>
      <c r="L273" s="70">
        <v>6.6303653321836817</v>
      </c>
      <c r="N273" s="70">
        <v>11.41572966851014</v>
      </c>
      <c r="O273" s="70">
        <v>1.721734640035351</v>
      </c>
      <c r="P273" s="70">
        <v>6.6303653321836817</v>
      </c>
    </row>
    <row r="274" spans="2:16" x14ac:dyDescent="0.25">
      <c r="B274" t="s">
        <v>246</v>
      </c>
      <c r="C274">
        <v>14</v>
      </c>
      <c r="D274">
        <v>13.55</v>
      </c>
      <c r="E274">
        <f t="shared" si="3"/>
        <v>1.8500000000000014</v>
      </c>
      <c r="F274" t="s">
        <v>144</v>
      </c>
      <c r="G274">
        <v>1.07</v>
      </c>
      <c r="H274">
        <v>0.03</v>
      </c>
      <c r="J274" s="70">
        <v>15.61953355564145</v>
      </c>
      <c r="K274" s="70">
        <v>2.0271598367175701</v>
      </c>
      <c r="L274" s="70">
        <v>7.7051317181446386</v>
      </c>
      <c r="N274" s="70">
        <v>15.61953355564145</v>
      </c>
      <c r="O274" s="70">
        <v>2.0271598367175701</v>
      </c>
      <c r="P274" s="70">
        <v>7.7051317181446386</v>
      </c>
    </row>
    <row r="275" spans="2:16" x14ac:dyDescent="0.25">
      <c r="B275" t="s">
        <v>247</v>
      </c>
      <c r="C275">
        <v>16</v>
      </c>
      <c r="D275">
        <v>15.42</v>
      </c>
      <c r="E275">
        <f t="shared" si="3"/>
        <v>1.8699999999999992</v>
      </c>
      <c r="F275" t="s">
        <v>144</v>
      </c>
      <c r="G275">
        <v>1.371</v>
      </c>
      <c r="H275">
        <v>0.03</v>
      </c>
      <c r="J275" s="70">
        <v>15.109416852657519</v>
      </c>
      <c r="K275" s="70">
        <v>2.0073735769262608</v>
      </c>
      <c r="L275" s="70">
        <v>7.5269581239548957</v>
      </c>
      <c r="N275" s="70">
        <v>15.109416852657519</v>
      </c>
      <c r="O275" s="70">
        <v>2.0073735769262608</v>
      </c>
      <c r="P275" s="70">
        <v>7.5269581239548957</v>
      </c>
    </row>
    <row r="276" spans="2:16" x14ac:dyDescent="0.25">
      <c r="B276" t="s">
        <v>242</v>
      </c>
      <c r="C276">
        <v>0</v>
      </c>
      <c r="D276">
        <v>0.7</v>
      </c>
      <c r="E276">
        <f>D276</f>
        <v>0.7</v>
      </c>
      <c r="F276" t="s">
        <v>146</v>
      </c>
      <c r="G276">
        <v>0.33400000000000002</v>
      </c>
      <c r="H276">
        <v>0.14000000000000001</v>
      </c>
      <c r="J276" s="70" t="s">
        <v>85</v>
      </c>
      <c r="K276" s="70" t="s">
        <v>85</v>
      </c>
      <c r="L276" s="70" t="s">
        <v>85</v>
      </c>
      <c r="N276" s="70">
        <v>0.18547806908248979</v>
      </c>
      <c r="O276" s="70">
        <v>4.4159303963375942</v>
      </c>
      <c r="P276" s="70">
        <v>4.2002036362782859E-2</v>
      </c>
    </row>
    <row r="277" spans="2:16" x14ac:dyDescent="0.25">
      <c r="B277" t="s">
        <v>37</v>
      </c>
      <c r="C277">
        <v>5</v>
      </c>
      <c r="D277">
        <v>5</v>
      </c>
      <c r="E277">
        <f t="shared" ref="E277:E282" si="4">D277-D276</f>
        <v>4.3</v>
      </c>
      <c r="F277" t="s">
        <v>146</v>
      </c>
      <c r="G277">
        <v>0.34200000000000003</v>
      </c>
      <c r="H277">
        <v>0.13</v>
      </c>
      <c r="J277" s="70">
        <v>0.18547806908248979</v>
      </c>
      <c r="K277" s="70">
        <v>4.4159303963375942</v>
      </c>
      <c r="L277" s="70">
        <v>4.2002036362782859E-2</v>
      </c>
      <c r="N277" s="70">
        <v>17.998457404788319</v>
      </c>
      <c r="O277" s="70">
        <v>4.8104245547881366</v>
      </c>
      <c r="P277" s="70">
        <v>3.7415527880742361</v>
      </c>
    </row>
    <row r="278" spans="2:16" x14ac:dyDescent="0.25">
      <c r="B278" t="s">
        <v>243</v>
      </c>
      <c r="C278">
        <v>8</v>
      </c>
      <c r="D278">
        <v>7.9</v>
      </c>
      <c r="E278">
        <f t="shared" si="4"/>
        <v>2.9000000000000004</v>
      </c>
      <c r="F278" t="s">
        <v>146</v>
      </c>
      <c r="G278">
        <v>0.95799999999999996</v>
      </c>
      <c r="H278">
        <v>0.14000000000000001</v>
      </c>
      <c r="J278" s="70">
        <v>17.998457404788319</v>
      </c>
      <c r="K278" s="70">
        <v>4.8104245547881366</v>
      </c>
      <c r="L278" s="70">
        <v>3.7415527880742361</v>
      </c>
      <c r="N278" s="70">
        <v>25.814803615404159</v>
      </c>
      <c r="O278" s="70">
        <v>7.8927307543822849</v>
      </c>
      <c r="P278" s="70">
        <v>3.2707062256077841</v>
      </c>
    </row>
    <row r="279" spans="2:16" x14ac:dyDescent="0.25">
      <c r="B279" t="s">
        <v>244</v>
      </c>
      <c r="C279">
        <v>10</v>
      </c>
      <c r="D279">
        <v>9.8000000000000007</v>
      </c>
      <c r="E279">
        <f t="shared" si="4"/>
        <v>1.9000000000000004</v>
      </c>
      <c r="F279" t="s">
        <v>146</v>
      </c>
      <c r="G279">
        <v>1.5049999999999999</v>
      </c>
      <c r="H279">
        <v>0.12</v>
      </c>
      <c r="J279" s="70">
        <v>25.814803615404159</v>
      </c>
      <c r="K279" s="70">
        <v>7.8927307543822849</v>
      </c>
      <c r="L279" s="70">
        <v>3.2707062256077841</v>
      </c>
      <c r="N279" s="70">
        <v>16.561693659668311</v>
      </c>
      <c r="O279" s="70">
        <v>7.7811247593429806</v>
      </c>
      <c r="P279" s="70">
        <v>2.128444687868845</v>
      </c>
    </row>
    <row r="280" spans="2:16" x14ac:dyDescent="0.25">
      <c r="B280" t="s">
        <v>245</v>
      </c>
      <c r="C280">
        <v>12</v>
      </c>
      <c r="D280">
        <v>11.7</v>
      </c>
      <c r="E280">
        <f t="shared" si="4"/>
        <v>1.8999999999999986</v>
      </c>
      <c r="F280" t="s">
        <v>146</v>
      </c>
      <c r="G280">
        <v>1.843</v>
      </c>
      <c r="H280">
        <v>0.12</v>
      </c>
      <c r="J280" s="70">
        <v>16.561693659668311</v>
      </c>
      <c r="K280" s="70">
        <v>7.7811247593429806</v>
      </c>
      <c r="L280" s="70">
        <v>2.128444687868845</v>
      </c>
      <c r="N280" s="70">
        <v>22.28911175196944</v>
      </c>
      <c r="O280" s="70">
        <v>7.4160318552599209</v>
      </c>
      <c r="P280" s="70">
        <v>3.0055307456858591</v>
      </c>
    </row>
    <row r="281" spans="2:16" x14ac:dyDescent="0.25">
      <c r="B281" t="s">
        <v>246</v>
      </c>
      <c r="C281">
        <v>14</v>
      </c>
      <c r="D281">
        <v>13.55</v>
      </c>
      <c r="E281">
        <f t="shared" si="4"/>
        <v>1.8500000000000014</v>
      </c>
      <c r="F281" t="s">
        <v>146</v>
      </c>
      <c r="G281">
        <v>2.294</v>
      </c>
      <c r="H281">
        <v>0.11</v>
      </c>
      <c r="J281" s="70">
        <v>22.28911175196944</v>
      </c>
      <c r="K281" s="70">
        <v>7.4160318552599209</v>
      </c>
      <c r="L281" s="70">
        <v>3.0055307456858591</v>
      </c>
      <c r="N281" s="70">
        <v>29.21775956362054</v>
      </c>
      <c r="O281" s="70">
        <v>6.6560374457963212</v>
      </c>
      <c r="P281" s="70">
        <v>4.389662738762576</v>
      </c>
    </row>
    <row r="282" spans="2:16" x14ac:dyDescent="0.25">
      <c r="B282" t="s">
        <v>247</v>
      </c>
      <c r="C282">
        <v>16</v>
      </c>
      <c r="D282">
        <v>15.42</v>
      </c>
      <c r="E282">
        <f t="shared" si="4"/>
        <v>1.8699999999999992</v>
      </c>
      <c r="F282" t="s">
        <v>146</v>
      </c>
      <c r="G282">
        <v>2.9089999999999998</v>
      </c>
      <c r="H282">
        <v>0.11</v>
      </c>
      <c r="J282" s="70">
        <v>29.21775956362054</v>
      </c>
      <c r="K282" s="70">
        <v>6.6560374457963212</v>
      </c>
      <c r="L282" s="70">
        <v>4.389662738762576</v>
      </c>
      <c r="N282" s="70">
        <v>2.861867558069298</v>
      </c>
      <c r="O282" s="70">
        <v>0.59928995880959346</v>
      </c>
      <c r="P282" s="70">
        <v>4.7754305173976226</v>
      </c>
    </row>
    <row r="283" spans="2:16" x14ac:dyDescent="0.25">
      <c r="N283" s="70">
        <v>4.4316374840892347</v>
      </c>
      <c r="O283" s="70">
        <v>0.89818547753347622</v>
      </c>
      <c r="P283" s="70">
        <v>4.9339892426885328</v>
      </c>
    </row>
    <row r="284" spans="2:16" x14ac:dyDescent="0.25">
      <c r="C284" t="s">
        <v>251</v>
      </c>
      <c r="N284" s="70">
        <v>12.461862071858331</v>
      </c>
      <c r="O284" s="70">
        <v>1.339327078667405</v>
      </c>
      <c r="P284" s="70">
        <v>9.3045696382526284</v>
      </c>
    </row>
    <row r="285" spans="2:16" x14ac:dyDescent="0.25">
      <c r="N285" s="70">
        <v>10.023075465215991</v>
      </c>
      <c r="O285" s="70">
        <v>1.741336377130418</v>
      </c>
      <c r="P285" s="70">
        <v>5.7559674264275182</v>
      </c>
    </row>
    <row r="286" spans="2:16" x14ac:dyDescent="0.25">
      <c r="C286" t="s">
        <v>248</v>
      </c>
      <c r="D286" t="s">
        <v>250</v>
      </c>
      <c r="E286" t="s">
        <v>198</v>
      </c>
      <c r="F286" t="s">
        <v>249</v>
      </c>
      <c r="G286" t="s">
        <v>142</v>
      </c>
      <c r="H286" s="69" t="s">
        <v>147</v>
      </c>
      <c r="J286" t="s">
        <v>148</v>
      </c>
      <c r="K286" t="s">
        <v>147</v>
      </c>
      <c r="L286" t="s">
        <v>149</v>
      </c>
      <c r="N286" s="70">
        <v>13.257758507094071</v>
      </c>
      <c r="O286" s="70">
        <v>2.063035761432829</v>
      </c>
      <c r="P286" s="70">
        <v>6.4263347998806566</v>
      </c>
    </row>
    <row r="287" spans="2:16" x14ac:dyDescent="0.25">
      <c r="B287" t="s">
        <v>242</v>
      </c>
      <c r="C287">
        <v>0</v>
      </c>
      <c r="D287">
        <v>0.7</v>
      </c>
      <c r="E287">
        <f>D287</f>
        <v>0.7</v>
      </c>
      <c r="F287" t="s">
        <v>144</v>
      </c>
      <c r="G287">
        <v>0.02</v>
      </c>
      <c r="H287">
        <v>0.02</v>
      </c>
      <c r="J287" s="70" t="s">
        <v>85</v>
      </c>
      <c r="K287" s="70" t="s">
        <v>85</v>
      </c>
      <c r="L287" s="70" t="s">
        <v>85</v>
      </c>
      <c r="N287" s="70">
        <v>12.91474433343347</v>
      </c>
      <c r="O287" s="70">
        <v>2.0412752774344201</v>
      </c>
      <c r="P287" s="70">
        <v>6.3268019145685166</v>
      </c>
    </row>
    <row r="288" spans="2:16" x14ac:dyDescent="0.25">
      <c r="B288" t="s">
        <v>37</v>
      </c>
      <c r="C288">
        <v>5</v>
      </c>
      <c r="D288">
        <v>5</v>
      </c>
      <c r="E288">
        <f t="shared" ref="E288:E293" si="5">D288-D287</f>
        <v>4.3</v>
      </c>
      <c r="F288" t="s">
        <v>144</v>
      </c>
      <c r="G288">
        <v>0.14899999999999999</v>
      </c>
      <c r="H288">
        <v>0.02</v>
      </c>
      <c r="J288" s="70">
        <v>2.861867558069298</v>
      </c>
      <c r="K288" s="70">
        <v>0.59928995880959346</v>
      </c>
      <c r="L288" s="70">
        <v>4.7754305173976226</v>
      </c>
      <c r="N288" s="70">
        <v>0.20858331137321159</v>
      </c>
      <c r="O288" s="70">
        <v>4.0861797699259412</v>
      </c>
      <c r="P288" s="70">
        <v>5.1046043766447412E-2</v>
      </c>
    </row>
    <row r="289" spans="1:16" x14ac:dyDescent="0.25">
      <c r="B289" t="s">
        <v>243</v>
      </c>
      <c r="C289">
        <v>8</v>
      </c>
      <c r="D289">
        <v>7.9</v>
      </c>
      <c r="E289">
        <f t="shared" si="5"/>
        <v>2.9000000000000004</v>
      </c>
      <c r="F289" t="s">
        <v>144</v>
      </c>
      <c r="G289">
        <v>0.28299999999999997</v>
      </c>
      <c r="H289">
        <v>0.02</v>
      </c>
      <c r="J289" s="70">
        <v>4.4316374840892347</v>
      </c>
      <c r="K289" s="70">
        <v>0.89818547753347622</v>
      </c>
      <c r="L289" s="70">
        <v>4.9339892426885328</v>
      </c>
      <c r="N289" s="70">
        <v>17.973273386022949</v>
      </c>
      <c r="O289" s="70">
        <v>4.6446454094365599</v>
      </c>
      <c r="P289" s="70">
        <v>3.8696761112283218</v>
      </c>
    </row>
    <row r="290" spans="1:16" x14ac:dyDescent="0.25">
      <c r="B290" t="s">
        <v>244</v>
      </c>
      <c r="C290">
        <v>10</v>
      </c>
      <c r="D290">
        <v>9.8000000000000007</v>
      </c>
      <c r="E290">
        <f t="shared" si="5"/>
        <v>1.9000000000000004</v>
      </c>
      <c r="F290" t="s">
        <v>144</v>
      </c>
      <c r="G290">
        <v>0.53300000000000003</v>
      </c>
      <c r="H290">
        <v>0.02</v>
      </c>
      <c r="J290" s="70">
        <v>12.461862071858331</v>
      </c>
      <c r="K290" s="70">
        <v>1.339327078667405</v>
      </c>
      <c r="L290" s="70">
        <v>9.3045696382526284</v>
      </c>
      <c r="N290" s="70">
        <v>25.77199271767741</v>
      </c>
      <c r="O290" s="70">
        <v>7.3665935238072926</v>
      </c>
      <c r="P290" s="70">
        <v>3.4984952861030951</v>
      </c>
    </row>
    <row r="291" spans="1:16" x14ac:dyDescent="0.25">
      <c r="B291" t="s">
        <v>245</v>
      </c>
      <c r="C291">
        <v>12</v>
      </c>
      <c r="D291">
        <v>11.7</v>
      </c>
      <c r="E291">
        <f t="shared" si="5"/>
        <v>1.8999999999999986</v>
      </c>
      <c r="F291" t="s">
        <v>144</v>
      </c>
      <c r="G291">
        <v>0.73199999999999998</v>
      </c>
      <c r="H291">
        <v>0.03</v>
      </c>
      <c r="J291" s="70">
        <v>10.023075465215991</v>
      </c>
      <c r="K291" s="70">
        <v>1.741336377130418</v>
      </c>
      <c r="L291" s="70">
        <v>5.7559674264275182</v>
      </c>
      <c r="N291" s="70">
        <v>16.561693659668311</v>
      </c>
      <c r="O291" s="70">
        <v>8.2658556219978792</v>
      </c>
      <c r="P291" s="70">
        <v>2.003627260993134</v>
      </c>
    </row>
    <row r="292" spans="1:16" x14ac:dyDescent="0.25">
      <c r="B292" t="s">
        <v>246</v>
      </c>
      <c r="C292">
        <v>14</v>
      </c>
      <c r="D292">
        <v>13.55</v>
      </c>
      <c r="E292">
        <f t="shared" si="5"/>
        <v>1.8500000000000014</v>
      </c>
      <c r="F292" t="s">
        <v>144</v>
      </c>
      <c r="G292">
        <v>0.99099999999999999</v>
      </c>
      <c r="H292">
        <v>0.03</v>
      </c>
      <c r="J292" s="70">
        <v>13.257758507094071</v>
      </c>
      <c r="K292" s="70">
        <v>2.063035761432829</v>
      </c>
      <c r="L292" s="70">
        <v>6.4263347998806566</v>
      </c>
      <c r="N292" s="70">
        <v>22.28911175196944</v>
      </c>
      <c r="O292" s="70">
        <v>10.67418736857412</v>
      </c>
      <c r="P292" s="70">
        <v>2.0881319563108689</v>
      </c>
    </row>
    <row r="293" spans="1:16" x14ac:dyDescent="0.25">
      <c r="B293" t="s">
        <v>247</v>
      </c>
      <c r="C293">
        <v>16</v>
      </c>
      <c r="D293">
        <v>15.42</v>
      </c>
      <c r="E293">
        <f t="shared" si="5"/>
        <v>1.8699999999999992</v>
      </c>
      <c r="F293" t="s">
        <v>144</v>
      </c>
      <c r="G293">
        <v>1.246</v>
      </c>
      <c r="H293">
        <v>0.03</v>
      </c>
      <c r="J293" s="70">
        <v>12.91474433343347</v>
      </c>
      <c r="K293" s="70">
        <v>2.0412752774344201</v>
      </c>
      <c r="L293" s="70">
        <v>6.3268019145685166</v>
      </c>
      <c r="N293" s="70">
        <v>29.21775956362054</v>
      </c>
      <c r="O293" s="70">
        <v>14.242228648447281</v>
      </c>
      <c r="P293" s="70">
        <v>2.0514878875228511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0.20858331137321159</v>
      </c>
      <c r="K295" s="70">
        <v>4.0861797699259412</v>
      </c>
      <c r="L295" s="70">
        <v>5.1046043766447412E-2</v>
      </c>
    </row>
    <row r="296" spans="1:16" x14ac:dyDescent="0.25">
      <c r="B296" t="s">
        <v>243</v>
      </c>
      <c r="C296">
        <v>8</v>
      </c>
      <c r="D296">
        <v>7.9</v>
      </c>
      <c r="E296">
        <f t="shared" si="6"/>
        <v>2.9000000000000004</v>
      </c>
      <c r="F296" t="s">
        <v>146</v>
      </c>
      <c r="G296">
        <v>0.95799999999999996</v>
      </c>
      <c r="H296">
        <v>0.14000000000000001</v>
      </c>
      <c r="J296" s="70">
        <v>17.973273386022949</v>
      </c>
      <c r="K296" s="70">
        <v>4.6446454094365599</v>
      </c>
      <c r="L296" s="70">
        <v>3.8696761112283218</v>
      </c>
    </row>
    <row r="297" spans="1:16" x14ac:dyDescent="0.25">
      <c r="B297" t="s">
        <v>244</v>
      </c>
      <c r="C297">
        <v>10</v>
      </c>
      <c r="D297">
        <v>9.8000000000000007</v>
      </c>
      <c r="E297">
        <f t="shared" si="6"/>
        <v>1.9000000000000004</v>
      </c>
      <c r="F297" t="s">
        <v>146</v>
      </c>
      <c r="G297">
        <v>1.504</v>
      </c>
      <c r="H297">
        <v>0.1</v>
      </c>
      <c r="J297" s="70">
        <v>25.77199271767741</v>
      </c>
      <c r="K297" s="70">
        <v>7.3665935238072926</v>
      </c>
      <c r="L297" s="70">
        <v>3.4984952861030951</v>
      </c>
    </row>
    <row r="298" spans="1:16" x14ac:dyDescent="0.25">
      <c r="B298" t="s">
        <v>245</v>
      </c>
      <c r="C298">
        <v>12</v>
      </c>
      <c r="D298">
        <v>11.7</v>
      </c>
      <c r="E298">
        <f t="shared" si="6"/>
        <v>1.8999999999999986</v>
      </c>
      <c r="F298" t="s">
        <v>146</v>
      </c>
      <c r="G298">
        <v>1.8420000000000001</v>
      </c>
      <c r="H298">
        <v>0.15</v>
      </c>
      <c r="J298" s="70">
        <v>16.561693659668311</v>
      </c>
      <c r="K298" s="70">
        <v>8.2658556219978792</v>
      </c>
      <c r="L298" s="70">
        <v>2.003627260993134</v>
      </c>
    </row>
    <row r="299" spans="1:16" x14ac:dyDescent="0.25">
      <c r="B299" t="s">
        <v>246</v>
      </c>
      <c r="C299">
        <v>14</v>
      </c>
      <c r="D299">
        <v>13.55</v>
      </c>
      <c r="E299">
        <f t="shared" si="6"/>
        <v>1.8500000000000014</v>
      </c>
      <c r="F299" t="s">
        <v>146</v>
      </c>
      <c r="G299">
        <v>2.2930000000000001</v>
      </c>
      <c r="H299">
        <v>0.18</v>
      </c>
      <c r="J299" s="70">
        <v>22.28911175196944</v>
      </c>
      <c r="K299" s="70">
        <v>10.67418736857412</v>
      </c>
      <c r="L299" s="70">
        <v>2.0881319563108689</v>
      </c>
    </row>
    <row r="300" spans="1:16" x14ac:dyDescent="0.25">
      <c r="B300" t="s">
        <v>247</v>
      </c>
      <c r="C300">
        <v>16</v>
      </c>
      <c r="D300">
        <v>15.42</v>
      </c>
      <c r="E300">
        <f t="shared" si="6"/>
        <v>1.8699999999999992</v>
      </c>
      <c r="F300" t="s">
        <v>146</v>
      </c>
      <c r="G300">
        <v>2.9079999999999999</v>
      </c>
      <c r="H300">
        <v>0.28000000000000003</v>
      </c>
      <c r="J300" s="70">
        <v>29.21775956362054</v>
      </c>
      <c r="K300" s="70">
        <v>14.242228648447281</v>
      </c>
      <c r="L300" s="70">
        <v>2.0514878875228511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4" x14ac:dyDescent="0.25">
      <c r="C465" s="67" t="s">
        <v>364</v>
      </c>
      <c r="D465">
        <v>3</v>
      </c>
      <c r="E465">
        <v>3</v>
      </c>
      <c r="F465" t="s">
        <v>258</v>
      </c>
      <c r="G465">
        <v>0.21</v>
      </c>
      <c r="H465" s="67">
        <v>0.04</v>
      </c>
      <c r="J465" s="70">
        <v>6.56022367666107</v>
      </c>
      <c r="K465" s="70">
        <v>1.1742173407896539</v>
      </c>
      <c r="L465" s="70">
        <v>5.5868904748497084</v>
      </c>
    </row>
    <row r="466" spans="1:14" x14ac:dyDescent="0.25">
      <c r="C466" s="67" t="s">
        <v>364</v>
      </c>
      <c r="D466">
        <v>3</v>
      </c>
      <c r="E466">
        <v>3</v>
      </c>
      <c r="F466" t="s">
        <v>259</v>
      </c>
      <c r="G466">
        <v>0.25</v>
      </c>
      <c r="H466" s="67">
        <v>0.03</v>
      </c>
      <c r="J466" s="70">
        <v>7.7217345015941907</v>
      </c>
      <c r="K466" s="70">
        <v>0.86177387601275335</v>
      </c>
      <c r="L466" s="70">
        <v>8.9602791596805353</v>
      </c>
    </row>
    <row r="467" spans="1:14" x14ac:dyDescent="0.25">
      <c r="C467" s="67" t="s">
        <v>364</v>
      </c>
      <c r="D467">
        <v>3</v>
      </c>
      <c r="E467">
        <v>3</v>
      </c>
      <c r="F467" t="s">
        <v>258</v>
      </c>
      <c r="G467">
        <v>0.15</v>
      </c>
      <c r="H467" s="67">
        <v>0.04</v>
      </c>
      <c r="J467" s="70">
        <v>4.7689553171647248</v>
      </c>
      <c r="K467" s="70">
        <v>1.2147125254164031</v>
      </c>
      <c r="L467" s="70">
        <v>3.9259950131245498</v>
      </c>
    </row>
    <row r="468" spans="1:14" x14ac:dyDescent="0.25">
      <c r="C468" s="67" t="s">
        <v>364</v>
      </c>
      <c r="D468">
        <v>3</v>
      </c>
      <c r="E468">
        <v>3</v>
      </c>
      <c r="F468" t="s">
        <v>259</v>
      </c>
      <c r="G468">
        <v>0.21</v>
      </c>
      <c r="H468" s="67">
        <v>0.03</v>
      </c>
      <c r="J468" s="70">
        <v>6.56022367666107</v>
      </c>
      <c r="K468" s="70">
        <v>0.88066300559224031</v>
      </c>
      <c r="L468" s="70">
        <v>7.4491872997996103</v>
      </c>
    </row>
    <row r="471" spans="1:14" x14ac:dyDescent="0.25">
      <c r="A471" s="72" t="s">
        <v>365</v>
      </c>
      <c r="C471" s="67"/>
    </row>
    <row r="472" spans="1:14" x14ac:dyDescent="0.25">
      <c r="C472" s="67"/>
      <c r="D472" t="s">
        <v>198</v>
      </c>
      <c r="E472" t="s">
        <v>370</v>
      </c>
      <c r="F472" t="s">
        <v>371</v>
      </c>
      <c r="G472" t="s">
        <v>257</v>
      </c>
      <c r="H472" t="s">
        <v>142</v>
      </c>
      <c r="I472" t="s">
        <v>211</v>
      </c>
      <c r="J472" t="s">
        <v>147</v>
      </c>
      <c r="L472" t="s">
        <v>148</v>
      </c>
      <c r="M472" t="s">
        <v>147</v>
      </c>
      <c r="N472" t="s">
        <v>211</v>
      </c>
    </row>
    <row r="473" spans="1:14" x14ac:dyDescent="0.25">
      <c r="C473" s="67" t="s">
        <v>367</v>
      </c>
      <c r="D473">
        <v>7</v>
      </c>
      <c r="E473">
        <v>7</v>
      </c>
      <c r="F473" t="s">
        <v>372</v>
      </c>
      <c r="G473" t="s">
        <v>258</v>
      </c>
      <c r="H473" s="67">
        <v>0.35</v>
      </c>
      <c r="I473" s="67">
        <v>2.67</v>
      </c>
      <c r="J473" s="171">
        <f>H473/I473</f>
        <v>0.13108614232209737</v>
      </c>
      <c r="L473" s="70">
        <v>4.3804367694820989</v>
      </c>
      <c r="M473" s="70">
        <v>1.447918390476933</v>
      </c>
      <c r="N473" s="70">
        <v>3.0253340231690951</v>
      </c>
    </row>
    <row r="474" spans="1:14" x14ac:dyDescent="0.25">
      <c r="C474" s="67" t="s">
        <v>368</v>
      </c>
      <c r="D474">
        <v>4</v>
      </c>
      <c r="E474">
        <v>11</v>
      </c>
      <c r="F474" t="s">
        <v>372</v>
      </c>
      <c r="G474" t="s">
        <v>258</v>
      </c>
      <c r="H474">
        <v>0.69</v>
      </c>
      <c r="I474" s="67">
        <v>5.8</v>
      </c>
      <c r="J474" s="171">
        <f t="shared" ref="J474:J490" si="41">H474/I474</f>
        <v>0.1189655172413793</v>
      </c>
      <c r="L474" s="70">
        <v>7.59106330355801</v>
      </c>
      <c r="M474" s="70">
        <v>3.5533317795086909</v>
      </c>
      <c r="N474" s="70">
        <v>2.1363226894077441</v>
      </c>
    </row>
    <row r="475" spans="1:14" x14ac:dyDescent="0.25">
      <c r="C475" s="67" t="s">
        <v>369</v>
      </c>
      <c r="D475">
        <v>3</v>
      </c>
      <c r="E475">
        <v>14</v>
      </c>
      <c r="F475" t="s">
        <v>372</v>
      </c>
      <c r="G475" t="s">
        <v>258</v>
      </c>
      <c r="H475">
        <v>1.39</v>
      </c>
      <c r="I475" s="67">
        <v>10.3</v>
      </c>
      <c r="J475" s="171">
        <f t="shared" si="41"/>
        <v>0.13495145631067959</v>
      </c>
      <c r="L475" s="70">
        <v>19.34831919273368</v>
      </c>
      <c r="M475" s="70">
        <v>4.2099976732968916</v>
      </c>
      <c r="N475" s="70">
        <v>4.5958028232309713</v>
      </c>
    </row>
    <row r="476" spans="1:14" x14ac:dyDescent="0.25">
      <c r="C476" s="67" t="s">
        <v>367</v>
      </c>
      <c r="D476">
        <v>7</v>
      </c>
      <c r="E476">
        <v>7</v>
      </c>
      <c r="F476" t="s">
        <v>373</v>
      </c>
      <c r="G476" t="s">
        <v>258</v>
      </c>
      <c r="H476">
        <v>0.37</v>
      </c>
      <c r="I476" s="67">
        <v>4.28</v>
      </c>
      <c r="J476" s="171">
        <f t="shared" si="41"/>
        <v>8.6448598130841117E-2</v>
      </c>
      <c r="L476" s="70">
        <v>4.5999578662455853</v>
      </c>
      <c r="M476" s="70">
        <v>0.94291133702627505</v>
      </c>
      <c r="N476" s="70">
        <v>4.8784627839482679</v>
      </c>
    </row>
    <row r="477" spans="1:14" x14ac:dyDescent="0.25">
      <c r="C477" s="67" t="s">
        <v>368</v>
      </c>
      <c r="D477">
        <v>4</v>
      </c>
      <c r="E477">
        <v>11</v>
      </c>
      <c r="F477" t="s">
        <v>373</v>
      </c>
      <c r="G477" t="s">
        <v>258</v>
      </c>
      <c r="H477">
        <v>0.75</v>
      </c>
      <c r="I477" s="67">
        <v>8.25</v>
      </c>
      <c r="J477" s="171">
        <f t="shared" si="41"/>
        <v>9.0909090909090912E-2</v>
      </c>
      <c r="L477" s="70">
        <v>8.3851471580434378</v>
      </c>
      <c r="M477" s="70">
        <v>2.4632189736094712</v>
      </c>
      <c r="N477" s="70">
        <v>3.404141997881855</v>
      </c>
    </row>
    <row r="478" spans="1:14" x14ac:dyDescent="0.25">
      <c r="C478" s="67" t="s">
        <v>369</v>
      </c>
      <c r="D478">
        <v>3</v>
      </c>
      <c r="E478">
        <v>14</v>
      </c>
      <c r="F478" t="s">
        <v>373</v>
      </c>
      <c r="G478" t="s">
        <v>258</v>
      </c>
      <c r="H478">
        <v>1.72</v>
      </c>
      <c r="I478" s="67">
        <v>5.86</v>
      </c>
      <c r="J478" s="171">
        <f t="shared" si="41"/>
        <v>0.29351535836177473</v>
      </c>
      <c r="L478" s="70">
        <v>25.358968148154968</v>
      </c>
      <c r="M478" s="70">
        <v>6.5176359957820642</v>
      </c>
      <c r="N478" s="70">
        <v>3.8908230168984912</v>
      </c>
    </row>
    <row r="479" spans="1:14" x14ac:dyDescent="0.25">
      <c r="C479" s="67" t="s">
        <v>367</v>
      </c>
      <c r="D479">
        <v>7</v>
      </c>
      <c r="E479">
        <v>7</v>
      </c>
      <c r="F479" t="s">
        <v>374</v>
      </c>
      <c r="G479" t="s">
        <v>258</v>
      </c>
      <c r="H479">
        <v>0.42</v>
      </c>
      <c r="I479" s="67">
        <v>2.2999999999999998</v>
      </c>
      <c r="J479" s="171">
        <f t="shared" si="41"/>
        <v>0.18260869565217391</v>
      </c>
      <c r="L479" s="70">
        <v>5.1369751024905153</v>
      </c>
      <c r="M479" s="70">
        <v>1.931481477694253</v>
      </c>
      <c r="N479" s="70">
        <v>2.6596036057373369</v>
      </c>
    </row>
    <row r="480" spans="1:14" x14ac:dyDescent="0.25">
      <c r="C480" s="67" t="s">
        <v>368</v>
      </c>
      <c r="D480">
        <v>4</v>
      </c>
      <c r="E480">
        <v>11</v>
      </c>
      <c r="F480" t="s">
        <v>374</v>
      </c>
      <c r="G480" t="s">
        <v>258</v>
      </c>
      <c r="H480">
        <v>0.6</v>
      </c>
      <c r="I480" s="67">
        <v>3.1</v>
      </c>
      <c r="J480" s="171">
        <f t="shared" si="41"/>
        <v>0.19354838709677419</v>
      </c>
      <c r="L480" s="70">
        <v>4.2246635456321124</v>
      </c>
      <c r="M480" s="70">
        <v>5.875790953137356</v>
      </c>
      <c r="N480" s="70">
        <v>0.71899486883146679</v>
      </c>
    </row>
    <row r="481" spans="1:14" x14ac:dyDescent="0.25">
      <c r="C481" s="67" t="s">
        <v>369</v>
      </c>
      <c r="D481">
        <v>3</v>
      </c>
      <c r="E481">
        <v>14</v>
      </c>
      <c r="F481" t="s">
        <v>374</v>
      </c>
      <c r="G481" t="s">
        <v>258</v>
      </c>
      <c r="H481">
        <v>2.27</v>
      </c>
      <c r="I481" s="67">
        <v>4.1900000000000004</v>
      </c>
      <c r="J481" s="171">
        <f t="shared" si="41"/>
        <v>0.54176610978520279</v>
      </c>
      <c r="L481" s="70">
        <v>38.730010917983428</v>
      </c>
      <c r="M481" s="70">
        <v>9.9639881133673551</v>
      </c>
      <c r="N481" s="70">
        <v>3.8869989082006771</v>
      </c>
    </row>
    <row r="482" spans="1:14" x14ac:dyDescent="0.25">
      <c r="C482" s="67" t="s">
        <v>367</v>
      </c>
      <c r="D482">
        <v>7</v>
      </c>
      <c r="E482">
        <v>7</v>
      </c>
      <c r="F482" t="s">
        <v>372</v>
      </c>
      <c r="G482" t="s">
        <v>259</v>
      </c>
      <c r="H482">
        <v>0.61</v>
      </c>
      <c r="I482">
        <v>1.96</v>
      </c>
      <c r="J482" s="171">
        <f t="shared" si="41"/>
        <v>0.31122448979591838</v>
      </c>
      <c r="L482" s="70">
        <v>7.0401117231130961</v>
      </c>
      <c r="M482" s="70">
        <v>2.9559453556986668</v>
      </c>
      <c r="N482" s="70">
        <v>2.3816785751944649</v>
      </c>
    </row>
    <row r="483" spans="1:14" x14ac:dyDescent="0.25">
      <c r="C483" s="67" t="s">
        <v>368</v>
      </c>
      <c r="D483">
        <v>4</v>
      </c>
      <c r="E483">
        <v>11</v>
      </c>
      <c r="F483" t="s">
        <v>372</v>
      </c>
      <c r="G483" t="s">
        <v>259</v>
      </c>
      <c r="H483">
        <v>1.02</v>
      </c>
      <c r="I483">
        <v>3.73</v>
      </c>
      <c r="J483" s="171">
        <f t="shared" si="41"/>
        <v>0.27345844504021449</v>
      </c>
      <c r="L483" s="70">
        <v>8.9694548350037309</v>
      </c>
      <c r="M483" s="70">
        <v>8.0045179981071932</v>
      </c>
      <c r="N483" s="70">
        <v>1.120549024578958</v>
      </c>
    </row>
    <row r="484" spans="1:14" x14ac:dyDescent="0.25">
      <c r="C484" s="67" t="s">
        <v>369</v>
      </c>
      <c r="D484">
        <v>3</v>
      </c>
      <c r="E484">
        <v>14</v>
      </c>
      <c r="F484" t="s">
        <v>372</v>
      </c>
      <c r="G484" t="s">
        <v>259</v>
      </c>
      <c r="H484">
        <v>1.85</v>
      </c>
      <c r="I484">
        <v>6.21</v>
      </c>
      <c r="J484" s="171">
        <f t="shared" si="41"/>
        <v>0.29790660225442833</v>
      </c>
      <c r="L484" s="70">
        <v>22.31612006930872</v>
      </c>
      <c r="M484" s="70">
        <v>9.009635790999706</v>
      </c>
      <c r="N484" s="70">
        <v>2.4769170016397002</v>
      </c>
    </row>
    <row r="485" spans="1:14" x14ac:dyDescent="0.25">
      <c r="C485" s="67" t="s">
        <v>367</v>
      </c>
      <c r="D485">
        <v>7</v>
      </c>
      <c r="E485">
        <v>7</v>
      </c>
      <c r="F485" t="s">
        <v>373</v>
      </c>
      <c r="G485" t="s">
        <v>259</v>
      </c>
      <c r="H485">
        <v>0.36</v>
      </c>
      <c r="I485">
        <v>2.66</v>
      </c>
      <c r="J485" s="171">
        <f t="shared" si="41"/>
        <v>0.13533834586466165</v>
      </c>
      <c r="L485" s="70">
        <v>4.4905432052525276</v>
      </c>
      <c r="M485" s="70">
        <v>1.4854597978885331</v>
      </c>
      <c r="N485" s="70">
        <v>3.022998812647431</v>
      </c>
    </row>
    <row r="486" spans="1:14" x14ac:dyDescent="0.25">
      <c r="C486" s="67" t="s">
        <v>368</v>
      </c>
      <c r="D486">
        <v>4</v>
      </c>
      <c r="E486">
        <v>11</v>
      </c>
      <c r="F486" t="s">
        <v>373</v>
      </c>
      <c r="G486" t="s">
        <v>259</v>
      </c>
      <c r="H486">
        <v>0.84</v>
      </c>
      <c r="I486">
        <v>6.23</v>
      </c>
      <c r="J486" s="171">
        <f t="shared" si="41"/>
        <v>0.1348314606741573</v>
      </c>
      <c r="L486" s="70">
        <v>10.29743904822287</v>
      </c>
      <c r="M486" s="70">
        <v>3.559313980561166</v>
      </c>
      <c r="N486" s="70">
        <v>2.8930965642427982</v>
      </c>
    </row>
    <row r="487" spans="1:14" x14ac:dyDescent="0.25">
      <c r="C487" s="67" t="s">
        <v>369</v>
      </c>
      <c r="D487">
        <v>3</v>
      </c>
      <c r="E487">
        <v>14</v>
      </c>
      <c r="F487" t="s">
        <v>373</v>
      </c>
      <c r="G487" t="s">
        <v>259</v>
      </c>
      <c r="H487">
        <v>2.29</v>
      </c>
      <c r="I487">
        <v>6.01</v>
      </c>
      <c r="J487" s="171">
        <f t="shared" si="41"/>
        <v>0.38103161397670549</v>
      </c>
      <c r="L487" s="70">
        <v>34.809974988792533</v>
      </c>
      <c r="M487" s="70">
        <v>7.4133359934312288</v>
      </c>
      <c r="N487" s="70">
        <v>4.6955884664659431</v>
      </c>
    </row>
    <row r="488" spans="1:14" x14ac:dyDescent="0.25">
      <c r="C488" s="67" t="s">
        <v>367</v>
      </c>
      <c r="D488">
        <v>7</v>
      </c>
      <c r="E488">
        <v>7</v>
      </c>
      <c r="F488" t="s">
        <v>374</v>
      </c>
      <c r="G488" t="s">
        <v>259</v>
      </c>
      <c r="H488">
        <v>0.68</v>
      </c>
      <c r="I488">
        <v>4.5</v>
      </c>
      <c r="J488" s="171">
        <f t="shared" si="41"/>
        <v>0.15111111111111111</v>
      </c>
      <c r="L488" s="70">
        <v>7.6928921298799144</v>
      </c>
      <c r="M488" s="70">
        <v>1.3838088935812229</v>
      </c>
      <c r="N488" s="70">
        <v>5.5592157020837778</v>
      </c>
    </row>
    <row r="489" spans="1:14" x14ac:dyDescent="0.25">
      <c r="C489" s="67" t="s">
        <v>368</v>
      </c>
      <c r="D489">
        <v>4</v>
      </c>
      <c r="E489">
        <v>11</v>
      </c>
      <c r="F489" t="s">
        <v>374</v>
      </c>
      <c r="G489" t="s">
        <v>259</v>
      </c>
      <c r="H489">
        <v>0.83</v>
      </c>
      <c r="I489">
        <v>4.54</v>
      </c>
      <c r="J489" s="171">
        <f t="shared" si="41"/>
        <v>0.18281938325991187</v>
      </c>
      <c r="L489" s="70">
        <v>3.5558076341622109</v>
      </c>
      <c r="M489" s="70">
        <v>5.3395766196323846</v>
      </c>
      <c r="N489" s="70">
        <v>0.66593437784717457</v>
      </c>
    </row>
    <row r="490" spans="1:14" x14ac:dyDescent="0.25">
      <c r="C490" s="67" t="s">
        <v>369</v>
      </c>
      <c r="D490">
        <v>3</v>
      </c>
      <c r="E490">
        <v>14</v>
      </c>
      <c r="F490" t="s">
        <v>374</v>
      </c>
      <c r="G490" t="s">
        <v>259</v>
      </c>
      <c r="H490">
        <v>2.06</v>
      </c>
      <c r="I490">
        <v>6.37</v>
      </c>
      <c r="J490" s="171">
        <f t="shared" si="41"/>
        <v>0.32339089481946626</v>
      </c>
      <c r="L490" s="70">
        <v>30.647655617245871</v>
      </c>
      <c r="M490" s="70">
        <v>7.2547471578754728</v>
      </c>
      <c r="N490" s="70">
        <v>4.2244967261162181</v>
      </c>
    </row>
    <row r="493" spans="1:14" x14ac:dyDescent="0.25">
      <c r="A493" s="72" t="s">
        <v>375</v>
      </c>
      <c r="C493" t="s">
        <v>377</v>
      </c>
      <c r="D493" t="s">
        <v>378</v>
      </c>
      <c r="E493" t="s">
        <v>379</v>
      </c>
      <c r="F493" t="s">
        <v>380</v>
      </c>
      <c r="G493" t="s">
        <v>211</v>
      </c>
      <c r="H493" t="s">
        <v>142</v>
      </c>
      <c r="I493" t="s">
        <v>147</v>
      </c>
      <c r="K493" t="s">
        <v>148</v>
      </c>
      <c r="L493" t="s">
        <v>147</v>
      </c>
      <c r="M493" t="s">
        <v>211</v>
      </c>
    </row>
    <row r="494" spans="1:14"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4"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4"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12</v>
      </c>
      <c r="D506" s="67" t="s">
        <v>176</v>
      </c>
      <c r="E506" s="67">
        <v>0.20699999999999999</v>
      </c>
      <c r="F506" s="67">
        <v>1.7999999999999999E-2</v>
      </c>
      <c r="G506" s="67"/>
      <c r="H506" s="70">
        <v>1.580170904221512</v>
      </c>
      <c r="I506" s="70">
        <v>0.12623882051063151</v>
      </c>
      <c r="J506" s="70">
        <v>12.517313595214031</v>
      </c>
    </row>
    <row r="507" spans="1:13" x14ac:dyDescent="0.25">
      <c r="B507" s="78" t="s">
        <v>393</v>
      </c>
      <c r="C507">
        <v>14</v>
      </c>
      <c r="D507" s="67" t="s">
        <v>176</v>
      </c>
      <c r="E507">
        <v>9.4E-2</v>
      </c>
      <c r="F507">
        <v>1.6E-2</v>
      </c>
      <c r="H507" s="70">
        <v>0.64378274412375536</v>
      </c>
      <c r="I507" s="70">
        <v>0.10513845154779181</v>
      </c>
      <c r="J507" s="70">
        <v>6.1231902757395744</v>
      </c>
    </row>
    <row r="508" spans="1:13" x14ac:dyDescent="0.25">
      <c r="B508" s="78" t="s">
        <v>39</v>
      </c>
      <c r="C508">
        <v>16</v>
      </c>
      <c r="D508" s="67" t="s">
        <v>176</v>
      </c>
      <c r="E508">
        <v>0.29799999999999999</v>
      </c>
      <c r="F508">
        <v>1.6E-2</v>
      </c>
      <c r="H508" s="70">
        <v>1.6435133671292901</v>
      </c>
      <c r="I508" s="70">
        <v>7.8307791500099616E-2</v>
      </c>
      <c r="J508" s="70">
        <v>20.987865136347249</v>
      </c>
    </row>
    <row r="509" spans="1:13" x14ac:dyDescent="0.25">
      <c r="B509" s="78" t="s">
        <v>394</v>
      </c>
      <c r="C509">
        <v>12</v>
      </c>
      <c r="D509" s="67" t="s">
        <v>395</v>
      </c>
      <c r="E509">
        <v>0.16600000000000001</v>
      </c>
      <c r="F509">
        <v>1.7999999999999999E-2</v>
      </c>
      <c r="H509" s="70">
        <v>1.288050552599951</v>
      </c>
      <c r="I509" s="70">
        <v>0.13030195182581469</v>
      </c>
      <c r="J509" s="70">
        <v>9.8851209406424978</v>
      </c>
    </row>
    <row r="510" spans="1:13" x14ac:dyDescent="0.25">
      <c r="B510" s="78" t="s">
        <v>393</v>
      </c>
      <c r="C510">
        <v>14</v>
      </c>
      <c r="D510" s="67" t="s">
        <v>395</v>
      </c>
      <c r="E510">
        <v>7.6999999999999999E-2</v>
      </c>
      <c r="F510">
        <v>1.6E-2</v>
      </c>
      <c r="H510" s="70">
        <v>0.53125904678845703</v>
      </c>
      <c r="I510" s="70">
        <v>0.1066786141894558</v>
      </c>
      <c r="J510" s="70">
        <v>4.9799957641460164</v>
      </c>
    </row>
    <row r="511" spans="1:13" x14ac:dyDescent="0.25">
      <c r="B511" s="78" t="s">
        <v>39</v>
      </c>
      <c r="C511">
        <v>16</v>
      </c>
      <c r="D511" s="67" t="s">
        <v>395</v>
      </c>
      <c r="E511">
        <v>0.249</v>
      </c>
      <c r="F511">
        <v>1.6E-2</v>
      </c>
      <c r="H511" s="70">
        <v>1.3993456453471831</v>
      </c>
      <c r="I511" s="70">
        <v>8.1184424055522147E-2</v>
      </c>
      <c r="J511" s="70">
        <v>17.236627119386451</v>
      </c>
    </row>
    <row r="512" spans="1:13" x14ac:dyDescent="0.25">
      <c r="B512" s="78" t="s">
        <v>394</v>
      </c>
      <c r="C512">
        <v>12</v>
      </c>
      <c r="D512" s="67" t="s">
        <v>396</v>
      </c>
      <c r="E512">
        <v>0.315</v>
      </c>
      <c r="F512">
        <v>5.2999999999999999E-2</v>
      </c>
      <c r="H512" s="70">
        <v>2.3082083868108949</v>
      </c>
      <c r="I512" s="70">
        <v>0.34362072525354742</v>
      </c>
      <c r="J512" s="70">
        <v>6.7173142280860318</v>
      </c>
    </row>
    <row r="513" spans="1:10" x14ac:dyDescent="0.25">
      <c r="B513" s="78" t="s">
        <v>393</v>
      </c>
      <c r="C513">
        <v>14</v>
      </c>
      <c r="D513" s="67" t="s">
        <v>396</v>
      </c>
      <c r="E513">
        <v>0.17</v>
      </c>
      <c r="F513">
        <v>3.5000000000000003E-2</v>
      </c>
      <c r="H513" s="70">
        <v>1.1277672320530781</v>
      </c>
      <c r="I513" s="70">
        <v>0.2160849727180621</v>
      </c>
      <c r="J513" s="70">
        <v>5.2190914429044453</v>
      </c>
    </row>
    <row r="514" spans="1:10" x14ac:dyDescent="0.25">
      <c r="B514" s="78" t="s">
        <v>39</v>
      </c>
      <c r="C514">
        <v>16</v>
      </c>
      <c r="D514" s="67" t="s">
        <v>396</v>
      </c>
      <c r="E514">
        <v>0.39300000000000002</v>
      </c>
      <c r="F514">
        <v>2.9000000000000001E-2</v>
      </c>
      <c r="H514" s="70">
        <v>2.093230151342373</v>
      </c>
      <c r="I514" s="70">
        <v>0.132838463495555</v>
      </c>
      <c r="J514" s="70">
        <v>15.757711255162301</v>
      </c>
    </row>
    <row r="515" spans="1:10" x14ac:dyDescent="0.25">
      <c r="B515" s="78" t="s">
        <v>394</v>
      </c>
      <c r="C515">
        <v>12</v>
      </c>
      <c r="D515" s="67" t="s">
        <v>397</v>
      </c>
      <c r="E515">
        <v>0.28899999999999998</v>
      </c>
      <c r="F515">
        <v>0.01</v>
      </c>
      <c r="H515" s="70">
        <v>2.1380925633558872</v>
      </c>
      <c r="I515" s="70">
        <v>6.6031867444631423E-2</v>
      </c>
      <c r="J515" s="70">
        <v>32.379707648715303</v>
      </c>
    </row>
    <row r="516" spans="1:10" x14ac:dyDescent="0.25">
      <c r="B516" s="78" t="s">
        <v>393</v>
      </c>
      <c r="C516">
        <v>14</v>
      </c>
      <c r="D516" s="67" t="s">
        <v>397</v>
      </c>
      <c r="E516">
        <v>0.16600000000000001</v>
      </c>
      <c r="F516">
        <v>6.8000000000000005E-2</v>
      </c>
      <c r="H516" s="70">
        <v>1.103032521143499</v>
      </c>
      <c r="I516" s="70">
        <v>0.42115941015913733</v>
      </c>
      <c r="J516" s="70">
        <v>2.6190380519497638</v>
      </c>
    </row>
    <row r="517" spans="1:10" x14ac:dyDescent="0.25">
      <c r="B517" s="78" t="s">
        <v>39</v>
      </c>
      <c r="C517">
        <v>16</v>
      </c>
      <c r="D517" s="67" t="s">
        <v>397</v>
      </c>
      <c r="E517">
        <v>0.373</v>
      </c>
      <c r="F517">
        <v>6.3E-2</v>
      </c>
      <c r="H517" s="70">
        <v>2.0009950789031672</v>
      </c>
      <c r="I517" s="70">
        <v>0.29251924116764838</v>
      </c>
      <c r="J517" s="70">
        <v>6.8405588326969529</v>
      </c>
    </row>
    <row r="518" spans="1:10" x14ac:dyDescent="0.25">
      <c r="B518" s="78" t="s">
        <v>394</v>
      </c>
      <c r="C518">
        <v>12</v>
      </c>
      <c r="D518" s="67" t="s">
        <v>398</v>
      </c>
      <c r="E518">
        <v>0.221</v>
      </c>
      <c r="F518">
        <v>0.01</v>
      </c>
      <c r="H518" s="70">
        <v>1.677838513019414</v>
      </c>
      <c r="I518" s="70">
        <v>6.9395194180329911E-2</v>
      </c>
      <c r="J518" s="70">
        <v>24.178021732447259</v>
      </c>
    </row>
    <row r="519" spans="1:10" x14ac:dyDescent="0.25">
      <c r="B519" s="78" t="s">
        <v>393</v>
      </c>
      <c r="C519">
        <v>14</v>
      </c>
      <c r="D519" s="67" t="s">
        <v>398</v>
      </c>
      <c r="E519">
        <v>0.155</v>
      </c>
      <c r="F519">
        <v>0.13700000000000001</v>
      </c>
      <c r="H519" s="70">
        <v>1.034603563185343</v>
      </c>
      <c r="I519" s="70">
        <v>0.85601364799977686</v>
      </c>
      <c r="J519" s="70">
        <v>1.208629752110697</v>
      </c>
    </row>
    <row r="520" spans="1:10" x14ac:dyDescent="0.25">
      <c r="B520" s="78" t="s">
        <v>39</v>
      </c>
      <c r="C520">
        <v>16</v>
      </c>
      <c r="D520" s="67" t="s">
        <v>398</v>
      </c>
      <c r="E520">
        <v>0.33100000000000002</v>
      </c>
      <c r="F520">
        <v>0.153</v>
      </c>
      <c r="H520" s="70">
        <v>1.8031294396511079</v>
      </c>
      <c r="I520" s="70">
        <v>0.73139926766841756</v>
      </c>
      <c r="J520" s="70">
        <v>2.4653148004908352</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4041</v>
      </c>
      <c r="D557" t="s">
        <v>328</v>
      </c>
      <c r="E557" t="s">
        <v>339</v>
      </c>
      <c r="F557" t="s">
        <v>142</v>
      </c>
      <c r="G557" t="s">
        <v>147</v>
      </c>
      <c r="I557" t="s">
        <v>148</v>
      </c>
      <c r="J557" t="s">
        <v>147</v>
      </c>
      <c r="K557" t="s">
        <v>149</v>
      </c>
    </row>
    <row r="558" spans="1:11" x14ac:dyDescent="0.25">
      <c r="B558" t="s">
        <v>3803</v>
      </c>
      <c r="C558">
        <v>1</v>
      </c>
      <c r="D558">
        <v>3</v>
      </c>
      <c r="E558" t="s">
        <v>176</v>
      </c>
      <c r="F558">
        <v>8.7999999999999995E-2</v>
      </c>
      <c r="G558">
        <v>2E-3</v>
      </c>
      <c r="I558" s="70">
        <v>8.7999999999999995E-2</v>
      </c>
      <c r="J558" s="70">
        <v>2.8512636263294144E-2</v>
      </c>
      <c r="K558" s="70">
        <v>2.8512636263294144</v>
      </c>
    </row>
    <row r="559" spans="1:11" x14ac:dyDescent="0.25">
      <c r="B559" t="s">
        <v>3803</v>
      </c>
      <c r="C559">
        <v>1</v>
      </c>
      <c r="D559">
        <v>3</v>
      </c>
      <c r="E559" t="s">
        <v>3801</v>
      </c>
      <c r="F559">
        <v>0.126</v>
      </c>
      <c r="G559">
        <v>1.2E-2</v>
      </c>
      <c r="I559" s="70">
        <v>0.126</v>
      </c>
      <c r="J559" s="70">
        <v>4.034998083055874E-2</v>
      </c>
      <c r="K559" s="70">
        <v>4.034998083055874</v>
      </c>
    </row>
    <row r="560" spans="1:11" x14ac:dyDescent="0.25">
      <c r="B560" t="s">
        <v>3803</v>
      </c>
      <c r="C560">
        <v>1</v>
      </c>
      <c r="D560">
        <v>3</v>
      </c>
      <c r="E560" t="s">
        <v>176</v>
      </c>
      <c r="F560">
        <v>7.0999999999999994E-2</v>
      </c>
      <c r="G560">
        <v>2E-3</v>
      </c>
      <c r="I560" s="70">
        <v>7.0999999999999994E-2</v>
      </c>
      <c r="J560" s="70">
        <v>2.3127654683995136E-2</v>
      </c>
      <c r="K560" s="70">
        <v>2.3127654683995136</v>
      </c>
    </row>
    <row r="561" spans="1:11" x14ac:dyDescent="0.25">
      <c r="B561" t="s">
        <v>3803</v>
      </c>
      <c r="C561">
        <v>1</v>
      </c>
      <c r="D561">
        <v>3</v>
      </c>
      <c r="E561" t="s">
        <v>3801</v>
      </c>
      <c r="F561">
        <v>8.9999999999999993E-3</v>
      </c>
      <c r="G561">
        <v>1.6E-2</v>
      </c>
      <c r="I561" s="70">
        <v>8.9999999999999993E-3</v>
      </c>
      <c r="J561" s="70">
        <v>2.9910447317695876E-3</v>
      </c>
      <c r="K561" s="70">
        <v>0.29910447317695876</v>
      </c>
    </row>
    <row r="562" spans="1:11" x14ac:dyDescent="0.25">
      <c r="B562" t="s">
        <v>258</v>
      </c>
      <c r="C562">
        <v>1</v>
      </c>
      <c r="D562">
        <v>3</v>
      </c>
      <c r="E562" t="s">
        <v>176</v>
      </c>
      <c r="F562">
        <v>9.2999999999999999E-2</v>
      </c>
      <c r="G562">
        <v>3.0000000000000001E-3</v>
      </c>
      <c r="I562" s="70">
        <v>9.2999999999999999E-2</v>
      </c>
      <c r="J562" s="70">
        <v>3.0085769085459013E-2</v>
      </c>
      <c r="K562" s="70">
        <v>3.0085769085459013</v>
      </c>
    </row>
    <row r="563" spans="1:11" x14ac:dyDescent="0.25">
      <c r="B563" t="s">
        <v>258</v>
      </c>
      <c r="C563">
        <v>1</v>
      </c>
      <c r="D563">
        <v>3</v>
      </c>
      <c r="E563" t="s">
        <v>3801</v>
      </c>
      <c r="F563">
        <v>-1.0999999999999999E-2</v>
      </c>
      <c r="G563">
        <v>1.4999999999999999E-2</v>
      </c>
      <c r="I563" s="70">
        <v>-1.0999999999999999E-2</v>
      </c>
      <c r="J563" s="70">
        <v>-3.6801938790174127E-3</v>
      </c>
      <c r="K563" s="70">
        <v>-0.36801938790174127</v>
      </c>
    </row>
    <row r="564" spans="1:11" x14ac:dyDescent="0.25">
      <c r="B564" t="s">
        <v>258</v>
      </c>
      <c r="C564">
        <v>1</v>
      </c>
      <c r="D564">
        <v>3</v>
      </c>
      <c r="E564" t="s">
        <v>176</v>
      </c>
      <c r="F564">
        <v>8.5000000000000006E-2</v>
      </c>
      <c r="G564">
        <v>3.0000000000000001E-3</v>
      </c>
      <c r="I564" s="70">
        <v>8.5000000000000006E-2</v>
      </c>
      <c r="J564" s="70">
        <v>2.7566441951573761E-2</v>
      </c>
      <c r="K564" s="70">
        <v>2.7566441951573761</v>
      </c>
    </row>
    <row r="565" spans="1:11" x14ac:dyDescent="0.25">
      <c r="B565" t="s">
        <v>258</v>
      </c>
      <c r="C565">
        <v>1</v>
      </c>
      <c r="D565">
        <v>3</v>
      </c>
      <c r="E565" t="s">
        <v>3801</v>
      </c>
      <c r="F565">
        <v>-9.0999999999999998E-2</v>
      </c>
      <c r="G565">
        <v>2.1999999999999999E-2</v>
      </c>
      <c r="I565" s="70">
        <v>-9.0999999999999998E-2</v>
      </c>
      <c r="J565" s="70">
        <v>-3.1302985901833114E-2</v>
      </c>
      <c r="K565" s="70">
        <v>-3.1302985901833114</v>
      </c>
    </row>
    <row r="566" spans="1:11" x14ac:dyDescent="0.25">
      <c r="B566" t="s">
        <v>259</v>
      </c>
      <c r="C566">
        <v>1</v>
      </c>
      <c r="D566">
        <v>3</v>
      </c>
      <c r="E566" t="s">
        <v>176</v>
      </c>
      <c r="F566">
        <v>5.1999999999999998E-2</v>
      </c>
      <c r="G566">
        <v>3.0000000000000001E-3</v>
      </c>
      <c r="I566" s="70">
        <v>5.1999999999999998E-2</v>
      </c>
      <c r="J566" s="70">
        <v>1.7041278534103421E-2</v>
      </c>
      <c r="K566" s="70">
        <v>1.7041278534103421</v>
      </c>
    </row>
    <row r="567" spans="1:11" x14ac:dyDescent="0.25">
      <c r="B567" t="s">
        <v>259</v>
      </c>
      <c r="C567">
        <v>1</v>
      </c>
      <c r="D567">
        <v>3</v>
      </c>
      <c r="E567" t="s">
        <v>3801</v>
      </c>
      <c r="F567">
        <v>0.222</v>
      </c>
      <c r="G567">
        <v>2.5000000000000001E-2</v>
      </c>
      <c r="I567" s="70">
        <v>0.222</v>
      </c>
      <c r="J567" s="70">
        <v>6.9113307397686619E-2</v>
      </c>
      <c r="K567" s="70">
        <v>6.9113307397686619</v>
      </c>
    </row>
    <row r="568" spans="1:11" x14ac:dyDescent="0.25">
      <c r="B568" t="s">
        <v>259</v>
      </c>
      <c r="C568">
        <v>1</v>
      </c>
      <c r="D568">
        <v>3</v>
      </c>
      <c r="E568" t="s">
        <v>176</v>
      </c>
      <c r="F568">
        <v>3.6999999999999998E-2</v>
      </c>
      <c r="G568">
        <v>3.0000000000000001E-3</v>
      </c>
      <c r="I568" s="70">
        <v>3.6999999999999998E-2</v>
      </c>
      <c r="J568" s="70">
        <v>1.2184273858861783E-2</v>
      </c>
      <c r="K568" s="70">
        <v>1.2184273858861783</v>
      </c>
    </row>
    <row r="569" spans="1:11" x14ac:dyDescent="0.25">
      <c r="B569" t="s">
        <v>259</v>
      </c>
      <c r="C569">
        <v>1</v>
      </c>
      <c r="D569">
        <v>3</v>
      </c>
      <c r="E569" t="s">
        <v>3801</v>
      </c>
      <c r="F569">
        <v>0.23</v>
      </c>
      <c r="G569">
        <v>3.5000000000000003E-2</v>
      </c>
      <c r="I569" s="70">
        <v>0.23</v>
      </c>
      <c r="J569" s="70">
        <v>7.1441269690773135E-2</v>
      </c>
      <c r="K569" s="70">
        <v>7.1441269690773135</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1" x14ac:dyDescent="0.25">
      <c r="A677" s="72" t="s">
        <v>4022</v>
      </c>
      <c r="C677" t="s">
        <v>212</v>
      </c>
    </row>
    <row r="679" spans="1:11" x14ac:dyDescent="0.25">
      <c r="B679" t="s">
        <v>4032</v>
      </c>
      <c r="C679" t="s">
        <v>4031</v>
      </c>
      <c r="D679" t="s">
        <v>4041</v>
      </c>
      <c r="E679" t="s">
        <v>145</v>
      </c>
      <c r="F679" t="s">
        <v>4030</v>
      </c>
      <c r="G679" t="s">
        <v>147</v>
      </c>
      <c r="I679" t="s">
        <v>148</v>
      </c>
      <c r="J679" t="s">
        <v>147</v>
      </c>
      <c r="K679" t="s">
        <v>149</v>
      </c>
    </row>
    <row r="680" spans="1:11" x14ac:dyDescent="0.25">
      <c r="B680">
        <v>2</v>
      </c>
      <c r="C680" t="s">
        <v>4027</v>
      </c>
      <c r="D680">
        <v>1</v>
      </c>
      <c r="E680">
        <v>6</v>
      </c>
      <c r="F680">
        <v>9.6799999999999997E-2</v>
      </c>
      <c r="G680">
        <v>4.0000000000000001E-3</v>
      </c>
      <c r="I680" s="70">
        <v>1.5518657789766801</v>
      </c>
      <c r="J680" s="70">
        <v>6.1726152309127563E-2</v>
      </c>
      <c r="K680" s="70">
        <v>25.141139062173529</v>
      </c>
    </row>
    <row r="681" spans="1:11" x14ac:dyDescent="0.25">
      <c r="B681">
        <v>2</v>
      </c>
      <c r="C681" t="s">
        <v>4028</v>
      </c>
      <c r="D681">
        <v>2</v>
      </c>
      <c r="E681">
        <v>2</v>
      </c>
      <c r="F681">
        <v>0.13699999999999998</v>
      </c>
      <c r="G681">
        <v>4.0000000000000001E-3</v>
      </c>
      <c r="I681" s="70">
        <v>1.990195607224909</v>
      </c>
      <c r="J681" s="70">
        <v>0.27732343367972001</v>
      </c>
      <c r="K681" s="70">
        <v>7.176442253067516</v>
      </c>
    </row>
    <row r="682" spans="1:11" x14ac:dyDescent="0.25">
      <c r="B682">
        <v>2</v>
      </c>
      <c r="C682" t="s">
        <v>4029</v>
      </c>
      <c r="D682">
        <v>2</v>
      </c>
      <c r="E682">
        <v>4</v>
      </c>
      <c r="F682">
        <v>0.26899999999999996</v>
      </c>
      <c r="G682">
        <v>5.0000000000000001E-3</v>
      </c>
      <c r="I682" s="70">
        <v>4.0519992789316728</v>
      </c>
      <c r="J682" s="70">
        <v>0.14209560623960771</v>
      </c>
      <c r="K682" s="70">
        <v>28.516006836263589</v>
      </c>
    </row>
    <row r="683" spans="1:11" x14ac:dyDescent="0.25">
      <c r="B683">
        <v>3</v>
      </c>
      <c r="C683" t="s">
        <v>4027</v>
      </c>
      <c r="D683">
        <v>1</v>
      </c>
      <c r="E683">
        <v>6</v>
      </c>
      <c r="F683">
        <v>0.10300000000000001</v>
      </c>
      <c r="G683">
        <v>4.0000000000000001E-3</v>
      </c>
      <c r="I683" s="70">
        <v>1.647316742310911</v>
      </c>
      <c r="J683" s="70">
        <v>6.1436879264013852E-2</v>
      </c>
      <c r="K683" s="70">
        <v>26.813157862915961</v>
      </c>
    </row>
    <row r="684" spans="1:11" x14ac:dyDescent="0.25">
      <c r="B684">
        <v>3</v>
      </c>
      <c r="C684" t="s">
        <v>4028</v>
      </c>
      <c r="D684">
        <v>2</v>
      </c>
      <c r="E684">
        <v>2</v>
      </c>
      <c r="F684">
        <v>0.14499999999999999</v>
      </c>
      <c r="G684">
        <v>4.0000000000000001E-3</v>
      </c>
      <c r="I684" s="70">
        <v>2.0784012413987529</v>
      </c>
      <c r="J684" s="70">
        <v>0.27708379934922978</v>
      </c>
      <c r="K684" s="70">
        <v>7.5009843458194601</v>
      </c>
    </row>
    <row r="685" spans="1:11" x14ac:dyDescent="0.25">
      <c r="B685">
        <v>3</v>
      </c>
      <c r="C685" t="s">
        <v>4029</v>
      </c>
      <c r="D685">
        <v>2</v>
      </c>
      <c r="E685">
        <v>4</v>
      </c>
      <c r="F685">
        <v>0.28399999999999997</v>
      </c>
      <c r="G685">
        <v>5.0000000000000001E-3</v>
      </c>
      <c r="I685" s="70">
        <v>4.2467380281883349</v>
      </c>
      <c r="J685" s="70">
        <v>0.14130076522895971</v>
      </c>
      <c r="K685" s="70">
        <v>30.054600350585819</v>
      </c>
    </row>
    <row r="686" spans="1:11" x14ac:dyDescent="0.25">
      <c r="B686">
        <v>4</v>
      </c>
      <c r="C686" t="s">
        <v>4027</v>
      </c>
      <c r="D686">
        <v>1</v>
      </c>
      <c r="E686">
        <v>6</v>
      </c>
      <c r="F686">
        <v>9.9399999999999988E-2</v>
      </c>
      <c r="G686">
        <v>4.0000000000000001E-3</v>
      </c>
      <c r="I686" s="70">
        <v>1.5919482059154391</v>
      </c>
      <c r="J686" s="70">
        <v>6.160448014426987E-2</v>
      </c>
      <c r="K686" s="70">
        <v>25.841435593438959</v>
      </c>
    </row>
    <row r="687" spans="1:11" x14ac:dyDescent="0.25">
      <c r="B687">
        <v>4</v>
      </c>
      <c r="C687" t="s">
        <v>4028</v>
      </c>
      <c r="D687">
        <v>2</v>
      </c>
      <c r="E687">
        <v>2</v>
      </c>
      <c r="F687">
        <v>0.13900000000000001</v>
      </c>
      <c r="G687">
        <v>4.0000000000000001E-3</v>
      </c>
      <c r="I687" s="70">
        <v>1.9607767722470859</v>
      </c>
      <c r="J687" s="70">
        <v>0.27740345006042222</v>
      </c>
      <c r="K687" s="70">
        <v>7.0683215072487462</v>
      </c>
    </row>
    <row r="688" spans="1:11" x14ac:dyDescent="0.25">
      <c r="B688">
        <v>4</v>
      </c>
      <c r="C688" t="s">
        <v>4029</v>
      </c>
      <c r="D688">
        <v>2</v>
      </c>
      <c r="E688">
        <v>4</v>
      </c>
      <c r="F688">
        <v>0.27699999999999997</v>
      </c>
      <c r="G688">
        <v>5.0000000000000001E-3</v>
      </c>
      <c r="I688" s="70">
        <v>4.1716274856087088</v>
      </c>
      <c r="J688" s="70">
        <v>0.14160663060587789</v>
      </c>
      <c r="K688" s="70">
        <v>29.45926661597689</v>
      </c>
    </row>
    <row r="689" spans="1:11" x14ac:dyDescent="0.25">
      <c r="B689" t="s">
        <v>4033</v>
      </c>
      <c r="C689" t="s">
        <v>4027</v>
      </c>
      <c r="D689">
        <v>1</v>
      </c>
      <c r="E689">
        <v>6</v>
      </c>
      <c r="F689">
        <v>5.5E-2</v>
      </c>
      <c r="G689">
        <v>0.01</v>
      </c>
      <c r="I689" s="70">
        <v>0.89633939252906636</v>
      </c>
      <c r="J689" s="70">
        <v>0.15939390109404281</v>
      </c>
      <c r="K689" s="70">
        <v>5.6234233956054824</v>
      </c>
    </row>
    <row r="690" spans="1:11" x14ac:dyDescent="0.25">
      <c r="B690" t="s">
        <v>4033</v>
      </c>
      <c r="C690" t="s">
        <v>4028</v>
      </c>
      <c r="D690">
        <v>2</v>
      </c>
      <c r="E690">
        <v>2</v>
      </c>
      <c r="F690">
        <v>0.11</v>
      </c>
      <c r="G690">
        <v>1.2E-2</v>
      </c>
      <c r="I690" s="70">
        <v>2.713192920870688</v>
      </c>
      <c r="J690" s="70">
        <v>0.76039401111049088</v>
      </c>
      <c r="K690" s="70">
        <v>3.568140833866249</v>
      </c>
    </row>
    <row r="691" spans="1:11" x14ac:dyDescent="0.25">
      <c r="B691" t="s">
        <v>4033</v>
      </c>
      <c r="C691" t="s">
        <v>4029</v>
      </c>
      <c r="D691">
        <v>2</v>
      </c>
      <c r="E691">
        <v>4</v>
      </c>
      <c r="F691">
        <v>0.21899999999999997</v>
      </c>
      <c r="G691">
        <v>1.7000000000000001E-2</v>
      </c>
      <c r="I691" s="70">
        <v>3.869548797561162</v>
      </c>
      <c r="J691" s="70">
        <v>0.43999736343249979</v>
      </c>
      <c r="K691" s="70">
        <v>8.7944817836500313</v>
      </c>
    </row>
    <row r="692" spans="1:11" x14ac:dyDescent="0.25">
      <c r="B692" t="s">
        <v>4034</v>
      </c>
      <c r="C692" t="s">
        <v>4027</v>
      </c>
      <c r="D692">
        <v>1</v>
      </c>
      <c r="E692">
        <v>6</v>
      </c>
      <c r="F692">
        <v>6.0999999999999999E-2</v>
      </c>
      <c r="G692">
        <v>0.01</v>
      </c>
      <c r="I692" s="70">
        <v>0.99174989126973312</v>
      </c>
      <c r="J692" s="70">
        <v>0.1586423969388466</v>
      </c>
      <c r="K692" s="70">
        <v>6.2514807542401956</v>
      </c>
    </row>
    <row r="693" spans="1:11" x14ac:dyDescent="0.25">
      <c r="B693" t="s">
        <v>4034</v>
      </c>
      <c r="C693" t="s">
        <v>4028</v>
      </c>
      <c r="D693">
        <v>2</v>
      </c>
      <c r="E693">
        <v>2</v>
      </c>
      <c r="F693">
        <v>0.122</v>
      </c>
      <c r="G693">
        <v>1.2E-2</v>
      </c>
      <c r="I693" s="70">
        <v>3.0048542545447088</v>
      </c>
      <c r="J693" s="70">
        <v>0.75824093266575887</v>
      </c>
      <c r="K693" s="70">
        <v>3.962928041856693</v>
      </c>
    </row>
    <row r="694" spans="1:11" x14ac:dyDescent="0.25">
      <c r="B694" t="s">
        <v>4034</v>
      </c>
      <c r="C694" t="s">
        <v>4029</v>
      </c>
      <c r="D694">
        <v>2</v>
      </c>
      <c r="E694">
        <v>4</v>
      </c>
      <c r="F694">
        <v>0.24600000000000002</v>
      </c>
      <c r="G694">
        <v>1.7000000000000001E-2</v>
      </c>
      <c r="I694" s="70">
        <v>4.3348960249571578</v>
      </c>
      <c r="J694" s="70">
        <v>0.43413624601176892</v>
      </c>
      <c r="K694" s="70">
        <v>9.9851050557977228</v>
      </c>
    </row>
    <row r="695" spans="1:11" x14ac:dyDescent="0.25">
      <c r="B695">
        <v>5</v>
      </c>
      <c r="C695" t="s">
        <v>4027</v>
      </c>
      <c r="D695">
        <v>1</v>
      </c>
      <c r="E695">
        <v>6</v>
      </c>
      <c r="F695">
        <v>4.8000000000000001E-2</v>
      </c>
      <c r="G695">
        <v>9.0000000000000011E-3</v>
      </c>
      <c r="I695" s="70">
        <v>0.78445394139614599</v>
      </c>
      <c r="J695" s="70">
        <v>0.14425255812222729</v>
      </c>
      <c r="K695" s="70">
        <v>5.4380591346703646</v>
      </c>
    </row>
    <row r="696" spans="1:11" x14ac:dyDescent="0.25">
      <c r="B696">
        <v>5</v>
      </c>
      <c r="C696" t="s">
        <v>4028</v>
      </c>
      <c r="D696">
        <v>2</v>
      </c>
      <c r="E696">
        <v>2</v>
      </c>
      <c r="F696">
        <v>0.10800000000000001</v>
      </c>
      <c r="G696">
        <v>1.1000000000000001E-2</v>
      </c>
      <c r="I696" s="70">
        <v>2.9563014098699991</v>
      </c>
      <c r="J696" s="70">
        <v>0.69022829146567344</v>
      </c>
      <c r="K696" s="70">
        <v>4.2830777098290271</v>
      </c>
    </row>
    <row r="697" spans="1:11" x14ac:dyDescent="0.25">
      <c r="B697">
        <v>5</v>
      </c>
      <c r="C697" t="s">
        <v>4029</v>
      </c>
      <c r="D697">
        <v>2</v>
      </c>
      <c r="E697">
        <v>4</v>
      </c>
      <c r="F697">
        <v>0.22399999999999998</v>
      </c>
      <c r="G697">
        <v>1.6E-2</v>
      </c>
      <c r="I697" s="70">
        <v>4.1362250582416937</v>
      </c>
      <c r="J697" s="70">
        <v>0.40639604033110932</v>
      </c>
      <c r="K697" s="70">
        <v>10.177818304705241</v>
      </c>
    </row>
    <row r="698" spans="1:11" x14ac:dyDescent="0.25">
      <c r="B698">
        <v>6</v>
      </c>
      <c r="C698" t="s">
        <v>4027</v>
      </c>
      <c r="D698">
        <v>1</v>
      </c>
      <c r="E698">
        <v>6</v>
      </c>
      <c r="F698">
        <v>5.2999999999999999E-2</v>
      </c>
      <c r="G698">
        <v>1.1000000000000001E-2</v>
      </c>
      <c r="I698" s="70">
        <v>0.86443540238798633</v>
      </c>
      <c r="J698" s="70">
        <v>0.17561076122606331</v>
      </c>
      <c r="K698" s="70">
        <v>4.922451200329351</v>
      </c>
    </row>
    <row r="699" spans="1:11" x14ac:dyDescent="0.25">
      <c r="B699">
        <v>6</v>
      </c>
      <c r="C699" t="s">
        <v>4028</v>
      </c>
      <c r="D699">
        <v>2</v>
      </c>
      <c r="E699">
        <v>2</v>
      </c>
      <c r="F699">
        <v>0.12</v>
      </c>
      <c r="G699">
        <v>1.3000000000000001E-2</v>
      </c>
      <c r="I699" s="70">
        <v>3.2956920689338309</v>
      </c>
      <c r="J699" s="70">
        <v>0.82430283513478619</v>
      </c>
      <c r="K699" s="70">
        <v>3.998156901152639</v>
      </c>
    </row>
    <row r="700" spans="1:11" x14ac:dyDescent="0.25">
      <c r="B700">
        <v>6</v>
      </c>
      <c r="C700" t="s">
        <v>4029</v>
      </c>
      <c r="D700">
        <v>2</v>
      </c>
      <c r="E700">
        <v>4</v>
      </c>
      <c r="F700">
        <v>0.22600000000000001</v>
      </c>
      <c r="G700">
        <v>1.8000000000000002E-2</v>
      </c>
      <c r="I700" s="70">
        <v>4.0697480214584081</v>
      </c>
      <c r="J700" s="70">
        <v>0.46789295386537472</v>
      </c>
      <c r="K700" s="70">
        <v>8.6980322910128365</v>
      </c>
    </row>
    <row r="704" spans="1:11" x14ac:dyDescent="0.25">
      <c r="A704" s="72" t="s">
        <v>4035</v>
      </c>
      <c r="C704" t="s">
        <v>4040</v>
      </c>
    </row>
    <row r="708" spans="3:11" x14ac:dyDescent="0.25">
      <c r="C708" t="s">
        <v>156</v>
      </c>
      <c r="D708" t="s">
        <v>4041</v>
      </c>
      <c r="E708" t="s">
        <v>145</v>
      </c>
      <c r="F708" t="s">
        <v>4030</v>
      </c>
      <c r="G708" t="s">
        <v>147</v>
      </c>
      <c r="I708" t="s">
        <v>148</v>
      </c>
      <c r="J708" t="s">
        <v>147</v>
      </c>
      <c r="K708" t="s">
        <v>149</v>
      </c>
    </row>
    <row r="709" spans="3:11" x14ac:dyDescent="0.25">
      <c r="C709">
        <v>1980</v>
      </c>
      <c r="D709" t="s">
        <v>4042</v>
      </c>
      <c r="E709">
        <v>4</v>
      </c>
      <c r="F709">
        <v>0.23630000000000001</v>
      </c>
      <c r="G709">
        <v>7.7999999999999996E-3</v>
      </c>
      <c r="I709" s="70">
        <v>5.4462081991112576</v>
      </c>
      <c r="J709" s="70">
        <v>0.16631894037714709</v>
      </c>
      <c r="K709" s="70">
        <v>32.745568164163153</v>
      </c>
    </row>
    <row r="710" spans="3:11" x14ac:dyDescent="0.25">
      <c r="C710">
        <v>1981</v>
      </c>
      <c r="D710" t="s">
        <v>4042</v>
      </c>
      <c r="E710">
        <v>4</v>
      </c>
      <c r="F710">
        <v>0.24310000000000001</v>
      </c>
      <c r="G710">
        <v>8.6999999999999994E-3</v>
      </c>
      <c r="I710" s="70">
        <v>5.5909060847234127</v>
      </c>
      <c r="J710" s="70">
        <v>0.1847479854671977</v>
      </c>
      <c r="K710" s="70">
        <v>30.26233856128346</v>
      </c>
    </row>
    <row r="711" spans="3:11" x14ac:dyDescent="0.25">
      <c r="C711">
        <v>1982</v>
      </c>
      <c r="D711" t="s">
        <v>4042</v>
      </c>
      <c r="E711">
        <v>4</v>
      </c>
      <c r="F711">
        <v>0.28349999999999997</v>
      </c>
      <c r="G711">
        <v>8.8000000000000005E-3</v>
      </c>
      <c r="I711" s="70">
        <v>6.4385545770590191</v>
      </c>
      <c r="J711" s="70">
        <v>0.18244239974252419</v>
      </c>
      <c r="K711" s="70">
        <v>35.290889541825628</v>
      </c>
    </row>
    <row r="712" spans="3:11" x14ac:dyDescent="0.25">
      <c r="C712">
        <v>1983</v>
      </c>
      <c r="D712" t="s">
        <v>4042</v>
      </c>
      <c r="E712">
        <v>4</v>
      </c>
      <c r="F712">
        <v>0.30230000000000001</v>
      </c>
      <c r="G712">
        <v>8.6E-3</v>
      </c>
      <c r="I712" s="70">
        <v>6.8261951066597826</v>
      </c>
      <c r="J712" s="70">
        <v>0.17636206671221569</v>
      </c>
      <c r="K712" s="70">
        <v>38.705574469132522</v>
      </c>
    </row>
    <row r="713" spans="3:11" x14ac:dyDescent="0.25">
      <c r="C713">
        <v>1984</v>
      </c>
      <c r="D713" t="s">
        <v>4042</v>
      </c>
      <c r="E713">
        <v>4</v>
      </c>
      <c r="F713">
        <v>0.30880000000000002</v>
      </c>
      <c r="G713">
        <v>8.3999999999999995E-3</v>
      </c>
      <c r="I713" s="70">
        <v>6.9592432511565328</v>
      </c>
      <c r="J713" s="70">
        <v>0.17161859017988129</v>
      </c>
      <c r="K713" s="70">
        <v>40.550637572900627</v>
      </c>
    </row>
    <row r="714" spans="3:11" x14ac:dyDescent="0.25">
      <c r="C714">
        <v>1985</v>
      </c>
      <c r="D714" t="s">
        <v>4042</v>
      </c>
      <c r="E714">
        <v>4</v>
      </c>
      <c r="F714">
        <v>0.33189999999999997</v>
      </c>
      <c r="G714">
        <v>8.3999999999999995E-3</v>
      </c>
      <c r="I714" s="70">
        <v>7.4281024662567594</v>
      </c>
      <c r="J714" s="70">
        <v>0.16938134633166091</v>
      </c>
      <c r="K714" s="70">
        <v>43.854312337983167</v>
      </c>
    </row>
    <row r="715" spans="3:11" x14ac:dyDescent="0.25">
      <c r="C715">
        <v>1986</v>
      </c>
      <c r="D715" t="s">
        <v>4042</v>
      </c>
      <c r="E715">
        <v>4</v>
      </c>
      <c r="F715">
        <v>0.3367</v>
      </c>
      <c r="G715">
        <v>8.6E-3</v>
      </c>
      <c r="I715" s="70">
        <v>7.524761275100178</v>
      </c>
      <c r="J715" s="70">
        <v>0.17294698641540021</v>
      </c>
      <c r="K715" s="70">
        <v>43.509062696394757</v>
      </c>
    </row>
    <row r="716" spans="3:11" x14ac:dyDescent="0.25">
      <c r="C716">
        <v>1987</v>
      </c>
      <c r="D716" t="s">
        <v>4042</v>
      </c>
      <c r="E716">
        <v>4</v>
      </c>
      <c r="F716">
        <v>0.33939999999999998</v>
      </c>
      <c r="G716">
        <v>8.2000000000000007E-3</v>
      </c>
      <c r="I716" s="70">
        <v>7.5790175050109099</v>
      </c>
      <c r="J716" s="70">
        <v>0.16465356569006451</v>
      </c>
      <c r="K716" s="70">
        <v>46.030084275716611</v>
      </c>
    </row>
    <row r="717" spans="3:11" x14ac:dyDescent="0.25">
      <c r="C717">
        <v>1988</v>
      </c>
      <c r="D717" t="s">
        <v>4042</v>
      </c>
      <c r="E717">
        <v>4</v>
      </c>
      <c r="F717">
        <v>0.3402</v>
      </c>
      <c r="G717">
        <v>9.1000000000000004E-3</v>
      </c>
      <c r="I717" s="70">
        <v>7.59507767079457</v>
      </c>
      <c r="J717" s="70">
        <v>0.18264348731611521</v>
      </c>
      <c r="K717" s="70">
        <v>41.584169150522079</v>
      </c>
    </row>
    <row r="718" spans="3:11" x14ac:dyDescent="0.25">
      <c r="C718">
        <v>1989</v>
      </c>
      <c r="D718" t="s">
        <v>4042</v>
      </c>
      <c r="E718">
        <v>4</v>
      </c>
      <c r="F718">
        <v>0.36809999999999998</v>
      </c>
      <c r="G718">
        <v>8.3999999999999995E-3</v>
      </c>
      <c r="I718" s="70">
        <v>8.1507313749599408</v>
      </c>
      <c r="J718" s="70">
        <v>0.16600872442615</v>
      </c>
      <c r="K718" s="70">
        <v>49.098210971350753</v>
      </c>
    </row>
    <row r="719" spans="3:11" x14ac:dyDescent="0.25">
      <c r="C719">
        <v>1990</v>
      </c>
      <c r="D719" t="s">
        <v>4042</v>
      </c>
      <c r="E719">
        <v>4</v>
      </c>
      <c r="F719">
        <v>0.37640000000000001</v>
      </c>
      <c r="G719">
        <v>8.6E-3</v>
      </c>
      <c r="I719" s="70">
        <v>8.3143919377751665</v>
      </c>
      <c r="J719" s="70">
        <v>0.16919205366624279</v>
      </c>
      <c r="K719" s="70">
        <v>49.141740156287582</v>
      </c>
    </row>
    <row r="720" spans="3:11" x14ac:dyDescent="0.25">
      <c r="C720">
        <v>1991</v>
      </c>
      <c r="D720" t="s">
        <v>4042</v>
      </c>
      <c r="E720">
        <v>4</v>
      </c>
      <c r="F720">
        <v>0.39329999999999998</v>
      </c>
      <c r="G720">
        <v>8.6999999999999994E-3</v>
      </c>
      <c r="I720" s="70">
        <v>8.6453539884810304</v>
      </c>
      <c r="J720" s="70">
        <v>0.16959997482591421</v>
      </c>
      <c r="K720" s="70">
        <v>50.974972121045703</v>
      </c>
    </row>
    <row r="721" spans="3:11" x14ac:dyDescent="0.25">
      <c r="C721">
        <v>1992</v>
      </c>
      <c r="D721" t="s">
        <v>4042</v>
      </c>
      <c r="E721">
        <v>4</v>
      </c>
      <c r="F721">
        <v>0.39660000000000001</v>
      </c>
      <c r="G721">
        <v>8.6999999999999994E-3</v>
      </c>
      <c r="I721" s="70">
        <v>8.7096279547539179</v>
      </c>
      <c r="J721" s="70">
        <v>0.16929932751080459</v>
      </c>
      <c r="K721" s="70">
        <v>51.445142061760841</v>
      </c>
    </row>
    <row r="722" spans="3:11" x14ac:dyDescent="0.25">
      <c r="C722">
        <v>1993</v>
      </c>
      <c r="D722" t="s">
        <v>4042</v>
      </c>
      <c r="E722">
        <v>4</v>
      </c>
      <c r="F722">
        <v>0.3962</v>
      </c>
      <c r="G722">
        <v>9.1999999999999998E-3</v>
      </c>
      <c r="I722" s="70">
        <v>8.7018432414701188</v>
      </c>
      <c r="J722" s="70">
        <v>0.17906764034907699</v>
      </c>
      <c r="K722" s="70">
        <v>48.595286253320943</v>
      </c>
    </row>
    <row r="723" spans="3:11" x14ac:dyDescent="0.25">
      <c r="C723">
        <v>1994</v>
      </c>
      <c r="D723" t="s">
        <v>4042</v>
      </c>
      <c r="E723">
        <v>4</v>
      </c>
      <c r="F723">
        <v>0.3957</v>
      </c>
      <c r="G723">
        <v>9.1000000000000004E-3</v>
      </c>
      <c r="I723" s="70">
        <v>8.692109997289732</v>
      </c>
      <c r="J723" s="70">
        <v>0.1771688401833017</v>
      </c>
      <c r="K723" s="70">
        <v>49.061166671841043</v>
      </c>
    </row>
    <row r="724" spans="3:11" x14ac:dyDescent="0.25">
      <c r="C724">
        <v>1995</v>
      </c>
      <c r="D724" t="s">
        <v>4042</v>
      </c>
      <c r="E724">
        <v>4</v>
      </c>
      <c r="F724">
        <v>0.44519999999999998</v>
      </c>
      <c r="G724">
        <v>1.01E-2</v>
      </c>
      <c r="I724" s="70">
        <v>9.6432722136610352</v>
      </c>
      <c r="J724" s="70">
        <v>0.1915646708687338</v>
      </c>
      <c r="K724" s="70">
        <v>50.339512864921268</v>
      </c>
    </row>
    <row r="725" spans="3:11" x14ac:dyDescent="0.25">
      <c r="C725">
        <v>1996</v>
      </c>
      <c r="D725" t="s">
        <v>4042</v>
      </c>
      <c r="E725">
        <v>4</v>
      </c>
      <c r="F725">
        <v>0.4365</v>
      </c>
      <c r="G725">
        <v>1.03E-2</v>
      </c>
      <c r="I725" s="70">
        <v>9.4778872397561109</v>
      </c>
      <c r="J725" s="70">
        <v>0.1962447334788528</v>
      </c>
      <c r="K725" s="70">
        <v>48.296262894501787</v>
      </c>
    </row>
    <row r="726" spans="3:11" x14ac:dyDescent="0.25">
      <c r="C726">
        <v>1997</v>
      </c>
      <c r="D726" t="s">
        <v>4042</v>
      </c>
      <c r="E726">
        <v>4</v>
      </c>
      <c r="F726">
        <v>0.44890000000000002</v>
      </c>
      <c r="G726">
        <v>9.9000000000000008E-3</v>
      </c>
      <c r="I726" s="70">
        <v>9.7133820954460539</v>
      </c>
      <c r="J726" s="70">
        <v>0.18741156786957619</v>
      </c>
      <c r="K726" s="70">
        <v>51.829149106771297</v>
      </c>
    </row>
    <row r="727" spans="3:11" x14ac:dyDescent="0.25">
      <c r="C727">
        <v>1998</v>
      </c>
      <c r="D727" t="s">
        <v>4042</v>
      </c>
      <c r="E727">
        <v>4</v>
      </c>
      <c r="F727">
        <v>0.47420000000000001</v>
      </c>
      <c r="G727">
        <v>0.01</v>
      </c>
      <c r="I727" s="70">
        <v>10.18921819719403</v>
      </c>
      <c r="J727" s="70">
        <v>0.1868627360554776</v>
      </c>
      <c r="K727" s="70">
        <v>54.527823001419357</v>
      </c>
    </row>
    <row r="728" spans="3:11" x14ac:dyDescent="0.25">
      <c r="C728">
        <v>1999</v>
      </c>
      <c r="D728" t="s">
        <v>4042</v>
      </c>
      <c r="E728">
        <v>4</v>
      </c>
      <c r="F728">
        <v>0.4793</v>
      </c>
      <c r="G728">
        <v>9.7000000000000003E-3</v>
      </c>
      <c r="I728" s="70">
        <v>10.28439480749037</v>
      </c>
      <c r="J728" s="70">
        <v>0.1807879790496614</v>
      </c>
      <c r="K728" s="70">
        <v>56.886496887413657</v>
      </c>
    </row>
    <row r="729" spans="3:11" x14ac:dyDescent="0.25">
      <c r="C729">
        <v>2000</v>
      </c>
      <c r="D729" t="s">
        <v>4042</v>
      </c>
      <c r="E729">
        <v>4</v>
      </c>
      <c r="F729">
        <v>0.50680000000000003</v>
      </c>
      <c r="G729">
        <v>8.8000000000000005E-3</v>
      </c>
      <c r="I729" s="70">
        <v>10.793403262313969</v>
      </c>
      <c r="J729" s="70">
        <v>0.16176366284648969</v>
      </c>
      <c r="K729" s="70">
        <v>66.723286752950713</v>
      </c>
    </row>
    <row r="730" spans="3:11" x14ac:dyDescent="0.25">
      <c r="C730">
        <v>2001</v>
      </c>
      <c r="D730" t="s">
        <v>4042</v>
      </c>
      <c r="E730">
        <v>4</v>
      </c>
      <c r="F730">
        <v>0.52710000000000001</v>
      </c>
      <c r="G730">
        <v>8.8000000000000005E-3</v>
      </c>
      <c r="I730" s="70">
        <v>11.164692063472719</v>
      </c>
      <c r="J730" s="70">
        <v>0.16014820413832759</v>
      </c>
      <c r="K730" s="70">
        <v>69.714750306093052</v>
      </c>
    </row>
    <row r="731" spans="3:11" x14ac:dyDescent="0.25">
      <c r="C731">
        <v>2002</v>
      </c>
      <c r="D731" t="s">
        <v>4042</v>
      </c>
      <c r="E731">
        <v>4</v>
      </c>
      <c r="F731">
        <v>0.502</v>
      </c>
      <c r="G731">
        <v>8.8000000000000005E-3</v>
      </c>
      <c r="I731" s="70">
        <v>10.705062936989579</v>
      </c>
      <c r="J731" s="70">
        <v>0.16215122400890619</v>
      </c>
      <c r="K731" s="70">
        <v>66.019007888596676</v>
      </c>
    </row>
    <row r="732" spans="3:11" x14ac:dyDescent="0.25">
      <c r="C732">
        <v>2003</v>
      </c>
      <c r="D732" t="s">
        <v>4042</v>
      </c>
      <c r="E732">
        <v>4</v>
      </c>
      <c r="F732">
        <v>0.48780000000000001</v>
      </c>
      <c r="G732">
        <v>8.9999999999999993E-3</v>
      </c>
      <c r="I732" s="70">
        <v>10.442477044561519</v>
      </c>
      <c r="J732" s="70">
        <v>0.1670221624884147</v>
      </c>
      <c r="K732" s="70">
        <v>62.521505463598857</v>
      </c>
    </row>
    <row r="733" spans="3:11" x14ac:dyDescent="0.25">
      <c r="C733">
        <v>2004</v>
      </c>
      <c r="D733" t="s">
        <v>4042</v>
      </c>
      <c r="E733">
        <v>4</v>
      </c>
      <c r="F733">
        <v>0.51980000000000004</v>
      </c>
      <c r="G733">
        <v>9.1999999999999998E-3</v>
      </c>
      <c r="I733" s="70">
        <v>11.031603033322851</v>
      </c>
      <c r="J733" s="70">
        <v>0.16803045596568139</v>
      </c>
      <c r="K733" s="70">
        <v>65.652401940609778</v>
      </c>
    </row>
    <row r="734" spans="3:11" x14ac:dyDescent="0.25">
      <c r="C734">
        <v>2005</v>
      </c>
      <c r="D734" t="s">
        <v>4042</v>
      </c>
      <c r="E734">
        <v>4</v>
      </c>
      <c r="F734">
        <v>0.54369999999999996</v>
      </c>
      <c r="G734">
        <v>8.8999999999999999E-3</v>
      </c>
      <c r="I734" s="70">
        <v>11.46556610563985</v>
      </c>
      <c r="J734" s="70">
        <v>0.16066002758635009</v>
      </c>
      <c r="K734" s="70">
        <v>71.365393607177339</v>
      </c>
    </row>
    <row r="735" spans="3:11" x14ac:dyDescent="0.25">
      <c r="C735">
        <v>2006</v>
      </c>
      <c r="D735" t="s">
        <v>4042</v>
      </c>
      <c r="E735">
        <v>4</v>
      </c>
      <c r="F735">
        <v>0.53879999999999995</v>
      </c>
      <c r="G735">
        <v>9.1999999999999998E-3</v>
      </c>
      <c r="I735" s="70">
        <v>11.37700734877269</v>
      </c>
      <c r="J735" s="70">
        <v>0.16647200214594299</v>
      </c>
      <c r="K735" s="70">
        <v>68.341866512776562</v>
      </c>
    </row>
    <row r="736" spans="3:11" x14ac:dyDescent="0.25">
      <c r="C736">
        <v>2007</v>
      </c>
      <c r="D736" t="s">
        <v>4042</v>
      </c>
      <c r="E736">
        <v>4</v>
      </c>
      <c r="F736">
        <v>0.53820000000000001</v>
      </c>
      <c r="G736">
        <v>8.6999999999999994E-3</v>
      </c>
      <c r="I736" s="70">
        <v>11.366148891238391</v>
      </c>
      <c r="J736" s="70">
        <v>0.1574706630076996</v>
      </c>
      <c r="K736" s="70">
        <v>72.179469331901146</v>
      </c>
    </row>
    <row r="737" spans="3:11" x14ac:dyDescent="0.25">
      <c r="C737">
        <v>2008</v>
      </c>
      <c r="D737" t="s">
        <v>4042</v>
      </c>
      <c r="E737">
        <v>4</v>
      </c>
      <c r="F737">
        <v>0.54690000000000005</v>
      </c>
      <c r="G737">
        <v>8.8000000000000005E-3</v>
      </c>
      <c r="I737" s="70">
        <v>11.523286658922499</v>
      </c>
      <c r="J737" s="70">
        <v>0.15860833321457729</v>
      </c>
      <c r="K737" s="70">
        <v>72.652466773816585</v>
      </c>
    </row>
    <row r="738" spans="3:11" x14ac:dyDescent="0.25">
      <c r="C738">
        <v>2009</v>
      </c>
      <c r="D738" t="s">
        <v>4042</v>
      </c>
      <c r="E738">
        <v>4</v>
      </c>
      <c r="F738">
        <v>0.54969999999999997</v>
      </c>
      <c r="G738">
        <v>9.1999999999999998E-3</v>
      </c>
      <c r="I738" s="70">
        <v>11.57371872753707</v>
      </c>
      <c r="J738" s="70">
        <v>0.16559305225097459</v>
      </c>
      <c r="K738" s="70">
        <v>69.892538184487506</v>
      </c>
    </row>
    <row r="739" spans="3:11" x14ac:dyDescent="0.25">
      <c r="C739">
        <v>2010</v>
      </c>
      <c r="D739" t="s">
        <v>4042</v>
      </c>
      <c r="E739">
        <v>4</v>
      </c>
      <c r="F739">
        <v>0.55030000000000001</v>
      </c>
      <c r="G739">
        <v>8.8000000000000005E-3</v>
      </c>
      <c r="I739" s="70">
        <v>11.584516706797411</v>
      </c>
      <c r="J739" s="70">
        <v>0.15834737583368011</v>
      </c>
      <c r="K739" s="70">
        <v>73.158880251764856</v>
      </c>
    </row>
    <row r="740" spans="3:11" x14ac:dyDescent="0.25">
      <c r="C740">
        <v>1980</v>
      </c>
      <c r="D740" t="s">
        <v>4042</v>
      </c>
      <c r="E740">
        <v>4</v>
      </c>
      <c r="F740">
        <v>0.15379999999999999</v>
      </c>
      <c r="G740">
        <v>1.0500000000000001E-2</v>
      </c>
      <c r="I740" s="70">
        <v>3.6412479372035289</v>
      </c>
      <c r="J740" s="70">
        <v>0.23579327078796949</v>
      </c>
      <c r="K740" s="70">
        <v>15.4425439073612</v>
      </c>
    </row>
    <row r="741" spans="3:11" x14ac:dyDescent="0.25">
      <c r="C741">
        <v>1981</v>
      </c>
      <c r="D741" t="s">
        <v>4042</v>
      </c>
      <c r="E741">
        <v>4</v>
      </c>
      <c r="F741">
        <v>0.14280000000000001</v>
      </c>
      <c r="G741">
        <v>1.15E-2</v>
      </c>
      <c r="I741" s="70">
        <v>3.3933383343153878</v>
      </c>
      <c r="J741" s="70">
        <v>0.26011187234087918</v>
      </c>
      <c r="K741" s="70">
        <v>13.045688010228091</v>
      </c>
    </row>
    <row r="742" spans="3:11" x14ac:dyDescent="0.25">
      <c r="C742">
        <v>1982</v>
      </c>
      <c r="D742" t="s">
        <v>4042</v>
      </c>
      <c r="E742">
        <v>4</v>
      </c>
      <c r="F742">
        <v>0.18959999999999999</v>
      </c>
      <c r="G742">
        <v>1.1599999999999999E-2</v>
      </c>
      <c r="I742" s="70">
        <v>4.4360022384464237</v>
      </c>
      <c r="J742" s="70">
        <v>0.2545934822557957</v>
      </c>
      <c r="K742" s="70">
        <v>17.42386411129517</v>
      </c>
    </row>
    <row r="743" spans="3:11" x14ac:dyDescent="0.25">
      <c r="C743">
        <v>1983</v>
      </c>
      <c r="D743" t="s">
        <v>4042</v>
      </c>
      <c r="E743">
        <v>4</v>
      </c>
      <c r="F743">
        <v>0.1908</v>
      </c>
      <c r="G743">
        <v>1.1299999999999999E-2</v>
      </c>
      <c r="I743" s="70">
        <v>4.4623295382741901</v>
      </c>
      <c r="J743" s="70">
        <v>0.24782170049179089</v>
      </c>
      <c r="K743" s="70">
        <v>18.006209825123872</v>
      </c>
    </row>
    <row r="744" spans="3:11" x14ac:dyDescent="0.25">
      <c r="C744">
        <v>1984</v>
      </c>
      <c r="D744" t="s">
        <v>4042</v>
      </c>
      <c r="E744">
        <v>4</v>
      </c>
      <c r="F744">
        <v>0.18179999999999999</v>
      </c>
      <c r="G744">
        <v>1.0999999999999999E-2</v>
      </c>
      <c r="I744" s="70">
        <v>4.2643875231113793</v>
      </c>
      <c r="J744" s="70">
        <v>0.2426189420278865</v>
      </c>
      <c r="K744" s="70">
        <v>17.576482229574768</v>
      </c>
    </row>
    <row r="745" spans="3:11" x14ac:dyDescent="0.25">
      <c r="C745">
        <v>1985</v>
      </c>
      <c r="D745" t="s">
        <v>4042</v>
      </c>
      <c r="E745">
        <v>4</v>
      </c>
      <c r="F745">
        <v>0.2137</v>
      </c>
      <c r="G745">
        <v>1.17E-2</v>
      </c>
      <c r="I745" s="70">
        <v>4.9609705774644963</v>
      </c>
      <c r="J745" s="70">
        <v>0.25295446892896412</v>
      </c>
      <c r="K745" s="70">
        <v>19.612108845001909</v>
      </c>
    </row>
    <row r="746" spans="3:11" x14ac:dyDescent="0.25">
      <c r="C746">
        <v>1986</v>
      </c>
      <c r="D746" t="s">
        <v>4042</v>
      </c>
      <c r="E746">
        <v>4</v>
      </c>
      <c r="F746">
        <v>0.20030000000000001</v>
      </c>
      <c r="G746">
        <v>1.14E-2</v>
      </c>
      <c r="I746" s="70">
        <v>4.6700547956584071</v>
      </c>
      <c r="J746" s="70">
        <v>0.24852924782773181</v>
      </c>
      <c r="K746" s="70">
        <v>18.790765418867149</v>
      </c>
    </row>
    <row r="747" spans="3:11" x14ac:dyDescent="0.25">
      <c r="C747">
        <v>1987</v>
      </c>
      <c r="D747" t="s">
        <v>4042</v>
      </c>
      <c r="E747">
        <v>4</v>
      </c>
      <c r="F747">
        <v>0.20619999999999999</v>
      </c>
      <c r="G747">
        <v>1.0800000000000001E-2</v>
      </c>
      <c r="I747" s="70">
        <v>4.7984431666746152</v>
      </c>
      <c r="J747" s="70">
        <v>0.2345844773255028</v>
      </c>
      <c r="K747" s="70">
        <v>20.455075380015149</v>
      </c>
    </row>
    <row r="748" spans="3:11" x14ac:dyDescent="0.25">
      <c r="C748">
        <v>1988</v>
      </c>
      <c r="D748" t="s">
        <v>4042</v>
      </c>
      <c r="E748">
        <v>4</v>
      </c>
      <c r="F748">
        <v>0.18629999999999999</v>
      </c>
      <c r="G748">
        <v>1.2200000000000001E-2</v>
      </c>
      <c r="I748" s="70">
        <v>4.3634993163400804</v>
      </c>
      <c r="J748" s="70">
        <v>0.26832055375102187</v>
      </c>
      <c r="K748" s="70">
        <v>16.26226263825107</v>
      </c>
    </row>
    <row r="749" spans="3:11" x14ac:dyDescent="0.25">
      <c r="C749">
        <v>1989</v>
      </c>
      <c r="D749" t="s">
        <v>4042</v>
      </c>
      <c r="E749">
        <v>4</v>
      </c>
      <c r="F749">
        <v>0.21820000000000001</v>
      </c>
      <c r="G749">
        <v>1.1299999999999999E-2</v>
      </c>
      <c r="I749" s="70">
        <v>5.0581257796572956</v>
      </c>
      <c r="J749" s="70">
        <v>0.24362929348836959</v>
      </c>
      <c r="K749" s="70">
        <v>20.761566506364151</v>
      </c>
    </row>
    <row r="750" spans="3:11" x14ac:dyDescent="0.25">
      <c r="C750">
        <v>1990</v>
      </c>
      <c r="D750" t="s">
        <v>4042</v>
      </c>
      <c r="E750">
        <v>4</v>
      </c>
      <c r="F750">
        <v>0.21690000000000001</v>
      </c>
      <c r="G750">
        <v>1.17E-2</v>
      </c>
      <c r="I750" s="70">
        <v>5.030086407540324</v>
      </c>
      <c r="J750" s="70">
        <v>0.25245542176189939</v>
      </c>
      <c r="K750" s="70">
        <v>19.92465193432999</v>
      </c>
    </row>
    <row r="751" spans="3:11" x14ac:dyDescent="0.25">
      <c r="C751">
        <v>1991</v>
      </c>
      <c r="D751" t="s">
        <v>4042</v>
      </c>
      <c r="E751">
        <v>4</v>
      </c>
      <c r="F751">
        <v>0.21840000000000001</v>
      </c>
      <c r="G751">
        <v>1.1900000000000001E-2</v>
      </c>
      <c r="I751" s="70">
        <v>5.0624375371012498</v>
      </c>
      <c r="J751" s="70">
        <v>0.25653377517471793</v>
      </c>
      <c r="K751" s="70">
        <v>19.734000069399698</v>
      </c>
    </row>
    <row r="752" spans="3:11" x14ac:dyDescent="0.25">
      <c r="C752">
        <v>1992</v>
      </c>
      <c r="D752" t="s">
        <v>4042</v>
      </c>
      <c r="E752">
        <v>4</v>
      </c>
      <c r="F752">
        <v>0.20269999999999999</v>
      </c>
      <c r="G752">
        <v>1.2E-2</v>
      </c>
      <c r="I752" s="70">
        <v>4.7223375566132431</v>
      </c>
      <c r="J752" s="70">
        <v>0.2612181031594244</v>
      </c>
      <c r="K752" s="70">
        <v>18.078140448524529</v>
      </c>
    </row>
    <row r="753" spans="3:11" x14ac:dyDescent="0.25">
      <c r="C753">
        <v>1993</v>
      </c>
      <c r="D753" t="s">
        <v>4042</v>
      </c>
      <c r="E753">
        <v>4</v>
      </c>
      <c r="F753">
        <v>0.21340000000000001</v>
      </c>
      <c r="G753">
        <v>1.23E-2</v>
      </c>
      <c r="I753" s="70">
        <v>4.954483964154055</v>
      </c>
      <c r="J753" s="70">
        <v>0.26597580203541599</v>
      </c>
      <c r="K753" s="70">
        <v>18.627574111025108</v>
      </c>
    </row>
    <row r="754" spans="3:11" x14ac:dyDescent="0.25">
      <c r="C754">
        <v>1994</v>
      </c>
      <c r="D754" t="s">
        <v>4042</v>
      </c>
      <c r="E754">
        <v>4</v>
      </c>
      <c r="F754">
        <v>0.21190000000000001</v>
      </c>
      <c r="G754">
        <v>1.2E-2</v>
      </c>
      <c r="I754" s="70">
        <v>4.922032843381019</v>
      </c>
      <c r="J754" s="70">
        <v>0.25972943190869141</v>
      </c>
      <c r="K754" s="70">
        <v>18.950616444236381</v>
      </c>
    </row>
    <row r="755" spans="3:11" x14ac:dyDescent="0.25">
      <c r="C755">
        <v>1995</v>
      </c>
      <c r="D755" t="s">
        <v>4043</v>
      </c>
      <c r="E755">
        <v>4</v>
      </c>
      <c r="F755">
        <v>0.24110000000000001</v>
      </c>
      <c r="G755">
        <v>1.37E-2</v>
      </c>
      <c r="I755" s="70">
        <v>5.5484096354667223</v>
      </c>
      <c r="J755" s="70">
        <v>0.29127653130406378</v>
      </c>
      <c r="K755" s="70">
        <v>19.048598287771881</v>
      </c>
    </row>
    <row r="756" spans="3:11" x14ac:dyDescent="0.25">
      <c r="C756">
        <v>1996</v>
      </c>
      <c r="D756" t="s">
        <v>4043</v>
      </c>
      <c r="E756">
        <v>4</v>
      </c>
      <c r="F756">
        <v>0.2283</v>
      </c>
      <c r="G756">
        <v>1.3599999999999999E-2</v>
      </c>
      <c r="I756" s="70">
        <v>5.2752091638231802</v>
      </c>
      <c r="J756" s="70">
        <v>0.29140740141414873</v>
      </c>
      <c r="K756" s="70">
        <v>18.102522922285161</v>
      </c>
    </row>
    <row r="757" spans="3:11" x14ac:dyDescent="0.25">
      <c r="C757">
        <v>1997</v>
      </c>
      <c r="D757" t="s">
        <v>4043</v>
      </c>
      <c r="E757">
        <v>4</v>
      </c>
      <c r="F757">
        <v>0.25369999999999998</v>
      </c>
      <c r="G757">
        <v>1.3100000000000001E-2</v>
      </c>
      <c r="I757" s="70">
        <v>5.8152851147362128</v>
      </c>
      <c r="J757" s="70">
        <v>0.27641785016412312</v>
      </c>
      <c r="K757" s="70">
        <v>21.038023091791601</v>
      </c>
    </row>
    <row r="758" spans="3:11" x14ac:dyDescent="0.25">
      <c r="C758">
        <v>1998</v>
      </c>
      <c r="D758" t="s">
        <v>4043</v>
      </c>
      <c r="E758">
        <v>4</v>
      </c>
      <c r="F758">
        <v>0.25</v>
      </c>
      <c r="G758">
        <v>1.2999999999999999E-2</v>
      </c>
      <c r="I758" s="70">
        <v>5.7371263440564091</v>
      </c>
      <c r="J758" s="70">
        <v>0.27491652849454667</v>
      </c>
      <c r="K758" s="70">
        <v>20.86861192185545</v>
      </c>
    </row>
    <row r="759" spans="3:11" x14ac:dyDescent="0.25">
      <c r="C759">
        <v>1999</v>
      </c>
      <c r="D759" t="s">
        <v>4043</v>
      </c>
      <c r="E759">
        <v>4</v>
      </c>
      <c r="F759">
        <v>0.25590000000000002</v>
      </c>
      <c r="G759">
        <v>1.2800000000000001E-2</v>
      </c>
      <c r="I759" s="70">
        <v>5.8616759166673296</v>
      </c>
      <c r="J759" s="70">
        <v>0.26973275175836892</v>
      </c>
      <c r="K759" s="70">
        <v>21.731420743144749</v>
      </c>
    </row>
    <row r="760" spans="3:11" x14ac:dyDescent="0.25">
      <c r="C760">
        <v>2000</v>
      </c>
      <c r="D760" t="s">
        <v>4043</v>
      </c>
      <c r="E760">
        <v>4</v>
      </c>
      <c r="F760">
        <v>0.26229999999999998</v>
      </c>
      <c r="G760">
        <v>1.11E-2</v>
      </c>
      <c r="I760" s="70">
        <v>5.9962853290306706</v>
      </c>
      <c r="J760" s="70">
        <v>0.23301884796645811</v>
      </c>
      <c r="K760" s="70">
        <v>25.733048555341782</v>
      </c>
    </row>
    <row r="761" spans="3:11" x14ac:dyDescent="0.25">
      <c r="C761">
        <v>2001</v>
      </c>
      <c r="D761" t="s">
        <v>4043</v>
      </c>
      <c r="E761">
        <v>4</v>
      </c>
      <c r="F761">
        <v>0.27760000000000001</v>
      </c>
      <c r="G761">
        <v>1.12E-2</v>
      </c>
      <c r="I761" s="70">
        <v>6.3160238193464169</v>
      </c>
      <c r="J761" s="70">
        <v>0.23300318307308229</v>
      </c>
      <c r="K761" s="70">
        <v>27.10702805019352</v>
      </c>
    </row>
    <row r="762" spans="3:11" x14ac:dyDescent="0.25">
      <c r="C762">
        <v>2002</v>
      </c>
      <c r="D762" t="s">
        <v>4043</v>
      </c>
      <c r="E762">
        <v>4</v>
      </c>
      <c r="F762">
        <v>0.27350000000000002</v>
      </c>
      <c r="G762">
        <v>1.18E-2</v>
      </c>
      <c r="I762" s="70">
        <v>6.2306251712867189</v>
      </c>
      <c r="J762" s="70">
        <v>0.24607800883808079</v>
      </c>
      <c r="K762" s="70">
        <v>25.31971548658974</v>
      </c>
    </row>
    <row r="763" spans="3:11" x14ac:dyDescent="0.25">
      <c r="C763">
        <v>2003</v>
      </c>
      <c r="D763" t="s">
        <v>4043</v>
      </c>
      <c r="E763">
        <v>4</v>
      </c>
      <c r="F763">
        <v>0.20880000000000001</v>
      </c>
      <c r="G763">
        <v>1.1599999999999999E-2</v>
      </c>
      <c r="I763" s="70">
        <v>4.8548716155229599</v>
      </c>
      <c r="J763" s="70">
        <v>0.25155453977913339</v>
      </c>
      <c r="K763" s="70">
        <v>19.299479229377329</v>
      </c>
    </row>
    <row r="764" spans="3:11" x14ac:dyDescent="0.25">
      <c r="C764">
        <v>2004</v>
      </c>
      <c r="D764" t="s">
        <v>4043</v>
      </c>
      <c r="E764">
        <v>4</v>
      </c>
      <c r="F764">
        <v>0.2651</v>
      </c>
      <c r="G764">
        <v>1.14E-2</v>
      </c>
      <c r="I764" s="70">
        <v>6.0550160277257126</v>
      </c>
      <c r="J764" s="70">
        <v>0.23891929150187199</v>
      </c>
      <c r="K764" s="70">
        <v>25.343353354445512</v>
      </c>
    </row>
    <row r="765" spans="3:11" x14ac:dyDescent="0.25">
      <c r="C765">
        <v>2005</v>
      </c>
      <c r="D765" t="s">
        <v>4043</v>
      </c>
      <c r="E765">
        <v>4</v>
      </c>
      <c r="F765">
        <v>0.26740000000000003</v>
      </c>
      <c r="G765">
        <v>1.1299999999999999E-2</v>
      </c>
      <c r="I765" s="70">
        <v>6.1031862143922533</v>
      </c>
      <c r="J765" s="70">
        <v>0.23650110545657099</v>
      </c>
      <c r="K765" s="70">
        <v>25.806163580546091</v>
      </c>
    </row>
    <row r="766" spans="3:11" x14ac:dyDescent="0.25">
      <c r="C766">
        <v>2006</v>
      </c>
      <c r="D766" t="s">
        <v>4043</v>
      </c>
      <c r="E766">
        <v>4</v>
      </c>
      <c r="F766">
        <v>0.26040000000000002</v>
      </c>
      <c r="G766">
        <v>1.1599999999999999E-2</v>
      </c>
      <c r="I766" s="70">
        <v>5.956376686582443</v>
      </c>
      <c r="J766" s="70">
        <v>0.24379045730806809</v>
      </c>
      <c r="K766" s="70">
        <v>24.432361924058458</v>
      </c>
    </row>
    <row r="767" spans="3:11" x14ac:dyDescent="0.25">
      <c r="C767">
        <v>2007</v>
      </c>
      <c r="D767" t="s">
        <v>4043</v>
      </c>
      <c r="E767">
        <v>4</v>
      </c>
      <c r="F767">
        <v>0.25879999999999997</v>
      </c>
      <c r="G767">
        <v>1.12E-2</v>
      </c>
      <c r="I767" s="70">
        <v>5.9227343973171864</v>
      </c>
      <c r="J767" s="70">
        <v>0.2356082430191358</v>
      </c>
      <c r="K767" s="70">
        <v>25.138061051778021</v>
      </c>
    </row>
    <row r="768" spans="3:11" x14ac:dyDescent="0.25">
      <c r="C768">
        <v>2008</v>
      </c>
      <c r="D768" t="s">
        <v>4043</v>
      </c>
      <c r="E768">
        <v>4</v>
      </c>
      <c r="F768">
        <v>0.28289999999999998</v>
      </c>
      <c r="G768">
        <v>1.15E-2</v>
      </c>
      <c r="I768" s="70">
        <v>6.4261131413112293</v>
      </c>
      <c r="J768" s="70">
        <v>0.2385026699518823</v>
      </c>
      <c r="K768" s="70">
        <v>26.943568986492661</v>
      </c>
    </row>
    <row r="769" spans="1:11" x14ac:dyDescent="0.25">
      <c r="C769">
        <v>2009</v>
      </c>
      <c r="D769" t="s">
        <v>4043</v>
      </c>
      <c r="E769">
        <v>4</v>
      </c>
      <c r="F769">
        <v>0.26850000000000002</v>
      </c>
      <c r="G769">
        <v>1.1299999999999999E-2</v>
      </c>
      <c r="I769" s="70">
        <v>6.126200956654837</v>
      </c>
      <c r="J769" s="70">
        <v>0.2363472744994482</v>
      </c>
      <c r="K769" s="70">
        <v>25.920336799437649</v>
      </c>
    </row>
    <row r="770" spans="1:11" x14ac:dyDescent="0.25">
      <c r="C770">
        <v>2010</v>
      </c>
      <c r="D770" t="s">
        <v>4043</v>
      </c>
      <c r="E770">
        <v>4</v>
      </c>
      <c r="F770">
        <v>0.27460000000000001</v>
      </c>
      <c r="G770">
        <v>1.14E-2</v>
      </c>
      <c r="I770" s="70">
        <v>6.2535572200919542</v>
      </c>
      <c r="J770" s="70">
        <v>0.23758248711537899</v>
      </c>
      <c r="K770" s="70">
        <v>26.321625369023899</v>
      </c>
    </row>
    <row r="773" spans="1:11" x14ac:dyDescent="0.25">
      <c r="A773" s="72" t="s">
        <v>4063</v>
      </c>
      <c r="C773" t="s">
        <v>4040</v>
      </c>
    </row>
    <row r="775" spans="1:11" x14ac:dyDescent="0.25">
      <c r="B775" t="s">
        <v>4067</v>
      </c>
      <c r="C775" t="s">
        <v>415</v>
      </c>
      <c r="D775" t="s">
        <v>198</v>
      </c>
      <c r="E775" t="s">
        <v>328</v>
      </c>
      <c r="F775" t="s">
        <v>4030</v>
      </c>
      <c r="G775" t="s">
        <v>147</v>
      </c>
      <c r="I775" t="s">
        <v>148</v>
      </c>
      <c r="J775" t="s">
        <v>147</v>
      </c>
      <c r="K775" t="s">
        <v>149</v>
      </c>
    </row>
    <row r="776" spans="1:11" x14ac:dyDescent="0.25">
      <c r="B776" t="s">
        <v>4068</v>
      </c>
      <c r="C776" t="s">
        <v>179</v>
      </c>
      <c r="D776">
        <v>0</v>
      </c>
      <c r="E776">
        <v>0</v>
      </c>
      <c r="F776" t="s">
        <v>85</v>
      </c>
      <c r="G776" t="s">
        <v>85</v>
      </c>
      <c r="I776" s="70" t="s">
        <v>85</v>
      </c>
      <c r="J776" s="70" t="s">
        <v>85</v>
      </c>
      <c r="K776" s="70" t="s">
        <v>85</v>
      </c>
    </row>
    <row r="777" spans="1:11" x14ac:dyDescent="0.25">
      <c r="B777" t="s">
        <v>4069</v>
      </c>
      <c r="C777" t="s">
        <v>4076</v>
      </c>
      <c r="D777">
        <v>4</v>
      </c>
      <c r="E777">
        <v>4</v>
      </c>
      <c r="F777">
        <v>0.36720000000000003</v>
      </c>
      <c r="G777">
        <v>1.0880000000000001E-2</v>
      </c>
      <c r="I777" s="70">
        <v>8.1329403363969099</v>
      </c>
      <c r="J777" s="70">
        <v>0.21512697316778789</v>
      </c>
      <c r="K777" s="70">
        <v>37.805302685375658</v>
      </c>
    </row>
    <row r="778" spans="1:11" x14ac:dyDescent="0.25">
      <c r="B778" t="s">
        <v>4070</v>
      </c>
      <c r="C778" t="s">
        <v>4077</v>
      </c>
      <c r="D778">
        <v>4</v>
      </c>
      <c r="E778">
        <v>8</v>
      </c>
      <c r="F778">
        <v>0.69072</v>
      </c>
      <c r="G778">
        <v>1.619E-2</v>
      </c>
      <c r="I778" s="70">
        <v>6.7846826330989263</v>
      </c>
      <c r="J778" s="70">
        <v>0.12781862252693171</v>
      </c>
      <c r="K778" s="70">
        <v>53.080548819632106</v>
      </c>
    </row>
    <row r="779" spans="1:11" x14ac:dyDescent="0.25">
      <c r="B779" t="s">
        <v>4071</v>
      </c>
      <c r="C779" t="s">
        <v>4078</v>
      </c>
      <c r="D779">
        <v>3</v>
      </c>
      <c r="E779">
        <v>11</v>
      </c>
      <c r="F779">
        <v>1.18726</v>
      </c>
      <c r="G779">
        <v>2.266E-2</v>
      </c>
      <c r="I779" s="70">
        <v>7.3742237934721233</v>
      </c>
      <c r="J779" s="70">
        <v>0.10112693553329399</v>
      </c>
      <c r="K779" s="70">
        <v>72.920471233347243</v>
      </c>
    </row>
    <row r="780" spans="1:11" x14ac:dyDescent="0.25">
      <c r="B780" t="s">
        <v>4072</v>
      </c>
      <c r="C780" t="s">
        <v>4079</v>
      </c>
      <c r="D780">
        <v>3</v>
      </c>
      <c r="E780">
        <v>11</v>
      </c>
      <c r="F780">
        <v>1.1603699999999999</v>
      </c>
      <c r="G780">
        <v>2.7810000000000001E-2</v>
      </c>
      <c r="I780" s="70">
        <v>7.2535433382302061</v>
      </c>
      <c r="J780" s="70">
        <v>0.12551389725060491</v>
      </c>
      <c r="K780" s="70">
        <v>57.79075861016058</v>
      </c>
    </row>
    <row r="781" spans="1:11" x14ac:dyDescent="0.25">
      <c r="B781" t="s">
        <v>4073</v>
      </c>
      <c r="C781" t="s">
        <v>4080</v>
      </c>
      <c r="D781">
        <v>4</v>
      </c>
      <c r="E781">
        <v>15</v>
      </c>
      <c r="F781">
        <v>2.3220299999999998</v>
      </c>
      <c r="G781">
        <v>3.9969999999999999E-2</v>
      </c>
      <c r="I781" s="70">
        <v>8.332866971988139</v>
      </c>
      <c r="J781" s="70">
        <v>8.6895958051158795E-2</v>
      </c>
      <c r="K781" s="70">
        <v>95.894759191011843</v>
      </c>
    </row>
    <row r="782" spans="1:11" x14ac:dyDescent="0.25">
      <c r="B782" t="s">
        <v>4074</v>
      </c>
      <c r="C782" t="s">
        <v>4081</v>
      </c>
      <c r="D782">
        <v>4</v>
      </c>
      <c r="E782">
        <v>15</v>
      </c>
      <c r="F782">
        <v>2.09362</v>
      </c>
      <c r="G782">
        <v>4.2680000000000003E-2</v>
      </c>
      <c r="I782" s="70">
        <v>7.8196202278534077</v>
      </c>
      <c r="J782" s="70">
        <v>9.9166271042226348E-2</v>
      </c>
      <c r="K782" s="70">
        <v>78.85362780782296</v>
      </c>
    </row>
    <row r="783" spans="1:11" x14ac:dyDescent="0.25">
      <c r="B783" t="s">
        <v>4075</v>
      </c>
      <c r="C783" t="s">
        <v>4082</v>
      </c>
      <c r="D783">
        <v>4</v>
      </c>
      <c r="E783">
        <v>15</v>
      </c>
      <c r="F783">
        <v>1.72776</v>
      </c>
      <c r="G783">
        <v>4.8939999999999997E-2</v>
      </c>
      <c r="I783" s="70">
        <v>6.9187182530897173</v>
      </c>
      <c r="J783" s="70">
        <v>0.12788520180920629</v>
      </c>
      <c r="K783" s="70">
        <v>54.101007428614359</v>
      </c>
    </row>
    <row r="787" spans="1:13" x14ac:dyDescent="0.25">
      <c r="A787" s="72" t="s">
        <v>4087</v>
      </c>
      <c r="C787" t="s">
        <v>212</v>
      </c>
    </row>
    <row r="790" spans="1:13" x14ac:dyDescent="0.25">
      <c r="B790" t="s">
        <v>4096</v>
      </c>
      <c r="C790" t="s">
        <v>4094</v>
      </c>
      <c r="D790" t="s">
        <v>415</v>
      </c>
      <c r="E790" t="s">
        <v>198</v>
      </c>
      <c r="F790" t="s">
        <v>328</v>
      </c>
      <c r="G790" t="s">
        <v>4030</v>
      </c>
      <c r="H790" t="s">
        <v>4093</v>
      </c>
      <c r="I790" t="s">
        <v>147</v>
      </c>
      <c r="K790" t="s">
        <v>148</v>
      </c>
      <c r="L790" t="s">
        <v>147</v>
      </c>
      <c r="M790" t="s">
        <v>149</v>
      </c>
    </row>
    <row r="791" spans="1:13" x14ac:dyDescent="0.25">
      <c r="B791" t="s">
        <v>176</v>
      </c>
      <c r="C791" t="s">
        <v>4095</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4095</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4095</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4095</v>
      </c>
      <c r="D794" t="s">
        <v>4091</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4095</v>
      </c>
      <c r="D795" t="s">
        <v>4092</v>
      </c>
      <c r="E795">
        <v>3</v>
      </c>
      <c r="F795">
        <v>15</v>
      </c>
      <c r="G795">
        <v>1.5</v>
      </c>
      <c r="H795">
        <v>142.78</v>
      </c>
      <c r="I795">
        <f t="shared" si="54"/>
        <v>1.0505673063454265E-2</v>
      </c>
      <c r="K795" s="70">
        <v>6.2990379289539433</v>
      </c>
      <c r="L795" s="70">
        <v>2.9779811718435051E-2</v>
      </c>
      <c r="M795" s="70">
        <v>211.52040813792499</v>
      </c>
    </row>
    <row r="796" spans="1:13" x14ac:dyDescent="0.25">
      <c r="B796" t="s">
        <v>4097</v>
      </c>
      <c r="C796" t="s">
        <v>4095</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4097</v>
      </c>
      <c r="C797" t="s">
        <v>4095</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4097</v>
      </c>
      <c r="C798" t="s">
        <v>4095</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4097</v>
      </c>
      <c r="C799" t="s">
        <v>4095</v>
      </c>
      <c r="D799" t="s">
        <v>4091</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4097</v>
      </c>
      <c r="C800" t="s">
        <v>4095</v>
      </c>
      <c r="D800" t="s">
        <v>4092</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4091</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4092</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4097</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4097</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4097</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4097</v>
      </c>
      <c r="C809" t="s">
        <v>310</v>
      </c>
      <c r="D809" t="s">
        <v>4091</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4097</v>
      </c>
      <c r="C810" t="s">
        <v>310</v>
      </c>
      <c r="D810" t="s">
        <v>4092</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4091</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4092</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4097</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4097</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4097</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4097</v>
      </c>
      <c r="C819" t="s">
        <v>311</v>
      </c>
      <c r="D819" t="s">
        <v>4091</v>
      </c>
      <c r="E819">
        <v>2</v>
      </c>
      <c r="F819">
        <v>12</v>
      </c>
      <c r="G819">
        <v>1.419</v>
      </c>
      <c r="H819">
        <v>47.09</v>
      </c>
      <c r="I819">
        <f t="shared" si="54"/>
        <v>3.0133786366532172E-2</v>
      </c>
      <c r="K819" s="70">
        <v>7.639000326671419</v>
      </c>
      <c r="L819" s="70">
        <v>0.1117393771720753</v>
      </c>
      <c r="M819" s="70">
        <v>68.36444340393615</v>
      </c>
    </row>
    <row r="820" spans="1:13" x14ac:dyDescent="0.25">
      <c r="B820" t="s">
        <v>4097</v>
      </c>
      <c r="C820" t="s">
        <v>311</v>
      </c>
      <c r="D820" t="s">
        <v>4092</v>
      </c>
      <c r="E820">
        <v>3</v>
      </c>
      <c r="F820">
        <v>15</v>
      </c>
      <c r="G820">
        <v>1.73</v>
      </c>
      <c r="H820">
        <v>66.95</v>
      </c>
      <c r="I820">
        <f t="shared" si="54"/>
        <v>2.584017923823749E-2</v>
      </c>
      <c r="K820" s="70">
        <v>6.9245693591726498</v>
      </c>
      <c r="L820" s="70">
        <v>6.7471307380033638E-2</v>
      </c>
      <c r="M820" s="70">
        <v>102.6298381943284</v>
      </c>
    </row>
    <row r="823" spans="1:13" x14ac:dyDescent="0.25">
      <c r="A823" s="72" t="s">
        <v>4098</v>
      </c>
      <c r="C823" t="s">
        <v>4102</v>
      </c>
      <c r="D823" t="s">
        <v>4104</v>
      </c>
    </row>
    <row r="826" spans="1:13" x14ac:dyDescent="0.25">
      <c r="B826" t="s">
        <v>284</v>
      </c>
      <c r="C826" t="s">
        <v>4103</v>
      </c>
      <c r="D826" t="s">
        <v>415</v>
      </c>
      <c r="E826" t="s">
        <v>198</v>
      </c>
      <c r="F826" t="s">
        <v>328</v>
      </c>
      <c r="G826" t="s">
        <v>4030</v>
      </c>
      <c r="H826" t="s">
        <v>147</v>
      </c>
      <c r="K826" t="s">
        <v>148</v>
      </c>
      <c r="L826" t="s">
        <v>147</v>
      </c>
      <c r="M826" t="s">
        <v>149</v>
      </c>
    </row>
    <row r="827" spans="1:13" x14ac:dyDescent="0.25">
      <c r="B827">
        <v>1979</v>
      </c>
      <c r="C827">
        <v>2</v>
      </c>
      <c r="D827" t="s">
        <v>4105</v>
      </c>
      <c r="E827">
        <v>2</v>
      </c>
      <c r="F827">
        <v>2</v>
      </c>
      <c r="G827">
        <v>5.0999999999999997E-2</v>
      </c>
      <c r="H827">
        <v>1.9E-2</v>
      </c>
      <c r="K827" s="70">
        <v>2.5182910509144119</v>
      </c>
      <c r="L827" s="70">
        <v>0.92666390578847491</v>
      </c>
      <c r="M827" s="70">
        <v>2.7175883674584931</v>
      </c>
    </row>
    <row r="828" spans="1:13" x14ac:dyDescent="0.25">
      <c r="B828">
        <v>1979</v>
      </c>
      <c r="C828">
        <v>2</v>
      </c>
      <c r="D828" t="s">
        <v>4106</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4107</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4105</v>
      </c>
      <c r="E831">
        <v>2</v>
      </c>
      <c r="F831">
        <v>2</v>
      </c>
      <c r="G831">
        <v>5.2999999999999999E-2</v>
      </c>
      <c r="H831">
        <v>1.9E-2</v>
      </c>
      <c r="K831" s="70">
        <v>2.615788258922414</v>
      </c>
      <c r="L831" s="70">
        <v>0.92578346482408647</v>
      </c>
      <c r="M831" s="70">
        <v>2.8254860432395552</v>
      </c>
    </row>
    <row r="832" spans="1:13" x14ac:dyDescent="0.25">
      <c r="B832">
        <v>1979</v>
      </c>
      <c r="C832">
        <v>3</v>
      </c>
      <c r="D832" t="s">
        <v>4106</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4107</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4105</v>
      </c>
      <c r="E835">
        <v>2</v>
      </c>
      <c r="F835">
        <v>2</v>
      </c>
      <c r="G835">
        <v>4.8000000000000001E-2</v>
      </c>
      <c r="H835">
        <v>1.9E-2</v>
      </c>
      <c r="K835" s="70">
        <v>2.3718711365578131</v>
      </c>
      <c r="L835" s="70">
        <v>0.92798928988291918</v>
      </c>
      <c r="M835" s="70">
        <v>2.5559251194128141</v>
      </c>
    </row>
    <row r="836" spans="2:93" x14ac:dyDescent="0.25">
      <c r="B836">
        <v>1979</v>
      </c>
      <c r="C836">
        <v>4</v>
      </c>
      <c r="D836" t="s">
        <v>4106</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4107</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4105</v>
      </c>
      <c r="E839">
        <v>2</v>
      </c>
      <c r="F839">
        <v>2</v>
      </c>
      <c r="G839">
        <v>3.1E-2</v>
      </c>
      <c r="H839">
        <v>2.7E-2</v>
      </c>
      <c r="K839" s="70">
        <v>1.5381701627520841</v>
      </c>
      <c r="L839" s="70">
        <v>1.3295492698323499</v>
      </c>
      <c r="M839" s="70">
        <v>1.156910990553994</v>
      </c>
    </row>
    <row r="840" spans="2:93" x14ac:dyDescent="0.25">
      <c r="B840">
        <v>1986</v>
      </c>
      <c r="C840">
        <v>2</v>
      </c>
      <c r="D840" t="s">
        <v>4106</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4107</v>
      </c>
      <c r="E842">
        <v>3</v>
      </c>
      <c r="F842">
        <v>7</v>
      </c>
      <c r="G842">
        <v>0.316</v>
      </c>
      <c r="H842">
        <v>3.4000000000000002E-2</v>
      </c>
      <c r="K842" s="70">
        <v>4.0007702094714936</v>
      </c>
      <c r="L842" s="70">
        <v>0.38384999860204411</v>
      </c>
      <c r="M842" s="70">
        <v>10.422743842756359</v>
      </c>
    </row>
    <row r="843" spans="2:93" x14ac:dyDescent="0.25">
      <c r="B843">
        <v>1986</v>
      </c>
      <c r="C843">
        <v>3</v>
      </c>
      <c r="D843" t="s">
        <v>4105</v>
      </c>
      <c r="E843">
        <v>2</v>
      </c>
      <c r="F843">
        <v>2</v>
      </c>
      <c r="G843">
        <v>2.8000000000000001E-2</v>
      </c>
      <c r="H843">
        <v>2.7E-2</v>
      </c>
      <c r="K843" s="70">
        <v>1.390334845092611</v>
      </c>
      <c r="L843" s="70">
        <v>1.3314878603197959</v>
      </c>
      <c r="M843" s="70">
        <v>1.044196411042517</v>
      </c>
    </row>
    <row r="844" spans="2:93" x14ac:dyDescent="0.25">
      <c r="B844">
        <v>1986</v>
      </c>
      <c r="C844">
        <v>3</v>
      </c>
      <c r="D844" t="s">
        <v>4106</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4107</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4105</v>
      </c>
      <c r="E847">
        <v>2</v>
      </c>
      <c r="F847">
        <v>2</v>
      </c>
      <c r="G847">
        <v>2.3E-2</v>
      </c>
      <c r="H847">
        <v>2.7E-2</v>
      </c>
      <c r="K847" s="70">
        <v>1.143462467922252</v>
      </c>
      <c r="L847" s="70">
        <v>1.3347377745033731</v>
      </c>
      <c r="M847" s="70">
        <v>0.8566944682057186</v>
      </c>
    </row>
    <row r="848" spans="2:93" x14ac:dyDescent="0.25">
      <c r="B848">
        <v>1986</v>
      </c>
      <c r="C848">
        <v>4</v>
      </c>
      <c r="D848" t="s">
        <v>4106</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4107</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4105</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4106</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4107</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4105</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4106</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4107</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4105</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4106</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4107</v>
      </c>
      <c r="E862">
        <v>3</v>
      </c>
      <c r="F862">
        <v>7</v>
      </c>
      <c r="G862">
        <v>0.432</v>
      </c>
      <c r="H862">
        <v>3.5999999999999997E-2</v>
      </c>
      <c r="K862" s="70">
        <v>5.2634437270888226</v>
      </c>
      <c r="L862" s="70">
        <v>0.37804109878044673</v>
      </c>
      <c r="M862" s="70">
        <v>13.922940505856619</v>
      </c>
    </row>
    <row r="865" spans="1:12" x14ac:dyDescent="0.25">
      <c r="A865" s="72" t="s">
        <v>4108</v>
      </c>
    </row>
    <row r="866" spans="1:12" x14ac:dyDescent="0.25">
      <c r="C866" t="s">
        <v>4112</v>
      </c>
    </row>
    <row r="869" spans="1:12" x14ac:dyDescent="0.25">
      <c r="C869" t="s">
        <v>4103</v>
      </c>
      <c r="D869" t="s">
        <v>415</v>
      </c>
      <c r="E869" t="s">
        <v>198</v>
      </c>
      <c r="F869" t="s">
        <v>328</v>
      </c>
      <c r="G869" t="s">
        <v>4030</v>
      </c>
      <c r="H869" t="s">
        <v>147</v>
      </c>
      <c r="J869" t="s">
        <v>148</v>
      </c>
      <c r="K869" t="s">
        <v>147</v>
      </c>
      <c r="L869" t="s">
        <v>149</v>
      </c>
    </row>
    <row r="870" spans="1:12" x14ac:dyDescent="0.25">
      <c r="B870" t="s">
        <v>257</v>
      </c>
      <c r="C870">
        <v>1</v>
      </c>
      <c r="D870" t="s">
        <v>4113</v>
      </c>
      <c r="E870">
        <v>2</v>
      </c>
      <c r="F870">
        <v>2</v>
      </c>
      <c r="G870">
        <v>0.159</v>
      </c>
      <c r="H870">
        <v>0.03</v>
      </c>
      <c r="J870" s="70">
        <v>7.6568622986941781</v>
      </c>
      <c r="K870" s="70">
        <v>1.393315732942547</v>
      </c>
      <c r="L870" s="70">
        <v>5.4954251342038818</v>
      </c>
    </row>
    <row r="871" spans="1:12" x14ac:dyDescent="0.25">
      <c r="B871" t="s">
        <v>310</v>
      </c>
      <c r="C871">
        <v>1</v>
      </c>
      <c r="D871" t="s">
        <v>4114</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4115</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4113</v>
      </c>
      <c r="E873">
        <v>2</v>
      </c>
      <c r="F873">
        <v>2</v>
      </c>
      <c r="G873">
        <v>0.23</v>
      </c>
      <c r="H873">
        <v>0.04</v>
      </c>
      <c r="J873" s="70">
        <v>10.905365064094161</v>
      </c>
      <c r="K873" s="70">
        <v>1.8033392693348651</v>
      </c>
      <c r="L873" s="70">
        <v>6.047317467952908</v>
      </c>
    </row>
    <row r="874" spans="1:12" x14ac:dyDescent="0.25">
      <c r="B874" t="s">
        <v>310</v>
      </c>
      <c r="C874">
        <v>2</v>
      </c>
      <c r="D874" t="s">
        <v>4114</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4115</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4113</v>
      </c>
      <c r="E876">
        <v>2</v>
      </c>
      <c r="F876">
        <v>2</v>
      </c>
      <c r="G876">
        <v>0.151</v>
      </c>
      <c r="H876">
        <v>5.8000000000000003E-2</v>
      </c>
      <c r="J876" s="70">
        <v>7.2846680565308084</v>
      </c>
      <c r="K876" s="70">
        <v>2.7030889432140688</v>
      </c>
      <c r="L876" s="70">
        <v>2.6949420494721412</v>
      </c>
    </row>
    <row r="877" spans="1:12" x14ac:dyDescent="0.25">
      <c r="B877" t="s">
        <v>310</v>
      </c>
      <c r="C877">
        <v>3</v>
      </c>
      <c r="D877" t="s">
        <v>4114</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4115</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4113</v>
      </c>
      <c r="E879">
        <v>2</v>
      </c>
      <c r="F879">
        <v>2</v>
      </c>
      <c r="G879">
        <v>9.9000000000000005E-2</v>
      </c>
      <c r="H879">
        <v>0.03</v>
      </c>
      <c r="J879" s="70">
        <v>4.833200847823016</v>
      </c>
      <c r="K879" s="70">
        <v>1.4308444155753819</v>
      </c>
      <c r="L879" s="70">
        <v>3.3778661014513252</v>
      </c>
    </row>
    <row r="880" spans="1:12" x14ac:dyDescent="0.25">
      <c r="B880" t="s">
        <v>311</v>
      </c>
      <c r="C880">
        <v>1</v>
      </c>
      <c r="D880" t="s">
        <v>4114</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4115</v>
      </c>
      <c r="E881">
        <v>2</v>
      </c>
      <c r="F881">
        <v>6</v>
      </c>
      <c r="G881">
        <v>0.60799999999999998</v>
      </c>
      <c r="H881">
        <v>6.2E-2</v>
      </c>
      <c r="J881" s="70">
        <v>8.2383111716979087</v>
      </c>
      <c r="K881" s="70">
        <v>0.69556128655112659</v>
      </c>
      <c r="L881" s="70">
        <v>11.844119750463371</v>
      </c>
    </row>
    <row r="882" spans="1:17" x14ac:dyDescent="0.25">
      <c r="B882" t="s">
        <v>311</v>
      </c>
      <c r="C882">
        <v>2</v>
      </c>
      <c r="D882" t="s">
        <v>4113</v>
      </c>
      <c r="E882">
        <v>2</v>
      </c>
      <c r="F882">
        <v>2</v>
      </c>
      <c r="G882">
        <v>0.155</v>
      </c>
      <c r="H882">
        <v>4.2000000000000003E-2</v>
      </c>
      <c r="J882" s="70">
        <v>7.4709263010233951</v>
      </c>
      <c r="K882" s="70">
        <v>1.9540168418367889</v>
      </c>
      <c r="L882" s="70">
        <v>3.8233684280841072</v>
      </c>
    </row>
    <row r="883" spans="1:17" x14ac:dyDescent="0.25">
      <c r="B883" t="s">
        <v>311</v>
      </c>
      <c r="C883">
        <v>2</v>
      </c>
      <c r="D883" t="s">
        <v>4114</v>
      </c>
      <c r="E883">
        <v>4</v>
      </c>
      <c r="F883">
        <v>4</v>
      </c>
      <c r="G883">
        <v>0.47699999999999998</v>
      </c>
      <c r="H883">
        <v>3.9E-2</v>
      </c>
      <c r="J883" s="70">
        <v>10.241502538451799</v>
      </c>
      <c r="K883" s="70">
        <v>0.72772826658761347</v>
      </c>
      <c r="L883" s="70">
        <v>14.07325097659758</v>
      </c>
    </row>
    <row r="884" spans="1:17" x14ac:dyDescent="0.25">
      <c r="B884" t="s">
        <v>311</v>
      </c>
      <c r="C884">
        <v>2</v>
      </c>
      <c r="D884" t="s">
        <v>4115</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4113</v>
      </c>
      <c r="E885">
        <v>2</v>
      </c>
      <c r="F885">
        <v>2</v>
      </c>
      <c r="G885">
        <v>0.156</v>
      </c>
      <c r="H885">
        <v>5.8000000000000003E-2</v>
      </c>
      <c r="J885" s="70">
        <v>7.5174404457248878</v>
      </c>
      <c r="K885" s="70">
        <v>2.6972368277906771</v>
      </c>
      <c r="L885" s="70">
        <v>2.7870895014741701</v>
      </c>
    </row>
    <row r="886" spans="1:17" x14ac:dyDescent="0.25">
      <c r="B886" t="s">
        <v>311</v>
      </c>
      <c r="C886">
        <v>3</v>
      </c>
      <c r="D886" t="s">
        <v>4114</v>
      </c>
      <c r="E886">
        <v>4</v>
      </c>
      <c r="F886">
        <v>4</v>
      </c>
      <c r="G886">
        <v>0.48499999999999999</v>
      </c>
      <c r="H886">
        <v>0.06</v>
      </c>
      <c r="J886" s="70">
        <v>10.390477881717411</v>
      </c>
      <c r="K886" s="70">
        <v>1.1150553321385599</v>
      </c>
      <c r="L886" s="70">
        <v>9.3183518182811227</v>
      </c>
    </row>
    <row r="887" spans="1:17" x14ac:dyDescent="0.25">
      <c r="B887" t="s">
        <v>311</v>
      </c>
      <c r="C887">
        <v>3</v>
      </c>
      <c r="D887" t="s">
        <v>4115</v>
      </c>
      <c r="E887">
        <v>2</v>
      </c>
      <c r="F887">
        <v>6</v>
      </c>
      <c r="G887">
        <v>0.67300000000000004</v>
      </c>
      <c r="H887">
        <v>6.4000000000000001E-2</v>
      </c>
      <c r="J887" s="70">
        <v>8.9555415120525339</v>
      </c>
      <c r="K887" s="70">
        <v>0.69467569802464246</v>
      </c>
      <c r="L887" s="70">
        <v>12.891686779195281</v>
      </c>
    </row>
    <row r="891" spans="1:17" x14ac:dyDescent="0.25">
      <c r="A891" s="72" t="s">
        <v>4116</v>
      </c>
      <c r="F891" t="s">
        <v>4121</v>
      </c>
      <c r="N891" t="s">
        <v>4122</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4123</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4124</v>
      </c>
    </row>
    <row r="934" spans="1:12" x14ac:dyDescent="0.25">
      <c r="A934" t="s">
        <v>213</v>
      </c>
      <c r="B934" t="s">
        <v>257</v>
      </c>
      <c r="C934" t="s">
        <v>4103</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4107</v>
      </c>
      <c r="E936">
        <v>6</v>
      </c>
      <c r="F936">
        <v>6</v>
      </c>
      <c r="G936">
        <v>0.1091</v>
      </c>
      <c r="H936">
        <v>3.4799999999999998E-2</v>
      </c>
      <c r="J936" s="70">
        <v>1.740792815250503</v>
      </c>
      <c r="K936" s="70">
        <v>0.53204994890312218</v>
      </c>
      <c r="L936" s="70">
        <v>3.2718597545950958</v>
      </c>
    </row>
    <row r="937" spans="1:12" x14ac:dyDescent="0.25">
      <c r="B937" t="s">
        <v>310</v>
      </c>
      <c r="C937">
        <v>1</v>
      </c>
      <c r="D937" t="s">
        <v>4106</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4107</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4106</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4107</v>
      </c>
      <c r="E942">
        <v>6</v>
      </c>
      <c r="F942">
        <v>6</v>
      </c>
      <c r="G942">
        <v>3.95E-2</v>
      </c>
      <c r="H942">
        <v>3.5799999999999998E-2</v>
      </c>
      <c r="J942" s="70">
        <v>0.64775270735424328</v>
      </c>
      <c r="K942" s="70">
        <v>0.57771196840200101</v>
      </c>
      <c r="L942" s="70">
        <v>1.1212381650080421</v>
      </c>
    </row>
    <row r="943" spans="1:12" x14ac:dyDescent="0.25">
      <c r="B943" t="s">
        <v>310</v>
      </c>
      <c r="C943">
        <v>1</v>
      </c>
      <c r="D943" t="s">
        <v>4106</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4107</v>
      </c>
      <c r="E945">
        <v>6</v>
      </c>
      <c r="F945">
        <v>6</v>
      </c>
      <c r="G945">
        <v>0.2712</v>
      </c>
      <c r="H945">
        <v>2.81E-2</v>
      </c>
      <c r="J945" s="70">
        <v>4.0804067271065447</v>
      </c>
      <c r="K945" s="70">
        <v>0.38345125721518952</v>
      </c>
      <c r="L945" s="70">
        <v>10.64126574193668</v>
      </c>
    </row>
    <row r="946" spans="1:12" x14ac:dyDescent="0.25">
      <c r="B946" t="s">
        <v>311</v>
      </c>
      <c r="C946">
        <v>4</v>
      </c>
      <c r="D946" t="s">
        <v>4106</v>
      </c>
      <c r="E946">
        <v>2</v>
      </c>
      <c r="F946">
        <v>2</v>
      </c>
      <c r="G946">
        <v>5.0099999999999999E-2</v>
      </c>
      <c r="H946">
        <v>9.4000000000000004E-3</v>
      </c>
      <c r="J946" s="70">
        <v>2.4743870437876851</v>
      </c>
      <c r="K946" s="70">
        <v>0.45865119427273793</v>
      </c>
      <c r="L946" s="70">
        <v>5.3949211834304851</v>
      </c>
    </row>
    <row r="947" spans="1:12" x14ac:dyDescent="0.25">
      <c r="A947" t="s">
        <v>4112</v>
      </c>
      <c r="B947" t="s">
        <v>310</v>
      </c>
      <c r="C947">
        <v>1</v>
      </c>
      <c r="D947" t="s">
        <v>4107</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4106</v>
      </c>
      <c r="E948">
        <v>2</v>
      </c>
      <c r="F948">
        <v>2</v>
      </c>
      <c r="G948">
        <v>-6.0199999999999997E-2</v>
      </c>
      <c r="H948">
        <v>1.01E-2</v>
      </c>
      <c r="J948" s="70">
        <v>-3.0567176128227009</v>
      </c>
      <c r="K948" s="70">
        <v>0.52092314966508346</v>
      </c>
      <c r="L948" s="70">
        <v>-5.8678859152025664</v>
      </c>
    </row>
    <row r="949" spans="1:12" x14ac:dyDescent="0.25">
      <c r="B949" t="s">
        <v>311</v>
      </c>
      <c r="C949">
        <v>4</v>
      </c>
      <c r="D949" t="s">
        <v>4107</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4106</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4107</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4106</v>
      </c>
      <c r="E952">
        <v>2</v>
      </c>
      <c r="F952">
        <v>2</v>
      </c>
      <c r="G952">
        <v>-4.3999999999999997E-2</v>
      </c>
      <c r="H952">
        <v>1.04E-2</v>
      </c>
      <c r="J952" s="70">
        <v>-2.2247475073574718</v>
      </c>
      <c r="K952" s="70">
        <v>0.53183191732399704</v>
      </c>
      <c r="L952" s="70">
        <v>-4.1831778704664213</v>
      </c>
    </row>
    <row r="953" spans="1:12" x14ac:dyDescent="0.25">
      <c r="B953" t="s">
        <v>311</v>
      </c>
      <c r="C953">
        <v>4</v>
      </c>
      <c r="D953" t="s">
        <v>4107</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4106</v>
      </c>
      <c r="E954">
        <v>2</v>
      </c>
      <c r="F954">
        <v>2</v>
      </c>
      <c r="G954">
        <v>5.6899999999999999E-2</v>
      </c>
      <c r="H954">
        <v>9.5999999999999992E-3</v>
      </c>
      <c r="J954" s="70">
        <v>2.8056418685278079</v>
      </c>
      <c r="K954" s="70">
        <v>0.46690044561352401</v>
      </c>
      <c r="L954" s="70">
        <v>6.0090794405670227</v>
      </c>
    </row>
    <row r="957" spans="1:12" x14ac:dyDescent="0.25">
      <c r="A957" s="72" t="s">
        <v>4140</v>
      </c>
      <c r="C957" t="s">
        <v>4144</v>
      </c>
      <c r="E957" t="s">
        <v>4145</v>
      </c>
    </row>
    <row r="959" spans="1:12" x14ac:dyDescent="0.25">
      <c r="C959" t="s">
        <v>4103</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4159</v>
      </c>
      <c r="D982" t="s">
        <v>4171</v>
      </c>
    </row>
    <row r="984" spans="1:15" x14ac:dyDescent="0.25">
      <c r="B984" t="s">
        <v>257</v>
      </c>
      <c r="C984" t="s">
        <v>4164</v>
      </c>
      <c r="D984" t="s">
        <v>4103</v>
      </c>
      <c r="E984" t="s">
        <v>415</v>
      </c>
      <c r="F984" t="s">
        <v>198</v>
      </c>
      <c r="G984" t="s">
        <v>328</v>
      </c>
      <c r="H984" t="s">
        <v>4030</v>
      </c>
      <c r="I984" t="s">
        <v>147</v>
      </c>
      <c r="M984" t="s">
        <v>148</v>
      </c>
      <c r="N984" t="s">
        <v>147</v>
      </c>
      <c r="O984" t="s">
        <v>149</v>
      </c>
    </row>
    <row r="985" spans="1:15" x14ac:dyDescent="0.25">
      <c r="A985" t="s">
        <v>4163</v>
      </c>
      <c r="B985" t="s">
        <v>310</v>
      </c>
      <c r="C985" t="s">
        <v>4165</v>
      </c>
      <c r="D985" t="s">
        <v>4166</v>
      </c>
      <c r="E985" t="s">
        <v>4115</v>
      </c>
      <c r="F985">
        <v>6</v>
      </c>
      <c r="G985">
        <v>6</v>
      </c>
      <c r="H985">
        <v>0.2858</v>
      </c>
      <c r="I985">
        <v>4.87E-2</v>
      </c>
      <c r="M985" s="70">
        <v>4.2786908468946514</v>
      </c>
      <c r="N985" s="70">
        <v>0.65826362890078405</v>
      </c>
      <c r="O985" s="70">
        <v>6.4999654531111144</v>
      </c>
    </row>
    <row r="986" spans="1:15" x14ac:dyDescent="0.25">
      <c r="B986" t="s">
        <v>310</v>
      </c>
      <c r="C986" t="s">
        <v>4165</v>
      </c>
      <c r="D986" t="s">
        <v>4167</v>
      </c>
      <c r="E986" t="s">
        <v>4115</v>
      </c>
      <c r="F986">
        <v>6</v>
      </c>
      <c r="G986">
        <v>6</v>
      </c>
      <c r="H986">
        <v>0.36880000000000002</v>
      </c>
      <c r="I986">
        <v>5.3699999999999998E-2</v>
      </c>
      <c r="M986" s="70">
        <v>5.3715413259768363</v>
      </c>
      <c r="N986" s="70">
        <v>0.68897961343329384</v>
      </c>
      <c r="O986" s="70">
        <v>7.7963719408323282</v>
      </c>
    </row>
    <row r="987" spans="1:15" x14ac:dyDescent="0.25">
      <c r="B987" t="s">
        <v>310</v>
      </c>
      <c r="C987" t="s">
        <v>4169</v>
      </c>
      <c r="D987" t="s">
        <v>4166</v>
      </c>
      <c r="E987" t="s">
        <v>4115</v>
      </c>
      <c r="F987">
        <v>6</v>
      </c>
      <c r="G987">
        <v>6</v>
      </c>
      <c r="H987">
        <v>0.44240000000000002</v>
      </c>
      <c r="I987">
        <v>5.4100000000000002E-2</v>
      </c>
      <c r="M987" s="70">
        <v>6.2953547338883364</v>
      </c>
      <c r="N987" s="70">
        <v>0.66446878941386545</v>
      </c>
      <c r="O987" s="70">
        <v>9.4742670147705983</v>
      </c>
    </row>
    <row r="988" spans="1:15" x14ac:dyDescent="0.25">
      <c r="B988" t="s">
        <v>310</v>
      </c>
      <c r="C988" t="s">
        <v>4169</v>
      </c>
      <c r="D988" t="s">
        <v>4167</v>
      </c>
      <c r="E988" t="s">
        <v>4115</v>
      </c>
      <c r="F988">
        <v>6</v>
      </c>
      <c r="G988">
        <v>6</v>
      </c>
      <c r="H988">
        <v>0.66920000000000002</v>
      </c>
      <c r="I988">
        <v>7.0599999999999996E-2</v>
      </c>
      <c r="M988" s="70">
        <v>8.9142560524957624</v>
      </c>
      <c r="N988" s="70">
        <v>0.76776764091642691</v>
      </c>
      <c r="O988" s="70">
        <v>11.61061703753948</v>
      </c>
    </row>
    <row r="989" spans="1:15" x14ac:dyDescent="0.25">
      <c r="A989" t="s">
        <v>4168</v>
      </c>
      <c r="B989" t="s">
        <v>311</v>
      </c>
      <c r="C989" t="s">
        <v>4165</v>
      </c>
      <c r="D989" t="s">
        <v>4166</v>
      </c>
      <c r="E989" t="s">
        <v>4115</v>
      </c>
      <c r="F989">
        <v>6</v>
      </c>
      <c r="G989">
        <v>6</v>
      </c>
      <c r="H989">
        <v>0.40739999999999998</v>
      </c>
      <c r="I989">
        <v>4.5100000000000001E-2</v>
      </c>
      <c r="M989" s="70">
        <v>5.8610647434669039</v>
      </c>
      <c r="N989" s="70">
        <v>0.56538463596352106</v>
      </c>
      <c r="O989" s="70">
        <v>10.366508692756669</v>
      </c>
    </row>
    <row r="990" spans="1:15" x14ac:dyDescent="0.25">
      <c r="B990" t="s">
        <v>311</v>
      </c>
      <c r="C990" t="s">
        <v>4165</v>
      </c>
      <c r="D990" t="s">
        <v>4167</v>
      </c>
      <c r="E990" t="s">
        <v>4115</v>
      </c>
      <c r="F990">
        <v>6</v>
      </c>
      <c r="G990">
        <v>6</v>
      </c>
      <c r="H990">
        <v>0.41660000000000003</v>
      </c>
      <c r="I990">
        <v>6.5500000000000003E-2</v>
      </c>
      <c r="M990" s="70">
        <v>5.9760853102581279</v>
      </c>
      <c r="N990" s="70">
        <v>0.81667767751681331</v>
      </c>
      <c r="O990" s="70">
        <v>7.3175568217181937</v>
      </c>
    </row>
    <row r="991" spans="1:15" x14ac:dyDescent="0.25">
      <c r="B991" t="s">
        <v>311</v>
      </c>
      <c r="C991" t="s">
        <v>4169</v>
      </c>
      <c r="D991" t="s">
        <v>4166</v>
      </c>
      <c r="E991" t="s">
        <v>4115</v>
      </c>
      <c r="F991">
        <v>6</v>
      </c>
      <c r="G991">
        <v>6</v>
      </c>
      <c r="H991">
        <v>0.42649999999999999</v>
      </c>
      <c r="I991">
        <v>5.5800000000000002E-2</v>
      </c>
      <c r="M991" s="70">
        <v>6.0991641807428554</v>
      </c>
      <c r="N991" s="70">
        <v>0.69170853619411754</v>
      </c>
      <c r="O991" s="70">
        <v>8.8175349321281438</v>
      </c>
    </row>
    <row r="992" spans="1:15" x14ac:dyDescent="0.25">
      <c r="B992" t="s">
        <v>311</v>
      </c>
      <c r="C992" t="s">
        <v>4169</v>
      </c>
      <c r="D992" t="s">
        <v>4167</v>
      </c>
      <c r="E992" t="s">
        <v>4115</v>
      </c>
      <c r="F992">
        <v>6</v>
      </c>
      <c r="G992">
        <v>6</v>
      </c>
      <c r="H992">
        <v>0.57269999999999999</v>
      </c>
      <c r="I992">
        <v>8.1299999999999997E-2</v>
      </c>
      <c r="M992" s="70">
        <v>7.8386182272375926</v>
      </c>
      <c r="N992" s="70">
        <v>0.9291112589680609</v>
      </c>
      <c r="O992" s="70">
        <v>8.4366841447425109</v>
      </c>
    </row>
    <row r="993" spans="1:23" x14ac:dyDescent="0.25">
      <c r="A993" t="s">
        <v>4163</v>
      </c>
      <c r="B993" t="s">
        <v>310</v>
      </c>
      <c r="C993" t="s">
        <v>4165</v>
      </c>
      <c r="D993" t="s">
        <v>4166</v>
      </c>
      <c r="E993" t="s">
        <v>4170</v>
      </c>
      <c r="F993">
        <v>2</v>
      </c>
      <c r="G993">
        <v>2</v>
      </c>
      <c r="H993">
        <v>6.25E-2</v>
      </c>
      <c r="I993">
        <v>5.2200000000000003E-2</v>
      </c>
      <c r="M993" s="70">
        <v>3.0776406404415151</v>
      </c>
      <c r="N993" s="70">
        <v>2.532071925379316</v>
      </c>
      <c r="O993" s="70">
        <v>1.2154633561526771</v>
      </c>
    </row>
    <row r="994" spans="1:23" x14ac:dyDescent="0.25">
      <c r="B994" t="s">
        <v>310</v>
      </c>
      <c r="C994" t="s">
        <v>4165</v>
      </c>
      <c r="D994" t="s">
        <v>4167</v>
      </c>
      <c r="E994" t="s">
        <v>4170</v>
      </c>
      <c r="F994">
        <v>2</v>
      </c>
      <c r="G994">
        <v>2</v>
      </c>
      <c r="H994">
        <v>9.5399999999999999E-2</v>
      </c>
      <c r="I994">
        <v>5.62E-2</v>
      </c>
      <c r="M994" s="70">
        <v>4.6613586764475254</v>
      </c>
      <c r="N994" s="70">
        <v>2.6848495333286251</v>
      </c>
      <c r="O994" s="70">
        <v>1.7361712895204451</v>
      </c>
    </row>
    <row r="995" spans="1:23" x14ac:dyDescent="0.25">
      <c r="B995" t="s">
        <v>310</v>
      </c>
      <c r="C995" t="s">
        <v>4169</v>
      </c>
      <c r="D995" t="s">
        <v>4166</v>
      </c>
      <c r="E995" t="s">
        <v>4170</v>
      </c>
      <c r="F995">
        <v>2</v>
      </c>
      <c r="G995">
        <v>2</v>
      </c>
      <c r="H995">
        <v>0.20680000000000001</v>
      </c>
      <c r="I995">
        <v>3.9600000000000003E-2</v>
      </c>
      <c r="M995" s="70">
        <v>9.8544491588756777</v>
      </c>
      <c r="N995" s="70">
        <v>1.802384896706777</v>
      </c>
      <c r="O995" s="70">
        <v>5.4674499197597646</v>
      </c>
    </row>
    <row r="996" spans="1:23" x14ac:dyDescent="0.25">
      <c r="B996" t="s">
        <v>310</v>
      </c>
      <c r="C996" t="s">
        <v>4169</v>
      </c>
      <c r="D996" t="s">
        <v>4167</v>
      </c>
      <c r="E996" t="s">
        <v>4170</v>
      </c>
      <c r="F996">
        <v>2</v>
      </c>
      <c r="G996">
        <v>2</v>
      </c>
      <c r="H996">
        <v>0.23569999999999999</v>
      </c>
      <c r="I996">
        <v>5.3699999999999998E-2</v>
      </c>
      <c r="M996" s="70">
        <v>11.162043881893441</v>
      </c>
      <c r="N996" s="70">
        <v>2.41539279617127</v>
      </c>
      <c r="O996" s="70">
        <v>4.6212127069298257</v>
      </c>
    </row>
    <row r="997" spans="1:23" x14ac:dyDescent="0.25">
      <c r="A997" t="s">
        <v>4168</v>
      </c>
      <c r="B997" t="s">
        <v>311</v>
      </c>
      <c r="C997" t="s">
        <v>4165</v>
      </c>
      <c r="D997" t="s">
        <v>4166</v>
      </c>
      <c r="E997" t="s">
        <v>4170</v>
      </c>
      <c r="F997">
        <v>2</v>
      </c>
      <c r="G997">
        <v>2</v>
      </c>
      <c r="H997">
        <v>0.29549999999999998</v>
      </c>
      <c r="I997">
        <v>4.3299999999999998E-2</v>
      </c>
      <c r="M997" s="70">
        <v>13.820033386043249</v>
      </c>
      <c r="N997" s="70">
        <v>1.902125606181271</v>
      </c>
      <c r="O997" s="70">
        <v>7.2655734937444576</v>
      </c>
    </row>
    <row r="998" spans="1:23" x14ac:dyDescent="0.25">
      <c r="B998" t="s">
        <v>311</v>
      </c>
      <c r="C998" t="s">
        <v>4165</v>
      </c>
      <c r="D998" t="s">
        <v>4167</v>
      </c>
      <c r="E998" t="s">
        <v>4170</v>
      </c>
      <c r="F998">
        <v>2</v>
      </c>
      <c r="G998">
        <v>2</v>
      </c>
      <c r="H998">
        <v>0.28549999999999998</v>
      </c>
      <c r="I998">
        <v>6.3200000000000006E-2</v>
      </c>
      <c r="M998" s="70">
        <v>13.37989239719712</v>
      </c>
      <c r="N998" s="70">
        <v>2.7870903148591442</v>
      </c>
      <c r="O998" s="70">
        <v>4.8006669629122971</v>
      </c>
    </row>
    <row r="999" spans="1:23" x14ac:dyDescent="0.25">
      <c r="B999" t="s">
        <v>311</v>
      </c>
      <c r="C999" t="s">
        <v>4169</v>
      </c>
      <c r="D999" t="s">
        <v>4166</v>
      </c>
      <c r="E999" t="s">
        <v>4170</v>
      </c>
      <c r="F999">
        <v>2</v>
      </c>
      <c r="G999">
        <v>2</v>
      </c>
      <c r="H999">
        <v>0.18770000000000001</v>
      </c>
      <c r="I999">
        <v>3.61E-2</v>
      </c>
      <c r="M999" s="70">
        <v>8.9816498315198103</v>
      </c>
      <c r="N999" s="70">
        <v>1.656242131395919</v>
      </c>
      <c r="O999" s="70">
        <v>5.4229086805984528</v>
      </c>
      <c r="S999" s="73" t="s">
        <v>4376</v>
      </c>
    </row>
    <row r="1000" spans="1:23" x14ac:dyDescent="0.25">
      <c r="B1000" t="s">
        <v>311</v>
      </c>
      <c r="C1000" t="s">
        <v>4169</v>
      </c>
      <c r="D1000" t="s">
        <v>4167</v>
      </c>
      <c r="E1000" t="s">
        <v>4170</v>
      </c>
      <c r="F1000">
        <v>2</v>
      </c>
      <c r="G1000">
        <v>2</v>
      </c>
      <c r="H1000">
        <v>0.3085</v>
      </c>
      <c r="I1000">
        <v>5.4199999999999998E-2</v>
      </c>
      <c r="M1000" s="70">
        <v>14.389684849640179</v>
      </c>
      <c r="N1000" s="70">
        <v>2.369094733989491</v>
      </c>
      <c r="O1000" s="70">
        <v>6.0739170296530718</v>
      </c>
      <c r="S1000" t="s">
        <v>145</v>
      </c>
      <c r="T1000" t="s">
        <v>4372</v>
      </c>
      <c r="U1000" t="s">
        <v>148</v>
      </c>
      <c r="V1000" t="s">
        <v>4374</v>
      </c>
    </row>
    <row r="1001" spans="1:23" x14ac:dyDescent="0.25">
      <c r="S1001">
        <v>10</v>
      </c>
      <c r="T1001">
        <v>0.9</v>
      </c>
      <c r="U1001">
        <f>(1+T1001)^(1/S1001)-1</f>
        <v>6.629005847852576E-2</v>
      </c>
      <c r="V1001">
        <f>U1001*100</f>
        <v>6.629005847852576</v>
      </c>
    </row>
    <row r="1003" spans="1:23" x14ac:dyDescent="0.25">
      <c r="A1003" s="72" t="s">
        <v>4172</v>
      </c>
      <c r="C1003" t="s">
        <v>4177</v>
      </c>
      <c r="E1003" t="s">
        <v>4178</v>
      </c>
      <c r="S1003" s="73" t="s">
        <v>4375</v>
      </c>
    </row>
    <row r="1004" spans="1:23" x14ac:dyDescent="0.25">
      <c r="S1004" t="s">
        <v>145</v>
      </c>
      <c r="T1004" t="s">
        <v>4372</v>
      </c>
      <c r="U1004" t="s">
        <v>4373</v>
      </c>
      <c r="V1004" t="s">
        <v>148</v>
      </c>
      <c r="W1004" t="s">
        <v>4374</v>
      </c>
    </row>
    <row r="1005" spans="1:23" x14ac:dyDescent="0.25">
      <c r="S1005">
        <v>8</v>
      </c>
      <c r="T1005">
        <v>0.9</v>
      </c>
      <c r="U1005">
        <v>0.2</v>
      </c>
      <c r="V1005">
        <f>(1+T1005-U1005)^(1/S1005)-1</f>
        <v>6.8577720821198174E-2</v>
      </c>
      <c r="W1005">
        <f>V1005*100</f>
        <v>6.8577720821198174</v>
      </c>
    </row>
    <row r="1006" spans="1:23" x14ac:dyDescent="0.25">
      <c r="B1006" t="s">
        <v>284</v>
      </c>
      <c r="C1006" t="s">
        <v>4103</v>
      </c>
      <c r="D1006" t="s">
        <v>415</v>
      </c>
      <c r="E1006" t="s">
        <v>198</v>
      </c>
      <c r="F1006" t="s">
        <v>328</v>
      </c>
      <c r="G1006" t="s">
        <v>4030</v>
      </c>
      <c r="H1006" t="s">
        <v>4093</v>
      </c>
      <c r="I1006" t="s">
        <v>147</v>
      </c>
      <c r="K1006" t="s">
        <v>148</v>
      </c>
      <c r="L1006" t="s">
        <v>147</v>
      </c>
      <c r="M1006" t="s">
        <v>149</v>
      </c>
    </row>
    <row r="1007" spans="1:23" x14ac:dyDescent="0.25">
      <c r="B1007">
        <v>1983</v>
      </c>
      <c r="C1007">
        <v>1</v>
      </c>
      <c r="D1007" t="s">
        <v>167</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164</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276</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167</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164</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276</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167</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164</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276</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167</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164</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276</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167</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164</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276</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167</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164</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276</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167</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164</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276</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167</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164</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276</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4179</v>
      </c>
      <c r="D1033" t="s">
        <v>4180</v>
      </c>
      <c r="E1033" t="s">
        <v>4182</v>
      </c>
      <c r="F1033" t="s">
        <v>4181</v>
      </c>
      <c r="G1033" t="s">
        <v>4183</v>
      </c>
      <c r="I1033" t="s">
        <v>4184</v>
      </c>
      <c r="J1033" t="s">
        <v>4180</v>
      </c>
      <c r="K1033" t="s">
        <v>4182</v>
      </c>
      <c r="L1033" t="s">
        <v>4181</v>
      </c>
      <c r="M1033" t="s">
        <v>4183</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4185</v>
      </c>
    </row>
    <row r="1044" spans="1:12" x14ac:dyDescent="0.25">
      <c r="A1044" s="72" t="s">
        <v>4201</v>
      </c>
    </row>
    <row r="1047" spans="1:12" x14ac:dyDescent="0.25">
      <c r="A1047" t="s">
        <v>192</v>
      </c>
      <c r="B1047" t="s">
        <v>4103</v>
      </c>
      <c r="C1047" t="s">
        <v>415</v>
      </c>
      <c r="D1047" t="s">
        <v>4207</v>
      </c>
      <c r="E1047" t="s">
        <v>4210</v>
      </c>
      <c r="F1047" t="s">
        <v>198</v>
      </c>
      <c r="G1047" t="s">
        <v>4030</v>
      </c>
      <c r="H1047" t="s">
        <v>147</v>
      </c>
      <c r="J1047" t="s">
        <v>148</v>
      </c>
      <c r="K1047" t="s">
        <v>147</v>
      </c>
      <c r="L1047" t="s">
        <v>149</v>
      </c>
    </row>
    <row r="1048" spans="1:12" x14ac:dyDescent="0.25">
      <c r="B1048">
        <v>1</v>
      </c>
      <c r="C1048" t="s">
        <v>4106</v>
      </c>
      <c r="D1048" t="s">
        <v>169</v>
      </c>
      <c r="E1048">
        <v>0</v>
      </c>
      <c r="F1048">
        <v>0</v>
      </c>
      <c r="G1048">
        <v>0.193</v>
      </c>
      <c r="H1048">
        <v>1.2999999999999999E-2</v>
      </c>
      <c r="J1048" t="s">
        <v>85</v>
      </c>
      <c r="K1048" t="s">
        <v>85</v>
      </c>
      <c r="L1048" t="s">
        <v>85</v>
      </c>
    </row>
    <row r="1049" spans="1:12" x14ac:dyDescent="0.25">
      <c r="B1049">
        <v>2</v>
      </c>
      <c r="C1049" t="s">
        <v>4106</v>
      </c>
      <c r="D1049" t="s">
        <v>4208</v>
      </c>
      <c r="E1049">
        <v>0</v>
      </c>
      <c r="F1049">
        <v>0</v>
      </c>
      <c r="G1049">
        <v>0.16700000000000001</v>
      </c>
      <c r="H1049">
        <v>1.4999999999999999E-2</v>
      </c>
      <c r="J1049" t="s">
        <v>85</v>
      </c>
      <c r="K1049" t="s">
        <v>85</v>
      </c>
      <c r="L1049" t="s">
        <v>85</v>
      </c>
    </row>
    <row r="1050" spans="1:12" x14ac:dyDescent="0.25">
      <c r="B1050">
        <v>3</v>
      </c>
      <c r="C1050" t="s">
        <v>4106</v>
      </c>
      <c r="D1050" t="s">
        <v>4208</v>
      </c>
      <c r="E1050">
        <v>0</v>
      </c>
      <c r="F1050">
        <v>0</v>
      </c>
      <c r="G1050">
        <v>0.158</v>
      </c>
      <c r="H1050">
        <v>1.6E-2</v>
      </c>
      <c r="J1050" t="s">
        <v>85</v>
      </c>
      <c r="K1050" t="s">
        <v>85</v>
      </c>
      <c r="L1050" t="s">
        <v>85</v>
      </c>
    </row>
    <row r="1051" spans="1:12" x14ac:dyDescent="0.25">
      <c r="B1051">
        <v>4</v>
      </c>
      <c r="C1051" t="s">
        <v>4106</v>
      </c>
      <c r="D1051" t="s">
        <v>4208</v>
      </c>
      <c r="E1051">
        <v>0</v>
      </c>
      <c r="F1051">
        <v>0</v>
      </c>
      <c r="G1051">
        <v>0.113</v>
      </c>
      <c r="H1051">
        <v>1.6E-2</v>
      </c>
      <c r="J1051" t="s">
        <v>85</v>
      </c>
      <c r="K1051" t="s">
        <v>85</v>
      </c>
      <c r="L1051" t="s">
        <v>85</v>
      </c>
    </row>
    <row r="1052" spans="1:12" x14ac:dyDescent="0.25">
      <c r="B1052">
        <v>5</v>
      </c>
      <c r="C1052" t="s">
        <v>4106</v>
      </c>
      <c r="D1052" t="s">
        <v>4208</v>
      </c>
      <c r="E1052">
        <v>0</v>
      </c>
      <c r="F1052">
        <v>0</v>
      </c>
      <c r="G1052">
        <v>8.7999999999999995E-2</v>
      </c>
      <c r="H1052">
        <v>1.9E-2</v>
      </c>
      <c r="J1052" t="s">
        <v>85</v>
      </c>
      <c r="K1052" t="s">
        <v>85</v>
      </c>
      <c r="L1052" t="s">
        <v>85</v>
      </c>
    </row>
    <row r="1053" spans="1:12" x14ac:dyDescent="0.25">
      <c r="B1053">
        <v>2</v>
      </c>
      <c r="C1053" t="s">
        <v>4106</v>
      </c>
      <c r="D1053" t="s">
        <v>4209</v>
      </c>
      <c r="E1053">
        <v>0</v>
      </c>
      <c r="F1053">
        <v>0</v>
      </c>
      <c r="G1053">
        <v>0.23699999999999999</v>
      </c>
      <c r="H1053">
        <v>1.9E-2</v>
      </c>
      <c r="J1053" t="s">
        <v>85</v>
      </c>
      <c r="K1053" t="s">
        <v>85</v>
      </c>
      <c r="L1053" t="s">
        <v>85</v>
      </c>
    </row>
    <row r="1054" spans="1:12" x14ac:dyDescent="0.25">
      <c r="B1054">
        <v>3</v>
      </c>
      <c r="C1054" t="s">
        <v>4106</v>
      </c>
      <c r="D1054" t="s">
        <v>4209</v>
      </c>
      <c r="E1054">
        <v>0</v>
      </c>
      <c r="F1054">
        <v>0</v>
      </c>
      <c r="G1054">
        <v>0.22600000000000001</v>
      </c>
      <c r="H1054">
        <v>0.02</v>
      </c>
      <c r="J1054" t="s">
        <v>85</v>
      </c>
      <c r="K1054" t="s">
        <v>85</v>
      </c>
      <c r="L1054" t="s">
        <v>85</v>
      </c>
    </row>
    <row r="1055" spans="1:12" x14ac:dyDescent="0.25">
      <c r="B1055">
        <v>4</v>
      </c>
      <c r="C1055" t="s">
        <v>4106</v>
      </c>
      <c r="D1055" t="s">
        <v>4209</v>
      </c>
      <c r="E1055">
        <v>0</v>
      </c>
      <c r="F1055">
        <v>0</v>
      </c>
      <c r="G1055">
        <v>0.16700000000000001</v>
      </c>
      <c r="H1055">
        <v>0.02</v>
      </c>
      <c r="J1055" t="s">
        <v>85</v>
      </c>
      <c r="K1055" t="s">
        <v>85</v>
      </c>
      <c r="L1055" t="s">
        <v>85</v>
      </c>
    </row>
    <row r="1056" spans="1:12" x14ac:dyDescent="0.25">
      <c r="B1056">
        <v>5</v>
      </c>
      <c r="C1056" t="s">
        <v>4106</v>
      </c>
      <c r="D1056" t="s">
        <v>4209</v>
      </c>
      <c r="E1056">
        <v>0</v>
      </c>
      <c r="F1056">
        <v>0</v>
      </c>
      <c r="G1056">
        <v>0.105</v>
      </c>
      <c r="H1056">
        <v>2.7E-2</v>
      </c>
      <c r="J1056" t="s">
        <v>85</v>
      </c>
      <c r="K1056" t="s">
        <v>85</v>
      </c>
      <c r="L1056" t="s">
        <v>85</v>
      </c>
    </row>
    <row r="1057" spans="1:12" x14ac:dyDescent="0.25">
      <c r="B1057">
        <v>1</v>
      </c>
      <c r="C1057" t="s">
        <v>4205</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4205</v>
      </c>
      <c r="D1058" t="s">
        <v>4208</v>
      </c>
      <c r="E1058">
        <v>1</v>
      </c>
      <c r="F1058">
        <v>1</v>
      </c>
      <c r="G1058">
        <v>0.27400000000000002</v>
      </c>
      <c r="H1058">
        <v>2.5000000000000001E-2</v>
      </c>
      <c r="J1058" s="70">
        <v>10.7</v>
      </c>
      <c r="K1058" s="70">
        <v>2.9154759474226499</v>
      </c>
      <c r="L1058" s="70">
        <v>3.6700697220496892</v>
      </c>
    </row>
    <row r="1059" spans="1:12" x14ac:dyDescent="0.25">
      <c r="B1059">
        <v>3</v>
      </c>
      <c r="C1059" t="s">
        <v>4205</v>
      </c>
      <c r="D1059" t="s">
        <v>4208</v>
      </c>
      <c r="E1059">
        <v>1</v>
      </c>
      <c r="F1059">
        <v>1</v>
      </c>
      <c r="G1059">
        <v>0.27500000000000002</v>
      </c>
      <c r="H1059">
        <v>2.7E-2</v>
      </c>
      <c r="J1059" s="70">
        <v>11.7</v>
      </c>
      <c r="K1059" s="70">
        <v>3.1384709652950429</v>
      </c>
      <c r="L1059" s="70">
        <v>3.7279299790814209</v>
      </c>
    </row>
    <row r="1060" spans="1:12" x14ac:dyDescent="0.25">
      <c r="B1060">
        <v>4</v>
      </c>
      <c r="C1060" t="s">
        <v>4205</v>
      </c>
      <c r="D1060" t="s">
        <v>4208</v>
      </c>
      <c r="E1060">
        <v>1</v>
      </c>
      <c r="F1060">
        <v>1</v>
      </c>
      <c r="G1060">
        <v>0.21</v>
      </c>
      <c r="H1060">
        <v>2.7E-2</v>
      </c>
      <c r="J1060" s="70">
        <v>9.6999999999999975</v>
      </c>
      <c r="K1060" s="70">
        <v>3.1384709652950429</v>
      </c>
      <c r="L1060" s="70">
        <v>3.0906769912042549</v>
      </c>
    </row>
    <row r="1061" spans="1:12" x14ac:dyDescent="0.25">
      <c r="B1061">
        <v>5</v>
      </c>
      <c r="C1061" t="s">
        <v>4205</v>
      </c>
      <c r="D1061" t="s">
        <v>4208</v>
      </c>
      <c r="E1061">
        <v>1</v>
      </c>
      <c r="F1061">
        <v>1</v>
      </c>
      <c r="G1061">
        <v>0.17299999999999999</v>
      </c>
      <c r="H1061">
        <v>3.1E-2</v>
      </c>
      <c r="J1061" s="70">
        <v>8.4999999999999964</v>
      </c>
      <c r="K1061" s="70">
        <v>3.635931792539568</v>
      </c>
      <c r="L1061" s="70">
        <v>2.3377776275783901</v>
      </c>
    </row>
    <row r="1062" spans="1:12" x14ac:dyDescent="0.25">
      <c r="B1062">
        <v>1</v>
      </c>
      <c r="C1062" t="s">
        <v>4206</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4206</v>
      </c>
      <c r="D1063" t="s">
        <v>4209</v>
      </c>
      <c r="E1063">
        <v>1</v>
      </c>
      <c r="F1063">
        <v>2</v>
      </c>
      <c r="G1063">
        <v>0.48799999999999999</v>
      </c>
      <c r="H1063">
        <v>1.9E-2</v>
      </c>
      <c r="J1063" s="70">
        <v>11.848111293843489</v>
      </c>
      <c r="K1063" s="70">
        <v>1.2011851328672289</v>
      </c>
      <c r="L1063" s="70">
        <v>9.8636845975291436</v>
      </c>
    </row>
    <row r="1064" spans="1:12" x14ac:dyDescent="0.25">
      <c r="B1064">
        <v>3</v>
      </c>
      <c r="C1064" t="s">
        <v>4206</v>
      </c>
      <c r="D1064" t="s">
        <v>4209</v>
      </c>
      <c r="E1064">
        <v>1</v>
      </c>
      <c r="F1064">
        <v>2</v>
      </c>
      <c r="G1064">
        <v>0.47799999999999998</v>
      </c>
      <c r="H1064">
        <v>0.02</v>
      </c>
      <c r="J1064" s="70">
        <v>11.892805845594911</v>
      </c>
      <c r="K1064" s="70">
        <v>1.263900347913897</v>
      </c>
      <c r="L1064" s="70">
        <v>9.4096072251458143</v>
      </c>
    </row>
    <row r="1065" spans="1:12" x14ac:dyDescent="0.25">
      <c r="B1065">
        <v>4</v>
      </c>
      <c r="C1065" t="s">
        <v>4206</v>
      </c>
      <c r="D1065" t="s">
        <v>4209</v>
      </c>
      <c r="E1065">
        <v>1</v>
      </c>
      <c r="F1065">
        <v>2</v>
      </c>
      <c r="G1065">
        <v>0.35799999999999998</v>
      </c>
      <c r="H1065">
        <v>2.1000000000000001E-2</v>
      </c>
      <c r="J1065" s="70">
        <v>9.1329464460664145</v>
      </c>
      <c r="K1065" s="70">
        <v>1.328654679654041</v>
      </c>
      <c r="L1065" s="70">
        <v>6.8738300371955772</v>
      </c>
    </row>
    <row r="1066" spans="1:12" x14ac:dyDescent="0.25">
      <c r="B1066">
        <v>5</v>
      </c>
      <c r="C1066" t="s">
        <v>4206</v>
      </c>
      <c r="D1066" t="s">
        <v>4209</v>
      </c>
      <c r="E1066">
        <v>1</v>
      </c>
      <c r="F1066">
        <v>2</v>
      </c>
      <c r="G1066">
        <v>0.23699999999999999</v>
      </c>
      <c r="H1066">
        <v>4.2000000000000003E-2</v>
      </c>
      <c r="J1066" s="70">
        <v>6.3954886261631039</v>
      </c>
      <c r="K1066" s="70">
        <v>2.3464317696174262</v>
      </c>
      <c r="L1066" s="70">
        <v>2.7256230967269319</v>
      </c>
    </row>
    <row r="1069" spans="1:12" x14ac:dyDescent="0.25">
      <c r="A1069" s="72" t="s">
        <v>4244</v>
      </c>
    </row>
    <row r="1071" spans="1:12" x14ac:dyDescent="0.25">
      <c r="C1071" t="s">
        <v>4103</v>
      </c>
      <c r="D1071" t="s">
        <v>415</v>
      </c>
      <c r="E1071" t="s">
        <v>198</v>
      </c>
      <c r="F1071" t="s">
        <v>328</v>
      </c>
      <c r="G1071" t="s">
        <v>4030</v>
      </c>
      <c r="H1071" t="s">
        <v>147</v>
      </c>
      <c r="J1071" t="s">
        <v>148</v>
      </c>
      <c r="K1071" t="s">
        <v>147</v>
      </c>
      <c r="L1071" t="s">
        <v>149</v>
      </c>
    </row>
    <row r="1072" spans="1:12" x14ac:dyDescent="0.25">
      <c r="C1072">
        <v>1</v>
      </c>
      <c r="D1072" t="s">
        <v>4248</v>
      </c>
      <c r="E1072">
        <v>2</v>
      </c>
      <c r="F1072">
        <v>11</v>
      </c>
      <c r="G1072">
        <v>0.15</v>
      </c>
      <c r="H1072">
        <v>2E-3</v>
      </c>
      <c r="J1072" s="70">
        <v>7.2380529476360866</v>
      </c>
      <c r="K1072" s="70">
        <v>9.3250480824031381E-2</v>
      </c>
      <c r="L1072" s="70">
        <v>77.619470523639208</v>
      </c>
    </row>
    <row r="1073" spans="3:12" x14ac:dyDescent="0.25">
      <c r="C1073">
        <v>1</v>
      </c>
      <c r="D1073" t="s">
        <v>4106</v>
      </c>
      <c r="E1073">
        <v>4</v>
      </c>
      <c r="F1073">
        <v>13</v>
      </c>
      <c r="G1073">
        <v>0.24</v>
      </c>
      <c r="H1073">
        <v>2E-3</v>
      </c>
      <c r="J1073" s="70">
        <v>5.5250146915888587</v>
      </c>
      <c r="K1073" s="70">
        <v>4.2550409149834219E-2</v>
      </c>
      <c r="L1073" s="70">
        <v>129.84633525222841</v>
      </c>
    </row>
    <row r="1074" spans="3:12" x14ac:dyDescent="0.25">
      <c r="C1074">
        <v>1</v>
      </c>
      <c r="D1074" t="s">
        <v>4114</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4248</v>
      </c>
      <c r="E1076">
        <v>2</v>
      </c>
      <c r="F1076">
        <v>11</v>
      </c>
      <c r="G1076">
        <v>0.11</v>
      </c>
      <c r="H1076">
        <v>5.0000000000000001E-3</v>
      </c>
      <c r="J1076" s="70">
        <v>5.3565375285273831</v>
      </c>
      <c r="K1076" s="70">
        <v>0.2372894989381247</v>
      </c>
      <c r="L1076" s="70">
        <v>22.573849885890429</v>
      </c>
    </row>
    <row r="1077" spans="3:12" x14ac:dyDescent="0.25">
      <c r="C1077">
        <v>2</v>
      </c>
      <c r="D1077" t="s">
        <v>4106</v>
      </c>
      <c r="E1077">
        <v>4</v>
      </c>
      <c r="F1077">
        <v>13</v>
      </c>
      <c r="G1077">
        <v>0.19</v>
      </c>
      <c r="H1077">
        <v>6.0000000000000001E-3</v>
      </c>
      <c r="J1077" s="70">
        <v>4.4447802172789874</v>
      </c>
      <c r="K1077" s="70">
        <v>0.13165308430749451</v>
      </c>
      <c r="L1077" s="70">
        <v>33.76130715553591</v>
      </c>
    </row>
    <row r="1078" spans="3:12" x14ac:dyDescent="0.25">
      <c r="C1078">
        <v>2</v>
      </c>
      <c r="D1078" t="s">
        <v>4114</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4248</v>
      </c>
      <c r="E1080">
        <v>2</v>
      </c>
      <c r="F1080">
        <v>11</v>
      </c>
      <c r="G1080">
        <v>0.09</v>
      </c>
      <c r="H1080">
        <v>5.0000000000000001E-3</v>
      </c>
      <c r="J1080" s="70">
        <v>4.4030650891055068</v>
      </c>
      <c r="K1080" s="70">
        <v>0.23945657130528791</v>
      </c>
      <c r="L1080" s="70">
        <v>18.387739643578008</v>
      </c>
    </row>
    <row r="1081" spans="3:12" x14ac:dyDescent="0.25">
      <c r="C1081">
        <v>4</v>
      </c>
      <c r="D1081" t="s">
        <v>4106</v>
      </c>
      <c r="E1081">
        <v>4</v>
      </c>
      <c r="F1081">
        <v>13</v>
      </c>
      <c r="G1081">
        <v>0.16</v>
      </c>
      <c r="H1081">
        <v>6.0000000000000001E-3</v>
      </c>
      <c r="J1081" s="70">
        <v>3.7801985653766579</v>
      </c>
      <c r="K1081" s="70">
        <v>0.13419853262764231</v>
      </c>
      <c r="L1081" s="70">
        <v>28.168702677737119</v>
      </c>
    </row>
    <row r="1082" spans="3:12" x14ac:dyDescent="0.25">
      <c r="C1082">
        <v>4</v>
      </c>
      <c r="D1082" t="s">
        <v>4114</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2023-06-06T09:26:07Z</dcterms:modified>
</cp:coreProperties>
</file>